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patxi/Sync/Projects/PAINT_MRS_CSI/PAINT_31P_DATA/"/>
    </mc:Choice>
  </mc:AlternateContent>
  <xr:revisionPtr revIDLastSave="0" documentId="8_{B7A65160-7EDD-5948-8F9B-3B5321A43C32}" xr6:coauthVersionLast="47" xr6:coauthVersionMax="47" xr10:uidLastSave="{00000000-0000-0000-0000-000000000000}"/>
  <bookViews>
    <workbookView xWindow="7020" yWindow="4780" windowWidth="39040" windowHeight="16680" xr2:uid="{00000000-000D-0000-FFFF-FFFF00000000}"/>
  </bookViews>
  <sheets>
    <sheet name="31P_results" sheetId="5" r:id="rId1"/>
    <sheet name="Raw_data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1" i="1" l="1"/>
  <c r="CM60" i="1"/>
  <c r="DE60" i="1"/>
  <c r="CN60" i="1"/>
  <c r="CT60" i="1"/>
  <c r="CO60" i="1"/>
  <c r="CU60" i="1"/>
  <c r="CP60" i="1"/>
  <c r="CV60" i="1"/>
  <c r="CQ60" i="1"/>
  <c r="CW60" i="1"/>
  <c r="CR60" i="1"/>
  <c r="CX60" i="1"/>
  <c r="CZ60" i="1"/>
  <c r="DF60" i="1"/>
  <c r="DG60" i="1"/>
  <c r="DI60" i="1"/>
  <c r="CM61" i="1"/>
  <c r="DE61" i="1"/>
  <c r="CN61" i="1"/>
  <c r="CT61" i="1"/>
  <c r="CO61" i="1"/>
  <c r="CU61" i="1"/>
  <c r="CP61" i="1"/>
  <c r="CV61" i="1"/>
  <c r="CQ61" i="1"/>
  <c r="CW61" i="1"/>
  <c r="CR61" i="1"/>
  <c r="CX61" i="1"/>
  <c r="CZ61" i="1"/>
  <c r="DF61" i="1"/>
  <c r="DG61" i="1"/>
  <c r="DI61" i="1"/>
  <c r="CM62" i="1"/>
  <c r="DE62" i="1"/>
  <c r="CN62" i="1"/>
  <c r="CT62" i="1"/>
  <c r="CO62" i="1"/>
  <c r="CU62" i="1"/>
  <c r="CP62" i="1"/>
  <c r="CV62" i="1"/>
  <c r="CQ62" i="1"/>
  <c r="CW62" i="1"/>
  <c r="CR62" i="1"/>
  <c r="CX62" i="1"/>
  <c r="CZ62" i="1"/>
  <c r="DF62" i="1"/>
  <c r="DG62" i="1"/>
  <c r="DI62" i="1"/>
  <c r="CM63" i="1"/>
  <c r="DE63" i="1"/>
  <c r="CN63" i="1"/>
  <c r="CT63" i="1"/>
  <c r="CO63" i="1"/>
  <c r="CU63" i="1"/>
  <c r="CP63" i="1"/>
  <c r="CV63" i="1"/>
  <c r="CQ63" i="1"/>
  <c r="CW63" i="1"/>
  <c r="CR63" i="1"/>
  <c r="CX63" i="1"/>
  <c r="CZ63" i="1"/>
  <c r="DF63" i="1"/>
  <c r="DG63" i="1"/>
  <c r="DI63" i="1"/>
  <c r="BG60" i="1"/>
  <c r="BI60" i="1"/>
  <c r="BG61" i="1"/>
  <c r="BI61" i="1"/>
  <c r="BG62" i="1"/>
  <c r="BI62" i="1"/>
  <c r="BG63" i="1"/>
  <c r="BI63" i="1"/>
  <c r="AV60" i="1"/>
  <c r="AR60" i="1"/>
  <c r="AS60" i="1"/>
  <c r="AT60" i="1"/>
  <c r="BA60" i="1"/>
  <c r="AW60" i="1"/>
  <c r="AX60" i="1"/>
  <c r="BB60" i="1"/>
  <c r="BC60" i="1"/>
  <c r="AU60" i="1"/>
  <c r="BD60" i="1"/>
  <c r="BE60" i="1"/>
  <c r="BF60" i="1"/>
  <c r="AV61" i="1"/>
  <c r="AR61" i="1"/>
  <c r="AS61" i="1"/>
  <c r="AT61" i="1"/>
  <c r="BA61" i="1"/>
  <c r="AW61" i="1"/>
  <c r="AX61" i="1"/>
  <c r="BB61" i="1"/>
  <c r="BC61" i="1"/>
  <c r="AU61" i="1"/>
  <c r="BD61" i="1"/>
  <c r="BE61" i="1"/>
  <c r="BF61" i="1"/>
  <c r="AV62" i="1"/>
  <c r="AR62" i="1"/>
  <c r="AS62" i="1"/>
  <c r="AT62" i="1"/>
  <c r="BA62" i="1"/>
  <c r="AW62" i="1"/>
  <c r="AX62" i="1"/>
  <c r="BB62" i="1"/>
  <c r="BC62" i="1"/>
  <c r="AU62" i="1"/>
  <c r="BD62" i="1"/>
  <c r="BE62" i="1"/>
  <c r="BF62" i="1"/>
  <c r="AV63" i="1"/>
  <c r="AR63" i="1"/>
  <c r="AS63" i="1"/>
  <c r="AT63" i="1"/>
  <c r="BA63" i="1"/>
  <c r="AW63" i="1"/>
  <c r="AX63" i="1"/>
  <c r="BB63" i="1"/>
  <c r="BC63" i="1"/>
  <c r="AU63" i="1"/>
  <c r="BD63" i="1"/>
  <c r="BE63" i="1"/>
  <c r="BF63" i="1"/>
  <c r="AO63" i="1"/>
  <c r="AZ63" i="1"/>
  <c r="AO62" i="1"/>
  <c r="AZ62" i="1"/>
  <c r="AO61" i="1"/>
  <c r="AZ61" i="1"/>
  <c r="AO60" i="1"/>
  <c r="AZ60" i="1"/>
  <c r="CM46" i="1"/>
  <c r="CN46" i="1"/>
  <c r="CO46" i="1"/>
  <c r="CP46" i="1"/>
  <c r="CQ46" i="1"/>
  <c r="CR46" i="1"/>
  <c r="CT46" i="1"/>
  <c r="CU46" i="1"/>
  <c r="CV46" i="1"/>
  <c r="CW46" i="1"/>
  <c r="CX46" i="1"/>
  <c r="CZ46" i="1"/>
  <c r="DE46" i="1"/>
  <c r="DF46" i="1"/>
  <c r="DG46" i="1"/>
  <c r="DI46" i="1"/>
  <c r="CM47" i="1"/>
  <c r="CN47" i="1"/>
  <c r="CO47" i="1"/>
  <c r="CP47" i="1"/>
  <c r="CQ47" i="1"/>
  <c r="CR47" i="1"/>
  <c r="CT47" i="1"/>
  <c r="CU47" i="1"/>
  <c r="CV47" i="1"/>
  <c r="CW47" i="1"/>
  <c r="CX47" i="1"/>
  <c r="CZ47" i="1"/>
  <c r="DE47" i="1"/>
  <c r="DF47" i="1"/>
  <c r="DG47" i="1"/>
  <c r="DI47" i="1"/>
  <c r="CM48" i="1"/>
  <c r="CN48" i="1"/>
  <c r="CO48" i="1"/>
  <c r="CP48" i="1"/>
  <c r="CQ48" i="1"/>
  <c r="CR48" i="1"/>
  <c r="CT48" i="1"/>
  <c r="CU48" i="1"/>
  <c r="CV48" i="1"/>
  <c r="CW48" i="1"/>
  <c r="CX48" i="1"/>
  <c r="CZ48" i="1"/>
  <c r="DE48" i="1"/>
  <c r="DF48" i="1"/>
  <c r="DG48" i="1"/>
  <c r="DI48" i="1"/>
  <c r="CM49" i="1"/>
  <c r="CN49" i="1"/>
  <c r="CO49" i="1"/>
  <c r="CP49" i="1"/>
  <c r="CQ49" i="1"/>
  <c r="CR49" i="1"/>
  <c r="CT49" i="1"/>
  <c r="CU49" i="1"/>
  <c r="CV49" i="1"/>
  <c r="CW49" i="1"/>
  <c r="CX49" i="1"/>
  <c r="CZ49" i="1"/>
  <c r="DE49" i="1"/>
  <c r="DF49" i="1"/>
  <c r="DG49" i="1"/>
  <c r="DI49" i="1"/>
  <c r="CM50" i="1"/>
  <c r="CN50" i="1"/>
  <c r="CO50" i="1"/>
  <c r="CP50" i="1"/>
  <c r="CQ50" i="1"/>
  <c r="CR50" i="1"/>
  <c r="CT50" i="1"/>
  <c r="CU50" i="1"/>
  <c r="CV50" i="1"/>
  <c r="CW50" i="1"/>
  <c r="CX50" i="1"/>
  <c r="CZ50" i="1"/>
  <c r="DE50" i="1"/>
  <c r="DF50" i="1"/>
  <c r="DG50" i="1"/>
  <c r="DI50" i="1"/>
  <c r="CM51" i="1"/>
  <c r="CN51" i="1"/>
  <c r="CO51" i="1"/>
  <c r="CP51" i="1"/>
  <c r="CQ51" i="1"/>
  <c r="CR51" i="1"/>
  <c r="CT51" i="1"/>
  <c r="CU51" i="1"/>
  <c r="CV51" i="1"/>
  <c r="CW51" i="1"/>
  <c r="CX51" i="1"/>
  <c r="CZ51" i="1"/>
  <c r="DE51" i="1"/>
  <c r="DF51" i="1"/>
  <c r="DG51" i="1"/>
  <c r="DI51" i="1"/>
  <c r="CM52" i="1"/>
  <c r="CN52" i="1"/>
  <c r="CO52" i="1"/>
  <c r="CP52" i="1"/>
  <c r="CQ52" i="1"/>
  <c r="CR52" i="1"/>
  <c r="CT52" i="1"/>
  <c r="CU52" i="1"/>
  <c r="CV52" i="1"/>
  <c r="CW52" i="1"/>
  <c r="CX52" i="1"/>
  <c r="CZ52" i="1"/>
  <c r="DE52" i="1"/>
  <c r="DF52" i="1"/>
  <c r="DG52" i="1"/>
  <c r="DI52" i="1"/>
  <c r="CM53" i="1"/>
  <c r="CN53" i="1"/>
  <c r="CO53" i="1"/>
  <c r="CP53" i="1"/>
  <c r="CQ53" i="1"/>
  <c r="CR53" i="1"/>
  <c r="CT53" i="1"/>
  <c r="CU53" i="1"/>
  <c r="CV53" i="1"/>
  <c r="CW53" i="1"/>
  <c r="CX53" i="1"/>
  <c r="CZ53" i="1"/>
  <c r="DE53" i="1"/>
  <c r="DF53" i="1"/>
  <c r="DG53" i="1"/>
  <c r="DI53" i="1"/>
  <c r="CM54" i="1"/>
  <c r="CN54" i="1"/>
  <c r="CO54" i="1"/>
  <c r="CP54" i="1"/>
  <c r="CQ54" i="1"/>
  <c r="CR54" i="1"/>
  <c r="CT54" i="1"/>
  <c r="CU54" i="1"/>
  <c r="CV54" i="1"/>
  <c r="CW54" i="1"/>
  <c r="CX54" i="1"/>
  <c r="CZ54" i="1"/>
  <c r="DE54" i="1"/>
  <c r="DF54" i="1"/>
  <c r="DG54" i="1"/>
  <c r="DI54" i="1"/>
  <c r="CM55" i="1"/>
  <c r="CN55" i="1"/>
  <c r="CO55" i="1"/>
  <c r="CP55" i="1"/>
  <c r="CQ55" i="1"/>
  <c r="CR55" i="1"/>
  <c r="CT55" i="1"/>
  <c r="CU55" i="1"/>
  <c r="CV55" i="1"/>
  <c r="CW55" i="1"/>
  <c r="CX55" i="1"/>
  <c r="CZ55" i="1"/>
  <c r="DE55" i="1"/>
  <c r="DF55" i="1"/>
  <c r="DG55" i="1"/>
  <c r="DI55" i="1"/>
  <c r="CM56" i="1"/>
  <c r="CN56" i="1"/>
  <c r="CO56" i="1"/>
  <c r="CP56" i="1"/>
  <c r="CQ56" i="1"/>
  <c r="CR56" i="1"/>
  <c r="CT56" i="1"/>
  <c r="CU56" i="1"/>
  <c r="CV56" i="1"/>
  <c r="CW56" i="1"/>
  <c r="CX56" i="1"/>
  <c r="CZ56" i="1"/>
  <c r="DE56" i="1"/>
  <c r="DF56" i="1"/>
  <c r="DG56" i="1"/>
  <c r="DI56" i="1"/>
  <c r="CM57" i="1"/>
  <c r="CN57" i="1"/>
  <c r="CO57" i="1"/>
  <c r="CP57" i="1"/>
  <c r="CQ57" i="1"/>
  <c r="CR57" i="1"/>
  <c r="CT57" i="1"/>
  <c r="CU57" i="1"/>
  <c r="CV57" i="1"/>
  <c r="CW57" i="1"/>
  <c r="CX57" i="1"/>
  <c r="CZ57" i="1"/>
  <c r="DE57" i="1"/>
  <c r="DF57" i="1"/>
  <c r="DG57" i="1"/>
  <c r="DI57" i="1"/>
  <c r="CM58" i="1"/>
  <c r="CN58" i="1"/>
  <c r="CO58" i="1"/>
  <c r="CP58" i="1"/>
  <c r="CQ58" i="1"/>
  <c r="CR58" i="1"/>
  <c r="CT58" i="1"/>
  <c r="CU58" i="1"/>
  <c r="CV58" i="1"/>
  <c r="CW58" i="1"/>
  <c r="CX58" i="1"/>
  <c r="CZ58" i="1"/>
  <c r="DE58" i="1"/>
  <c r="DF58" i="1"/>
  <c r="DG58" i="1"/>
  <c r="DI58" i="1"/>
  <c r="CM59" i="1"/>
  <c r="CN59" i="1"/>
  <c r="CO59" i="1"/>
  <c r="CP59" i="1"/>
  <c r="CQ59" i="1"/>
  <c r="CR59" i="1"/>
  <c r="CT59" i="1"/>
  <c r="CU59" i="1"/>
  <c r="CV59" i="1"/>
  <c r="CW59" i="1"/>
  <c r="CX59" i="1"/>
  <c r="CZ59" i="1"/>
  <c r="DE59" i="1"/>
  <c r="DF59" i="1"/>
  <c r="DG59" i="1"/>
  <c r="DI59" i="1"/>
  <c r="AR46" i="1"/>
  <c r="AS46" i="1"/>
  <c r="AT46" i="1"/>
  <c r="AU46" i="1"/>
  <c r="AV46" i="1"/>
  <c r="AW46" i="1"/>
  <c r="AX46" i="1"/>
  <c r="AZ46" i="1"/>
  <c r="BA46" i="1"/>
  <c r="BB46" i="1"/>
  <c r="BC46" i="1"/>
  <c r="BD46" i="1"/>
  <c r="BE46" i="1"/>
  <c r="BF46" i="1"/>
  <c r="BG46" i="1"/>
  <c r="BI46" i="1"/>
  <c r="AR47" i="1"/>
  <c r="AS47" i="1"/>
  <c r="AT47" i="1"/>
  <c r="AU47" i="1"/>
  <c r="AV47" i="1"/>
  <c r="AW47" i="1"/>
  <c r="AX47" i="1"/>
  <c r="AZ47" i="1"/>
  <c r="BA47" i="1"/>
  <c r="BB47" i="1"/>
  <c r="BC47" i="1"/>
  <c r="BD47" i="1"/>
  <c r="BE47" i="1"/>
  <c r="BF47" i="1"/>
  <c r="BG47" i="1"/>
  <c r="BI47" i="1"/>
  <c r="AR48" i="1"/>
  <c r="AS48" i="1"/>
  <c r="AT48" i="1"/>
  <c r="AU48" i="1"/>
  <c r="AV48" i="1"/>
  <c r="AW48" i="1"/>
  <c r="AX48" i="1"/>
  <c r="AZ48" i="1"/>
  <c r="BA48" i="1"/>
  <c r="BB48" i="1"/>
  <c r="BC48" i="1"/>
  <c r="BD48" i="1"/>
  <c r="BE48" i="1"/>
  <c r="BF48" i="1"/>
  <c r="BG48" i="1"/>
  <c r="BI48" i="1"/>
  <c r="AR49" i="1"/>
  <c r="AS49" i="1"/>
  <c r="AT49" i="1"/>
  <c r="AU49" i="1"/>
  <c r="AV49" i="1"/>
  <c r="AW49" i="1"/>
  <c r="AX49" i="1"/>
  <c r="AZ49" i="1"/>
  <c r="BA49" i="1"/>
  <c r="BB49" i="1"/>
  <c r="BC49" i="1"/>
  <c r="BD49" i="1"/>
  <c r="BE49" i="1"/>
  <c r="BF49" i="1"/>
  <c r="BG49" i="1"/>
  <c r="BI49" i="1"/>
  <c r="AR50" i="1"/>
  <c r="AS50" i="1"/>
  <c r="AT50" i="1"/>
  <c r="AU50" i="1"/>
  <c r="AV50" i="1"/>
  <c r="AW50" i="1"/>
  <c r="AX50" i="1"/>
  <c r="AZ50" i="1"/>
  <c r="BA50" i="1"/>
  <c r="BB50" i="1"/>
  <c r="BC50" i="1"/>
  <c r="BD50" i="1"/>
  <c r="BE50" i="1"/>
  <c r="BF50" i="1"/>
  <c r="BG50" i="1"/>
  <c r="BI50" i="1"/>
  <c r="AR51" i="1"/>
  <c r="AS51" i="1"/>
  <c r="AT51" i="1"/>
  <c r="AU51" i="1"/>
  <c r="AV51" i="1"/>
  <c r="AW51" i="1"/>
  <c r="AX51" i="1"/>
  <c r="AZ51" i="1"/>
  <c r="BA51" i="1"/>
  <c r="BB51" i="1"/>
  <c r="BC51" i="1"/>
  <c r="BD51" i="1"/>
  <c r="BE51" i="1"/>
  <c r="BF51" i="1"/>
  <c r="BG51" i="1"/>
  <c r="BI51" i="1"/>
  <c r="AR52" i="1"/>
  <c r="AS52" i="1"/>
  <c r="AT52" i="1"/>
  <c r="AU52" i="1"/>
  <c r="AV52" i="1"/>
  <c r="AW52" i="1"/>
  <c r="AX52" i="1"/>
  <c r="AZ52" i="1"/>
  <c r="BA52" i="1"/>
  <c r="BB52" i="1"/>
  <c r="BC52" i="1"/>
  <c r="BD52" i="1"/>
  <c r="BE52" i="1"/>
  <c r="BF52" i="1"/>
  <c r="BG52" i="1"/>
  <c r="BI52" i="1"/>
  <c r="AR53" i="1"/>
  <c r="AS53" i="1"/>
  <c r="AT53" i="1"/>
  <c r="AU53" i="1"/>
  <c r="AV53" i="1"/>
  <c r="AW53" i="1"/>
  <c r="AX53" i="1"/>
  <c r="AZ53" i="1"/>
  <c r="BA53" i="1"/>
  <c r="BB53" i="1"/>
  <c r="BC53" i="1"/>
  <c r="BD53" i="1"/>
  <c r="BE53" i="1"/>
  <c r="BF53" i="1"/>
  <c r="BG53" i="1"/>
  <c r="BI53" i="1"/>
  <c r="AR54" i="1"/>
  <c r="AS54" i="1"/>
  <c r="AT54" i="1"/>
  <c r="AU54" i="1"/>
  <c r="AV54" i="1"/>
  <c r="AW54" i="1"/>
  <c r="AX54" i="1"/>
  <c r="AZ54" i="1"/>
  <c r="BA54" i="1"/>
  <c r="BB54" i="1"/>
  <c r="BC54" i="1"/>
  <c r="BD54" i="1"/>
  <c r="BE54" i="1"/>
  <c r="BF54" i="1"/>
  <c r="BG54" i="1"/>
  <c r="BI54" i="1"/>
  <c r="AR55" i="1"/>
  <c r="AS55" i="1"/>
  <c r="AT55" i="1"/>
  <c r="AU55" i="1"/>
  <c r="AV55" i="1"/>
  <c r="AW55" i="1"/>
  <c r="AX55" i="1"/>
  <c r="AZ55" i="1"/>
  <c r="BA55" i="1"/>
  <c r="BB55" i="1"/>
  <c r="BC55" i="1"/>
  <c r="BD55" i="1"/>
  <c r="BE55" i="1"/>
  <c r="BF55" i="1"/>
  <c r="BG55" i="1"/>
  <c r="BI55" i="1"/>
  <c r="AR56" i="1"/>
  <c r="AS56" i="1"/>
  <c r="AT56" i="1"/>
  <c r="AU56" i="1"/>
  <c r="AV56" i="1"/>
  <c r="AW56" i="1"/>
  <c r="AX56" i="1"/>
  <c r="AZ56" i="1"/>
  <c r="BA56" i="1"/>
  <c r="BB56" i="1"/>
  <c r="BC56" i="1"/>
  <c r="BD56" i="1"/>
  <c r="BE56" i="1"/>
  <c r="BF56" i="1"/>
  <c r="BG56" i="1"/>
  <c r="BI56" i="1"/>
  <c r="AR57" i="1"/>
  <c r="AS57" i="1"/>
  <c r="AT57" i="1"/>
  <c r="AU57" i="1"/>
  <c r="AV57" i="1"/>
  <c r="AW57" i="1"/>
  <c r="AX57" i="1"/>
  <c r="AZ57" i="1"/>
  <c r="BA57" i="1"/>
  <c r="BB57" i="1"/>
  <c r="BC57" i="1"/>
  <c r="BD57" i="1"/>
  <c r="BE57" i="1"/>
  <c r="BF57" i="1"/>
  <c r="BG57" i="1"/>
  <c r="BI57" i="1"/>
  <c r="AR58" i="1"/>
  <c r="AS58" i="1"/>
  <c r="AT58" i="1"/>
  <c r="AU58" i="1"/>
  <c r="AV58" i="1"/>
  <c r="AW58" i="1"/>
  <c r="AX58" i="1"/>
  <c r="AZ58" i="1"/>
  <c r="BA58" i="1"/>
  <c r="BB58" i="1"/>
  <c r="BC58" i="1"/>
  <c r="BD58" i="1"/>
  <c r="BE58" i="1"/>
  <c r="BF58" i="1"/>
  <c r="BG58" i="1"/>
  <c r="BI58" i="1"/>
  <c r="AR59" i="1"/>
  <c r="AS59" i="1"/>
  <c r="AT59" i="1"/>
  <c r="AU59" i="1"/>
  <c r="AV59" i="1"/>
  <c r="AW59" i="1"/>
  <c r="AX59" i="1"/>
  <c r="AZ59" i="1"/>
  <c r="BA59" i="1"/>
  <c r="BB59" i="1"/>
  <c r="BC59" i="1"/>
  <c r="BD59" i="1"/>
  <c r="BE59" i="1"/>
  <c r="BF59" i="1"/>
  <c r="BG59" i="1"/>
  <c r="BI59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CM45" i="1"/>
  <c r="DE45" i="1"/>
  <c r="CN45" i="1"/>
  <c r="CT45" i="1"/>
  <c r="CO45" i="1"/>
  <c r="CU45" i="1"/>
  <c r="CP45" i="1"/>
  <c r="CV45" i="1"/>
  <c r="CQ45" i="1"/>
  <c r="CW45" i="1"/>
  <c r="CR45" i="1"/>
  <c r="CX45" i="1"/>
  <c r="CZ45" i="1"/>
  <c r="DF45" i="1"/>
  <c r="DG45" i="1"/>
  <c r="DI45" i="1"/>
  <c r="BI45" i="1"/>
  <c r="AV45" i="1"/>
  <c r="AR45" i="1"/>
  <c r="AS45" i="1"/>
  <c r="AT45" i="1"/>
  <c r="BA45" i="1"/>
  <c r="AW45" i="1"/>
  <c r="AX45" i="1"/>
  <c r="BB45" i="1"/>
  <c r="BC45" i="1"/>
  <c r="AU45" i="1"/>
  <c r="BD45" i="1"/>
  <c r="BE45" i="1"/>
  <c r="BF45" i="1"/>
  <c r="BG45" i="1"/>
  <c r="AO45" i="1"/>
  <c r="AZ45" i="1"/>
  <c r="CM33" i="1"/>
  <c r="DE33" i="1"/>
  <c r="CN33" i="1"/>
  <c r="CT33" i="1"/>
  <c r="CO33" i="1"/>
  <c r="CU33" i="1"/>
  <c r="CP33" i="1"/>
  <c r="CV33" i="1"/>
  <c r="CQ33" i="1"/>
  <c r="CW33" i="1"/>
  <c r="CR33" i="1"/>
  <c r="CX33" i="1"/>
  <c r="CZ33" i="1"/>
  <c r="DF33" i="1"/>
  <c r="DG33" i="1"/>
  <c r="DI33" i="1"/>
  <c r="CM34" i="1"/>
  <c r="DE34" i="1"/>
  <c r="CN34" i="1"/>
  <c r="CT34" i="1"/>
  <c r="CO34" i="1"/>
  <c r="CU34" i="1"/>
  <c r="CP34" i="1"/>
  <c r="CV34" i="1"/>
  <c r="CQ34" i="1"/>
  <c r="CW34" i="1"/>
  <c r="CR34" i="1"/>
  <c r="CX34" i="1"/>
  <c r="CZ34" i="1"/>
  <c r="DF34" i="1"/>
  <c r="DG34" i="1"/>
  <c r="DI34" i="1"/>
  <c r="CM35" i="1"/>
  <c r="DE35" i="1"/>
  <c r="CN35" i="1"/>
  <c r="CT35" i="1"/>
  <c r="CO35" i="1"/>
  <c r="CU35" i="1"/>
  <c r="CP35" i="1"/>
  <c r="CV35" i="1"/>
  <c r="CQ35" i="1"/>
  <c r="CW35" i="1"/>
  <c r="CR35" i="1"/>
  <c r="CX35" i="1"/>
  <c r="CZ35" i="1"/>
  <c r="DF35" i="1"/>
  <c r="DG35" i="1"/>
  <c r="DI35" i="1"/>
  <c r="CM36" i="1"/>
  <c r="DE36" i="1"/>
  <c r="CN36" i="1"/>
  <c r="CT36" i="1"/>
  <c r="CO36" i="1"/>
  <c r="CU36" i="1"/>
  <c r="CP36" i="1"/>
  <c r="CV36" i="1"/>
  <c r="CQ36" i="1"/>
  <c r="CW36" i="1"/>
  <c r="CR36" i="1"/>
  <c r="CX36" i="1"/>
  <c r="CZ36" i="1"/>
  <c r="DF36" i="1"/>
  <c r="DG36" i="1"/>
  <c r="DI36" i="1"/>
  <c r="CM37" i="1"/>
  <c r="DE37" i="1"/>
  <c r="CN37" i="1"/>
  <c r="CT37" i="1"/>
  <c r="CO37" i="1"/>
  <c r="CU37" i="1"/>
  <c r="CP37" i="1"/>
  <c r="CV37" i="1"/>
  <c r="CQ37" i="1"/>
  <c r="CW37" i="1"/>
  <c r="CR37" i="1"/>
  <c r="CX37" i="1"/>
  <c r="CZ37" i="1"/>
  <c r="DF37" i="1"/>
  <c r="DG37" i="1"/>
  <c r="DI37" i="1"/>
  <c r="CM38" i="1"/>
  <c r="DE38" i="1"/>
  <c r="CN38" i="1"/>
  <c r="CT38" i="1"/>
  <c r="CO38" i="1"/>
  <c r="CU38" i="1"/>
  <c r="CP38" i="1"/>
  <c r="CV38" i="1"/>
  <c r="CQ38" i="1"/>
  <c r="CW38" i="1"/>
  <c r="CR38" i="1"/>
  <c r="CX38" i="1"/>
  <c r="CZ38" i="1"/>
  <c r="DF38" i="1"/>
  <c r="DG38" i="1"/>
  <c r="DI38" i="1"/>
  <c r="CM39" i="1"/>
  <c r="DE39" i="1"/>
  <c r="CN39" i="1"/>
  <c r="CT39" i="1"/>
  <c r="CO39" i="1"/>
  <c r="CU39" i="1"/>
  <c r="CP39" i="1"/>
  <c r="CV39" i="1"/>
  <c r="CQ39" i="1"/>
  <c r="CW39" i="1"/>
  <c r="CR39" i="1"/>
  <c r="CX39" i="1"/>
  <c r="CZ39" i="1"/>
  <c r="DF39" i="1"/>
  <c r="DG39" i="1"/>
  <c r="DI39" i="1"/>
  <c r="CM40" i="1"/>
  <c r="DE40" i="1"/>
  <c r="CN40" i="1"/>
  <c r="CT40" i="1"/>
  <c r="CO40" i="1"/>
  <c r="CU40" i="1"/>
  <c r="CP40" i="1"/>
  <c r="CV40" i="1"/>
  <c r="CQ40" i="1"/>
  <c r="CW40" i="1"/>
  <c r="CR40" i="1"/>
  <c r="CX40" i="1"/>
  <c r="CZ40" i="1"/>
  <c r="DF40" i="1"/>
  <c r="DG40" i="1"/>
  <c r="DI40" i="1"/>
  <c r="CM41" i="1"/>
  <c r="DE41" i="1"/>
  <c r="CN41" i="1"/>
  <c r="CT41" i="1"/>
  <c r="CO41" i="1"/>
  <c r="CU41" i="1"/>
  <c r="CP41" i="1"/>
  <c r="CV41" i="1"/>
  <c r="CQ41" i="1"/>
  <c r="CW41" i="1"/>
  <c r="CR41" i="1"/>
  <c r="CX41" i="1"/>
  <c r="CZ41" i="1"/>
  <c r="DF41" i="1"/>
  <c r="DG41" i="1"/>
  <c r="DI41" i="1"/>
  <c r="CM42" i="1"/>
  <c r="DE42" i="1"/>
  <c r="CN42" i="1"/>
  <c r="CT42" i="1"/>
  <c r="CO42" i="1"/>
  <c r="CU42" i="1"/>
  <c r="CP42" i="1"/>
  <c r="CV42" i="1"/>
  <c r="CQ42" i="1"/>
  <c r="CW42" i="1"/>
  <c r="CR42" i="1"/>
  <c r="CX42" i="1"/>
  <c r="CZ42" i="1"/>
  <c r="DF42" i="1"/>
  <c r="DG42" i="1"/>
  <c r="DI42" i="1"/>
  <c r="CM43" i="1"/>
  <c r="DE43" i="1"/>
  <c r="CN43" i="1"/>
  <c r="CT43" i="1"/>
  <c r="CO43" i="1"/>
  <c r="CU43" i="1"/>
  <c r="CP43" i="1"/>
  <c r="CV43" i="1"/>
  <c r="CQ43" i="1"/>
  <c r="CW43" i="1"/>
  <c r="CR43" i="1"/>
  <c r="CX43" i="1"/>
  <c r="CZ43" i="1"/>
  <c r="DF43" i="1"/>
  <c r="DG43" i="1"/>
  <c r="DI43" i="1"/>
  <c r="CM44" i="1"/>
  <c r="DE44" i="1"/>
  <c r="CN44" i="1"/>
  <c r="CT44" i="1"/>
  <c r="CO44" i="1"/>
  <c r="CU44" i="1"/>
  <c r="CP44" i="1"/>
  <c r="CV44" i="1"/>
  <c r="CQ44" i="1"/>
  <c r="CW44" i="1"/>
  <c r="CR44" i="1"/>
  <c r="CX44" i="1"/>
  <c r="CZ44" i="1"/>
  <c r="DF44" i="1"/>
  <c r="DG44" i="1"/>
  <c r="DI44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CM8" i="1"/>
  <c r="CN8" i="1"/>
  <c r="CO8" i="1"/>
  <c r="CP8" i="1"/>
  <c r="CQ8" i="1"/>
  <c r="CR8" i="1"/>
  <c r="CT8" i="1"/>
  <c r="CU8" i="1"/>
  <c r="CV8" i="1"/>
  <c r="CW8" i="1"/>
  <c r="CX8" i="1"/>
  <c r="CZ8" i="1"/>
  <c r="DE8" i="1"/>
  <c r="DF8" i="1"/>
  <c r="DG8" i="1"/>
  <c r="DI8" i="1"/>
  <c r="CM9" i="1"/>
  <c r="CN9" i="1"/>
  <c r="CO9" i="1"/>
  <c r="CP9" i="1"/>
  <c r="CQ9" i="1"/>
  <c r="CR9" i="1"/>
  <c r="CT9" i="1"/>
  <c r="CU9" i="1"/>
  <c r="CV9" i="1"/>
  <c r="CW9" i="1"/>
  <c r="CX9" i="1"/>
  <c r="CZ9" i="1"/>
  <c r="DE9" i="1"/>
  <c r="DF9" i="1"/>
  <c r="DG9" i="1"/>
  <c r="DI9" i="1"/>
  <c r="CM10" i="1"/>
  <c r="CN10" i="1"/>
  <c r="CO10" i="1"/>
  <c r="CP10" i="1"/>
  <c r="CQ10" i="1"/>
  <c r="CR10" i="1"/>
  <c r="CT10" i="1"/>
  <c r="CU10" i="1"/>
  <c r="CV10" i="1"/>
  <c r="CW10" i="1"/>
  <c r="CX10" i="1"/>
  <c r="CZ10" i="1"/>
  <c r="DE10" i="1"/>
  <c r="DF10" i="1"/>
  <c r="DG10" i="1"/>
  <c r="DI10" i="1"/>
  <c r="CM11" i="1"/>
  <c r="CN11" i="1"/>
  <c r="CO11" i="1"/>
  <c r="CP11" i="1"/>
  <c r="CQ11" i="1"/>
  <c r="CR11" i="1"/>
  <c r="CT11" i="1"/>
  <c r="CU11" i="1"/>
  <c r="CV11" i="1"/>
  <c r="CW11" i="1"/>
  <c r="CX11" i="1"/>
  <c r="CZ11" i="1"/>
  <c r="DE11" i="1"/>
  <c r="DF11" i="1"/>
  <c r="DG11" i="1"/>
  <c r="DI11" i="1"/>
  <c r="CM12" i="1"/>
  <c r="CN12" i="1"/>
  <c r="CO12" i="1"/>
  <c r="CP12" i="1"/>
  <c r="CQ12" i="1"/>
  <c r="CR12" i="1"/>
  <c r="CT12" i="1"/>
  <c r="CU12" i="1"/>
  <c r="CV12" i="1"/>
  <c r="CW12" i="1"/>
  <c r="CX12" i="1"/>
  <c r="CZ12" i="1"/>
  <c r="DE12" i="1"/>
  <c r="DF12" i="1"/>
  <c r="DG12" i="1"/>
  <c r="DI12" i="1"/>
  <c r="CM13" i="1"/>
  <c r="CN13" i="1"/>
  <c r="CO13" i="1"/>
  <c r="CP13" i="1"/>
  <c r="CQ13" i="1"/>
  <c r="CR13" i="1"/>
  <c r="CT13" i="1"/>
  <c r="CU13" i="1"/>
  <c r="CV13" i="1"/>
  <c r="CW13" i="1"/>
  <c r="CX13" i="1"/>
  <c r="CZ13" i="1"/>
  <c r="DE13" i="1"/>
  <c r="DF13" i="1"/>
  <c r="DG13" i="1"/>
  <c r="DI13" i="1"/>
  <c r="CM14" i="1"/>
  <c r="CN14" i="1"/>
  <c r="CO14" i="1"/>
  <c r="CP14" i="1"/>
  <c r="CQ14" i="1"/>
  <c r="CR14" i="1"/>
  <c r="CT14" i="1"/>
  <c r="CU14" i="1"/>
  <c r="CV14" i="1"/>
  <c r="CW14" i="1"/>
  <c r="CX14" i="1"/>
  <c r="CZ14" i="1"/>
  <c r="DE14" i="1"/>
  <c r="DF14" i="1"/>
  <c r="DG14" i="1"/>
  <c r="DI14" i="1"/>
  <c r="CM15" i="1"/>
  <c r="CN15" i="1"/>
  <c r="CO15" i="1"/>
  <c r="CP15" i="1"/>
  <c r="CQ15" i="1"/>
  <c r="CR15" i="1"/>
  <c r="CT15" i="1"/>
  <c r="CU15" i="1"/>
  <c r="CV15" i="1"/>
  <c r="CW15" i="1"/>
  <c r="CX15" i="1"/>
  <c r="CZ15" i="1"/>
  <c r="DE15" i="1"/>
  <c r="DF15" i="1"/>
  <c r="DG15" i="1"/>
  <c r="DI15" i="1"/>
  <c r="CM16" i="1"/>
  <c r="CN16" i="1"/>
  <c r="CO16" i="1"/>
  <c r="CP16" i="1"/>
  <c r="CQ16" i="1"/>
  <c r="CR16" i="1"/>
  <c r="CT16" i="1"/>
  <c r="CU16" i="1"/>
  <c r="CV16" i="1"/>
  <c r="CW16" i="1"/>
  <c r="CX16" i="1"/>
  <c r="CZ16" i="1"/>
  <c r="DE16" i="1"/>
  <c r="DF16" i="1"/>
  <c r="DG16" i="1"/>
  <c r="DI16" i="1"/>
  <c r="CM17" i="1"/>
  <c r="CN17" i="1"/>
  <c r="CO17" i="1"/>
  <c r="CP17" i="1"/>
  <c r="CQ17" i="1"/>
  <c r="CR17" i="1"/>
  <c r="CT17" i="1"/>
  <c r="CU17" i="1"/>
  <c r="CV17" i="1"/>
  <c r="CW17" i="1"/>
  <c r="CX17" i="1"/>
  <c r="CZ17" i="1"/>
  <c r="DE17" i="1"/>
  <c r="DF17" i="1"/>
  <c r="DG17" i="1"/>
  <c r="DI17" i="1"/>
  <c r="CM18" i="1"/>
  <c r="CN18" i="1"/>
  <c r="CO18" i="1"/>
  <c r="CP18" i="1"/>
  <c r="CQ18" i="1"/>
  <c r="CR18" i="1"/>
  <c r="CT18" i="1"/>
  <c r="CU18" i="1"/>
  <c r="CV18" i="1"/>
  <c r="CW18" i="1"/>
  <c r="CX18" i="1"/>
  <c r="CZ18" i="1"/>
  <c r="DE18" i="1"/>
  <c r="DF18" i="1"/>
  <c r="DG18" i="1"/>
  <c r="DI18" i="1"/>
  <c r="CM19" i="1"/>
  <c r="CN19" i="1"/>
  <c r="CO19" i="1"/>
  <c r="CP19" i="1"/>
  <c r="CQ19" i="1"/>
  <c r="CR19" i="1"/>
  <c r="CT19" i="1"/>
  <c r="CU19" i="1"/>
  <c r="CV19" i="1"/>
  <c r="CW19" i="1"/>
  <c r="CX19" i="1"/>
  <c r="CZ19" i="1"/>
  <c r="DE19" i="1"/>
  <c r="DF19" i="1"/>
  <c r="DG19" i="1"/>
  <c r="DI19" i="1"/>
  <c r="CM20" i="1"/>
  <c r="CN20" i="1"/>
  <c r="CO20" i="1"/>
  <c r="CP20" i="1"/>
  <c r="CQ20" i="1"/>
  <c r="CR20" i="1"/>
  <c r="CT20" i="1"/>
  <c r="CU20" i="1"/>
  <c r="CV20" i="1"/>
  <c r="CW20" i="1"/>
  <c r="CX20" i="1"/>
  <c r="CZ20" i="1"/>
  <c r="DE20" i="1"/>
  <c r="DF20" i="1"/>
  <c r="DG20" i="1"/>
  <c r="DI20" i="1"/>
  <c r="CM21" i="1"/>
  <c r="CN21" i="1"/>
  <c r="CO21" i="1"/>
  <c r="CP21" i="1"/>
  <c r="CQ21" i="1"/>
  <c r="CR21" i="1"/>
  <c r="CT21" i="1"/>
  <c r="CU21" i="1"/>
  <c r="CV21" i="1"/>
  <c r="CW21" i="1"/>
  <c r="CX21" i="1"/>
  <c r="CZ21" i="1"/>
  <c r="DE21" i="1"/>
  <c r="DF21" i="1"/>
  <c r="DG21" i="1"/>
  <c r="DI21" i="1"/>
  <c r="CM22" i="1"/>
  <c r="CN22" i="1"/>
  <c r="CO22" i="1"/>
  <c r="CP22" i="1"/>
  <c r="CQ22" i="1"/>
  <c r="CR22" i="1"/>
  <c r="CT22" i="1"/>
  <c r="CU22" i="1"/>
  <c r="CV22" i="1"/>
  <c r="CW22" i="1"/>
  <c r="CX22" i="1"/>
  <c r="CZ22" i="1"/>
  <c r="DE22" i="1"/>
  <c r="DF22" i="1"/>
  <c r="DG22" i="1"/>
  <c r="DI22" i="1"/>
  <c r="CM23" i="1"/>
  <c r="CN23" i="1"/>
  <c r="CO23" i="1"/>
  <c r="CP23" i="1"/>
  <c r="CQ23" i="1"/>
  <c r="CR23" i="1"/>
  <c r="CT23" i="1"/>
  <c r="CU23" i="1"/>
  <c r="CV23" i="1"/>
  <c r="CW23" i="1"/>
  <c r="CX23" i="1"/>
  <c r="CZ23" i="1"/>
  <c r="DE23" i="1"/>
  <c r="DF23" i="1"/>
  <c r="DG23" i="1"/>
  <c r="DI23" i="1"/>
  <c r="CM24" i="1"/>
  <c r="CN24" i="1"/>
  <c r="CO24" i="1"/>
  <c r="CP24" i="1"/>
  <c r="CQ24" i="1"/>
  <c r="CR24" i="1"/>
  <c r="CT24" i="1"/>
  <c r="CU24" i="1"/>
  <c r="CV24" i="1"/>
  <c r="CW24" i="1"/>
  <c r="CX24" i="1"/>
  <c r="CZ24" i="1"/>
  <c r="DE24" i="1"/>
  <c r="DF24" i="1"/>
  <c r="DG24" i="1"/>
  <c r="DI24" i="1"/>
  <c r="CM25" i="1"/>
  <c r="CN25" i="1"/>
  <c r="CO25" i="1"/>
  <c r="CP25" i="1"/>
  <c r="CQ25" i="1"/>
  <c r="CR25" i="1"/>
  <c r="CT25" i="1"/>
  <c r="CU25" i="1"/>
  <c r="CV25" i="1"/>
  <c r="CW25" i="1"/>
  <c r="CX25" i="1"/>
  <c r="CZ25" i="1"/>
  <c r="DE25" i="1"/>
  <c r="DF25" i="1"/>
  <c r="DG25" i="1"/>
  <c r="DI25" i="1"/>
  <c r="CM26" i="1"/>
  <c r="CN26" i="1"/>
  <c r="CO26" i="1"/>
  <c r="CP26" i="1"/>
  <c r="CQ26" i="1"/>
  <c r="CR26" i="1"/>
  <c r="CT26" i="1"/>
  <c r="CU26" i="1"/>
  <c r="CV26" i="1"/>
  <c r="CW26" i="1"/>
  <c r="CX26" i="1"/>
  <c r="CZ26" i="1"/>
  <c r="DE26" i="1"/>
  <c r="DF26" i="1"/>
  <c r="DG26" i="1"/>
  <c r="DI26" i="1"/>
  <c r="CM27" i="1"/>
  <c r="CN27" i="1"/>
  <c r="CO27" i="1"/>
  <c r="CP27" i="1"/>
  <c r="CQ27" i="1"/>
  <c r="CR27" i="1"/>
  <c r="CT27" i="1"/>
  <c r="CU27" i="1"/>
  <c r="CV27" i="1"/>
  <c r="CW27" i="1"/>
  <c r="CX27" i="1"/>
  <c r="CZ27" i="1"/>
  <c r="DE27" i="1"/>
  <c r="DF27" i="1"/>
  <c r="DG27" i="1"/>
  <c r="DI27" i="1"/>
  <c r="CM28" i="1"/>
  <c r="CN28" i="1"/>
  <c r="CO28" i="1"/>
  <c r="CP28" i="1"/>
  <c r="CQ28" i="1"/>
  <c r="CR28" i="1"/>
  <c r="CT28" i="1"/>
  <c r="CU28" i="1"/>
  <c r="CV28" i="1"/>
  <c r="CW28" i="1"/>
  <c r="CX28" i="1"/>
  <c r="CZ28" i="1"/>
  <c r="DE28" i="1"/>
  <c r="DF28" i="1"/>
  <c r="DG28" i="1"/>
  <c r="DI28" i="1"/>
  <c r="CM29" i="1"/>
  <c r="CN29" i="1"/>
  <c r="CO29" i="1"/>
  <c r="CP29" i="1"/>
  <c r="CQ29" i="1"/>
  <c r="CR29" i="1"/>
  <c r="CT29" i="1"/>
  <c r="CU29" i="1"/>
  <c r="CV29" i="1"/>
  <c r="CW29" i="1"/>
  <c r="CX29" i="1"/>
  <c r="CZ29" i="1"/>
  <c r="DE29" i="1"/>
  <c r="DF29" i="1"/>
  <c r="DG29" i="1"/>
  <c r="DI29" i="1"/>
  <c r="CM30" i="1"/>
  <c r="CN30" i="1"/>
  <c r="CO30" i="1"/>
  <c r="CP30" i="1"/>
  <c r="CQ30" i="1"/>
  <c r="CR30" i="1"/>
  <c r="CT30" i="1"/>
  <c r="CU30" i="1"/>
  <c r="CV30" i="1"/>
  <c r="CW30" i="1"/>
  <c r="CX30" i="1"/>
  <c r="CZ30" i="1"/>
  <c r="DE30" i="1"/>
  <c r="DF30" i="1"/>
  <c r="DG30" i="1"/>
  <c r="DI30" i="1"/>
  <c r="CM31" i="1"/>
  <c r="CN31" i="1"/>
  <c r="CO31" i="1"/>
  <c r="CP31" i="1"/>
  <c r="CQ31" i="1"/>
  <c r="CR31" i="1"/>
  <c r="CT31" i="1"/>
  <c r="CU31" i="1"/>
  <c r="CV31" i="1"/>
  <c r="CW31" i="1"/>
  <c r="CX31" i="1"/>
  <c r="CZ31" i="1"/>
  <c r="DE31" i="1"/>
  <c r="DF31" i="1"/>
  <c r="DG31" i="1"/>
  <c r="DI31" i="1"/>
  <c r="CM32" i="1"/>
  <c r="CN32" i="1"/>
  <c r="CO32" i="1"/>
  <c r="CP32" i="1"/>
  <c r="CQ32" i="1"/>
  <c r="CR32" i="1"/>
  <c r="CT32" i="1"/>
  <c r="CU32" i="1"/>
  <c r="CV32" i="1"/>
  <c r="CW32" i="1"/>
  <c r="CX32" i="1"/>
  <c r="CZ32" i="1"/>
  <c r="DE32" i="1"/>
  <c r="DF32" i="1"/>
  <c r="DG32" i="1"/>
  <c r="DI32" i="1"/>
  <c r="BI27" i="1"/>
  <c r="BI28" i="1"/>
  <c r="BI29" i="1"/>
  <c r="BI30" i="1"/>
  <c r="BI31" i="1"/>
  <c r="AV27" i="1"/>
  <c r="AR27" i="1"/>
  <c r="AS27" i="1"/>
  <c r="AT27" i="1"/>
  <c r="BA27" i="1"/>
  <c r="AW27" i="1"/>
  <c r="AX27" i="1"/>
  <c r="BB27" i="1"/>
  <c r="BC27" i="1"/>
  <c r="AU27" i="1"/>
  <c r="BD27" i="1"/>
  <c r="BE27" i="1"/>
  <c r="BF27" i="1"/>
  <c r="BG27" i="1"/>
  <c r="AV28" i="1"/>
  <c r="AR28" i="1"/>
  <c r="AS28" i="1"/>
  <c r="AT28" i="1"/>
  <c r="BA28" i="1"/>
  <c r="AW28" i="1"/>
  <c r="AX28" i="1"/>
  <c r="BB28" i="1"/>
  <c r="BC28" i="1"/>
  <c r="AU28" i="1"/>
  <c r="BD28" i="1"/>
  <c r="BE28" i="1"/>
  <c r="BF28" i="1"/>
  <c r="BG28" i="1"/>
  <c r="AV29" i="1"/>
  <c r="AR29" i="1"/>
  <c r="AS29" i="1"/>
  <c r="AT29" i="1"/>
  <c r="BA29" i="1"/>
  <c r="AW29" i="1"/>
  <c r="AX29" i="1"/>
  <c r="BB29" i="1"/>
  <c r="BC29" i="1"/>
  <c r="AU29" i="1"/>
  <c r="BD29" i="1"/>
  <c r="BE29" i="1"/>
  <c r="BF29" i="1"/>
  <c r="BG29" i="1"/>
  <c r="AV30" i="1"/>
  <c r="AR30" i="1"/>
  <c r="AS30" i="1"/>
  <c r="AT30" i="1"/>
  <c r="BA30" i="1"/>
  <c r="AW30" i="1"/>
  <c r="AX30" i="1"/>
  <c r="BB30" i="1"/>
  <c r="BC30" i="1"/>
  <c r="AU30" i="1"/>
  <c r="BD30" i="1"/>
  <c r="BE30" i="1"/>
  <c r="BF30" i="1"/>
  <c r="BG30" i="1"/>
  <c r="AV31" i="1"/>
  <c r="AR31" i="1"/>
  <c r="AS31" i="1"/>
  <c r="BA31" i="1"/>
  <c r="AW31" i="1"/>
  <c r="AX31" i="1"/>
  <c r="BB31" i="1"/>
  <c r="BC31" i="1"/>
  <c r="AU31" i="1"/>
  <c r="BD31" i="1"/>
  <c r="BE31" i="1"/>
  <c r="BF31" i="1"/>
  <c r="BG31" i="1"/>
  <c r="AV32" i="1"/>
  <c r="AR32" i="1"/>
  <c r="AS32" i="1"/>
  <c r="AT32" i="1"/>
  <c r="BA32" i="1"/>
  <c r="AW32" i="1"/>
  <c r="AX32" i="1"/>
  <c r="BB32" i="1"/>
  <c r="BC32" i="1"/>
  <c r="AU32" i="1"/>
  <c r="BD32" i="1"/>
  <c r="BE32" i="1"/>
  <c r="BF32" i="1"/>
  <c r="BG32" i="1"/>
  <c r="BI32" i="1"/>
  <c r="AV33" i="1"/>
  <c r="AR33" i="1"/>
  <c r="AS33" i="1"/>
  <c r="AT33" i="1"/>
  <c r="BA33" i="1"/>
  <c r="AW33" i="1"/>
  <c r="AX33" i="1"/>
  <c r="BB33" i="1"/>
  <c r="BC33" i="1"/>
  <c r="AU33" i="1"/>
  <c r="BD33" i="1"/>
  <c r="BE33" i="1"/>
  <c r="BF33" i="1"/>
  <c r="BG33" i="1"/>
  <c r="AV34" i="1"/>
  <c r="AR34" i="1"/>
  <c r="AS34" i="1"/>
  <c r="AT34" i="1"/>
  <c r="BA34" i="1"/>
  <c r="AW34" i="1"/>
  <c r="AX34" i="1"/>
  <c r="BB34" i="1"/>
  <c r="BC34" i="1"/>
  <c r="AU34" i="1"/>
  <c r="BD34" i="1"/>
  <c r="BE34" i="1"/>
  <c r="BF34" i="1"/>
  <c r="BG34" i="1"/>
  <c r="AV35" i="1"/>
  <c r="AR35" i="1"/>
  <c r="AS35" i="1"/>
  <c r="AT35" i="1"/>
  <c r="BA35" i="1"/>
  <c r="AW35" i="1"/>
  <c r="AX35" i="1"/>
  <c r="BB35" i="1"/>
  <c r="BC35" i="1"/>
  <c r="AU35" i="1"/>
  <c r="BD35" i="1"/>
  <c r="BE35" i="1"/>
  <c r="BF35" i="1"/>
  <c r="BG35" i="1"/>
  <c r="AV36" i="1"/>
  <c r="AR36" i="1"/>
  <c r="AS36" i="1"/>
  <c r="AT36" i="1"/>
  <c r="BA36" i="1"/>
  <c r="AW36" i="1"/>
  <c r="AX36" i="1"/>
  <c r="BB36" i="1"/>
  <c r="BC36" i="1"/>
  <c r="AU36" i="1"/>
  <c r="BD36" i="1"/>
  <c r="BE36" i="1"/>
  <c r="BF36" i="1"/>
  <c r="BG36" i="1"/>
  <c r="AV37" i="1"/>
  <c r="AR37" i="1"/>
  <c r="AS37" i="1"/>
  <c r="AT37" i="1"/>
  <c r="BA37" i="1"/>
  <c r="AW37" i="1"/>
  <c r="AX37" i="1"/>
  <c r="BB37" i="1"/>
  <c r="BC37" i="1"/>
  <c r="AU37" i="1"/>
  <c r="BD37" i="1"/>
  <c r="BE37" i="1"/>
  <c r="BF37" i="1"/>
  <c r="BG37" i="1"/>
  <c r="AV38" i="1"/>
  <c r="AR38" i="1"/>
  <c r="AS38" i="1"/>
  <c r="AT38" i="1"/>
  <c r="BA38" i="1"/>
  <c r="AW38" i="1"/>
  <c r="AX38" i="1"/>
  <c r="BB38" i="1"/>
  <c r="BC38" i="1"/>
  <c r="AU38" i="1"/>
  <c r="BD38" i="1"/>
  <c r="BE38" i="1"/>
  <c r="BF38" i="1"/>
  <c r="BG38" i="1"/>
  <c r="AV39" i="1"/>
  <c r="AR39" i="1"/>
  <c r="AS39" i="1"/>
  <c r="AT39" i="1"/>
  <c r="BA39" i="1"/>
  <c r="AW39" i="1"/>
  <c r="AX39" i="1"/>
  <c r="BB39" i="1"/>
  <c r="BC39" i="1"/>
  <c r="AU39" i="1"/>
  <c r="BD39" i="1"/>
  <c r="BE39" i="1"/>
  <c r="BF39" i="1"/>
  <c r="BG39" i="1"/>
  <c r="AV40" i="1"/>
  <c r="AR40" i="1"/>
  <c r="AS40" i="1"/>
  <c r="AT40" i="1"/>
  <c r="BA40" i="1"/>
  <c r="AW40" i="1"/>
  <c r="AX40" i="1"/>
  <c r="BB40" i="1"/>
  <c r="BC40" i="1"/>
  <c r="AU40" i="1"/>
  <c r="BD40" i="1"/>
  <c r="BE40" i="1"/>
  <c r="BF40" i="1"/>
  <c r="BG40" i="1"/>
  <c r="AV41" i="1"/>
  <c r="AR41" i="1"/>
  <c r="AS41" i="1"/>
  <c r="AT41" i="1"/>
  <c r="BA41" i="1"/>
  <c r="AW41" i="1"/>
  <c r="AX41" i="1"/>
  <c r="BB41" i="1"/>
  <c r="BC41" i="1"/>
  <c r="AU41" i="1"/>
  <c r="BD41" i="1"/>
  <c r="BE41" i="1"/>
  <c r="BF41" i="1"/>
  <c r="BG41" i="1"/>
  <c r="AV42" i="1"/>
  <c r="AR42" i="1"/>
  <c r="AS42" i="1"/>
  <c r="AT42" i="1"/>
  <c r="BA42" i="1"/>
  <c r="AW42" i="1"/>
  <c r="AX42" i="1"/>
  <c r="BB42" i="1"/>
  <c r="BC42" i="1"/>
  <c r="AU42" i="1"/>
  <c r="BD42" i="1"/>
  <c r="BE42" i="1"/>
  <c r="BF42" i="1"/>
  <c r="BG42" i="1"/>
  <c r="AV43" i="1"/>
  <c r="AR43" i="1"/>
  <c r="AS43" i="1"/>
  <c r="AT43" i="1"/>
  <c r="BA43" i="1"/>
  <c r="AW43" i="1"/>
  <c r="AX43" i="1"/>
  <c r="BB43" i="1"/>
  <c r="BC43" i="1"/>
  <c r="AU43" i="1"/>
  <c r="BD43" i="1"/>
  <c r="BE43" i="1"/>
  <c r="BF43" i="1"/>
  <c r="BG43" i="1"/>
  <c r="AV44" i="1"/>
  <c r="AR44" i="1"/>
  <c r="AS44" i="1"/>
  <c r="AT44" i="1"/>
  <c r="BA44" i="1"/>
  <c r="AW44" i="1"/>
  <c r="AX44" i="1"/>
  <c r="BB44" i="1"/>
  <c r="BC44" i="1"/>
  <c r="AU44" i="1"/>
  <c r="BD44" i="1"/>
  <c r="BE44" i="1"/>
  <c r="BF44" i="1"/>
  <c r="BG44" i="1"/>
  <c r="AO44" i="1"/>
  <c r="AZ44" i="1"/>
  <c r="AO43" i="1"/>
  <c r="AZ43" i="1"/>
  <c r="AO42" i="1"/>
  <c r="AZ42" i="1"/>
  <c r="AO41" i="1"/>
  <c r="AZ41" i="1"/>
  <c r="AO40" i="1"/>
  <c r="AZ40" i="1"/>
  <c r="AO39" i="1"/>
  <c r="AZ39" i="1"/>
  <c r="AO38" i="1"/>
  <c r="AZ38" i="1"/>
  <c r="AO37" i="1"/>
  <c r="AZ37" i="1"/>
  <c r="AO36" i="1"/>
  <c r="AZ36" i="1"/>
  <c r="AO35" i="1"/>
  <c r="AZ35" i="1"/>
  <c r="AO34" i="1"/>
  <c r="AZ34" i="1"/>
  <c r="AO33" i="1"/>
  <c r="AZ33" i="1"/>
  <c r="AO31" i="1"/>
  <c r="AZ31" i="1"/>
  <c r="AO30" i="1"/>
  <c r="AZ30" i="1"/>
  <c r="AO29" i="1"/>
  <c r="AZ29" i="1"/>
  <c r="AO28" i="1"/>
  <c r="AZ28" i="1"/>
  <c r="AO27" i="1"/>
  <c r="AZ27" i="1"/>
  <c r="AO32" i="1"/>
  <c r="AZ32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CN7" i="1"/>
  <c r="CT7" i="1"/>
  <c r="CO7" i="1"/>
  <c r="CU7" i="1"/>
  <c r="CP7" i="1"/>
  <c r="CV7" i="1"/>
  <c r="CQ7" i="1"/>
  <c r="CW7" i="1"/>
  <c r="CR7" i="1"/>
  <c r="CX7" i="1"/>
  <c r="CZ7" i="1"/>
  <c r="DF7" i="1"/>
  <c r="CM7" i="1"/>
  <c r="DE7" i="1"/>
  <c r="DG7" i="1"/>
  <c r="DI7" i="1"/>
  <c r="BI7" i="1"/>
  <c r="AZ26" i="1"/>
  <c r="AZ25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12" i="1"/>
  <c r="AZ11" i="1"/>
  <c r="AO12" i="1"/>
  <c r="AR12" i="1"/>
  <c r="AS12" i="1"/>
  <c r="AT12" i="1"/>
  <c r="AU12" i="1"/>
  <c r="AR7" i="1"/>
  <c r="AS7" i="1"/>
  <c r="AT7" i="1"/>
  <c r="AV7" i="1"/>
  <c r="AW7" i="1"/>
  <c r="AX7" i="1"/>
  <c r="AZ8" i="1"/>
  <c r="AZ9" i="1"/>
  <c r="AZ10" i="1"/>
  <c r="AZ7" i="1"/>
  <c r="AR174" i="1"/>
  <c r="AR175" i="1"/>
  <c r="AR176" i="1"/>
  <c r="AR177" i="1"/>
  <c r="AR178" i="1"/>
  <c r="AR179" i="1"/>
  <c r="AR180" i="1"/>
  <c r="AR181" i="1"/>
  <c r="AR182" i="1"/>
  <c r="AO174" i="1"/>
  <c r="AO175" i="1"/>
  <c r="AO176" i="1"/>
  <c r="AO177" i="1"/>
  <c r="AO178" i="1"/>
  <c r="AO179" i="1"/>
  <c r="AO180" i="1"/>
  <c r="AO181" i="1"/>
  <c r="AO182" i="1"/>
  <c r="AO8" i="1"/>
  <c r="AO9" i="1"/>
  <c r="AO10" i="1"/>
  <c r="AO11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7" i="1"/>
  <c r="AR160" i="1"/>
  <c r="AS160" i="1"/>
  <c r="AU160" i="1"/>
  <c r="AV160" i="1"/>
  <c r="AW160" i="1"/>
  <c r="AR161" i="1"/>
  <c r="AS161" i="1"/>
  <c r="AU161" i="1"/>
  <c r="AV161" i="1"/>
  <c r="AW161" i="1"/>
  <c r="AR162" i="1"/>
  <c r="AS162" i="1"/>
  <c r="AU162" i="1"/>
  <c r="AV162" i="1"/>
  <c r="AW162" i="1"/>
  <c r="AR163" i="1"/>
  <c r="AS163" i="1"/>
  <c r="AU163" i="1"/>
  <c r="AV163" i="1"/>
  <c r="AW163" i="1"/>
  <c r="AR164" i="1"/>
  <c r="AS164" i="1"/>
  <c r="AU164" i="1"/>
  <c r="AV164" i="1"/>
  <c r="AW164" i="1"/>
  <c r="AR165" i="1"/>
  <c r="AS165" i="1"/>
  <c r="AU165" i="1"/>
  <c r="AV165" i="1"/>
  <c r="AW165" i="1"/>
  <c r="AR166" i="1"/>
  <c r="AS166" i="1"/>
  <c r="AU166" i="1"/>
  <c r="AV166" i="1"/>
  <c r="AW166" i="1"/>
  <c r="AR167" i="1"/>
  <c r="AS167" i="1"/>
  <c r="AU167" i="1"/>
  <c r="AV167" i="1"/>
  <c r="AW167" i="1"/>
  <c r="AR168" i="1"/>
  <c r="AS168" i="1"/>
  <c r="AU168" i="1"/>
  <c r="AV168" i="1"/>
  <c r="AW168" i="1"/>
  <c r="BF168" i="1"/>
  <c r="AR169" i="1"/>
  <c r="AS169" i="1"/>
  <c r="AU169" i="1"/>
  <c r="AV169" i="1"/>
  <c r="AW169" i="1"/>
  <c r="AR170" i="1"/>
  <c r="AS170" i="1"/>
  <c r="AU170" i="1"/>
  <c r="AV170" i="1"/>
  <c r="AW170" i="1"/>
  <c r="AR171" i="1"/>
  <c r="AS171" i="1"/>
  <c r="AU171" i="1"/>
  <c r="AV171" i="1"/>
  <c r="AW171" i="1"/>
  <c r="AR172" i="1"/>
  <c r="AS172" i="1"/>
  <c r="AU172" i="1"/>
  <c r="AV172" i="1"/>
  <c r="AW172" i="1"/>
  <c r="AR173" i="1"/>
  <c r="AS173" i="1"/>
  <c r="AU173" i="1"/>
  <c r="AV173" i="1"/>
  <c r="AW173" i="1"/>
  <c r="AS174" i="1"/>
  <c r="AU174" i="1"/>
  <c r="AV174" i="1"/>
  <c r="AW174" i="1"/>
  <c r="AS175" i="1"/>
  <c r="AU175" i="1"/>
  <c r="AV175" i="1"/>
  <c r="AW175" i="1"/>
  <c r="AS176" i="1"/>
  <c r="AU176" i="1"/>
  <c r="AV176" i="1"/>
  <c r="AW176" i="1"/>
  <c r="AS177" i="1"/>
  <c r="AU177" i="1"/>
  <c r="AV177" i="1"/>
  <c r="AW177" i="1"/>
  <c r="AS178" i="1"/>
  <c r="AU178" i="1"/>
  <c r="AV178" i="1"/>
  <c r="AW178" i="1"/>
  <c r="AS179" i="1"/>
  <c r="AV179" i="1"/>
  <c r="AW179" i="1"/>
  <c r="AS180" i="1"/>
  <c r="AU180" i="1"/>
  <c r="AV180" i="1"/>
  <c r="AW180" i="1"/>
  <c r="AS181" i="1"/>
  <c r="AU181" i="1"/>
  <c r="AV181" i="1"/>
  <c r="AW181" i="1"/>
  <c r="AS182" i="1"/>
  <c r="AU182" i="1"/>
  <c r="AV182" i="1"/>
  <c r="AW182" i="1"/>
  <c r="AR183" i="1"/>
  <c r="AS183" i="1"/>
  <c r="AU183" i="1"/>
  <c r="AV183" i="1"/>
  <c r="AW183" i="1"/>
  <c r="AR184" i="1"/>
  <c r="AS184" i="1"/>
  <c r="AU184" i="1"/>
  <c r="AV184" i="1"/>
  <c r="AW184" i="1"/>
  <c r="AR185" i="1"/>
  <c r="AS185" i="1"/>
  <c r="AU185" i="1"/>
  <c r="AV185" i="1"/>
  <c r="AW185" i="1"/>
  <c r="AR186" i="1"/>
  <c r="AS186" i="1"/>
  <c r="AU186" i="1"/>
  <c r="AV186" i="1"/>
  <c r="AW186" i="1"/>
  <c r="AR159" i="1"/>
  <c r="AS159" i="1"/>
  <c r="AU159" i="1"/>
  <c r="AV159" i="1"/>
  <c r="AW159" i="1"/>
  <c r="AR135" i="1"/>
  <c r="AS135" i="1"/>
  <c r="AU135" i="1"/>
  <c r="AV135" i="1"/>
  <c r="AW135" i="1"/>
  <c r="BF135" i="1"/>
  <c r="AR136" i="1"/>
  <c r="AS136" i="1"/>
  <c r="AT136" i="1"/>
  <c r="AU136" i="1"/>
  <c r="AV136" i="1"/>
  <c r="AW136" i="1"/>
  <c r="BF136" i="1"/>
  <c r="AR137" i="1"/>
  <c r="AS137" i="1"/>
  <c r="AU137" i="1"/>
  <c r="AV137" i="1"/>
  <c r="AW137" i="1"/>
  <c r="AR138" i="1"/>
  <c r="AS138" i="1"/>
  <c r="AU138" i="1"/>
  <c r="AV138" i="1"/>
  <c r="AW138" i="1"/>
  <c r="AR139" i="1"/>
  <c r="AS139" i="1"/>
  <c r="AU139" i="1"/>
  <c r="AV139" i="1"/>
  <c r="AW139" i="1"/>
  <c r="AR140" i="1"/>
  <c r="AS140" i="1"/>
  <c r="AU140" i="1"/>
  <c r="AV140" i="1"/>
  <c r="AW140" i="1"/>
  <c r="AR141" i="1"/>
  <c r="AS141" i="1"/>
  <c r="AU141" i="1"/>
  <c r="AV141" i="1"/>
  <c r="AW141" i="1"/>
  <c r="BF141" i="1"/>
  <c r="AR142" i="1"/>
  <c r="AS142" i="1"/>
  <c r="AU142" i="1"/>
  <c r="AV142" i="1"/>
  <c r="AW142" i="1"/>
  <c r="AR143" i="1"/>
  <c r="AS143" i="1"/>
  <c r="AU143" i="1"/>
  <c r="AV143" i="1"/>
  <c r="AW143" i="1"/>
  <c r="AR144" i="1"/>
  <c r="AS144" i="1"/>
  <c r="AU144" i="1"/>
  <c r="AV144" i="1"/>
  <c r="AW144" i="1"/>
  <c r="AR145" i="1"/>
  <c r="AS145" i="1"/>
  <c r="AU145" i="1"/>
  <c r="AV145" i="1"/>
  <c r="AW145" i="1"/>
  <c r="AR146" i="1"/>
  <c r="AS146" i="1"/>
  <c r="AU146" i="1"/>
  <c r="AV146" i="1"/>
  <c r="AW146" i="1"/>
  <c r="AR147" i="1"/>
  <c r="AS147" i="1"/>
  <c r="AU147" i="1"/>
  <c r="AV147" i="1"/>
  <c r="AW147" i="1"/>
  <c r="AR148" i="1"/>
  <c r="AS148" i="1"/>
  <c r="AU148" i="1"/>
  <c r="AV148" i="1"/>
  <c r="AW148" i="1"/>
  <c r="AR149" i="1"/>
  <c r="AS149" i="1"/>
  <c r="AU149" i="1"/>
  <c r="AV149" i="1"/>
  <c r="AW149" i="1"/>
  <c r="AR150" i="1"/>
  <c r="AS150" i="1"/>
  <c r="AU150" i="1"/>
  <c r="AV150" i="1"/>
  <c r="AW150" i="1"/>
  <c r="AR151" i="1"/>
  <c r="AS151" i="1"/>
  <c r="AU151" i="1"/>
  <c r="AV151" i="1"/>
  <c r="AW151" i="1"/>
  <c r="AR152" i="1"/>
  <c r="AS152" i="1"/>
  <c r="AU152" i="1"/>
  <c r="AV152" i="1"/>
  <c r="AW152" i="1"/>
  <c r="AR153" i="1"/>
  <c r="AS153" i="1"/>
  <c r="AV153" i="1"/>
  <c r="AW153" i="1"/>
  <c r="AR154" i="1"/>
  <c r="AS154" i="1"/>
  <c r="AU154" i="1"/>
  <c r="AV154" i="1"/>
  <c r="AW154" i="1"/>
  <c r="AR155" i="1"/>
  <c r="AS155" i="1"/>
  <c r="AU155" i="1"/>
  <c r="AV155" i="1"/>
  <c r="AW155" i="1"/>
  <c r="AR156" i="1"/>
  <c r="AS156" i="1"/>
  <c r="AU156" i="1"/>
  <c r="AV156" i="1"/>
  <c r="AW156" i="1"/>
  <c r="AR157" i="1"/>
  <c r="AS157" i="1"/>
  <c r="AU157" i="1"/>
  <c r="AV157" i="1"/>
  <c r="AW157" i="1"/>
  <c r="AR158" i="1"/>
  <c r="AS158" i="1"/>
  <c r="AV158" i="1"/>
  <c r="AW158" i="1"/>
  <c r="AR133" i="1"/>
  <c r="AS133" i="1"/>
  <c r="AU133" i="1"/>
  <c r="AV133" i="1"/>
  <c r="AW133" i="1"/>
  <c r="AR134" i="1"/>
  <c r="AS134" i="1"/>
  <c r="AU134" i="1"/>
  <c r="AV134" i="1"/>
  <c r="AW134" i="1"/>
  <c r="AR9" i="1"/>
  <c r="AS9" i="1"/>
  <c r="AU9" i="1"/>
  <c r="AV9" i="1"/>
  <c r="AW9" i="1"/>
  <c r="AR10" i="1"/>
  <c r="AS10" i="1"/>
  <c r="AV10" i="1"/>
  <c r="AW10" i="1"/>
  <c r="AR11" i="1"/>
  <c r="AS11" i="1"/>
  <c r="AU11" i="1"/>
  <c r="AV11" i="1"/>
  <c r="AW11" i="1"/>
  <c r="AV12" i="1"/>
  <c r="AW12" i="1"/>
  <c r="AR13" i="1"/>
  <c r="AS13" i="1"/>
  <c r="AU13" i="1"/>
  <c r="AV13" i="1"/>
  <c r="AW13" i="1"/>
  <c r="AR14" i="1"/>
  <c r="AS14" i="1"/>
  <c r="AU14" i="1"/>
  <c r="AV14" i="1"/>
  <c r="AW14" i="1"/>
  <c r="AR15" i="1"/>
  <c r="AS15" i="1"/>
  <c r="AU15" i="1"/>
  <c r="AV15" i="1"/>
  <c r="AW15" i="1"/>
  <c r="AR16" i="1"/>
  <c r="AS16" i="1"/>
  <c r="AU16" i="1"/>
  <c r="AV16" i="1"/>
  <c r="AW16" i="1"/>
  <c r="AR17" i="1"/>
  <c r="AS17" i="1"/>
  <c r="AU17" i="1"/>
  <c r="AV17" i="1"/>
  <c r="AW17" i="1"/>
  <c r="AR18" i="1"/>
  <c r="AS18" i="1"/>
  <c r="AU18" i="1"/>
  <c r="AV18" i="1"/>
  <c r="AW18" i="1"/>
  <c r="AR19" i="1"/>
  <c r="AS19" i="1"/>
  <c r="AU19" i="1"/>
  <c r="AV19" i="1"/>
  <c r="AW19" i="1"/>
  <c r="AR20" i="1"/>
  <c r="AS20" i="1"/>
  <c r="AU20" i="1"/>
  <c r="AV20" i="1"/>
  <c r="AW20" i="1"/>
  <c r="AR21" i="1"/>
  <c r="AS21" i="1"/>
  <c r="AU21" i="1"/>
  <c r="AV21" i="1"/>
  <c r="AW21" i="1"/>
  <c r="AR22" i="1"/>
  <c r="AS22" i="1"/>
  <c r="AU22" i="1"/>
  <c r="AV22" i="1"/>
  <c r="AW22" i="1"/>
  <c r="AR23" i="1"/>
  <c r="AS23" i="1"/>
  <c r="AU23" i="1"/>
  <c r="AV23" i="1"/>
  <c r="AW23" i="1"/>
  <c r="AR24" i="1"/>
  <c r="AS24" i="1"/>
  <c r="AU24" i="1"/>
  <c r="AV24" i="1"/>
  <c r="AW24" i="1"/>
  <c r="AR25" i="1"/>
  <c r="AS25" i="1"/>
  <c r="AU25" i="1"/>
  <c r="AV25" i="1"/>
  <c r="AW25" i="1"/>
  <c r="AR26" i="1"/>
  <c r="AS26" i="1"/>
  <c r="AU26" i="1"/>
  <c r="AV26" i="1"/>
  <c r="AW26" i="1"/>
  <c r="AR123" i="1"/>
  <c r="AS123" i="1"/>
  <c r="AU123" i="1"/>
  <c r="AV123" i="1"/>
  <c r="AW123" i="1"/>
  <c r="AR124" i="1"/>
  <c r="AS124" i="1"/>
  <c r="AU124" i="1"/>
  <c r="AV124" i="1"/>
  <c r="AW124" i="1"/>
  <c r="BF124" i="1"/>
  <c r="AR125" i="1"/>
  <c r="AS125" i="1"/>
  <c r="AU125" i="1"/>
  <c r="AV125" i="1"/>
  <c r="AW125" i="1"/>
  <c r="AR126" i="1"/>
  <c r="AS126" i="1"/>
  <c r="AU126" i="1"/>
  <c r="AV126" i="1"/>
  <c r="AW126" i="1"/>
  <c r="AR127" i="1"/>
  <c r="AS127" i="1"/>
  <c r="AU127" i="1"/>
  <c r="AV127" i="1"/>
  <c r="AW127" i="1"/>
  <c r="AR128" i="1"/>
  <c r="AS128" i="1"/>
  <c r="AU128" i="1"/>
  <c r="AV128" i="1"/>
  <c r="AW128" i="1"/>
  <c r="AR129" i="1"/>
  <c r="AS129" i="1"/>
  <c r="AU129" i="1"/>
  <c r="AV129" i="1"/>
  <c r="AW129" i="1"/>
  <c r="AR130" i="1"/>
  <c r="AS130" i="1"/>
  <c r="AU130" i="1"/>
  <c r="AV130" i="1"/>
  <c r="AW130" i="1"/>
  <c r="AR131" i="1"/>
  <c r="AS131" i="1"/>
  <c r="AU131" i="1"/>
  <c r="AV131" i="1"/>
  <c r="AW131" i="1"/>
  <c r="AR132" i="1"/>
  <c r="AS132" i="1"/>
  <c r="AU132" i="1"/>
  <c r="AV132" i="1"/>
  <c r="AW132" i="1"/>
  <c r="AV8" i="1"/>
  <c r="AR8" i="1"/>
  <c r="AS8" i="1"/>
  <c r="AU8" i="1"/>
  <c r="AW8" i="1"/>
  <c r="AT186" i="1"/>
  <c r="AX186" i="1"/>
  <c r="AT166" i="1"/>
  <c r="BF186" i="1"/>
  <c r="BF185" i="1"/>
  <c r="BF184" i="1"/>
  <c r="BF182" i="1"/>
  <c r="BF181" i="1"/>
  <c r="AT150" i="1"/>
  <c r="BF159" i="1"/>
  <c r="AT157" i="1"/>
  <c r="AX157" i="1"/>
  <c r="BF156" i="1"/>
  <c r="BF145" i="1"/>
  <c r="BF164" i="1"/>
  <c r="BF157" i="1"/>
  <c r="BF152" i="1"/>
  <c r="BF140" i="1"/>
  <c r="BF183" i="1"/>
  <c r="AU153" i="1"/>
  <c r="AT145" i="1"/>
  <c r="AX145" i="1"/>
  <c r="BC145" i="1"/>
  <c r="AT159" i="1"/>
  <c r="AT165" i="1"/>
  <c r="AX165" i="1"/>
  <c r="BA166" i="1"/>
  <c r="AT184" i="1"/>
  <c r="BA184" i="1"/>
  <c r="AT177" i="1"/>
  <c r="BA177" i="1"/>
  <c r="AU179" i="1"/>
  <c r="BF178" i="1"/>
  <c r="BF180" i="1"/>
  <c r="BF179" i="1"/>
  <c r="AT178" i="1"/>
  <c r="AX178" i="1"/>
  <c r="BB178" i="1"/>
  <c r="AT185" i="1"/>
  <c r="AX185" i="1"/>
  <c r="AT183" i="1"/>
  <c r="BA183" i="1"/>
  <c r="AT180" i="1"/>
  <c r="AX180" i="1"/>
  <c r="BF177" i="1"/>
  <c r="AT176" i="1"/>
  <c r="BA176" i="1"/>
  <c r="BF175" i="1"/>
  <c r="AT182" i="1"/>
  <c r="AX182" i="1"/>
  <c r="BA186" i="1"/>
  <c r="BF169" i="1"/>
  <c r="AT181" i="1"/>
  <c r="BA181" i="1"/>
  <c r="AT174" i="1"/>
  <c r="AT170" i="1"/>
  <c r="BF165" i="1"/>
  <c r="BF160" i="1"/>
  <c r="BF144" i="1"/>
  <c r="AT138" i="1"/>
  <c r="BA138" i="1"/>
  <c r="AT137" i="1"/>
  <c r="AX137" i="1"/>
  <c r="BA180" i="1"/>
  <c r="BA178" i="1"/>
  <c r="AU158" i="1"/>
  <c r="AT161" i="1"/>
  <c r="BA12" i="1"/>
  <c r="BF12" i="1"/>
  <c r="AX184" i="1"/>
  <c r="BC184" i="1"/>
  <c r="AT123" i="1"/>
  <c r="BA123" i="1"/>
  <c r="AX183" i="1"/>
  <c r="BB183" i="1"/>
  <c r="AX176" i="1"/>
  <c r="BC176" i="1"/>
  <c r="BF130" i="1"/>
  <c r="BF128" i="1"/>
  <c r="BF125" i="1"/>
  <c r="AT162" i="1"/>
  <c r="BF161" i="1"/>
  <c r="BE186" i="1"/>
  <c r="BC186" i="1"/>
  <c r="BB186" i="1"/>
  <c r="BD186" i="1"/>
  <c r="BF147" i="1"/>
  <c r="BF127" i="1"/>
  <c r="BE184" i="1"/>
  <c r="BD184" i="1"/>
  <c r="BA182" i="1"/>
  <c r="BB184" i="1"/>
  <c r="AT151" i="1"/>
  <c r="BF150" i="1"/>
  <c r="AT147" i="1"/>
  <c r="AX147" i="1"/>
  <c r="BF173" i="1"/>
  <c r="BB185" i="1"/>
  <c r="BE185" i="1"/>
  <c r="BD185" i="1"/>
  <c r="BC182" i="1"/>
  <c r="BB182" i="1"/>
  <c r="BD182" i="1"/>
  <c r="BE182" i="1"/>
  <c r="BB180" i="1"/>
  <c r="BC180" i="1"/>
  <c r="BD180" i="1"/>
  <c r="BE180" i="1"/>
  <c r="BF134" i="1"/>
  <c r="BF142" i="1"/>
  <c r="AT179" i="1"/>
  <c r="AX179" i="1"/>
  <c r="BC178" i="1"/>
  <c r="BA185" i="1"/>
  <c r="AX181" i="1"/>
  <c r="BC181" i="1"/>
  <c r="BC185" i="1"/>
  <c r="AT158" i="1"/>
  <c r="AT141" i="1"/>
  <c r="AX141" i="1"/>
  <c r="AT173" i="1"/>
  <c r="BA173" i="1"/>
  <c r="BF172" i="1"/>
  <c r="AT171" i="1"/>
  <c r="AX171" i="1"/>
  <c r="BF170" i="1"/>
  <c r="BE178" i="1"/>
  <c r="BF123" i="1"/>
  <c r="BD178" i="1"/>
  <c r="BF132" i="1"/>
  <c r="BF131" i="1"/>
  <c r="AT130" i="1"/>
  <c r="BA130" i="1"/>
  <c r="AT134" i="1"/>
  <c r="AX134" i="1"/>
  <c r="BB134" i="1"/>
  <c r="BF133" i="1"/>
  <c r="AT154" i="1"/>
  <c r="AX154" i="1"/>
  <c r="BC154" i="1"/>
  <c r="BF153" i="1"/>
  <c r="BF143" i="1"/>
  <c r="AT142" i="1"/>
  <c r="BA142" i="1"/>
  <c r="BF139" i="1"/>
  <c r="BF176" i="1"/>
  <c r="BF167" i="1"/>
  <c r="AT163" i="1"/>
  <c r="BC165" i="1"/>
  <c r="BB165" i="1"/>
  <c r="BE165" i="1"/>
  <c r="BA165" i="1"/>
  <c r="BD165" i="1"/>
  <c r="BA157" i="1"/>
  <c r="BA174" i="1"/>
  <c r="AX162" i="1"/>
  <c r="BE162" i="1"/>
  <c r="BA162" i="1"/>
  <c r="BD145" i="1"/>
  <c r="BA151" i="1"/>
  <c r="AX151" i="1"/>
  <c r="BD151" i="1"/>
  <c r="AT175" i="1"/>
  <c r="BA175" i="1"/>
  <c r="BA145" i="1"/>
  <c r="AT126" i="1"/>
  <c r="BA126" i="1"/>
  <c r="AT128" i="1"/>
  <c r="AX128" i="1"/>
  <c r="BD128" i="1"/>
  <c r="BA170" i="1"/>
  <c r="BF158" i="1"/>
  <c r="AT152" i="1"/>
  <c r="BA152" i="1"/>
  <c r="BF151" i="1"/>
  <c r="AT140" i="1"/>
  <c r="AX140" i="1"/>
  <c r="BB140" i="1"/>
  <c r="AT139" i="1"/>
  <c r="BA139" i="1"/>
  <c r="BF138" i="1"/>
  <c r="BA159" i="1"/>
  <c r="BF171" i="1"/>
  <c r="AT167" i="1"/>
  <c r="AX167" i="1"/>
  <c r="BF166" i="1"/>
  <c r="BA161" i="1"/>
  <c r="AT169" i="1"/>
  <c r="AX169" i="1"/>
  <c r="BB169" i="1"/>
  <c r="AX159" i="1"/>
  <c r="BB159" i="1"/>
  <c r="BF129" i="1"/>
  <c r="AT125" i="1"/>
  <c r="AX125" i="1"/>
  <c r="BD125" i="1"/>
  <c r="AT155" i="1"/>
  <c r="AX155" i="1"/>
  <c r="BB155" i="1"/>
  <c r="BF154" i="1"/>
  <c r="AT153" i="1"/>
  <c r="AX153" i="1"/>
  <c r="BC153" i="1"/>
  <c r="BF149" i="1"/>
  <c r="AT148" i="1"/>
  <c r="BA148" i="1"/>
  <c r="AT146" i="1"/>
  <c r="BA146" i="1"/>
  <c r="BF162" i="1"/>
  <c r="AX150" i="1"/>
  <c r="BB150" i="1"/>
  <c r="AX166" i="1"/>
  <c r="BD166" i="1"/>
  <c r="AT132" i="1"/>
  <c r="BA132" i="1"/>
  <c r="BF126" i="1"/>
  <c r="BF155" i="1"/>
  <c r="BF148" i="1"/>
  <c r="BF137" i="1"/>
  <c r="AX174" i="1"/>
  <c r="BD174" i="1"/>
  <c r="BF163" i="1"/>
  <c r="BB166" i="1"/>
  <c r="BC166" i="1"/>
  <c r="AX161" i="1"/>
  <c r="BD161" i="1"/>
  <c r="BA150" i="1"/>
  <c r="BB145" i="1"/>
  <c r="BE145" i="1"/>
  <c r="AX123" i="1"/>
  <c r="BE123" i="1"/>
  <c r="AX138" i="1"/>
  <c r="BC138" i="1"/>
  <c r="AT131" i="1"/>
  <c r="BA131" i="1"/>
  <c r="AT149" i="1"/>
  <c r="AT133" i="1"/>
  <c r="AT156" i="1"/>
  <c r="AT144" i="1"/>
  <c r="AX144" i="1"/>
  <c r="BB144" i="1"/>
  <c r="AT143" i="1"/>
  <c r="AT135" i="1"/>
  <c r="BA135" i="1"/>
  <c r="AT168" i="1"/>
  <c r="BA168" i="1"/>
  <c r="AT124" i="1"/>
  <c r="AT164" i="1"/>
  <c r="BF174" i="1"/>
  <c r="BF146" i="1"/>
  <c r="AX170" i="1"/>
  <c r="BC170" i="1"/>
  <c r="AT127" i="1"/>
  <c r="AX127" i="1"/>
  <c r="BB127" i="1"/>
  <c r="AX177" i="1"/>
  <c r="AT172" i="1"/>
  <c r="AX172" i="1"/>
  <c r="AT160" i="1"/>
  <c r="AT129" i="1"/>
  <c r="AX129" i="1"/>
  <c r="BE129" i="1"/>
  <c r="AX146" i="1"/>
  <c r="BB146" i="1"/>
  <c r="BF19" i="1"/>
  <c r="AX130" i="1"/>
  <c r="BE130" i="1"/>
  <c r="BD176" i="1"/>
  <c r="AX142" i="1"/>
  <c r="BA163" i="1"/>
  <c r="AX163" i="1"/>
  <c r="BC163" i="1"/>
  <c r="AX158" i="1"/>
  <c r="BC158" i="1"/>
  <c r="BA158" i="1"/>
  <c r="BA179" i="1"/>
  <c r="BA154" i="1"/>
  <c r="BB157" i="1"/>
  <c r="BD157" i="1"/>
  <c r="BE157" i="1"/>
  <c r="BC157" i="1"/>
  <c r="AX136" i="1"/>
  <c r="BC136" i="1"/>
  <c r="BA136" i="1"/>
  <c r="BB137" i="1"/>
  <c r="BE137" i="1"/>
  <c r="BD137" i="1"/>
  <c r="BA137" i="1"/>
  <c r="BC137" i="1"/>
  <c r="BF11" i="1"/>
  <c r="BF26" i="1"/>
  <c r="BE128" i="1"/>
  <c r="BE150" i="1"/>
  <c r="AX152" i="1"/>
  <c r="BC152" i="1"/>
  <c r="AT21" i="1"/>
  <c r="AX21" i="1"/>
  <c r="BF16" i="1"/>
  <c r="AT23" i="1"/>
  <c r="BA23" i="1"/>
  <c r="AT26" i="1"/>
  <c r="BA26" i="1"/>
  <c r="BB7" i="1"/>
  <c r="AT25" i="1"/>
  <c r="AX25" i="1"/>
  <c r="AT20" i="1"/>
  <c r="BA20" i="1"/>
  <c r="AT18" i="1"/>
  <c r="BA18" i="1"/>
  <c r="AT14" i="1"/>
  <c r="AX14" i="1"/>
  <c r="AT13" i="1"/>
  <c r="BA13" i="1"/>
  <c r="AT15" i="1"/>
  <c r="AX15" i="1"/>
  <c r="BE15" i="1"/>
  <c r="AT17" i="1"/>
  <c r="BA17" i="1"/>
  <c r="AT22" i="1"/>
  <c r="AX22" i="1"/>
  <c r="BF24" i="1"/>
  <c r="BF21" i="1"/>
  <c r="BF20" i="1"/>
  <c r="BF18" i="1"/>
  <c r="BF15" i="1"/>
  <c r="AT11" i="1"/>
  <c r="BA11" i="1"/>
  <c r="BF23" i="1"/>
  <c r="AT16" i="1"/>
  <c r="AX16" i="1"/>
  <c r="BC16" i="1"/>
  <c r="BF13" i="1"/>
  <c r="BF22" i="1"/>
  <c r="BF10" i="1"/>
  <c r="BF17" i="1"/>
  <c r="AT19" i="1"/>
  <c r="AX19" i="1"/>
  <c r="BB19" i="1"/>
  <c r="BF25" i="1"/>
  <c r="AT24" i="1"/>
  <c r="AX24" i="1"/>
  <c r="BB24" i="1"/>
  <c r="BF14" i="1"/>
  <c r="AT10" i="1"/>
  <c r="BF9" i="1"/>
  <c r="AT8" i="1"/>
  <c r="BA8" i="1"/>
  <c r="BF7" i="1"/>
  <c r="AT9" i="1"/>
  <c r="AX9" i="1"/>
  <c r="BF8" i="1"/>
  <c r="AU7" i="1"/>
  <c r="AU10" i="1"/>
  <c r="BE125" i="1"/>
  <c r="BE176" i="1"/>
  <c r="AX173" i="1"/>
  <c r="BD173" i="1"/>
  <c r="BE183" i="1"/>
  <c r="AX168" i="1"/>
  <c r="BC168" i="1"/>
  <c r="BC183" i="1"/>
  <c r="BB125" i="1"/>
  <c r="BC150" i="1"/>
  <c r="BC125" i="1"/>
  <c r="BA125" i="1"/>
  <c r="BB176" i="1"/>
  <c r="BA153" i="1"/>
  <c r="BD183" i="1"/>
  <c r="BD150" i="1"/>
  <c r="BD170" i="1"/>
  <c r="BC179" i="1"/>
  <c r="BA147" i="1"/>
  <c r="BA167" i="1"/>
  <c r="BB128" i="1"/>
  <c r="BC130" i="1"/>
  <c r="BD123" i="1"/>
  <c r="BB170" i="1"/>
  <c r="BE170" i="1"/>
  <c r="BA141" i="1"/>
  <c r="BA171" i="1"/>
  <c r="BD141" i="1"/>
  <c r="BB141" i="1"/>
  <c r="BB171" i="1"/>
  <c r="BD171" i="1"/>
  <c r="BE171" i="1"/>
  <c r="BE181" i="1"/>
  <c r="BB181" i="1"/>
  <c r="BC161" i="1"/>
  <c r="BA134" i="1"/>
  <c r="BC171" i="1"/>
  <c r="BD127" i="1"/>
  <c r="BA128" i="1"/>
  <c r="AX175" i="1"/>
  <c r="BC175" i="1"/>
  <c r="BC169" i="1"/>
  <c r="BD169" i="1"/>
  <c r="BD181" i="1"/>
  <c r="BC129" i="1"/>
  <c r="BB123" i="1"/>
  <c r="BE144" i="1"/>
  <c r="BC162" i="1"/>
  <c r="BC128" i="1"/>
  <c r="BB162" i="1"/>
  <c r="AX139" i="1"/>
  <c r="BD139" i="1"/>
  <c r="BA127" i="1"/>
  <c r="BC123" i="1"/>
  <c r="BE141" i="1"/>
  <c r="BC174" i="1"/>
  <c r="AX132" i="1"/>
  <c r="BE132" i="1"/>
  <c r="AX148" i="1"/>
  <c r="BE174" i="1"/>
  <c r="BD144" i="1"/>
  <c r="BE155" i="1"/>
  <c r="BB174" i="1"/>
  <c r="BE169" i="1"/>
  <c r="BD162" i="1"/>
  <c r="BA172" i="1"/>
  <c r="BA144" i="1"/>
  <c r="BC151" i="1"/>
  <c r="AX131" i="1"/>
  <c r="BC131" i="1"/>
  <c r="BA169" i="1"/>
  <c r="BA140" i="1"/>
  <c r="BE166" i="1"/>
  <c r="BB167" i="1"/>
  <c r="BD167" i="1"/>
  <c r="BE167" i="1"/>
  <c r="BC127" i="1"/>
  <c r="BE134" i="1"/>
  <c r="AX126" i="1"/>
  <c r="BC126" i="1"/>
  <c r="BA129" i="1"/>
  <c r="BC159" i="1"/>
  <c r="BA155" i="1"/>
  <c r="BD146" i="1"/>
  <c r="BD159" i="1"/>
  <c r="BE140" i="1"/>
  <c r="BE127" i="1"/>
  <c r="BB151" i="1"/>
  <c r="BC140" i="1"/>
  <c r="BD155" i="1"/>
  <c r="BD140" i="1"/>
  <c r="BD129" i="1"/>
  <c r="BE159" i="1"/>
  <c r="BC155" i="1"/>
  <c r="BE151" i="1"/>
  <c r="BC141" i="1"/>
  <c r="BC173" i="1"/>
  <c r="AX160" i="1"/>
  <c r="BC160" i="1"/>
  <c r="BA160" i="1"/>
  <c r="AX164" i="1"/>
  <c r="BC164" i="1"/>
  <c r="BA164" i="1"/>
  <c r="BA133" i="1"/>
  <c r="AX133" i="1"/>
  <c r="BC133" i="1"/>
  <c r="BD130" i="1"/>
  <c r="BC144" i="1"/>
  <c r="BA124" i="1"/>
  <c r="AX124" i="1"/>
  <c r="AX143" i="1"/>
  <c r="BA143" i="1"/>
  <c r="BA149" i="1"/>
  <c r="AX149" i="1"/>
  <c r="BB161" i="1"/>
  <c r="BE161" i="1"/>
  <c r="BE153" i="1"/>
  <c r="BB153" i="1"/>
  <c r="BD153" i="1"/>
  <c r="AX135" i="1"/>
  <c r="BD135" i="1"/>
  <c r="BD138" i="1"/>
  <c r="BE177" i="1"/>
  <c r="BD177" i="1"/>
  <c r="BB177" i="1"/>
  <c r="BB129" i="1"/>
  <c r="BE138" i="1"/>
  <c r="BB130" i="1"/>
  <c r="BC172" i="1"/>
  <c r="BC167" i="1"/>
  <c r="BB138" i="1"/>
  <c r="BE146" i="1"/>
  <c r="BC146" i="1"/>
  <c r="BC177" i="1"/>
  <c r="BA156" i="1"/>
  <c r="AX156" i="1"/>
  <c r="BE147" i="1"/>
  <c r="BD147" i="1"/>
  <c r="BB147" i="1"/>
  <c r="BC147" i="1"/>
  <c r="BB142" i="1"/>
  <c r="BD142" i="1"/>
  <c r="BC142" i="1"/>
  <c r="BC134" i="1"/>
  <c r="BD148" i="1"/>
  <c r="BE148" i="1"/>
  <c r="BB148" i="1"/>
  <c r="BC148" i="1"/>
  <c r="BE154" i="1"/>
  <c r="BD154" i="1"/>
  <c r="BB154" i="1"/>
  <c r="BE163" i="1"/>
  <c r="BD163" i="1"/>
  <c r="BB163" i="1"/>
  <c r="BB175" i="1"/>
  <c r="BD175" i="1"/>
  <c r="BE175" i="1"/>
  <c r="BD134" i="1"/>
  <c r="BD168" i="1"/>
  <c r="BE168" i="1"/>
  <c r="BB168" i="1"/>
  <c r="BD158" i="1"/>
  <c r="BE158" i="1"/>
  <c r="BB158" i="1"/>
  <c r="BE142" i="1"/>
  <c r="BE172" i="1"/>
  <c r="BD172" i="1"/>
  <c r="BB172" i="1"/>
  <c r="BE179" i="1"/>
  <c r="BB179" i="1"/>
  <c r="BD179" i="1"/>
  <c r="BE126" i="1"/>
  <c r="BB136" i="1"/>
  <c r="BD136" i="1"/>
  <c r="BE136" i="1"/>
  <c r="BA22" i="1"/>
  <c r="AX13" i="1"/>
  <c r="BB13" i="1"/>
  <c r="BA21" i="1"/>
  <c r="BD152" i="1"/>
  <c r="BB152" i="1"/>
  <c r="BE152" i="1"/>
  <c r="BA19" i="1"/>
  <c r="BA16" i="1"/>
  <c r="BE21" i="1"/>
  <c r="BB21" i="1"/>
  <c r="BD24" i="1"/>
  <c r="BC21" i="1"/>
  <c r="BA7" i="1"/>
  <c r="BA14" i="1"/>
  <c r="AX26" i="1"/>
  <c r="BC26" i="1"/>
  <c r="BE19" i="1"/>
  <c r="BD19" i="1"/>
  <c r="AX12" i="1"/>
  <c r="AX20" i="1"/>
  <c r="BE20" i="1"/>
  <c r="BA25" i="1"/>
  <c r="BC19" i="1"/>
  <c r="BD21" i="1"/>
  <c r="AX18" i="1"/>
  <c r="BB18" i="1"/>
  <c r="BE24" i="1"/>
  <c r="AX17" i="1"/>
  <c r="BE17" i="1"/>
  <c r="BB14" i="1"/>
  <c r="BE14" i="1"/>
  <c r="BA15" i="1"/>
  <c r="BD15" i="1"/>
  <c r="BB15" i="1"/>
  <c r="BC15" i="1"/>
  <c r="BB22" i="1"/>
  <c r="BD22" i="1"/>
  <c r="BE25" i="1"/>
  <c r="BD25" i="1"/>
  <c r="BB25" i="1"/>
  <c r="BC25" i="1"/>
  <c r="BA9" i="1"/>
  <c r="BD7" i="1"/>
  <c r="AX23" i="1"/>
  <c r="BB9" i="1"/>
  <c r="BC9" i="1"/>
  <c r="BD14" i="1"/>
  <c r="BE22" i="1"/>
  <c r="BC22" i="1"/>
  <c r="BC14" i="1"/>
  <c r="AX11" i="1"/>
  <c r="BD11" i="1"/>
  <c r="BA24" i="1"/>
  <c r="BC24" i="1"/>
  <c r="AX10" i="1"/>
  <c r="BD10" i="1"/>
  <c r="BA10" i="1"/>
  <c r="AX8" i="1"/>
  <c r="BD8" i="1"/>
  <c r="BE16" i="1"/>
  <c r="BD16" i="1"/>
  <c r="BB16" i="1"/>
  <c r="BE7" i="1"/>
  <c r="BE9" i="1"/>
  <c r="BD9" i="1"/>
  <c r="BC7" i="1"/>
  <c r="BD12" i="1"/>
  <c r="BC12" i="1"/>
  <c r="BB12" i="1"/>
  <c r="BE12" i="1"/>
  <c r="BE173" i="1"/>
  <c r="BB173" i="1"/>
  <c r="BC135" i="1"/>
  <c r="BB132" i="1"/>
  <c r="BD13" i="1"/>
  <c r="BC132" i="1"/>
  <c r="BC139" i="1"/>
  <c r="BB139" i="1"/>
  <c r="BB131" i="1"/>
  <c r="BD131" i="1"/>
  <c r="BB126" i="1"/>
  <c r="BD132" i="1"/>
  <c r="BE131" i="1"/>
  <c r="BD126" i="1"/>
  <c r="BE139" i="1"/>
  <c r="BB135" i="1"/>
  <c r="BE135" i="1"/>
  <c r="BD133" i="1"/>
  <c r="BE133" i="1"/>
  <c r="BB133" i="1"/>
  <c r="BB143" i="1"/>
  <c r="BC143" i="1"/>
  <c r="BD143" i="1"/>
  <c r="BE143" i="1"/>
  <c r="BD156" i="1"/>
  <c r="BE156" i="1"/>
  <c r="BC156" i="1"/>
  <c r="BB156" i="1"/>
  <c r="BD164" i="1"/>
  <c r="BE164" i="1"/>
  <c r="BB164" i="1"/>
  <c r="BB149" i="1"/>
  <c r="BC149" i="1"/>
  <c r="BD149" i="1"/>
  <c r="BE149" i="1"/>
  <c r="BC124" i="1"/>
  <c r="BB124" i="1"/>
  <c r="BD124" i="1"/>
  <c r="BE124" i="1"/>
  <c r="BB160" i="1"/>
  <c r="BE160" i="1"/>
  <c r="BD160" i="1"/>
  <c r="BC13" i="1"/>
  <c r="BE13" i="1"/>
  <c r="BD20" i="1"/>
  <c r="BD17" i="1"/>
  <c r="BB17" i="1"/>
  <c r="BE18" i="1"/>
  <c r="BB26" i="1"/>
  <c r="BD18" i="1"/>
  <c r="BC18" i="1"/>
  <c r="BE26" i="1"/>
  <c r="BD26" i="1"/>
  <c r="BE8" i="1"/>
  <c r="BB20" i="1"/>
  <c r="BC20" i="1"/>
  <c r="BC8" i="1"/>
  <c r="BB8" i="1"/>
  <c r="BC11" i="1"/>
  <c r="BB11" i="1"/>
  <c r="BC17" i="1"/>
  <c r="BG162" i="1"/>
  <c r="BG13" i="1"/>
  <c r="BG178" i="1"/>
  <c r="BE11" i="1"/>
  <c r="BD23" i="1"/>
  <c r="BB23" i="1"/>
  <c r="BE23" i="1"/>
  <c r="BC23" i="1"/>
  <c r="BB10" i="1"/>
  <c r="BE10" i="1"/>
  <c r="BC10" i="1"/>
  <c r="BG163" i="1"/>
  <c r="BG161" i="1"/>
  <c r="BG129" i="1"/>
  <c r="BG143" i="1"/>
  <c r="BG159" i="1"/>
  <c r="BG8" i="1"/>
  <c r="BG155" i="1"/>
  <c r="BG9" i="1"/>
  <c r="BG148" i="1"/>
  <c r="BG149" i="1"/>
  <c r="BG157" i="1"/>
  <c r="BG128" i="1"/>
  <c r="BG173" i="1"/>
  <c r="BG23" i="1"/>
  <c r="BG139" i="1"/>
  <c r="BG127" i="1"/>
  <c r="BG177" i="1"/>
  <c r="BG136" i="1"/>
  <c r="BG14" i="1"/>
  <c r="BG133" i="1"/>
  <c r="BG169" i="1"/>
  <c r="BG153" i="1"/>
  <c r="BG16" i="1"/>
  <c r="BG126" i="1"/>
  <c r="BG181" i="1"/>
  <c r="BG158" i="1"/>
  <c r="BG150" i="1"/>
  <c r="BG180" i="1"/>
  <c r="BG144" i="1"/>
  <c r="BG20" i="1"/>
  <c r="BG15" i="1"/>
  <c r="BG171" i="1"/>
  <c r="BG170" i="1"/>
  <c r="BG182" i="1"/>
  <c r="BG137" i="1"/>
  <c r="BG138" i="1"/>
  <c r="BG7" i="1"/>
  <c r="BG21" i="1"/>
  <c r="BG11" i="1"/>
  <c r="BG183" i="1"/>
  <c r="BG124" i="1"/>
  <c r="BG146" i="1"/>
  <c r="BG141" i="1"/>
  <c r="BG179" i="1"/>
  <c r="BG151" i="1"/>
  <c r="BG22" i="1"/>
  <c r="BG140" i="1"/>
  <c r="BG185" i="1"/>
  <c r="BG18" i="1"/>
  <c r="BG24" i="1"/>
  <c r="BG145" i="1"/>
  <c r="BG164" i="1"/>
  <c r="BG135" i="1"/>
  <c r="BG152" i="1"/>
  <c r="BG184" i="1"/>
  <c r="BG131" i="1"/>
  <c r="BG12" i="1"/>
  <c r="BG10" i="1"/>
  <c r="BG147" i="1"/>
  <c r="BG156" i="1"/>
  <c r="BG160" i="1"/>
  <c r="BG166" i="1"/>
  <c r="BG186" i="1"/>
  <c r="BG130" i="1"/>
  <c r="BG132" i="1"/>
  <c r="BG176" i="1"/>
  <c r="BG167" i="1"/>
  <c r="BG174" i="1"/>
  <c r="BG123" i="1"/>
  <c r="BG134" i="1"/>
  <c r="BG165" i="1"/>
  <c r="BG125" i="1"/>
  <c r="BG142" i="1"/>
  <c r="BG168" i="1"/>
  <c r="BG17" i="1"/>
  <c r="BG25" i="1"/>
  <c r="BG175" i="1"/>
  <c r="BG26" i="1"/>
  <c r="BG19" i="1"/>
  <c r="BG154" i="1"/>
  <c r="BG172" i="1"/>
</calcChain>
</file>

<file path=xl/sharedStrings.xml><?xml version="1.0" encoding="utf-8"?>
<sst xmlns="http://schemas.openxmlformats.org/spreadsheetml/2006/main" count="205" uniqueCount="106">
  <si>
    <t>LWP</t>
  </si>
  <si>
    <t>Scan</t>
  </si>
  <si>
    <t>Frequencies</t>
  </si>
  <si>
    <t>Gamma1</t>
  </si>
  <si>
    <t>Gamma2</t>
  </si>
  <si>
    <t>alpha1</t>
  </si>
  <si>
    <t>alpha2</t>
  </si>
  <si>
    <t>beta1</t>
  </si>
  <si>
    <t>beta2</t>
  </si>
  <si>
    <t>beta3</t>
  </si>
  <si>
    <t>NAD</t>
  </si>
  <si>
    <t>PCr</t>
  </si>
  <si>
    <t>GPC</t>
  </si>
  <si>
    <t>GPE</t>
  </si>
  <si>
    <t>Pi</t>
  </si>
  <si>
    <t>Pi2</t>
  </si>
  <si>
    <t>PME</t>
  </si>
  <si>
    <t>PCh</t>
  </si>
  <si>
    <t>UDP</t>
  </si>
  <si>
    <t>Pi3</t>
  </si>
  <si>
    <t>PME2</t>
  </si>
  <si>
    <t>Pi4</t>
  </si>
  <si>
    <t>Amplitudes</t>
  </si>
  <si>
    <t>Peaks that are Pi:</t>
  </si>
  <si>
    <t>Pitot</t>
  </si>
  <si>
    <t>PMEtot</t>
  </si>
  <si>
    <t>PCr/Pi</t>
  </si>
  <si>
    <t>epp</t>
  </si>
  <si>
    <t>PCr/epp</t>
  </si>
  <si>
    <t>Pi/epp</t>
  </si>
  <si>
    <t>PME/epp</t>
  </si>
  <si>
    <t>NTP/epp</t>
  </si>
  <si>
    <t>PCr/NTP</t>
  </si>
  <si>
    <t>scan</t>
  </si>
  <si>
    <t>NTP beta</t>
  </si>
  <si>
    <t>NTP = beta</t>
  </si>
  <si>
    <t>epp= Pi + PCr + 2*gamma + beta</t>
  </si>
  <si>
    <t>Time from start HI</t>
  </si>
  <si>
    <t>500_D2</t>
  </si>
  <si>
    <t>500_D3</t>
  </si>
  <si>
    <t>501_D2</t>
  </si>
  <si>
    <t>501_D3</t>
  </si>
  <si>
    <t>502_D2</t>
  </si>
  <si>
    <t>502_D3</t>
  </si>
  <si>
    <t>503_D2</t>
  </si>
  <si>
    <t>503_D3</t>
  </si>
  <si>
    <t>504_D2</t>
  </si>
  <si>
    <t>504_D3</t>
  </si>
  <si>
    <t>505_D2</t>
  </si>
  <si>
    <t>505_D3</t>
  </si>
  <si>
    <t>507_D2</t>
  </si>
  <si>
    <t>507_D3</t>
  </si>
  <si>
    <t>509_D2</t>
  </si>
  <si>
    <t>509_D3</t>
  </si>
  <si>
    <t>511_D2</t>
  </si>
  <si>
    <t>511_D3</t>
  </si>
  <si>
    <t>512_D2</t>
  </si>
  <si>
    <t>512_D3</t>
  </si>
  <si>
    <t>Freq</t>
  </si>
  <si>
    <t>Amp^2</t>
  </si>
  <si>
    <t>Pi1</t>
  </si>
  <si>
    <t>peak 11</t>
  </si>
  <si>
    <t>AW PI</t>
  </si>
  <si>
    <t>Baseline</t>
  </si>
  <si>
    <t>pH (Pi)</t>
  </si>
  <si>
    <t>difference</t>
  </si>
  <si>
    <t>pH(Pi)</t>
  </si>
  <si>
    <t>pH calculated using an amplitude</t>
  </si>
  <si>
    <t>weighted average Pi peak position</t>
  </si>
  <si>
    <t>516_D2</t>
  </si>
  <si>
    <t>513_D3</t>
  </si>
  <si>
    <t>514_D2</t>
  </si>
  <si>
    <t>514_D3</t>
  </si>
  <si>
    <t>515_D2</t>
  </si>
  <si>
    <t>515_D3</t>
  </si>
  <si>
    <t>516_D3</t>
  </si>
  <si>
    <t>517_D2</t>
  </si>
  <si>
    <t>517_D3</t>
  </si>
  <si>
    <t>518_D2</t>
  </si>
  <si>
    <t>519_D2</t>
  </si>
  <si>
    <t>520_D2</t>
  </si>
  <si>
    <t>521_D2</t>
  </si>
  <si>
    <t>521_D3</t>
  </si>
  <si>
    <t>522_D2</t>
  </si>
  <si>
    <t>522_D3</t>
  </si>
  <si>
    <t>523_D2</t>
  </si>
  <si>
    <t>525_D2</t>
  </si>
  <si>
    <t>528_D2</t>
  </si>
  <si>
    <t>529_D2</t>
  </si>
  <si>
    <t>530_D2</t>
  </si>
  <si>
    <t>531_D2</t>
  </si>
  <si>
    <t>532_D2</t>
  </si>
  <si>
    <t>533_D2</t>
  </si>
  <si>
    <t>534_D2</t>
  </si>
  <si>
    <t>535_D2</t>
  </si>
  <si>
    <t>536_D2</t>
  </si>
  <si>
    <t>537_D2</t>
  </si>
  <si>
    <t>538_D2</t>
  </si>
  <si>
    <t>539_D2</t>
  </si>
  <si>
    <t>544_D2</t>
  </si>
  <si>
    <t>546_D2</t>
  </si>
  <si>
    <t>547_D2</t>
  </si>
  <si>
    <t>548_D2</t>
  </si>
  <si>
    <t>550_D2</t>
  </si>
  <si>
    <t>552_D2</t>
  </si>
  <si>
    <t>553_D2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</si>
</sst>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8" applyNumberFormat="0" applyAlignment="0" applyProtection="0"/>
    <xf numFmtId="0" fontId="13" fillId="13" borderId="9" applyNumberFormat="0" applyAlignment="0" applyProtection="0"/>
    <xf numFmtId="0" fontId="14" fillId="13" borderId="8" applyNumberFormat="0" applyAlignment="0" applyProtection="0"/>
    <xf numFmtId="0" fontId="15" fillId="0" borderId="10" applyNumberFormat="0" applyFill="0" applyAlignment="0" applyProtection="0"/>
    <xf numFmtId="0" fontId="16" fillId="14" borderId="11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0" fillId="39" borderId="0" applyNumberFormat="0" applyBorder="0" applyAlignment="0" applyProtection="0"/>
    <xf numFmtId="0" fontId="1" fillId="0" borderId="0"/>
    <xf numFmtId="0" fontId="1" fillId="15" borderId="12" applyNumberFormat="0" applyFont="0" applyAlignment="0" applyProtection="0"/>
  </cellStyleXfs>
  <cellXfs count="53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2" fillId="2" borderId="0" xfId="0" applyNumberFormat="1" applyFont="1" applyFill="1"/>
    <xf numFmtId="0" fontId="0" fillId="3" borderId="0" xfId="0" applyNumberFormat="1" applyFill="1"/>
    <xf numFmtId="0" fontId="0" fillId="4" borderId="0" xfId="0" applyNumberFormat="1" applyFill="1"/>
    <xf numFmtId="164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11" fontId="0" fillId="0" borderId="0" xfId="0" applyNumberFormat="1"/>
    <xf numFmtId="0" fontId="0" fillId="6" borderId="0" xfId="0" applyNumberFormat="1" applyFill="1"/>
    <xf numFmtId="0" fontId="0" fillId="7" borderId="0" xfId="0" applyNumberFormat="1" applyFill="1"/>
    <xf numFmtId="11" fontId="0" fillId="6" borderId="0" xfId="0" applyNumberFormat="1" applyFill="1"/>
    <xf numFmtId="0" fontId="4" fillId="6" borderId="0" xfId="0" applyNumberFormat="1" applyFont="1" applyFill="1"/>
    <xf numFmtId="0" fontId="4" fillId="0" borderId="0" xfId="0" applyNumberFormat="1" applyFont="1"/>
    <xf numFmtId="0" fontId="4" fillId="0" borderId="0" xfId="0" applyFont="1"/>
    <xf numFmtId="21" fontId="0" fillId="0" borderId="0" xfId="0" applyNumberFormat="1"/>
    <xf numFmtId="0" fontId="4" fillId="0" borderId="0" xfId="1" applyFill="1" applyBorder="1"/>
    <xf numFmtId="0" fontId="3" fillId="0" borderId="0" xfId="1" applyFont="1" applyFill="1" applyBorder="1"/>
    <xf numFmtId="11" fontId="4" fillId="0" borderId="0" xfId="1" applyNumberFormat="1" applyFill="1" applyBorder="1"/>
    <xf numFmtId="0" fontId="4" fillId="7" borderId="0" xfId="0" applyNumberFormat="1" applyFont="1" applyFill="1"/>
    <xf numFmtId="2" fontId="4" fillId="0" borderId="0" xfId="1" applyNumberFormat="1" applyFill="1" applyBorder="1"/>
    <xf numFmtId="0" fontId="0" fillId="8" borderId="0" xfId="0" applyNumberFormat="1" applyFill="1"/>
    <xf numFmtId="0" fontId="4" fillId="0" borderId="1" xfId="1" applyFill="1" applyBorder="1"/>
    <xf numFmtId="0" fontId="4" fillId="0" borderId="2" xfId="1" applyFill="1" applyBorder="1"/>
    <xf numFmtId="0" fontId="4" fillId="0" borderId="3" xfId="1" applyFill="1" applyBorder="1"/>
    <xf numFmtId="0" fontId="4" fillId="0" borderId="4" xfId="1" applyFill="1" applyBorder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  <xf numFmtId="11" fontId="1" fillId="0" borderId="0" xfId="42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rmal 3" xfId="42" xr:uid="{00000000-0005-0000-0000-000026000000}"/>
    <cellStyle name="Note 2" xfId="43" xr:uid="{00000000-0005-0000-0000-000027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NTP/epp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Raw_data!$AZ$7:$AZ$104</c:f>
              <c:strCache>
                <c:ptCount val="57"/>
                <c:pt idx="0">
                  <c:v>500_D2</c:v>
                </c:pt>
                <c:pt idx="1">
                  <c:v>500_D3</c:v>
                </c:pt>
                <c:pt idx="2">
                  <c:v>501_D2</c:v>
                </c:pt>
                <c:pt idx="3">
                  <c:v>501_D3</c:v>
                </c:pt>
                <c:pt idx="4">
                  <c:v>502_D2</c:v>
                </c:pt>
                <c:pt idx="5">
                  <c:v>502_D3</c:v>
                </c:pt>
                <c:pt idx="6">
                  <c:v>503_D2</c:v>
                </c:pt>
                <c:pt idx="7">
                  <c:v>503_D3</c:v>
                </c:pt>
                <c:pt idx="8">
                  <c:v>504_D2</c:v>
                </c:pt>
                <c:pt idx="9">
                  <c:v>504_D3</c:v>
                </c:pt>
                <c:pt idx="10">
                  <c:v>505_D2</c:v>
                </c:pt>
                <c:pt idx="11">
                  <c:v>505_D3</c:v>
                </c:pt>
                <c:pt idx="12">
                  <c:v>507_D2</c:v>
                </c:pt>
                <c:pt idx="13">
                  <c:v>507_D3</c:v>
                </c:pt>
                <c:pt idx="14">
                  <c:v>509_D2</c:v>
                </c:pt>
                <c:pt idx="15">
                  <c:v>509_D3</c:v>
                </c:pt>
                <c:pt idx="16">
                  <c:v>511_D2</c:v>
                </c:pt>
                <c:pt idx="17">
                  <c:v>511_D3</c:v>
                </c:pt>
                <c:pt idx="18">
                  <c:v>512_D2</c:v>
                </c:pt>
                <c:pt idx="19">
                  <c:v>512_D3</c:v>
                </c:pt>
                <c:pt idx="20">
                  <c:v>513_D3</c:v>
                </c:pt>
                <c:pt idx="21">
                  <c:v>514_D2</c:v>
                </c:pt>
                <c:pt idx="22">
                  <c:v>514_D3</c:v>
                </c:pt>
                <c:pt idx="23">
                  <c:v>515_D2</c:v>
                </c:pt>
                <c:pt idx="24">
                  <c:v>515_D3</c:v>
                </c:pt>
                <c:pt idx="25">
                  <c:v>516_D2</c:v>
                </c:pt>
                <c:pt idx="26">
                  <c:v>516_D3</c:v>
                </c:pt>
                <c:pt idx="27">
                  <c:v>517_D2</c:v>
                </c:pt>
                <c:pt idx="28">
                  <c:v>517_D3</c:v>
                </c:pt>
                <c:pt idx="29">
                  <c:v>518_D2</c:v>
                </c:pt>
                <c:pt idx="30">
                  <c:v>519_D2</c:v>
                </c:pt>
                <c:pt idx="31">
                  <c:v>520_D2</c:v>
                </c:pt>
                <c:pt idx="32">
                  <c:v>521_D2</c:v>
                </c:pt>
                <c:pt idx="33">
                  <c:v>521_D3</c:v>
                </c:pt>
                <c:pt idx="34">
                  <c:v>522_D2</c:v>
                </c:pt>
                <c:pt idx="35">
                  <c:v>522_D3</c:v>
                </c:pt>
                <c:pt idx="36">
                  <c:v>523_D2</c:v>
                </c:pt>
                <c:pt idx="37">
                  <c:v>525_D2</c:v>
                </c:pt>
                <c:pt idx="38">
                  <c:v>528_D2</c:v>
                </c:pt>
                <c:pt idx="39">
                  <c:v>529_D2</c:v>
                </c:pt>
                <c:pt idx="40">
                  <c:v>530_D2</c:v>
                </c:pt>
                <c:pt idx="41">
                  <c:v>531_D2</c:v>
                </c:pt>
                <c:pt idx="42">
                  <c:v>532_D2</c:v>
                </c:pt>
                <c:pt idx="43">
                  <c:v>533_D2</c:v>
                </c:pt>
                <c:pt idx="44">
                  <c:v>534_D2</c:v>
                </c:pt>
                <c:pt idx="45">
                  <c:v>535_D2</c:v>
                </c:pt>
                <c:pt idx="46">
                  <c:v>536_D2</c:v>
                </c:pt>
                <c:pt idx="47">
                  <c:v>537_D2</c:v>
                </c:pt>
                <c:pt idx="48">
                  <c:v>538_D2</c:v>
                </c:pt>
                <c:pt idx="49">
                  <c:v>539_D2</c:v>
                </c:pt>
                <c:pt idx="50">
                  <c:v>544_D2</c:v>
                </c:pt>
                <c:pt idx="51">
                  <c:v>546_D2</c:v>
                </c:pt>
                <c:pt idx="52">
                  <c:v>547_D2</c:v>
                </c:pt>
                <c:pt idx="53">
                  <c:v>548_D2</c:v>
                </c:pt>
                <c:pt idx="54">
                  <c:v>550_D2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Raw_data!$BE$7:$BE$104</c:f>
              <c:numCache>
                <c:formatCode>General</c:formatCode>
                <c:ptCount val="98"/>
                <c:pt idx="0">
                  <c:v>0.16862513569283347</c:v>
                </c:pt>
                <c:pt idx="1">
                  <c:v>0.20384110545094769</c:v>
                </c:pt>
                <c:pt idx="2">
                  <c:v>0.22602316747027848</c:v>
                </c:pt>
                <c:pt idx="3">
                  <c:v>0.14725249704907814</c:v>
                </c:pt>
                <c:pt idx="4">
                  <c:v>0.1998900546217996</c:v>
                </c:pt>
                <c:pt idx="5">
                  <c:v>0.1367996366259652</c:v>
                </c:pt>
                <c:pt idx="6">
                  <c:v>0.14242468989958651</c:v>
                </c:pt>
                <c:pt idx="7">
                  <c:v>0.13456701401365434</c:v>
                </c:pt>
                <c:pt idx="8">
                  <c:v>0.10307213618969281</c:v>
                </c:pt>
                <c:pt idx="9">
                  <c:v>5.4804838066545569E-2</c:v>
                </c:pt>
                <c:pt idx="10">
                  <c:v>0.15998019304500949</c:v>
                </c:pt>
                <c:pt idx="11">
                  <c:v>0.16110826064648534</c:v>
                </c:pt>
                <c:pt idx="12">
                  <c:v>0.14300411522633746</c:v>
                </c:pt>
                <c:pt idx="13">
                  <c:v>0.13790731786057678</c:v>
                </c:pt>
                <c:pt idx="14">
                  <c:v>0.20476907049427018</c:v>
                </c:pt>
                <c:pt idx="15">
                  <c:v>9.6605465414175931E-2</c:v>
                </c:pt>
                <c:pt idx="16">
                  <c:v>0.15240170142130927</c:v>
                </c:pt>
                <c:pt idx="17">
                  <c:v>0.13549895211994195</c:v>
                </c:pt>
                <c:pt idx="18">
                  <c:v>0.15791366906474821</c:v>
                </c:pt>
                <c:pt idx="19">
                  <c:v>0.14012176828730255</c:v>
                </c:pt>
                <c:pt idx="20">
                  <c:v>0.12037742954062118</c:v>
                </c:pt>
                <c:pt idx="21">
                  <c:v>0.13316261203585142</c:v>
                </c:pt>
                <c:pt idx="22">
                  <c:v>0.14596410573777743</c:v>
                </c:pt>
                <c:pt idx="23">
                  <c:v>0.15297527426507074</c:v>
                </c:pt>
                <c:pt idx="24">
                  <c:v>0.15365181442351861</c:v>
                </c:pt>
                <c:pt idx="25">
                  <c:v>0.14334181509754029</c:v>
                </c:pt>
                <c:pt idx="26">
                  <c:v>0.15595880333496814</c:v>
                </c:pt>
                <c:pt idx="27">
                  <c:v>0.12881553311087721</c:v>
                </c:pt>
                <c:pt idx="28">
                  <c:v>0.18965898837189499</c:v>
                </c:pt>
                <c:pt idx="29">
                  <c:v>0.12452065697127558</c:v>
                </c:pt>
                <c:pt idx="30">
                  <c:v>0.14454852979443142</c:v>
                </c:pt>
                <c:pt idx="31">
                  <c:v>0.15875754961173424</c:v>
                </c:pt>
                <c:pt idx="32">
                  <c:v>0.16339598031659452</c:v>
                </c:pt>
                <c:pt idx="33">
                  <c:v>0.10542842949052125</c:v>
                </c:pt>
                <c:pt idx="34">
                  <c:v>0.18386073235571565</c:v>
                </c:pt>
                <c:pt idx="35">
                  <c:v>0.16595358485673539</c:v>
                </c:pt>
                <c:pt idx="36">
                  <c:v>9.596971650507638E-2</c:v>
                </c:pt>
                <c:pt idx="37">
                  <c:v>0.16832346305696561</c:v>
                </c:pt>
                <c:pt idx="38">
                  <c:v>0.15595453096781051</c:v>
                </c:pt>
                <c:pt idx="39">
                  <c:v>0.15069391688675191</c:v>
                </c:pt>
                <c:pt idx="40">
                  <c:v>0.13844121779032417</c:v>
                </c:pt>
                <c:pt idx="41">
                  <c:v>0.17003564565971299</c:v>
                </c:pt>
                <c:pt idx="42">
                  <c:v>0.20669157258147738</c:v>
                </c:pt>
                <c:pt idx="43">
                  <c:v>0.1499158313807305</c:v>
                </c:pt>
                <c:pt idx="44">
                  <c:v>0.14046208840298541</c:v>
                </c:pt>
                <c:pt idx="45">
                  <c:v>0.15844377173946184</c:v>
                </c:pt>
                <c:pt idx="46">
                  <c:v>0.16311688360130777</c:v>
                </c:pt>
                <c:pt idx="47">
                  <c:v>0.11141648003052118</c:v>
                </c:pt>
                <c:pt idx="48">
                  <c:v>0.1322054845163245</c:v>
                </c:pt>
                <c:pt idx="49">
                  <c:v>0.16498533498543477</c:v>
                </c:pt>
                <c:pt idx="50">
                  <c:v>0.15984374363920795</c:v>
                </c:pt>
                <c:pt idx="51">
                  <c:v>0.15655214327864383</c:v>
                </c:pt>
                <c:pt idx="52">
                  <c:v>0.14962190175050355</c:v>
                </c:pt>
                <c:pt idx="53">
                  <c:v>0.14819346442635145</c:v>
                </c:pt>
                <c:pt idx="54">
                  <c:v>0.15480958171420517</c:v>
                </c:pt>
                <c:pt idx="55">
                  <c:v>0.15203005814390749</c:v>
                </c:pt>
                <c:pt idx="56">
                  <c:v>0.13749300046738558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5-D747-B85F-AE22E378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0464"/>
        <c:axId val="211324928"/>
      </c:scatterChart>
      <c:valAx>
        <c:axId val="211310464"/>
        <c:scaling>
          <c:orientation val="minMax"/>
          <c:max val="60"/>
          <c:min val="-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Time from deocclusion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24928"/>
        <c:crosses val="autoZero"/>
        <c:crossBetween val="midCat"/>
      </c:valAx>
      <c:valAx>
        <c:axId val="21132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NTP/epp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104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PCr Frequency (ppm)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Raw_data!$AZ$7:$AZ$108</c:f>
              <c:strCache>
                <c:ptCount val="57"/>
                <c:pt idx="0">
                  <c:v>500_D2</c:v>
                </c:pt>
                <c:pt idx="1">
                  <c:v>500_D3</c:v>
                </c:pt>
                <c:pt idx="2">
                  <c:v>501_D2</c:v>
                </c:pt>
                <c:pt idx="3">
                  <c:v>501_D3</c:v>
                </c:pt>
                <c:pt idx="4">
                  <c:v>502_D2</c:v>
                </c:pt>
                <c:pt idx="5">
                  <c:v>502_D3</c:v>
                </c:pt>
                <c:pt idx="6">
                  <c:v>503_D2</c:v>
                </c:pt>
                <c:pt idx="7">
                  <c:v>503_D3</c:v>
                </c:pt>
                <c:pt idx="8">
                  <c:v>504_D2</c:v>
                </c:pt>
                <c:pt idx="9">
                  <c:v>504_D3</c:v>
                </c:pt>
                <c:pt idx="10">
                  <c:v>505_D2</c:v>
                </c:pt>
                <c:pt idx="11">
                  <c:v>505_D3</c:v>
                </c:pt>
                <c:pt idx="12">
                  <c:v>507_D2</c:v>
                </c:pt>
                <c:pt idx="13">
                  <c:v>507_D3</c:v>
                </c:pt>
                <c:pt idx="14">
                  <c:v>509_D2</c:v>
                </c:pt>
                <c:pt idx="15">
                  <c:v>509_D3</c:v>
                </c:pt>
                <c:pt idx="16">
                  <c:v>511_D2</c:v>
                </c:pt>
                <c:pt idx="17">
                  <c:v>511_D3</c:v>
                </c:pt>
                <c:pt idx="18">
                  <c:v>512_D2</c:v>
                </c:pt>
                <c:pt idx="19">
                  <c:v>512_D3</c:v>
                </c:pt>
                <c:pt idx="20">
                  <c:v>513_D3</c:v>
                </c:pt>
                <c:pt idx="21">
                  <c:v>514_D2</c:v>
                </c:pt>
                <c:pt idx="22">
                  <c:v>514_D3</c:v>
                </c:pt>
                <c:pt idx="23">
                  <c:v>515_D2</c:v>
                </c:pt>
                <c:pt idx="24">
                  <c:v>515_D3</c:v>
                </c:pt>
                <c:pt idx="25">
                  <c:v>516_D2</c:v>
                </c:pt>
                <c:pt idx="26">
                  <c:v>516_D3</c:v>
                </c:pt>
                <c:pt idx="27">
                  <c:v>517_D2</c:v>
                </c:pt>
                <c:pt idx="28">
                  <c:v>517_D3</c:v>
                </c:pt>
                <c:pt idx="29">
                  <c:v>518_D2</c:v>
                </c:pt>
                <c:pt idx="30">
                  <c:v>519_D2</c:v>
                </c:pt>
                <c:pt idx="31">
                  <c:v>520_D2</c:v>
                </c:pt>
                <c:pt idx="32">
                  <c:v>521_D2</c:v>
                </c:pt>
                <c:pt idx="33">
                  <c:v>521_D3</c:v>
                </c:pt>
                <c:pt idx="34">
                  <c:v>522_D2</c:v>
                </c:pt>
                <c:pt idx="35">
                  <c:v>522_D3</c:v>
                </c:pt>
                <c:pt idx="36">
                  <c:v>523_D2</c:v>
                </c:pt>
                <c:pt idx="37">
                  <c:v>525_D2</c:v>
                </c:pt>
                <c:pt idx="38">
                  <c:v>528_D2</c:v>
                </c:pt>
                <c:pt idx="39">
                  <c:v>529_D2</c:v>
                </c:pt>
                <c:pt idx="40">
                  <c:v>530_D2</c:v>
                </c:pt>
                <c:pt idx="41">
                  <c:v>531_D2</c:v>
                </c:pt>
                <c:pt idx="42">
                  <c:v>532_D2</c:v>
                </c:pt>
                <c:pt idx="43">
                  <c:v>533_D2</c:v>
                </c:pt>
                <c:pt idx="44">
                  <c:v>534_D2</c:v>
                </c:pt>
                <c:pt idx="45">
                  <c:v>535_D2</c:v>
                </c:pt>
                <c:pt idx="46">
                  <c:v>536_D2</c:v>
                </c:pt>
                <c:pt idx="47">
                  <c:v>537_D2</c:v>
                </c:pt>
                <c:pt idx="48">
                  <c:v>538_D2</c:v>
                </c:pt>
                <c:pt idx="49">
                  <c:v>539_D2</c:v>
                </c:pt>
                <c:pt idx="50">
                  <c:v>544_D2</c:v>
                </c:pt>
                <c:pt idx="51">
                  <c:v>546_D2</c:v>
                </c:pt>
                <c:pt idx="52">
                  <c:v>547_D2</c:v>
                </c:pt>
                <c:pt idx="53">
                  <c:v>548_D2</c:v>
                </c:pt>
                <c:pt idx="54">
                  <c:v>550_D2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Raw_data!$CM$7:$CM$108</c:f>
              <c:numCache>
                <c:formatCode>General</c:formatCode>
                <c:ptCount val="102"/>
                <c:pt idx="0">
                  <c:v>-6.6906999999999994E-2</c:v>
                </c:pt>
                <c:pt idx="1">
                  <c:v>-3.3442E-2</c:v>
                </c:pt>
                <c:pt idx="2">
                  <c:v>-3.9829999999999997E-2</c:v>
                </c:pt>
                <c:pt idx="3">
                  <c:v>-8.4942000000000004E-3</c:v>
                </c:pt>
                <c:pt idx="4">
                  <c:v>2.1399999999999999E-2</c:v>
                </c:pt>
                <c:pt idx="5">
                  <c:v>2.3300000000000001E-2</c:v>
                </c:pt>
                <c:pt idx="6">
                  <c:v>0.106</c:v>
                </c:pt>
                <c:pt idx="7">
                  <c:v>0.13100000000000001</c:v>
                </c:pt>
                <c:pt idx="8">
                  <c:v>7.7700000000000005E-2</c:v>
                </c:pt>
                <c:pt idx="9">
                  <c:v>4.07E-2</c:v>
                </c:pt>
                <c:pt idx="10">
                  <c:v>-5.0200000000000002E-2</c:v>
                </c:pt>
                <c:pt idx="11">
                  <c:v>-5.4999999999999997E-3</c:v>
                </c:pt>
                <c:pt idx="12">
                  <c:v>-4.8300000000000001E-3</c:v>
                </c:pt>
                <c:pt idx="13">
                  <c:v>-2.9600000000000001E-2</c:v>
                </c:pt>
                <c:pt idx="14">
                  <c:v>-1.5599999999999999E-2</c:v>
                </c:pt>
                <c:pt idx="15">
                  <c:v>-2.1100000000000001E-2</c:v>
                </c:pt>
                <c:pt idx="16">
                  <c:v>-2.01E-2</c:v>
                </c:pt>
                <c:pt idx="17">
                  <c:v>-1.2699999999999999E-2</c:v>
                </c:pt>
                <c:pt idx="18">
                  <c:v>-5.8799999999999998E-2</c:v>
                </c:pt>
                <c:pt idx="19">
                  <c:v>2.1299999999999999E-2</c:v>
                </c:pt>
                <c:pt idx="20">
                  <c:v>-6.4199999999999993E-2</c:v>
                </c:pt>
                <c:pt idx="21">
                  <c:v>4.9500000000000004E-3</c:v>
                </c:pt>
                <c:pt idx="22">
                  <c:v>-2.6499999999999999E-2</c:v>
                </c:pt>
                <c:pt idx="23">
                  <c:v>-0.161</c:v>
                </c:pt>
                <c:pt idx="24">
                  <c:v>2.35E-2</c:v>
                </c:pt>
                <c:pt idx="25">
                  <c:v>-4.3499999999999997E-2</c:v>
                </c:pt>
                <c:pt idx="26">
                  <c:v>-1.9E-2</c:v>
                </c:pt>
                <c:pt idx="27">
                  <c:v>1.61E-2</c:v>
                </c:pt>
                <c:pt idx="28">
                  <c:v>3.4299999999999997E-2</c:v>
                </c:pt>
                <c:pt idx="29">
                  <c:v>0.13800000000000001</c:v>
                </c:pt>
                <c:pt idx="30">
                  <c:v>3.2399999999999998E-2</c:v>
                </c:pt>
                <c:pt idx="31">
                  <c:v>3.7400000000000003E-2</c:v>
                </c:pt>
                <c:pt idx="32">
                  <c:v>-8.1500000000000003E-2</c:v>
                </c:pt>
                <c:pt idx="33">
                  <c:v>-4.0899999999999999E-2</c:v>
                </c:pt>
                <c:pt idx="34">
                  <c:v>4.9599999999999998E-2</c:v>
                </c:pt>
                <c:pt idx="35">
                  <c:v>-1.3899999999999999E-2</c:v>
                </c:pt>
                <c:pt idx="36">
                  <c:v>-0.17</c:v>
                </c:pt>
                <c:pt idx="37">
                  <c:v>-2.3099999999999999E-2</c:v>
                </c:pt>
                <c:pt idx="38">
                  <c:v>1.47E-2</c:v>
                </c:pt>
                <c:pt idx="39">
                  <c:v>-1.8082000000000001E-2</c:v>
                </c:pt>
                <c:pt idx="40">
                  <c:v>3.3777000000000001E-2</c:v>
                </c:pt>
                <c:pt idx="41">
                  <c:v>-1.7899000000000002E-2</c:v>
                </c:pt>
                <c:pt idx="42">
                  <c:v>2.4243000000000001E-2</c:v>
                </c:pt>
                <c:pt idx="43">
                  <c:v>9.0240000000000008E-3</c:v>
                </c:pt>
                <c:pt idx="44">
                  <c:v>-2.1172E-2</c:v>
                </c:pt>
                <c:pt idx="45">
                  <c:v>-2.4206999999999999E-2</c:v>
                </c:pt>
                <c:pt idx="46">
                  <c:v>-2.4830000000000001E-2</c:v>
                </c:pt>
                <c:pt idx="47">
                  <c:v>4.0800000000000003E-3</c:v>
                </c:pt>
                <c:pt idx="48">
                  <c:v>-1.5843999999999999E-3</c:v>
                </c:pt>
                <c:pt idx="49">
                  <c:v>-5.8561000000000002E-2</c:v>
                </c:pt>
                <c:pt idx="50">
                  <c:v>-2.2290999999999998E-2</c:v>
                </c:pt>
                <c:pt idx="51">
                  <c:v>-3.9123999999999999E-3</c:v>
                </c:pt>
                <c:pt idx="52">
                  <c:v>-3.7225000000000001E-2</c:v>
                </c:pt>
                <c:pt idx="53">
                  <c:v>-5.0542E-3</c:v>
                </c:pt>
                <c:pt idx="54">
                  <c:v>-3.7060999999999997E-2</c:v>
                </c:pt>
                <c:pt idx="55">
                  <c:v>3.9022000000000001E-2</c:v>
                </c:pt>
                <c:pt idx="56">
                  <c:v>8.8497999999999997E-3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6-D347-BCC6-DB7CEA2E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4112"/>
        <c:axId val="209996032"/>
      </c:scatterChart>
      <c:valAx>
        <c:axId val="20999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from De-occlusion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996032"/>
        <c:crosses val="autoZero"/>
        <c:crossBetween val="midCat"/>
      </c:valAx>
      <c:valAx>
        <c:axId val="20999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PCr Frequency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9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PCr Amplitude (au)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Raw_data!$AZ$7:$AZ$108</c:f>
              <c:strCache>
                <c:ptCount val="57"/>
                <c:pt idx="0">
                  <c:v>500_D2</c:v>
                </c:pt>
                <c:pt idx="1">
                  <c:v>500_D3</c:v>
                </c:pt>
                <c:pt idx="2">
                  <c:v>501_D2</c:v>
                </c:pt>
                <c:pt idx="3">
                  <c:v>501_D3</c:v>
                </c:pt>
                <c:pt idx="4">
                  <c:v>502_D2</c:v>
                </c:pt>
                <c:pt idx="5">
                  <c:v>502_D3</c:v>
                </c:pt>
                <c:pt idx="6">
                  <c:v>503_D2</c:v>
                </c:pt>
                <c:pt idx="7">
                  <c:v>503_D3</c:v>
                </c:pt>
                <c:pt idx="8">
                  <c:v>504_D2</c:v>
                </c:pt>
                <c:pt idx="9">
                  <c:v>504_D3</c:v>
                </c:pt>
                <c:pt idx="10">
                  <c:v>505_D2</c:v>
                </c:pt>
                <c:pt idx="11">
                  <c:v>505_D3</c:v>
                </c:pt>
                <c:pt idx="12">
                  <c:v>507_D2</c:v>
                </c:pt>
                <c:pt idx="13">
                  <c:v>507_D3</c:v>
                </c:pt>
                <c:pt idx="14">
                  <c:v>509_D2</c:v>
                </c:pt>
                <c:pt idx="15">
                  <c:v>509_D3</c:v>
                </c:pt>
                <c:pt idx="16">
                  <c:v>511_D2</c:v>
                </c:pt>
                <c:pt idx="17">
                  <c:v>511_D3</c:v>
                </c:pt>
                <c:pt idx="18">
                  <c:v>512_D2</c:v>
                </c:pt>
                <c:pt idx="19">
                  <c:v>512_D3</c:v>
                </c:pt>
                <c:pt idx="20">
                  <c:v>513_D3</c:v>
                </c:pt>
                <c:pt idx="21">
                  <c:v>514_D2</c:v>
                </c:pt>
                <c:pt idx="22">
                  <c:v>514_D3</c:v>
                </c:pt>
                <c:pt idx="23">
                  <c:v>515_D2</c:v>
                </c:pt>
                <c:pt idx="24">
                  <c:v>515_D3</c:v>
                </c:pt>
                <c:pt idx="25">
                  <c:v>516_D2</c:v>
                </c:pt>
                <c:pt idx="26">
                  <c:v>516_D3</c:v>
                </c:pt>
                <c:pt idx="27">
                  <c:v>517_D2</c:v>
                </c:pt>
                <c:pt idx="28">
                  <c:v>517_D3</c:v>
                </c:pt>
                <c:pt idx="29">
                  <c:v>518_D2</c:v>
                </c:pt>
                <c:pt idx="30">
                  <c:v>519_D2</c:v>
                </c:pt>
                <c:pt idx="31">
                  <c:v>520_D2</c:v>
                </c:pt>
                <c:pt idx="32">
                  <c:v>521_D2</c:v>
                </c:pt>
                <c:pt idx="33">
                  <c:v>521_D3</c:v>
                </c:pt>
                <c:pt idx="34">
                  <c:v>522_D2</c:v>
                </c:pt>
                <c:pt idx="35">
                  <c:v>522_D3</c:v>
                </c:pt>
                <c:pt idx="36">
                  <c:v>523_D2</c:v>
                </c:pt>
                <c:pt idx="37">
                  <c:v>525_D2</c:v>
                </c:pt>
                <c:pt idx="38">
                  <c:v>528_D2</c:v>
                </c:pt>
                <c:pt idx="39">
                  <c:v>529_D2</c:v>
                </c:pt>
                <c:pt idx="40">
                  <c:v>530_D2</c:v>
                </c:pt>
                <c:pt idx="41">
                  <c:v>531_D2</c:v>
                </c:pt>
                <c:pt idx="42">
                  <c:v>532_D2</c:v>
                </c:pt>
                <c:pt idx="43">
                  <c:v>533_D2</c:v>
                </c:pt>
                <c:pt idx="44">
                  <c:v>534_D2</c:v>
                </c:pt>
                <c:pt idx="45">
                  <c:v>535_D2</c:v>
                </c:pt>
                <c:pt idx="46">
                  <c:v>536_D2</c:v>
                </c:pt>
                <c:pt idx="47">
                  <c:v>537_D2</c:v>
                </c:pt>
                <c:pt idx="48">
                  <c:v>538_D2</c:v>
                </c:pt>
                <c:pt idx="49">
                  <c:v>539_D2</c:v>
                </c:pt>
                <c:pt idx="50">
                  <c:v>544_D2</c:v>
                </c:pt>
                <c:pt idx="51">
                  <c:v>546_D2</c:v>
                </c:pt>
                <c:pt idx="52">
                  <c:v>547_D2</c:v>
                </c:pt>
                <c:pt idx="53">
                  <c:v>548_D2</c:v>
                </c:pt>
                <c:pt idx="54">
                  <c:v>550_D2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Raw_data!$AD$7:$AD$108</c:f>
              <c:numCache>
                <c:formatCode>0.00E+00</c:formatCode>
                <c:ptCount val="102"/>
                <c:pt idx="0">
                  <c:v>5.5474000000000001E-3</c:v>
                </c:pt>
                <c:pt idx="1">
                  <c:v>3.5810999999999998E-3</c:v>
                </c:pt>
                <c:pt idx="2">
                  <c:v>4.1523999999999997E-3</c:v>
                </c:pt>
                <c:pt idx="3">
                  <c:v>3.9776000000000004E-3</c:v>
                </c:pt>
                <c:pt idx="4">
                  <c:v>3.7699999999999999E-3</c:v>
                </c:pt>
                <c:pt idx="5">
                  <c:v>4.1200000000000004E-3</c:v>
                </c:pt>
                <c:pt idx="6">
                  <c:v>6.4799999999999996E-3</c:v>
                </c:pt>
                <c:pt idx="7">
                  <c:v>3.4199999999999999E-3</c:v>
                </c:pt>
                <c:pt idx="8">
                  <c:v>4.1900000000000001E-3</c:v>
                </c:pt>
                <c:pt idx="9">
                  <c:v>1.42E-3</c:v>
                </c:pt>
                <c:pt idx="10">
                  <c:v>7.2899999999999996E-3</c:v>
                </c:pt>
                <c:pt idx="11">
                  <c:v>2.7799999999999999E-3</c:v>
                </c:pt>
                <c:pt idx="12">
                  <c:v>4.4200000000000003E-3</c:v>
                </c:pt>
                <c:pt idx="13">
                  <c:v>3.2599999999999999E-3</c:v>
                </c:pt>
                <c:pt idx="14">
                  <c:v>5.1200000000000004E-3</c:v>
                </c:pt>
                <c:pt idx="15">
                  <c:v>3.14E-3</c:v>
                </c:pt>
                <c:pt idx="16">
                  <c:v>5.8599999999999998E-3</c:v>
                </c:pt>
                <c:pt idx="17">
                  <c:v>7.62E-3</c:v>
                </c:pt>
                <c:pt idx="18">
                  <c:v>8.2699999999999996E-3</c:v>
                </c:pt>
                <c:pt idx="19">
                  <c:v>7.1399999999999996E-3</c:v>
                </c:pt>
                <c:pt idx="20">
                  <c:v>1.0500000000000001E-2</c:v>
                </c:pt>
                <c:pt idx="21">
                  <c:v>3.7299999999999998E-3</c:v>
                </c:pt>
                <c:pt idx="22">
                  <c:v>5.0099999999999997E-3</c:v>
                </c:pt>
                <c:pt idx="23">
                  <c:v>0.01</c:v>
                </c:pt>
                <c:pt idx="24">
                  <c:v>5.2500000000000003E-3</c:v>
                </c:pt>
                <c:pt idx="25">
                  <c:v>5.8100000000000001E-3</c:v>
                </c:pt>
                <c:pt idx="26">
                  <c:v>5.7000000000000002E-3</c:v>
                </c:pt>
                <c:pt idx="27">
                  <c:v>6.4700000000000001E-3</c:v>
                </c:pt>
                <c:pt idx="28">
                  <c:v>8.0700000000000008E-3</c:v>
                </c:pt>
                <c:pt idx="29">
                  <c:v>7.3000000000000001E-3</c:v>
                </c:pt>
                <c:pt idx="30">
                  <c:v>4.0099999999999997E-3</c:v>
                </c:pt>
                <c:pt idx="31">
                  <c:v>3.9100000000000003E-3</c:v>
                </c:pt>
                <c:pt idx="32">
                  <c:v>4.5100000000000001E-3</c:v>
                </c:pt>
                <c:pt idx="33">
                  <c:v>5.9800000000000001E-3</c:v>
                </c:pt>
                <c:pt idx="34">
                  <c:v>4.4799999999999996E-3</c:v>
                </c:pt>
                <c:pt idx="35">
                  <c:v>4.4900000000000001E-3</c:v>
                </c:pt>
                <c:pt idx="36">
                  <c:v>1.18E-2</c:v>
                </c:pt>
                <c:pt idx="37">
                  <c:v>4.8700000000000002E-3</c:v>
                </c:pt>
                <c:pt idx="38">
                  <c:v>5.9500000000000004E-3</c:v>
                </c:pt>
                <c:pt idx="39">
                  <c:v>4.5044999999999998E-3</c:v>
                </c:pt>
                <c:pt idx="40">
                  <c:v>5.3604999999999998E-3</c:v>
                </c:pt>
                <c:pt idx="41">
                  <c:v>3.3668999999999999E-3</c:v>
                </c:pt>
                <c:pt idx="42">
                  <c:v>5.1044999999999997E-3</c:v>
                </c:pt>
                <c:pt idx="43">
                  <c:v>3.7667E-3</c:v>
                </c:pt>
                <c:pt idx="44">
                  <c:v>5.8766000000000001E-3</c:v>
                </c:pt>
                <c:pt idx="45">
                  <c:v>3.4978000000000001E-3</c:v>
                </c:pt>
                <c:pt idx="46">
                  <c:v>5.8088999999999997E-3</c:v>
                </c:pt>
                <c:pt idx="47">
                  <c:v>2.64E-3</c:v>
                </c:pt>
                <c:pt idx="48">
                  <c:v>3.8083000000000001E-3</c:v>
                </c:pt>
                <c:pt idx="49">
                  <c:v>3.1744999999999998E-3</c:v>
                </c:pt>
                <c:pt idx="50">
                  <c:v>7.0127999999999996E-3</c:v>
                </c:pt>
                <c:pt idx="51">
                  <c:v>3.5065000000000001E-3</c:v>
                </c:pt>
                <c:pt idx="52">
                  <c:v>6.7244000000000002E-3</c:v>
                </c:pt>
                <c:pt idx="53">
                  <c:v>5.3052999999999998E-3</c:v>
                </c:pt>
                <c:pt idx="54">
                  <c:v>5.1976000000000001E-3</c:v>
                </c:pt>
                <c:pt idx="55">
                  <c:v>4.6652999999999998E-3</c:v>
                </c:pt>
                <c:pt idx="56">
                  <c:v>1.0487E-2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9-1B4D-B818-AA5D3E06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8320"/>
        <c:axId val="210018688"/>
      </c:scatterChart>
      <c:valAx>
        <c:axId val="2100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from De-occlusion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18688"/>
        <c:crosses val="autoZero"/>
        <c:crossBetween val="midCat"/>
      </c:valAx>
      <c:valAx>
        <c:axId val="21001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PCr Amplitude (au)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21000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pH (PCr</a:t>
            </a:r>
            <a:r>
              <a:rPr lang="en-GB" baseline="0"/>
              <a:t> - Pi) no correction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Raw_data!$AZ$7:$AZ$108</c:f>
              <c:strCache>
                <c:ptCount val="57"/>
                <c:pt idx="0">
                  <c:v>500_D2</c:v>
                </c:pt>
                <c:pt idx="1">
                  <c:v>500_D3</c:v>
                </c:pt>
                <c:pt idx="2">
                  <c:v>501_D2</c:v>
                </c:pt>
                <c:pt idx="3">
                  <c:v>501_D3</c:v>
                </c:pt>
                <c:pt idx="4">
                  <c:v>502_D2</c:v>
                </c:pt>
                <c:pt idx="5">
                  <c:v>502_D3</c:v>
                </c:pt>
                <c:pt idx="6">
                  <c:v>503_D2</c:v>
                </c:pt>
                <c:pt idx="7">
                  <c:v>503_D3</c:v>
                </c:pt>
                <c:pt idx="8">
                  <c:v>504_D2</c:v>
                </c:pt>
                <c:pt idx="9">
                  <c:v>504_D3</c:v>
                </c:pt>
                <c:pt idx="10">
                  <c:v>505_D2</c:v>
                </c:pt>
                <c:pt idx="11">
                  <c:v>505_D3</c:v>
                </c:pt>
                <c:pt idx="12">
                  <c:v>507_D2</c:v>
                </c:pt>
                <c:pt idx="13">
                  <c:v>507_D3</c:v>
                </c:pt>
                <c:pt idx="14">
                  <c:v>509_D2</c:v>
                </c:pt>
                <c:pt idx="15">
                  <c:v>509_D3</c:v>
                </c:pt>
                <c:pt idx="16">
                  <c:v>511_D2</c:v>
                </c:pt>
                <c:pt idx="17">
                  <c:v>511_D3</c:v>
                </c:pt>
                <c:pt idx="18">
                  <c:v>512_D2</c:v>
                </c:pt>
                <c:pt idx="19">
                  <c:v>512_D3</c:v>
                </c:pt>
                <c:pt idx="20">
                  <c:v>513_D3</c:v>
                </c:pt>
                <c:pt idx="21">
                  <c:v>514_D2</c:v>
                </c:pt>
                <c:pt idx="22">
                  <c:v>514_D3</c:v>
                </c:pt>
                <c:pt idx="23">
                  <c:v>515_D2</c:v>
                </c:pt>
                <c:pt idx="24">
                  <c:v>515_D3</c:v>
                </c:pt>
                <c:pt idx="25">
                  <c:v>516_D2</c:v>
                </c:pt>
                <c:pt idx="26">
                  <c:v>516_D3</c:v>
                </c:pt>
                <c:pt idx="27">
                  <c:v>517_D2</c:v>
                </c:pt>
                <c:pt idx="28">
                  <c:v>517_D3</c:v>
                </c:pt>
                <c:pt idx="29">
                  <c:v>518_D2</c:v>
                </c:pt>
                <c:pt idx="30">
                  <c:v>519_D2</c:v>
                </c:pt>
                <c:pt idx="31">
                  <c:v>520_D2</c:v>
                </c:pt>
                <c:pt idx="32">
                  <c:v>521_D2</c:v>
                </c:pt>
                <c:pt idx="33">
                  <c:v>521_D3</c:v>
                </c:pt>
                <c:pt idx="34">
                  <c:v>522_D2</c:v>
                </c:pt>
                <c:pt idx="35">
                  <c:v>522_D3</c:v>
                </c:pt>
                <c:pt idx="36">
                  <c:v>523_D2</c:v>
                </c:pt>
                <c:pt idx="37">
                  <c:v>525_D2</c:v>
                </c:pt>
                <c:pt idx="38">
                  <c:v>528_D2</c:v>
                </c:pt>
                <c:pt idx="39">
                  <c:v>529_D2</c:v>
                </c:pt>
                <c:pt idx="40">
                  <c:v>530_D2</c:v>
                </c:pt>
                <c:pt idx="41">
                  <c:v>531_D2</c:v>
                </c:pt>
                <c:pt idx="42">
                  <c:v>532_D2</c:v>
                </c:pt>
                <c:pt idx="43">
                  <c:v>533_D2</c:v>
                </c:pt>
                <c:pt idx="44">
                  <c:v>534_D2</c:v>
                </c:pt>
                <c:pt idx="45">
                  <c:v>535_D2</c:v>
                </c:pt>
                <c:pt idx="46">
                  <c:v>536_D2</c:v>
                </c:pt>
                <c:pt idx="47">
                  <c:v>537_D2</c:v>
                </c:pt>
                <c:pt idx="48">
                  <c:v>538_D2</c:v>
                </c:pt>
                <c:pt idx="49">
                  <c:v>539_D2</c:v>
                </c:pt>
                <c:pt idx="50">
                  <c:v>544_D2</c:v>
                </c:pt>
                <c:pt idx="51">
                  <c:v>546_D2</c:v>
                </c:pt>
                <c:pt idx="52">
                  <c:v>547_D2</c:v>
                </c:pt>
                <c:pt idx="53">
                  <c:v>548_D2</c:v>
                </c:pt>
                <c:pt idx="54">
                  <c:v>550_D2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Raw_data!$DD$7:$DD$108</c:f>
              <c:numCache>
                <c:formatCode>General</c:formatCode>
                <c:ptCount val="10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2-F247-9077-15F7E3F7D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7360"/>
        <c:axId val="210050048"/>
      </c:scatterChart>
      <c:valAx>
        <c:axId val="2100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from De-occlusion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50048"/>
        <c:crosses val="autoZero"/>
        <c:crossBetween val="midCat"/>
      </c:valAx>
      <c:valAx>
        <c:axId val="210050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4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pH (PCr</a:t>
            </a:r>
            <a:r>
              <a:rPr lang="en-GB" baseline="0"/>
              <a:t> - Pi) no correction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Raw_data!$AZ$7:$AZ$108</c:f>
              <c:strCache>
                <c:ptCount val="57"/>
                <c:pt idx="0">
                  <c:v>500_D2</c:v>
                </c:pt>
                <c:pt idx="1">
                  <c:v>500_D3</c:v>
                </c:pt>
                <c:pt idx="2">
                  <c:v>501_D2</c:v>
                </c:pt>
                <c:pt idx="3">
                  <c:v>501_D3</c:v>
                </c:pt>
                <c:pt idx="4">
                  <c:v>502_D2</c:v>
                </c:pt>
                <c:pt idx="5">
                  <c:v>502_D3</c:v>
                </c:pt>
                <c:pt idx="6">
                  <c:v>503_D2</c:v>
                </c:pt>
                <c:pt idx="7">
                  <c:v>503_D3</c:v>
                </c:pt>
                <c:pt idx="8">
                  <c:v>504_D2</c:v>
                </c:pt>
                <c:pt idx="9">
                  <c:v>504_D3</c:v>
                </c:pt>
                <c:pt idx="10">
                  <c:v>505_D2</c:v>
                </c:pt>
                <c:pt idx="11">
                  <c:v>505_D3</c:v>
                </c:pt>
                <c:pt idx="12">
                  <c:v>507_D2</c:v>
                </c:pt>
                <c:pt idx="13">
                  <c:v>507_D3</c:v>
                </c:pt>
                <c:pt idx="14">
                  <c:v>509_D2</c:v>
                </c:pt>
                <c:pt idx="15">
                  <c:v>509_D3</c:v>
                </c:pt>
                <c:pt idx="16">
                  <c:v>511_D2</c:v>
                </c:pt>
                <c:pt idx="17">
                  <c:v>511_D3</c:v>
                </c:pt>
                <c:pt idx="18">
                  <c:v>512_D2</c:v>
                </c:pt>
                <c:pt idx="19">
                  <c:v>512_D3</c:v>
                </c:pt>
                <c:pt idx="20">
                  <c:v>513_D3</c:v>
                </c:pt>
                <c:pt idx="21">
                  <c:v>514_D2</c:v>
                </c:pt>
                <c:pt idx="22">
                  <c:v>514_D3</c:v>
                </c:pt>
                <c:pt idx="23">
                  <c:v>515_D2</c:v>
                </c:pt>
                <c:pt idx="24">
                  <c:v>515_D3</c:v>
                </c:pt>
                <c:pt idx="25">
                  <c:v>516_D2</c:v>
                </c:pt>
                <c:pt idx="26">
                  <c:v>516_D3</c:v>
                </c:pt>
                <c:pt idx="27">
                  <c:v>517_D2</c:v>
                </c:pt>
                <c:pt idx="28">
                  <c:v>517_D3</c:v>
                </c:pt>
                <c:pt idx="29">
                  <c:v>518_D2</c:v>
                </c:pt>
                <c:pt idx="30">
                  <c:v>519_D2</c:v>
                </c:pt>
                <c:pt idx="31">
                  <c:v>520_D2</c:v>
                </c:pt>
                <c:pt idx="32">
                  <c:v>521_D2</c:v>
                </c:pt>
                <c:pt idx="33">
                  <c:v>521_D3</c:v>
                </c:pt>
                <c:pt idx="34">
                  <c:v>522_D2</c:v>
                </c:pt>
                <c:pt idx="35">
                  <c:v>522_D3</c:v>
                </c:pt>
                <c:pt idx="36">
                  <c:v>523_D2</c:v>
                </c:pt>
                <c:pt idx="37">
                  <c:v>525_D2</c:v>
                </c:pt>
                <c:pt idx="38">
                  <c:v>528_D2</c:v>
                </c:pt>
                <c:pt idx="39">
                  <c:v>529_D2</c:v>
                </c:pt>
                <c:pt idx="40">
                  <c:v>530_D2</c:v>
                </c:pt>
                <c:pt idx="41">
                  <c:v>531_D2</c:v>
                </c:pt>
                <c:pt idx="42">
                  <c:v>532_D2</c:v>
                </c:pt>
                <c:pt idx="43">
                  <c:v>533_D2</c:v>
                </c:pt>
                <c:pt idx="44">
                  <c:v>534_D2</c:v>
                </c:pt>
                <c:pt idx="45">
                  <c:v>535_D2</c:v>
                </c:pt>
                <c:pt idx="46">
                  <c:v>536_D2</c:v>
                </c:pt>
                <c:pt idx="47">
                  <c:v>537_D2</c:v>
                </c:pt>
                <c:pt idx="48">
                  <c:v>538_D2</c:v>
                </c:pt>
                <c:pt idx="49">
                  <c:v>539_D2</c:v>
                </c:pt>
                <c:pt idx="50">
                  <c:v>544_D2</c:v>
                </c:pt>
                <c:pt idx="51">
                  <c:v>546_D2</c:v>
                </c:pt>
                <c:pt idx="52">
                  <c:v>547_D2</c:v>
                </c:pt>
                <c:pt idx="53">
                  <c:v>548_D2</c:v>
                </c:pt>
                <c:pt idx="54">
                  <c:v>550_D2</c:v>
                </c:pt>
                <c:pt idx="55">
                  <c:v>552_D2</c:v>
                </c:pt>
                <c:pt idx="56">
                  <c:v>553_D2</c:v>
                </c:pt>
              </c:strCache>
            </c:strRef>
          </c:xVal>
          <c:yVal>
            <c:numRef>
              <c:f>Raw_data!$DL$7:$DL$108</c:f>
              <c:numCache>
                <c:formatCode>General</c:formatCode>
                <c:ptCount val="10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2-8B46-B65B-6D7C81A9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4992"/>
        <c:axId val="210086912"/>
      </c:scatterChart>
      <c:valAx>
        <c:axId val="2100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from De-occlusion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86912"/>
        <c:crosses val="autoZero"/>
        <c:crossBetween val="midCat"/>
      </c:valAx>
      <c:valAx>
        <c:axId val="21008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08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NTP/epp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Raw_data!$AZ$17:$AZ$52</c:f>
              <c:strCache>
                <c:ptCount val="36"/>
                <c:pt idx="0">
                  <c:v>505_D2</c:v>
                </c:pt>
                <c:pt idx="1">
                  <c:v>505_D3</c:v>
                </c:pt>
                <c:pt idx="2">
                  <c:v>507_D2</c:v>
                </c:pt>
                <c:pt idx="3">
                  <c:v>507_D3</c:v>
                </c:pt>
                <c:pt idx="4">
                  <c:v>509_D2</c:v>
                </c:pt>
                <c:pt idx="5">
                  <c:v>509_D3</c:v>
                </c:pt>
                <c:pt idx="6">
                  <c:v>511_D2</c:v>
                </c:pt>
                <c:pt idx="7">
                  <c:v>511_D3</c:v>
                </c:pt>
                <c:pt idx="8">
                  <c:v>512_D2</c:v>
                </c:pt>
                <c:pt idx="9">
                  <c:v>512_D3</c:v>
                </c:pt>
                <c:pt idx="10">
                  <c:v>513_D3</c:v>
                </c:pt>
                <c:pt idx="11">
                  <c:v>514_D2</c:v>
                </c:pt>
                <c:pt idx="12">
                  <c:v>514_D3</c:v>
                </c:pt>
                <c:pt idx="13">
                  <c:v>515_D2</c:v>
                </c:pt>
                <c:pt idx="14">
                  <c:v>515_D3</c:v>
                </c:pt>
                <c:pt idx="15">
                  <c:v>516_D2</c:v>
                </c:pt>
                <c:pt idx="16">
                  <c:v>516_D3</c:v>
                </c:pt>
                <c:pt idx="17">
                  <c:v>517_D2</c:v>
                </c:pt>
                <c:pt idx="18">
                  <c:v>517_D3</c:v>
                </c:pt>
                <c:pt idx="19">
                  <c:v>518_D2</c:v>
                </c:pt>
                <c:pt idx="20">
                  <c:v>519_D2</c:v>
                </c:pt>
                <c:pt idx="21">
                  <c:v>520_D2</c:v>
                </c:pt>
                <c:pt idx="22">
                  <c:v>521_D2</c:v>
                </c:pt>
                <c:pt idx="23">
                  <c:v>521_D3</c:v>
                </c:pt>
                <c:pt idx="24">
                  <c:v>522_D2</c:v>
                </c:pt>
                <c:pt idx="25">
                  <c:v>522_D3</c:v>
                </c:pt>
                <c:pt idx="26">
                  <c:v>523_D2</c:v>
                </c:pt>
                <c:pt idx="27">
                  <c:v>525_D2</c:v>
                </c:pt>
                <c:pt idx="28">
                  <c:v>528_D2</c:v>
                </c:pt>
                <c:pt idx="29">
                  <c:v>529_D2</c:v>
                </c:pt>
                <c:pt idx="30">
                  <c:v>530_D2</c:v>
                </c:pt>
                <c:pt idx="31">
                  <c:v>531_D2</c:v>
                </c:pt>
                <c:pt idx="32">
                  <c:v>532_D2</c:v>
                </c:pt>
                <c:pt idx="33">
                  <c:v>533_D2</c:v>
                </c:pt>
                <c:pt idx="34">
                  <c:v>534_D2</c:v>
                </c:pt>
                <c:pt idx="35">
                  <c:v>535_D2</c:v>
                </c:pt>
              </c:strCache>
            </c:strRef>
          </c:xVal>
          <c:yVal>
            <c:numRef>
              <c:f>Raw_data!$BE$17:$BE$52</c:f>
              <c:numCache>
                <c:formatCode>General</c:formatCode>
                <c:ptCount val="36"/>
                <c:pt idx="0">
                  <c:v>0.15998019304500949</c:v>
                </c:pt>
                <c:pt idx="1">
                  <c:v>0.16110826064648534</c:v>
                </c:pt>
                <c:pt idx="2">
                  <c:v>0.14300411522633746</c:v>
                </c:pt>
                <c:pt idx="3">
                  <c:v>0.13790731786057678</c:v>
                </c:pt>
                <c:pt idx="4">
                  <c:v>0.20476907049427018</c:v>
                </c:pt>
                <c:pt idx="5">
                  <c:v>9.6605465414175931E-2</c:v>
                </c:pt>
                <c:pt idx="6">
                  <c:v>0.15240170142130927</c:v>
                </c:pt>
                <c:pt idx="7">
                  <c:v>0.13549895211994195</c:v>
                </c:pt>
                <c:pt idx="8">
                  <c:v>0.15791366906474821</c:v>
                </c:pt>
                <c:pt idx="9">
                  <c:v>0.14012176828730255</c:v>
                </c:pt>
                <c:pt idx="10">
                  <c:v>0.12037742954062118</c:v>
                </c:pt>
                <c:pt idx="11">
                  <c:v>0.13316261203585142</c:v>
                </c:pt>
                <c:pt idx="12">
                  <c:v>0.14596410573777743</c:v>
                </c:pt>
                <c:pt idx="13">
                  <c:v>0.15297527426507074</c:v>
                </c:pt>
                <c:pt idx="14">
                  <c:v>0.15365181442351861</c:v>
                </c:pt>
                <c:pt idx="15">
                  <c:v>0.14334181509754029</c:v>
                </c:pt>
                <c:pt idx="16">
                  <c:v>0.15595880333496814</c:v>
                </c:pt>
                <c:pt idx="17">
                  <c:v>0.12881553311087721</c:v>
                </c:pt>
                <c:pt idx="18">
                  <c:v>0.18965898837189499</c:v>
                </c:pt>
                <c:pt idx="19">
                  <c:v>0.12452065697127558</c:v>
                </c:pt>
                <c:pt idx="20">
                  <c:v>0.14454852979443142</c:v>
                </c:pt>
                <c:pt idx="21">
                  <c:v>0.15875754961173424</c:v>
                </c:pt>
                <c:pt idx="22">
                  <c:v>0.16339598031659452</c:v>
                </c:pt>
                <c:pt idx="23">
                  <c:v>0.10542842949052125</c:v>
                </c:pt>
                <c:pt idx="24">
                  <c:v>0.18386073235571565</c:v>
                </c:pt>
                <c:pt idx="25">
                  <c:v>0.16595358485673539</c:v>
                </c:pt>
                <c:pt idx="26">
                  <c:v>9.596971650507638E-2</c:v>
                </c:pt>
                <c:pt idx="27">
                  <c:v>0.16832346305696561</c:v>
                </c:pt>
                <c:pt idx="28">
                  <c:v>0.15595453096781051</c:v>
                </c:pt>
                <c:pt idx="29">
                  <c:v>0.15069391688675191</c:v>
                </c:pt>
                <c:pt idx="30">
                  <c:v>0.13844121779032417</c:v>
                </c:pt>
                <c:pt idx="31">
                  <c:v>0.17003564565971299</c:v>
                </c:pt>
                <c:pt idx="32">
                  <c:v>0.20669157258147738</c:v>
                </c:pt>
                <c:pt idx="33">
                  <c:v>0.1499158313807305</c:v>
                </c:pt>
                <c:pt idx="34">
                  <c:v>0.14046208840298541</c:v>
                </c:pt>
                <c:pt idx="35">
                  <c:v>0.15844377173946184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1-4547-B27B-66E974E64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7600"/>
        <c:axId val="210256256"/>
      </c:scatterChart>
      <c:valAx>
        <c:axId val="211257600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Time from deocclusion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256256"/>
        <c:crosses val="autoZero"/>
        <c:crossBetween val="midCat"/>
      </c:valAx>
      <c:valAx>
        <c:axId val="21025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NTP/epp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25760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95250</xdr:colOff>
      <xdr:row>108</xdr:row>
      <xdr:rowOff>142875</xdr:rowOff>
    </xdr:from>
    <xdr:to>
      <xdr:col>31</xdr:col>
      <xdr:colOff>400050</xdr:colOff>
      <xdr:row>125</xdr:row>
      <xdr:rowOff>133350</xdr:rowOff>
    </xdr:to>
    <xdr:graphicFrame macro="">
      <xdr:nvGraphicFramePr>
        <xdr:cNvPr id="1064" name="Chart 1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91</xdr:col>
      <xdr:colOff>442912</xdr:colOff>
      <xdr:row>94</xdr:row>
      <xdr:rowOff>109537</xdr:rowOff>
    </xdr:from>
    <xdr:to>
      <xdr:col>99</xdr:col>
      <xdr:colOff>138112</xdr:colOff>
      <xdr:row>111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92</xdr:col>
      <xdr:colOff>0</xdr:colOff>
      <xdr:row>113</xdr:row>
      <xdr:rowOff>0</xdr:rowOff>
    </xdr:from>
    <xdr:to>
      <xdr:col>99</xdr:col>
      <xdr:colOff>304800</xdr:colOff>
      <xdr:row>129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0</xdr:colOff>
      <xdr:row>103</xdr:row>
      <xdr:rowOff>0</xdr:rowOff>
    </xdr:from>
    <xdr:to>
      <xdr:col>107</xdr:col>
      <xdr:colOff>304800</xdr:colOff>
      <xdr:row>119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100</xdr:col>
      <xdr:colOff>0</xdr:colOff>
      <xdr:row>121</xdr:row>
      <xdr:rowOff>0</xdr:rowOff>
    </xdr:from>
    <xdr:to>
      <xdr:col>107</xdr:col>
      <xdr:colOff>304800</xdr:colOff>
      <xdr:row>137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108</xdr:row>
      <xdr:rowOff>0</xdr:rowOff>
    </xdr:from>
    <xdr:to>
      <xdr:col>39</xdr:col>
      <xdr:colOff>304800</xdr:colOff>
      <xdr:row>124</xdr:row>
      <xdr:rowOff>152400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8"/>
  <sheetViews>
    <sheetView tabSelected="1" workbookViewId="0">
      <selection activeCell="L54" sqref="L54"/>
    </sheetView>
  </sheetViews>
  <sheetFormatPr baseColWidth="10" defaultColWidth="8.83203125" defaultRowHeight="13" x14ac:dyDescent="0.15"/>
  <cols>
    <col min="1" max="1" width="8.83203125" style="17"/>
    <col min="2" max="2" width="14.6640625" style="17" customWidth="1"/>
    <col min="3" max="8" width="8.83203125" style="17"/>
    <col min="10" max="11" width="8.83203125" style="17"/>
    <col min="12" max="12" width="3.5" style="17" customWidth="1"/>
    <col min="13" max="13" width="13.6640625" style="17" customWidth="1"/>
    <col min="14" max="23" width="8.83203125" style="17"/>
    <col min="24" max="24" width="4.33203125" style="17" customWidth="1"/>
    <col min="25" max="25" width="11.5" style="17" bestFit="1" customWidth="1"/>
    <col min="26" max="30" width="8.83203125" style="17"/>
    <col min="31" max="31" width="13.5" style="17" customWidth="1"/>
    <col min="32" max="16384" width="8.83203125" style="17"/>
  </cols>
  <sheetData>
    <row r="1" spans="1:44" x14ac:dyDescent="0.15">
      <c r="A1" s="23" t="s">
        <v>1</v>
      </c>
      <c r="B1" s="24" t="s">
        <v>26</v>
      </c>
      <c r="C1" s="24" t="s">
        <v>28</v>
      </c>
      <c r="D1" s="24" t="s">
        <v>29</v>
      </c>
      <c r="E1" s="24" t="s">
        <v>30</v>
      </c>
      <c r="F1" s="24" t="s">
        <v>31</v>
      </c>
      <c r="G1" s="25" t="s">
        <v>32</v>
      </c>
      <c r="H1" s="26" t="s">
        <v>66</v>
      </c>
    </row>
    <row r="2" spans="1:44" x14ac:dyDescent="0.15">
      <c r="A2" s="17" t="s">
        <v>38</v>
      </c>
      <c r="B2" s="21">
        <v>1.1868035760282536</v>
      </c>
      <c r="C2" s="21">
        <v>0.24463517193521186</v>
      </c>
      <c r="D2" s="21">
        <v>0.20612945299162796</v>
      </c>
      <c r="E2" s="21">
        <v>0.18539380644460265</v>
      </c>
      <c r="F2" s="21">
        <v>0.16862513569283347</v>
      </c>
      <c r="G2" s="21">
        <v>1.4507633807384317</v>
      </c>
      <c r="H2" s="21">
        <v>7.2080839978194202</v>
      </c>
    </row>
    <row r="3" spans="1:44" x14ac:dyDescent="0.15">
      <c r="A3" s="17" t="s">
        <v>39</v>
      </c>
      <c r="B3" s="21">
        <v>1.0886291438038638</v>
      </c>
      <c r="C3" s="21">
        <v>0.22828995137897681</v>
      </c>
      <c r="D3" s="21">
        <v>0.20970406008173836</v>
      </c>
      <c r="E3" s="21">
        <v>0.17285484517707114</v>
      </c>
      <c r="F3" s="21">
        <v>0.20384110545094769</v>
      </c>
      <c r="G3" s="21">
        <v>1.1199407051582757</v>
      </c>
      <c r="H3" s="21">
        <v>7.3138964187742435</v>
      </c>
      <c r="AN3" s="18"/>
      <c r="AO3" s="18"/>
      <c r="AP3" s="18"/>
      <c r="AQ3" s="18"/>
      <c r="AR3" s="18"/>
    </row>
    <row r="4" spans="1:44" x14ac:dyDescent="0.15">
      <c r="A4" s="17" t="s">
        <v>40</v>
      </c>
      <c r="B4" s="21">
        <v>1.056888572373222</v>
      </c>
      <c r="C4" s="21">
        <v>0.22687002359341155</v>
      </c>
      <c r="D4" s="21">
        <v>0.21465841293371118</v>
      </c>
      <c r="E4" s="21">
        <v>0.17700057875786532</v>
      </c>
      <c r="F4" s="21">
        <v>0.22602316747027848</v>
      </c>
      <c r="G4" s="21">
        <v>1.0037467669027533</v>
      </c>
      <c r="H4" s="21">
        <v>7.2298886344766409</v>
      </c>
      <c r="J4" s="19"/>
      <c r="K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AH4" s="19"/>
      <c r="AI4" s="19"/>
      <c r="AJ4" s="19"/>
      <c r="AK4" s="19"/>
      <c r="AL4" s="19"/>
      <c r="AN4" s="19"/>
      <c r="AO4" s="19"/>
      <c r="AP4" s="19"/>
      <c r="AQ4" s="19"/>
      <c r="AR4" s="19"/>
    </row>
    <row r="5" spans="1:44" x14ac:dyDescent="0.15">
      <c r="A5" s="17" t="s">
        <v>41</v>
      </c>
      <c r="B5" s="21">
        <v>0.78359370382774185</v>
      </c>
      <c r="C5" s="21">
        <v>0.23832663259375542</v>
      </c>
      <c r="D5" s="21">
        <v>0.30414567068311593</v>
      </c>
      <c r="E5" s="21">
        <v>0.21333876582562897</v>
      </c>
      <c r="F5" s="21">
        <v>0.14725249704907814</v>
      </c>
      <c r="G5" s="21">
        <v>1.6184895833333335</v>
      </c>
      <c r="H5" s="21">
        <v>7.2274697450704704</v>
      </c>
      <c r="AH5" s="19"/>
      <c r="AI5" s="19"/>
      <c r="AJ5" s="19"/>
      <c r="AK5" s="19"/>
      <c r="AL5" s="19"/>
      <c r="AN5" s="19"/>
      <c r="AO5" s="19"/>
      <c r="AP5" s="19"/>
      <c r="AQ5" s="19"/>
      <c r="AR5" s="19"/>
    </row>
    <row r="6" spans="1:44" x14ac:dyDescent="0.15">
      <c r="A6" s="17" t="s">
        <v>42</v>
      </c>
      <c r="B6" s="21">
        <v>0.74929443097348647</v>
      </c>
      <c r="C6" s="21">
        <v>0.22047557224230088</v>
      </c>
      <c r="D6" s="21">
        <v>0.29424424248804049</v>
      </c>
      <c r="E6" s="21">
        <v>0.21982057849983039</v>
      </c>
      <c r="F6" s="21">
        <v>0.1998900546217996</v>
      </c>
      <c r="G6" s="21">
        <v>1.1029842012873026</v>
      </c>
      <c r="H6" s="21">
        <v>7.2009333668548301</v>
      </c>
      <c r="AH6" s="19"/>
      <c r="AI6" s="19"/>
      <c r="AJ6" s="19"/>
      <c r="AK6" s="19"/>
      <c r="AL6" s="19"/>
      <c r="AN6" s="19"/>
      <c r="AO6" s="19"/>
      <c r="AP6" s="19"/>
      <c r="AQ6" s="19"/>
      <c r="AR6" s="19"/>
    </row>
    <row r="7" spans="1:44" x14ac:dyDescent="0.15">
      <c r="A7" s="17" t="s">
        <v>43</v>
      </c>
      <c r="B7" s="21">
        <v>0.68741136230916833</v>
      </c>
      <c r="C7" s="21">
        <v>0.22016191519491274</v>
      </c>
      <c r="D7" s="21">
        <v>0.32027680551473525</v>
      </c>
      <c r="E7" s="21">
        <v>0.29940951719346992</v>
      </c>
      <c r="F7" s="21">
        <v>0.1367996366259652</v>
      </c>
      <c r="G7" s="21">
        <v>1.609375</v>
      </c>
      <c r="H7" s="21">
        <v>7.2222818537987452</v>
      </c>
      <c r="AH7" s="19"/>
      <c r="AI7" s="19"/>
      <c r="AJ7" s="19"/>
      <c r="AK7" s="19"/>
      <c r="AL7" s="19"/>
      <c r="AN7" s="19"/>
      <c r="AO7" s="19"/>
      <c r="AP7" s="19"/>
      <c r="AQ7" s="19"/>
      <c r="AR7" s="19"/>
    </row>
    <row r="8" spans="1:44" x14ac:dyDescent="0.15">
      <c r="A8" s="17" t="s">
        <v>44</v>
      </c>
      <c r="B8" s="21">
        <v>0.65125628140703506</v>
      </c>
      <c r="C8" s="21">
        <v>0.23922031896042525</v>
      </c>
      <c r="D8" s="21">
        <v>0.36732132309509746</v>
      </c>
      <c r="E8" s="21">
        <v>7.7093177790903716E-2</v>
      </c>
      <c r="F8" s="21">
        <v>0.14242468989958651</v>
      </c>
      <c r="G8" s="21">
        <v>1.6796267496111974</v>
      </c>
      <c r="H8" s="21">
        <v>6.0349592846473445</v>
      </c>
    </row>
    <row r="9" spans="1:44" x14ac:dyDescent="0.15">
      <c r="A9" s="17" t="s">
        <v>45</v>
      </c>
      <c r="B9" s="21">
        <v>0.30733285406182603</v>
      </c>
      <c r="C9" s="21">
        <v>0.15361121092346389</v>
      </c>
      <c r="D9" s="21">
        <v>0.49982033776500179</v>
      </c>
      <c r="E9" s="21">
        <v>7.0921667265540791E-2</v>
      </c>
      <c r="F9" s="21">
        <v>0.13456701401365434</v>
      </c>
      <c r="G9" s="21">
        <v>1.1415220293724966</v>
      </c>
      <c r="H9" s="21">
        <v>6.4271184587027719</v>
      </c>
    </row>
    <row r="10" spans="1:44" x14ac:dyDescent="0.15">
      <c r="A10" s="17" t="s">
        <v>46</v>
      </c>
      <c r="B10" s="21">
        <v>0.2441582658353243</v>
      </c>
      <c r="C10" s="21">
        <v>0.14985157898501489</v>
      </c>
      <c r="D10" s="21">
        <v>0.61374772003862532</v>
      </c>
      <c r="E10" s="21">
        <v>7.2315010192768509E-2</v>
      </c>
      <c r="F10" s="21">
        <v>0.10307213618969281</v>
      </c>
      <c r="G10" s="21">
        <v>1.453851492019431</v>
      </c>
      <c r="H10" s="21">
        <v>6.2098603272364814</v>
      </c>
    </row>
    <row r="11" spans="1:44" x14ac:dyDescent="0.15">
      <c r="A11" s="17" t="s">
        <v>47</v>
      </c>
      <c r="B11" s="21">
        <v>7.9999999999999988E-2</v>
      </c>
      <c r="C11" s="21">
        <v>6.2912586947853441E-2</v>
      </c>
      <c r="D11" s="21">
        <v>0.7864073368481681</v>
      </c>
      <c r="E11" s="21">
        <v>0.10624695405608967</v>
      </c>
      <c r="F11" s="21">
        <v>5.4804838066545569E-2</v>
      </c>
      <c r="G11" s="21">
        <v>1.1479385610347614</v>
      </c>
      <c r="H11" s="21">
        <v>6.668901117146075</v>
      </c>
    </row>
    <row r="12" spans="1:44" x14ac:dyDescent="0.15">
      <c r="A12" s="17" t="s">
        <v>48</v>
      </c>
      <c r="B12" s="21">
        <v>5.412315222147698</v>
      </c>
      <c r="C12" s="21">
        <v>0.37165570659595887</v>
      </c>
      <c r="D12" s="21">
        <v>6.8668525638549124E-2</v>
      </c>
      <c r="E12" s="21">
        <v>0.16987061925620509</v>
      </c>
      <c r="F12" s="21">
        <v>0.15998019304500949</v>
      </c>
      <c r="G12" s="21">
        <v>2.323135755258126</v>
      </c>
      <c r="H12" s="21">
        <v>7.2945443649561437</v>
      </c>
      <c r="AN12" s="18"/>
      <c r="AO12" s="18"/>
      <c r="AP12" s="18"/>
      <c r="AQ12" s="18"/>
      <c r="AR12" s="18"/>
    </row>
    <row r="13" spans="1:44" x14ac:dyDescent="0.15">
      <c r="A13" s="17" t="s">
        <v>49</v>
      </c>
      <c r="B13" s="21">
        <v>1.2930232558139534</v>
      </c>
      <c r="C13" s="21">
        <v>0.23772874978621508</v>
      </c>
      <c r="D13" s="21">
        <v>0.18385496835984261</v>
      </c>
      <c r="E13" s="21">
        <v>0.33692491876175806</v>
      </c>
      <c r="F13" s="21">
        <v>0.16110826064648534</v>
      </c>
      <c r="G13" s="21">
        <v>1.4755838641188959</v>
      </c>
      <c r="H13" s="21">
        <v>7.4740047245746029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H13" s="19"/>
      <c r="AI13" s="19"/>
      <c r="AJ13" s="19"/>
      <c r="AK13" s="19"/>
      <c r="AL13" s="19"/>
      <c r="AN13" s="19"/>
      <c r="AO13" s="19"/>
      <c r="AP13" s="19"/>
      <c r="AQ13" s="19"/>
      <c r="AR13" s="19"/>
    </row>
    <row r="14" spans="1:44" x14ac:dyDescent="0.15">
      <c r="A14" s="17" t="s">
        <v>50</v>
      </c>
      <c r="B14" s="21">
        <v>1.1510416666666667</v>
      </c>
      <c r="C14" s="21">
        <v>0.22736625514403294</v>
      </c>
      <c r="D14" s="21">
        <v>0.19753086419753088</v>
      </c>
      <c r="E14" s="21">
        <v>0.27623456790123457</v>
      </c>
      <c r="F14" s="21">
        <v>0.14300411522633746</v>
      </c>
      <c r="G14" s="21">
        <v>1.5899280575539569</v>
      </c>
      <c r="H14" s="21">
        <v>7.2020789549774316</v>
      </c>
      <c r="J14" s="19"/>
      <c r="K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H14" s="19"/>
      <c r="AI14" s="19"/>
      <c r="AJ14" s="19"/>
      <c r="AK14" s="19"/>
      <c r="AL14" s="19"/>
      <c r="AN14" s="19"/>
      <c r="AO14" s="19"/>
      <c r="AP14" s="19"/>
      <c r="AQ14" s="19"/>
      <c r="AR14" s="19"/>
    </row>
    <row r="15" spans="1:44" x14ac:dyDescent="0.15">
      <c r="A15" s="17" t="s">
        <v>51</v>
      </c>
      <c r="B15" s="21">
        <v>0.71121583000632682</v>
      </c>
      <c r="C15" s="21">
        <v>0.22879280215037165</v>
      </c>
      <c r="D15" s="21">
        <v>0.32169250528118359</v>
      </c>
      <c r="E15" s="21">
        <v>0.29446896909893533</v>
      </c>
      <c r="F15" s="21">
        <v>0.13790731786057678</v>
      </c>
      <c r="G15" s="21">
        <v>1.6590330788804069</v>
      </c>
      <c r="H15" s="21">
        <v>7.2539423453637006</v>
      </c>
      <c r="J15" s="19"/>
      <c r="K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H15" s="19"/>
      <c r="AI15" s="19"/>
      <c r="AJ15" s="19"/>
      <c r="AK15" s="19"/>
      <c r="AL15" s="19"/>
      <c r="AN15" s="19"/>
      <c r="AO15" s="19"/>
      <c r="AP15" s="19"/>
      <c r="AQ15" s="19"/>
      <c r="AR15" s="19"/>
    </row>
    <row r="16" spans="1:44" x14ac:dyDescent="0.15">
      <c r="A16" s="17" t="s">
        <v>52</v>
      </c>
      <c r="B16" s="21">
        <v>2.3486238532110093</v>
      </c>
      <c r="C16" s="21">
        <v>0.296330593818729</v>
      </c>
      <c r="D16" s="21">
        <v>0.12617201064938072</v>
      </c>
      <c r="E16" s="21">
        <v>0.16228730177103831</v>
      </c>
      <c r="F16" s="21">
        <v>0.20476907049427018</v>
      </c>
      <c r="G16" s="21">
        <v>1.4471452798191069</v>
      </c>
      <c r="H16" s="21">
        <v>7.2599113388074468</v>
      </c>
      <c r="J16" s="19"/>
      <c r="K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H16" s="19"/>
      <c r="AI16" s="19"/>
      <c r="AJ16" s="19"/>
      <c r="AK16" s="19"/>
      <c r="AL16" s="19"/>
      <c r="AN16" s="19"/>
      <c r="AO16" s="19"/>
      <c r="AP16" s="19"/>
      <c r="AQ16" s="19"/>
      <c r="AR16" s="19"/>
    </row>
    <row r="17" spans="1:8" x14ac:dyDescent="0.15">
      <c r="A17" s="17" t="s">
        <v>53</v>
      </c>
      <c r="B17" s="21">
        <v>0.80911152339723769</v>
      </c>
      <c r="C17" s="21">
        <v>0.20948975234842018</v>
      </c>
      <c r="D17" s="21">
        <v>0.25891332194705385</v>
      </c>
      <c r="E17" s="21">
        <v>0.24451590520922292</v>
      </c>
      <c r="F17" s="21">
        <v>9.6605465414175931E-2</v>
      </c>
      <c r="G17" s="21">
        <v>2.1685082872928176</v>
      </c>
      <c r="H17" s="21">
        <v>7.1894881163582474</v>
      </c>
    </row>
    <row r="18" spans="1:8" x14ac:dyDescent="0.15">
      <c r="A18" s="17" t="s">
        <v>54</v>
      </c>
      <c r="B18" s="21">
        <v>2.006849315068493</v>
      </c>
      <c r="C18" s="21">
        <v>0.30397344122834324</v>
      </c>
      <c r="D18" s="21">
        <v>0.15146799460524954</v>
      </c>
      <c r="E18" s="21">
        <v>0.27388733271086219</v>
      </c>
      <c r="F18" s="21">
        <v>0.15240170142130927</v>
      </c>
      <c r="G18" s="21">
        <v>1.9945541184479239</v>
      </c>
      <c r="H18" s="21">
        <v>7.3048818756747247</v>
      </c>
    </row>
    <row r="19" spans="1:8" x14ac:dyDescent="0.15">
      <c r="A19" s="17" t="s">
        <v>55</v>
      </c>
      <c r="B19" s="21">
        <v>1.5646817248459959</v>
      </c>
      <c r="C19" s="21">
        <v>0.30710946316298571</v>
      </c>
      <c r="D19" s="21">
        <v>0.19627599548605518</v>
      </c>
      <c r="E19" s="21">
        <v>0.16439625987425441</v>
      </c>
      <c r="F19" s="21">
        <v>0.13549895211994195</v>
      </c>
      <c r="G19" s="21">
        <v>2.2665080309339682</v>
      </c>
      <c r="H19" s="21">
        <v>7.2972291877006787</v>
      </c>
    </row>
    <row r="20" spans="1:8" x14ac:dyDescent="0.15">
      <c r="A20" s="17" t="s">
        <v>56</v>
      </c>
      <c r="B20" s="21">
        <v>2.53680981595092</v>
      </c>
      <c r="C20" s="21">
        <v>0.29748201438848915</v>
      </c>
      <c r="D20" s="21">
        <v>0.1172661870503597</v>
      </c>
      <c r="E20" s="21">
        <v>0.18874100719424461</v>
      </c>
      <c r="F20" s="21">
        <v>0.15791366906474821</v>
      </c>
      <c r="G20" s="21">
        <v>1.8838268792710702</v>
      </c>
      <c r="H20" s="21">
        <v>7.2548716310585419</v>
      </c>
    </row>
    <row r="21" spans="1:8" x14ac:dyDescent="0.15">
      <c r="A21" s="17" t="s">
        <v>57</v>
      </c>
      <c r="B21" s="21">
        <v>2.48780487804878</v>
      </c>
      <c r="C21" s="21">
        <v>0.31500926497838166</v>
      </c>
      <c r="D21" s="21">
        <v>0.12662137121680048</v>
      </c>
      <c r="E21" s="21">
        <v>0.18966734315715167</v>
      </c>
      <c r="F21" s="21">
        <v>0.14012176828730255</v>
      </c>
      <c r="G21" s="21">
        <v>2.248110831234257</v>
      </c>
      <c r="H21" s="21">
        <v>7.3034284141301198</v>
      </c>
    </row>
    <row r="22" spans="1:8" x14ac:dyDescent="0.15">
      <c r="A22" s="17" t="s">
        <v>70</v>
      </c>
      <c r="B22" s="21">
        <v>1.5177577658605688</v>
      </c>
      <c r="C22" s="21">
        <v>0.32409307953244165</v>
      </c>
      <c r="D22" s="21">
        <v>0.21353412700127472</v>
      </c>
      <c r="E22" s="21">
        <v>0.11080896719252054</v>
      </c>
      <c r="F22" s="21">
        <v>0.12037742954062118</v>
      </c>
      <c r="G22" s="21">
        <v>2.6923076923076925</v>
      </c>
      <c r="H22" s="21">
        <v>7.5271695779392784</v>
      </c>
    </row>
    <row r="23" spans="1:8" x14ac:dyDescent="0.15">
      <c r="A23" s="17" t="s">
        <v>71</v>
      </c>
      <c r="B23" s="21">
        <v>0.78197064989517817</v>
      </c>
      <c r="C23" s="21">
        <v>0.23879641485275283</v>
      </c>
      <c r="D23" s="21">
        <v>0.30537772087067855</v>
      </c>
      <c r="E23" s="21">
        <v>0.33604353393085779</v>
      </c>
      <c r="F23" s="21">
        <v>0.13316261203585142</v>
      </c>
      <c r="G23" s="21">
        <v>1.7932692307692308</v>
      </c>
      <c r="H23" s="21">
        <v>7.2996514829153618</v>
      </c>
    </row>
    <row r="24" spans="1:8" x14ac:dyDescent="0.15">
      <c r="A24" s="17" t="s">
        <v>72</v>
      </c>
      <c r="B24" s="21">
        <v>0.75112443778110938</v>
      </c>
      <c r="C24" s="21">
        <v>0.22146582972327827</v>
      </c>
      <c r="D24" s="21">
        <v>0.2948457254000531</v>
      </c>
      <c r="E24" s="21">
        <v>0.16134736097604108</v>
      </c>
      <c r="F24" s="21">
        <v>0.14596410573777743</v>
      </c>
      <c r="G24" s="21">
        <v>1.5172622652937613</v>
      </c>
      <c r="H24" s="21">
        <v>7.3221113082474627</v>
      </c>
    </row>
    <row r="25" spans="1:8" x14ac:dyDescent="0.15">
      <c r="A25" s="17" t="s">
        <v>73</v>
      </c>
      <c r="B25" s="21">
        <v>3.3794059004427028</v>
      </c>
      <c r="C25" s="21">
        <v>0.31606461625014615</v>
      </c>
      <c r="D25" s="21">
        <v>9.3526680594580733E-2</v>
      </c>
      <c r="E25" s="21">
        <v>0.21618819751509999</v>
      </c>
      <c r="F25" s="21">
        <v>0.15297527426507074</v>
      </c>
      <c r="G25" s="21">
        <v>2.0661157024793391</v>
      </c>
      <c r="H25" s="21">
        <v>7.2434915946771525</v>
      </c>
    </row>
    <row r="26" spans="1:8" x14ac:dyDescent="0.15">
      <c r="A26" s="17" t="s">
        <v>74</v>
      </c>
      <c r="B26" s="21">
        <v>1.8421052631578947</v>
      </c>
      <c r="C26" s="21">
        <v>0.30144694533762056</v>
      </c>
      <c r="D26" s="21">
        <v>0.16364262746899402</v>
      </c>
      <c r="E26" s="21">
        <v>0.19418925126320624</v>
      </c>
      <c r="F26" s="21">
        <v>0.15365181442351861</v>
      </c>
      <c r="G26" s="21">
        <v>1.9618834080717487</v>
      </c>
      <c r="H26" s="21">
        <v>7.3658403311906682</v>
      </c>
    </row>
    <row r="27" spans="1:8" x14ac:dyDescent="0.15">
      <c r="A27" s="17" t="s">
        <v>69</v>
      </c>
      <c r="B27" s="21">
        <v>1.509090909090909</v>
      </c>
      <c r="C27" s="21">
        <v>0.27377250023560457</v>
      </c>
      <c r="D27" s="21">
        <v>0.18141551220431629</v>
      </c>
      <c r="E27" s="21">
        <v>0.14852511544623503</v>
      </c>
      <c r="F27" s="21">
        <v>0.14334181509754029</v>
      </c>
      <c r="G27" s="21">
        <v>1.9099276791584483</v>
      </c>
      <c r="H27" s="21">
        <v>7.4208291675192148</v>
      </c>
    </row>
    <row r="28" spans="1:8" x14ac:dyDescent="0.15">
      <c r="A28" s="17" t="s">
        <v>75</v>
      </c>
      <c r="B28" s="21">
        <v>2.5110132158590313</v>
      </c>
      <c r="C28" s="21">
        <v>0.27954879843060326</v>
      </c>
      <c r="D28" s="21">
        <v>0.11132908288376656</v>
      </c>
      <c r="E28" s="21">
        <v>0.18293281020107896</v>
      </c>
      <c r="F28" s="21">
        <v>0.15595880333496814</v>
      </c>
      <c r="G28" s="21">
        <v>1.7924528301886793</v>
      </c>
      <c r="H28" s="21">
        <v>7.3141848686904289</v>
      </c>
    </row>
    <row r="29" spans="1:8" x14ac:dyDescent="0.15">
      <c r="A29" s="17" t="s">
        <v>76</v>
      </c>
      <c r="B29" s="21">
        <v>1.4505100325075664</v>
      </c>
      <c r="C29" s="21">
        <v>0.28979015967572169</v>
      </c>
      <c r="D29" s="21">
        <v>0.19978500884599021</v>
      </c>
      <c r="E29" s="21">
        <v>0.18310079949835398</v>
      </c>
      <c r="F29" s="21">
        <v>0.12881553311087721</v>
      </c>
      <c r="G29" s="21">
        <v>2.2496522948539637</v>
      </c>
      <c r="H29" s="21">
        <v>7.2561005035334878</v>
      </c>
    </row>
    <row r="30" spans="1:8" x14ac:dyDescent="0.15">
      <c r="A30" s="17" t="s">
        <v>77</v>
      </c>
      <c r="B30" s="21">
        <v>1.2751836928182034</v>
      </c>
      <c r="C30" s="21">
        <v>0.27478420756933447</v>
      </c>
      <c r="D30" s="21">
        <v>0.21548597987639814</v>
      </c>
      <c r="E30" s="21">
        <v>0.13160358887924134</v>
      </c>
      <c r="F30" s="21">
        <v>0.18965898837189499</v>
      </c>
      <c r="G30" s="21">
        <v>1.4488330341113109</v>
      </c>
      <c r="H30" s="21">
        <v>7.2100460527727392</v>
      </c>
    </row>
    <row r="31" spans="1:8" x14ac:dyDescent="0.15">
      <c r="A31" s="17" t="s">
        <v>78</v>
      </c>
      <c r="B31" s="21">
        <v>1.212624584717608</v>
      </c>
      <c r="C31" s="21">
        <v>0.26409087620287969</v>
      </c>
      <c r="D31" s="21">
        <v>0.21778453078648435</v>
      </c>
      <c r="E31" s="21">
        <v>0.16243397728094927</v>
      </c>
      <c r="F31" s="21">
        <v>0.12452065697127558</v>
      </c>
      <c r="G31" s="21">
        <v>2.1208599651365487</v>
      </c>
      <c r="H31" s="21">
        <v>7.1722740664740705</v>
      </c>
    </row>
    <row r="32" spans="1:8" x14ac:dyDescent="0.15">
      <c r="A32" s="17" t="s">
        <v>79</v>
      </c>
      <c r="B32" s="21">
        <v>1.3827586206896552</v>
      </c>
      <c r="C32" s="21">
        <v>0.26086390840489193</v>
      </c>
      <c r="D32" s="21">
        <v>0.18865469685141811</v>
      </c>
      <c r="E32" s="21">
        <v>0.16686182669789226</v>
      </c>
      <c r="F32" s="21">
        <v>0.14454852979443142</v>
      </c>
      <c r="G32" s="21">
        <v>1.8046804680468045</v>
      </c>
      <c r="H32" s="21">
        <v>7.4382129043615377</v>
      </c>
    </row>
    <row r="33" spans="1:8" x14ac:dyDescent="0.15">
      <c r="A33" s="17" t="s">
        <v>80</v>
      </c>
      <c r="B33" s="21">
        <v>0.89473684210526327</v>
      </c>
      <c r="C33" s="21">
        <v>0.2108498705780846</v>
      </c>
      <c r="D33" s="21">
        <v>0.23565573770491804</v>
      </c>
      <c r="E33" s="21">
        <v>0.2348468507333909</v>
      </c>
      <c r="F33" s="21">
        <v>0.15875754961173424</v>
      </c>
      <c r="G33" s="21">
        <v>1.3281250000000002</v>
      </c>
      <c r="H33" s="21">
        <v>7.2569654245436777</v>
      </c>
    </row>
    <row r="34" spans="1:8" x14ac:dyDescent="0.15">
      <c r="A34" s="17" t="s">
        <v>81</v>
      </c>
      <c r="B34" s="21">
        <v>1.5231340763255656</v>
      </c>
      <c r="C34" s="21">
        <v>0.26738602003912965</v>
      </c>
      <c r="D34" s="21">
        <v>0.17554989031837315</v>
      </c>
      <c r="E34" s="21">
        <v>0.21521313808027509</v>
      </c>
      <c r="F34" s="21">
        <v>0.16339598031659452</v>
      </c>
      <c r="G34" s="21">
        <v>1.6364296081277214</v>
      </c>
      <c r="H34" s="21">
        <v>7.3150826526525359</v>
      </c>
    </row>
    <row r="35" spans="1:8" x14ac:dyDescent="0.15">
      <c r="A35" s="17" t="s">
        <v>82</v>
      </c>
      <c r="B35" s="21">
        <v>2.8668680186010835</v>
      </c>
      <c r="C35" s="21">
        <v>0.36676091236376795</v>
      </c>
      <c r="D35" s="21">
        <v>0.12793086740795712</v>
      </c>
      <c r="E35" s="21">
        <v>0.17773798060705676</v>
      </c>
      <c r="F35" s="21">
        <v>0.10542842949052125</v>
      </c>
      <c r="G35" s="21">
        <v>3.4787667248400234</v>
      </c>
      <c r="H35" s="21">
        <v>7.3816456937682702</v>
      </c>
    </row>
    <row r="36" spans="1:8" x14ac:dyDescent="0.15">
      <c r="A36" s="17" t="s">
        <v>83</v>
      </c>
      <c r="B36" s="21">
        <v>1.3512290755542149</v>
      </c>
      <c r="C36" s="21">
        <v>0.25612440328159392</v>
      </c>
      <c r="D36" s="21">
        <v>0.18954920961609925</v>
      </c>
      <c r="E36" s="21">
        <v>0.18723379927393305</v>
      </c>
      <c r="F36" s="21">
        <v>0.18386073235571565</v>
      </c>
      <c r="G36" s="21">
        <v>1.3930348258706466</v>
      </c>
      <c r="H36" s="21">
        <v>7.3699399274969135</v>
      </c>
    </row>
    <row r="37" spans="1:8" x14ac:dyDescent="0.15">
      <c r="A37" s="17" t="s">
        <v>84</v>
      </c>
      <c r="B37" s="21">
        <v>2.7898595749968935</v>
      </c>
      <c r="C37" s="21">
        <v>0.32340781076681507</v>
      </c>
      <c r="D37" s="21">
        <v>0.11592261261650605</v>
      </c>
      <c r="E37" s="21">
        <v>0.29171528588098017</v>
      </c>
      <c r="F37" s="21">
        <v>0.16595358485673539</v>
      </c>
      <c r="G37" s="21">
        <v>1.9487847222222221</v>
      </c>
      <c r="H37" s="21">
        <v>7.2101223093356204</v>
      </c>
    </row>
    <row r="38" spans="1:8" x14ac:dyDescent="0.15">
      <c r="A38" s="17" t="s">
        <v>85</v>
      </c>
      <c r="B38" s="21">
        <v>2.3287481991671766</v>
      </c>
      <c r="C38" s="21">
        <v>0.37473284406350132</v>
      </c>
      <c r="D38" s="21">
        <v>0.16091599950459048</v>
      </c>
      <c r="E38" s="21">
        <v>0.16005538424407173</v>
      </c>
      <c r="F38" s="21">
        <v>9.596971650507638E-2</v>
      </c>
      <c r="G38" s="21">
        <v>3.9046988749172726</v>
      </c>
      <c r="H38" s="21">
        <v>7.4045180537117758</v>
      </c>
    </row>
    <row r="39" spans="1:8" x14ac:dyDescent="0.15">
      <c r="A39" s="17" t="s">
        <v>86</v>
      </c>
      <c r="B39" s="21">
        <v>0.83901867548756115</v>
      </c>
      <c r="C39" s="21">
        <v>0.21459038353073887</v>
      </c>
      <c r="D39" s="21">
        <v>0.25576353637901861</v>
      </c>
      <c r="E39" s="21">
        <v>0.17039445854483926</v>
      </c>
      <c r="F39" s="21">
        <v>0.16832346305696561</v>
      </c>
      <c r="G39" s="21">
        <v>1.2748691099476439</v>
      </c>
      <c r="H39" s="21">
        <v>7.0042490296876432</v>
      </c>
    </row>
    <row r="40" spans="1:8" x14ac:dyDescent="0.15">
      <c r="A40" s="17" t="s">
        <v>87</v>
      </c>
      <c r="B40" s="21">
        <v>2.171532846715329</v>
      </c>
      <c r="C40" s="21">
        <v>0.31605226813980669</v>
      </c>
      <c r="D40" s="21">
        <v>0.14554339742908742</v>
      </c>
      <c r="E40" s="21">
        <v>0.21125039838521192</v>
      </c>
      <c r="F40" s="21">
        <v>0.15595453096781051</v>
      </c>
      <c r="G40" s="21">
        <v>2.026566757493188</v>
      </c>
      <c r="H40" s="21">
        <v>7.24983909238619</v>
      </c>
    </row>
    <row r="41" spans="1:8" x14ac:dyDescent="0.15">
      <c r="A41" s="17" t="s">
        <v>88</v>
      </c>
      <c r="B41" s="21">
        <v>1.5215849209566272</v>
      </c>
      <c r="C41" s="21">
        <v>0.25963523684474454</v>
      </c>
      <c r="D41" s="21">
        <v>0.17063473307918345</v>
      </c>
      <c r="E41" s="21">
        <v>0.16784961272302004</v>
      </c>
      <c r="F41" s="21">
        <v>0.15069391688675191</v>
      </c>
      <c r="G41" s="21">
        <v>1.722931105705237</v>
      </c>
      <c r="H41" s="21">
        <v>7.3348381022262901</v>
      </c>
    </row>
    <row r="42" spans="1:8" x14ac:dyDescent="0.15">
      <c r="A42" s="17" t="s">
        <v>89</v>
      </c>
      <c r="B42" s="21">
        <v>1.1145929651208606</v>
      </c>
      <c r="C42" s="21">
        <v>0.27199808969609535</v>
      </c>
      <c r="D42" s="21">
        <v>0.24403356041871424</v>
      </c>
      <c r="E42" s="21">
        <v>0.19903531885427031</v>
      </c>
      <c r="F42" s="21">
        <v>0.13844121779032417</v>
      </c>
      <c r="G42" s="21">
        <v>1.9647189907564195</v>
      </c>
      <c r="H42" s="21">
        <v>7.2699267891860213</v>
      </c>
    </row>
    <row r="43" spans="1:8" x14ac:dyDescent="0.15">
      <c r="A43" s="17" t="s">
        <v>90</v>
      </c>
      <c r="B43" s="21">
        <v>0.66512053321849274</v>
      </c>
      <c r="C43" s="21">
        <v>0.18066441620908971</v>
      </c>
      <c r="D43" s="21">
        <v>0.27162658072644597</v>
      </c>
      <c r="E43" s="21">
        <v>0.30836044453244515</v>
      </c>
      <c r="F43" s="21">
        <v>0.17003564565971299</v>
      </c>
      <c r="G43" s="21">
        <v>1.0625090727778794</v>
      </c>
      <c r="H43" s="21">
        <v>7.1309076209747806</v>
      </c>
    </row>
    <row r="44" spans="1:8" x14ac:dyDescent="0.15">
      <c r="A44" s="17" t="s">
        <v>91</v>
      </c>
      <c r="B44" s="21">
        <v>2.2404863275249087</v>
      </c>
      <c r="C44" s="21">
        <v>0.26339552931949051</v>
      </c>
      <c r="D44" s="21">
        <v>0.11756176598072197</v>
      </c>
      <c r="E44" s="21">
        <v>0.24403259097194982</v>
      </c>
      <c r="F44" s="21">
        <v>0.20669157258147738</v>
      </c>
      <c r="G44" s="21">
        <v>1.2743409227082085</v>
      </c>
      <c r="H44" s="21">
        <v>7.310572906617625</v>
      </c>
    </row>
    <row r="45" spans="1:8" x14ac:dyDescent="0.15">
      <c r="A45" s="17" t="s">
        <v>92</v>
      </c>
      <c r="B45" s="21">
        <v>1.1347190841994277</v>
      </c>
      <c r="C45" s="21">
        <v>0.23712635617238642</v>
      </c>
      <c r="D45" s="21">
        <v>0.20897362129031694</v>
      </c>
      <c r="E45" s="21">
        <v>0.23134157350621165</v>
      </c>
      <c r="F45" s="21">
        <v>0.1499158313807305</v>
      </c>
      <c r="G45" s="21">
        <v>1.5817299213061335</v>
      </c>
      <c r="H45" s="21">
        <v>7.3902040776376694</v>
      </c>
    </row>
    <row r="46" spans="1:8" x14ac:dyDescent="0.15">
      <c r="A46" s="17" t="s">
        <v>93</v>
      </c>
      <c r="B46" s="21">
        <v>1.0699122455667625</v>
      </c>
      <c r="C46" s="21">
        <v>0.260175977176272</v>
      </c>
      <c r="D46" s="21">
        <v>0.24317506249164342</v>
      </c>
      <c r="E46" s="21">
        <v>0.22127987667253138</v>
      </c>
      <c r="F46" s="21">
        <v>0.14046208840298541</v>
      </c>
      <c r="G46" s="21">
        <v>1.8522861231411263</v>
      </c>
      <c r="H46" s="21">
        <v>7.1196744677507828</v>
      </c>
    </row>
    <row r="47" spans="1:8" x14ac:dyDescent="0.15">
      <c r="A47" s="17" t="s">
        <v>94</v>
      </c>
      <c r="B47" s="21">
        <v>1.6017591966750375</v>
      </c>
      <c r="C47" s="21">
        <v>0.28670106401848361</v>
      </c>
      <c r="D47" s="21">
        <v>0.17899136437838045</v>
      </c>
      <c r="E47" s="21">
        <v>0.31278268062626036</v>
      </c>
      <c r="F47" s="21">
        <v>0.15844377173946184</v>
      </c>
      <c r="G47" s="21">
        <v>1.8094814385630924</v>
      </c>
      <c r="H47" s="21">
        <v>7.1723229545185863</v>
      </c>
    </row>
    <row r="48" spans="1:8" x14ac:dyDescent="0.15">
      <c r="A48" s="17" t="s">
        <v>95</v>
      </c>
      <c r="B48" s="21">
        <v>1.7820898269726346</v>
      </c>
      <c r="C48" s="21">
        <v>0.27084502865626103</v>
      </c>
      <c r="D48" s="21">
        <v>0.15198169281756416</v>
      </c>
      <c r="E48" s="21">
        <v>0.17241361624669188</v>
      </c>
      <c r="F48" s="21">
        <v>0.16311688360130777</v>
      </c>
      <c r="G48" s="21">
        <v>1.6604352822131132</v>
      </c>
      <c r="H48" s="21">
        <v>7.3105446472477915</v>
      </c>
    </row>
    <row r="49" spans="1:8" x14ac:dyDescent="0.15">
      <c r="A49" s="17" t="s">
        <v>96</v>
      </c>
      <c r="B49" s="21">
        <v>0.58186947609706641</v>
      </c>
      <c r="C49" s="21">
        <v>0.18651839396358652</v>
      </c>
      <c r="D49" s="21">
        <v>0.32055022926219251</v>
      </c>
      <c r="E49" s="21">
        <v>0.2412728467369879</v>
      </c>
      <c r="F49" s="21">
        <v>0.11141648003052118</v>
      </c>
      <c r="G49" s="21">
        <v>1.6740646797717185</v>
      </c>
      <c r="H49" s="21">
        <v>7.1314650533325361</v>
      </c>
    </row>
    <row r="50" spans="1:8" x14ac:dyDescent="0.15">
      <c r="A50" s="17" t="s">
        <v>97</v>
      </c>
      <c r="B50" s="21">
        <v>1.1651878595031209</v>
      </c>
      <c r="C50" s="21">
        <v>0.25413300626073543</v>
      </c>
      <c r="D50" s="21">
        <v>0.21810474953721809</v>
      </c>
      <c r="E50" s="21">
        <v>0.2020009395774304</v>
      </c>
      <c r="F50" s="21">
        <v>0.1322054845163245</v>
      </c>
      <c r="G50" s="21">
        <v>1.922257667225262</v>
      </c>
      <c r="H50" s="21">
        <v>7.2645318216463117</v>
      </c>
    </row>
    <row r="51" spans="1:8" x14ac:dyDescent="0.15">
      <c r="A51" s="17" t="s">
        <v>98</v>
      </c>
      <c r="B51" s="21">
        <v>1.3740639743756222</v>
      </c>
      <c r="C51" s="21">
        <v>0.22632031471677341</v>
      </c>
      <c r="D51" s="21">
        <v>0.16470871730671338</v>
      </c>
      <c r="E51" s="21">
        <v>0.2231031370440977</v>
      </c>
      <c r="F51" s="21">
        <v>0.16498533498543477</v>
      </c>
      <c r="G51" s="21">
        <v>1.3717601915149211</v>
      </c>
      <c r="H51" s="21">
        <v>7.2385968133573506</v>
      </c>
    </row>
    <row r="52" spans="1:8" x14ac:dyDescent="0.15">
      <c r="A52" s="17" t="s">
        <v>99</v>
      </c>
      <c r="B52" s="21">
        <v>1.76072710838836</v>
      </c>
      <c r="C52" s="21">
        <v>0.29131077386278381</v>
      </c>
      <c r="D52" s="21">
        <v>0.16544913318761148</v>
      </c>
      <c r="E52" s="21">
        <v>0.19711621940692703</v>
      </c>
      <c r="F52" s="21">
        <v>0.15984374363920795</v>
      </c>
      <c r="G52" s="21">
        <v>1.8224721670703439</v>
      </c>
      <c r="H52" s="21">
        <v>7.3012438875706636</v>
      </c>
    </row>
    <row r="53" spans="1:8" x14ac:dyDescent="0.15">
      <c r="A53" s="17" t="s">
        <v>100</v>
      </c>
      <c r="B53" s="21">
        <v>1.1403993755691428</v>
      </c>
      <c r="C53" s="21">
        <v>0.22106737747829985</v>
      </c>
      <c r="D53" s="21">
        <v>0.19385084051626306</v>
      </c>
      <c r="E53" s="21">
        <v>0.21825241714622909</v>
      </c>
      <c r="F53" s="21">
        <v>0.15655214327864383</v>
      </c>
      <c r="G53" s="21">
        <v>1.4121006129237512</v>
      </c>
      <c r="H53" s="21">
        <v>7.3396384227264244</v>
      </c>
    </row>
    <row r="54" spans="1:8" x14ac:dyDescent="0.15">
      <c r="A54" s="17" t="s">
        <v>101</v>
      </c>
      <c r="B54" s="21">
        <v>1.0218319244217586</v>
      </c>
      <c r="C54" s="21">
        <v>0.25638923702049499</v>
      </c>
      <c r="D54" s="21">
        <v>0.25091135919009605</v>
      </c>
      <c r="E54" s="21">
        <v>0.20795232145423984</v>
      </c>
      <c r="F54" s="21">
        <v>0.14962190175050355</v>
      </c>
      <c r="G54" s="21">
        <v>1.7135809264610695</v>
      </c>
      <c r="H54" s="21">
        <v>7.1627518125573069</v>
      </c>
    </row>
    <row r="55" spans="1:8" x14ac:dyDescent="0.15">
      <c r="A55" s="17" t="s">
        <v>102</v>
      </c>
      <c r="B55" s="21">
        <v>2.1655169598759132</v>
      </c>
      <c r="C55" s="21">
        <v>0.27907326613509853</v>
      </c>
      <c r="D55" s="21">
        <v>0.12887142945816032</v>
      </c>
      <c r="E55" s="21">
        <v>0.21939231221614253</v>
      </c>
      <c r="F55" s="21">
        <v>0.14819346442635145</v>
      </c>
      <c r="G55" s="21">
        <v>1.8831685136411072</v>
      </c>
      <c r="H55" s="21">
        <v>7.3224876581806617</v>
      </c>
    </row>
    <row r="56" spans="1:8" x14ac:dyDescent="0.15">
      <c r="A56" s="17" t="s">
        <v>103</v>
      </c>
      <c r="B56" s="21">
        <v>2.7319842312746387</v>
      </c>
      <c r="C56" s="21">
        <v>0.28624423942830463</v>
      </c>
      <c r="D56" s="21">
        <v>0.10477521654462627</v>
      </c>
      <c r="E56" s="21">
        <v>0.17985980773128202</v>
      </c>
      <c r="F56" s="21">
        <v>0.15480958171420517</v>
      </c>
      <c r="G56" s="21">
        <v>1.8490085449409823</v>
      </c>
      <c r="H56" s="21">
        <v>7.2179158834730774</v>
      </c>
    </row>
    <row r="57" spans="1:8" x14ac:dyDescent="0.15">
      <c r="A57" s="17" t="s">
        <v>104</v>
      </c>
      <c r="B57" s="21">
        <v>1.415357077847218</v>
      </c>
      <c r="C57" s="21">
        <v>0.24709306944537129</v>
      </c>
      <c r="D57" s="21">
        <v>0.1745800217576218</v>
      </c>
      <c r="E57" s="21">
        <v>0.17673300940535169</v>
      </c>
      <c r="F57" s="21">
        <v>0.15203005814390749</v>
      </c>
      <c r="G57" s="21">
        <v>1.6252908961692285</v>
      </c>
      <c r="H57" s="21">
        <v>7.272375538309463</v>
      </c>
    </row>
    <row r="58" spans="1:8" x14ac:dyDescent="0.15">
      <c r="A58" s="17" t="s">
        <v>105</v>
      </c>
      <c r="B58" s="21">
        <v>2.2538534941499098</v>
      </c>
      <c r="C58" s="21">
        <v>0.337102633881531</v>
      </c>
      <c r="D58" s="21">
        <v>0.14956723440832015</v>
      </c>
      <c r="E58" s="21">
        <v>0.15769987161362456</v>
      </c>
      <c r="F58" s="21">
        <v>0.13749300046738558</v>
      </c>
      <c r="G58" s="21">
        <v>2.4517803287120383</v>
      </c>
      <c r="H58" s="21">
        <v>7.1681741597552673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S363"/>
  <sheetViews>
    <sheetView workbookViewId="0">
      <pane xSplit="1" ySplit="6" topLeftCell="AS31" activePane="bottomRight" state="frozen"/>
      <selection pane="topRight" activeCell="B1" sqref="B1"/>
      <selection pane="bottomLeft" activeCell="A4" sqref="A4"/>
      <selection pane="bottomRight" activeCell="DI31" sqref="DI31"/>
    </sheetView>
  </sheetViews>
  <sheetFormatPr baseColWidth="10" defaultColWidth="8.83203125" defaultRowHeight="13" x14ac:dyDescent="0.15"/>
  <cols>
    <col min="1" max="1" width="8.83203125" style="1"/>
    <col min="2" max="9" width="9.5" style="1" bestFit="1" customWidth="1"/>
    <col min="10" max="16" width="9.33203125" style="1" bestFit="1" customWidth="1"/>
    <col min="17" max="17" width="9.5" style="1" bestFit="1" customWidth="1"/>
    <col min="18" max="18" width="9.33203125" style="1" bestFit="1" customWidth="1"/>
    <col min="19" max="43" width="8.83203125" style="1"/>
    <col min="44" max="44" width="4.5" style="2" customWidth="1"/>
    <col min="45" max="45" width="4" style="3" customWidth="1"/>
    <col min="46" max="49" width="8.83203125" style="1"/>
    <col min="50" max="50" width="8.6640625" style="1" customWidth="1"/>
    <col min="51" max="51" width="15.5" style="1" bestFit="1" customWidth="1"/>
    <col min="52" max="59" width="8.83203125" style="11"/>
    <col min="60" max="60" width="8.83203125" style="1"/>
    <col min="61" max="61" width="8.83203125" style="22"/>
    <col min="62" max="69" width="8.83203125" style="1"/>
    <col min="70" max="70" width="13.5" style="1" bestFit="1" customWidth="1"/>
    <col min="71" max="71" width="8.83203125" style="1"/>
    <col min="72" max="72" width="18" style="1" customWidth="1"/>
    <col min="73" max="73" width="15.5" style="1" customWidth="1"/>
    <col min="74" max="74" width="13" style="1" customWidth="1"/>
    <col min="75" max="75" width="15" style="1" customWidth="1"/>
    <col min="76" max="76" width="8.83203125" style="8"/>
    <col min="77" max="16384" width="8.83203125" style="1"/>
  </cols>
  <sheetData>
    <row r="1" spans="1:116" x14ac:dyDescent="0.15">
      <c r="A1" s="1" t="s">
        <v>0</v>
      </c>
      <c r="B1" s="14" t="s">
        <v>0</v>
      </c>
      <c r="AP1" s="1" t="s">
        <v>23</v>
      </c>
      <c r="BI1" s="22" t="s">
        <v>67</v>
      </c>
      <c r="BY1" s="4"/>
      <c r="BZ1" s="4"/>
      <c r="CA1" s="4"/>
      <c r="CB1" s="4"/>
    </row>
    <row r="2" spans="1:116" x14ac:dyDescent="0.15">
      <c r="A2" s="1" t="s">
        <v>33</v>
      </c>
      <c r="B2" s="14"/>
      <c r="BI2" s="22" t="s">
        <v>68</v>
      </c>
      <c r="BT2" s="6"/>
      <c r="BY2" s="5"/>
      <c r="BZ2" s="5"/>
      <c r="CA2" s="5"/>
      <c r="CB2" s="5"/>
      <c r="CC2" s="5"/>
      <c r="CD2" s="5"/>
      <c r="CE2" s="5"/>
    </row>
    <row r="3" spans="1:116" x14ac:dyDescent="0.15">
      <c r="AV3" s="1" t="s">
        <v>35</v>
      </c>
      <c r="BS3" s="14"/>
      <c r="BT3" s="6"/>
      <c r="BY3" s="7"/>
      <c r="BZ3" s="7"/>
      <c r="CA3" s="7"/>
    </row>
    <row r="4" spans="1:116" x14ac:dyDescent="0.15">
      <c r="AV4" s="1" t="s">
        <v>36</v>
      </c>
      <c r="BL4"/>
      <c r="BM4"/>
      <c r="BN4"/>
      <c r="BO4"/>
      <c r="BP4"/>
      <c r="BQ4"/>
      <c r="BR4"/>
      <c r="BS4" s="15"/>
      <c r="BT4" s="16"/>
      <c r="BU4"/>
      <c r="BV4" s="4"/>
      <c r="BW4" s="5"/>
    </row>
    <row r="5" spans="1:116" x14ac:dyDescent="0.15">
      <c r="B5" s="1" t="s">
        <v>2</v>
      </c>
      <c r="V5" s="1" t="s">
        <v>22</v>
      </c>
      <c r="BL5"/>
      <c r="BM5"/>
      <c r="BN5"/>
      <c r="BO5"/>
      <c r="BP5"/>
      <c r="BQ5"/>
      <c r="BR5"/>
      <c r="BS5"/>
      <c r="BT5"/>
      <c r="BU5"/>
      <c r="CM5" s="1" t="s">
        <v>58</v>
      </c>
      <c r="CT5" s="1" t="s">
        <v>59</v>
      </c>
      <c r="DF5" s="1" t="s">
        <v>63</v>
      </c>
      <c r="DI5" s="1" t="s">
        <v>64</v>
      </c>
    </row>
    <row r="6" spans="1:116" x14ac:dyDescent="0.15">
      <c r="A6" s="1" t="s">
        <v>1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15</v>
      </c>
      <c r="O6" s="1" t="s">
        <v>16</v>
      </c>
      <c r="P6" s="1" t="s">
        <v>17</v>
      </c>
      <c r="Q6" s="1" t="s">
        <v>18</v>
      </c>
      <c r="R6" s="1" t="s">
        <v>19</v>
      </c>
      <c r="S6" s="1" t="s">
        <v>20</v>
      </c>
      <c r="T6" s="1" t="s">
        <v>21</v>
      </c>
      <c r="V6" s="1" t="s">
        <v>3</v>
      </c>
      <c r="W6" s="1" t="s">
        <v>4</v>
      </c>
      <c r="X6" s="1" t="s">
        <v>5</v>
      </c>
      <c r="Y6" s="1" t="s">
        <v>6</v>
      </c>
      <c r="Z6" s="1" t="s">
        <v>7</v>
      </c>
      <c r="AA6" s="1" t="s">
        <v>8</v>
      </c>
      <c r="AB6" s="1" t="s">
        <v>9</v>
      </c>
      <c r="AC6" s="1" t="s">
        <v>10</v>
      </c>
      <c r="AD6" s="1" t="s">
        <v>11</v>
      </c>
      <c r="AE6" s="1" t="s">
        <v>12</v>
      </c>
      <c r="AF6" s="1" t="s">
        <v>13</v>
      </c>
      <c r="AG6" s="1" t="s">
        <v>14</v>
      </c>
      <c r="AH6" s="1" t="s">
        <v>15</v>
      </c>
      <c r="AI6" s="1" t="s">
        <v>16</v>
      </c>
      <c r="AJ6" s="1" t="s">
        <v>17</v>
      </c>
      <c r="AK6" s="1" t="s">
        <v>18</v>
      </c>
      <c r="AL6" s="1" t="s">
        <v>19</v>
      </c>
      <c r="AM6" s="1" t="s">
        <v>20</v>
      </c>
      <c r="AN6" s="1" t="s">
        <v>21</v>
      </c>
      <c r="AO6" s="1" t="s">
        <v>1</v>
      </c>
      <c r="AP6" s="1">
        <v>11</v>
      </c>
      <c r="AQ6" s="1">
        <v>18</v>
      </c>
      <c r="AS6" s="2"/>
      <c r="AT6" s="1" t="s">
        <v>24</v>
      </c>
      <c r="AU6" s="1" t="s">
        <v>25</v>
      </c>
      <c r="AV6" s="1" t="s">
        <v>11</v>
      </c>
      <c r="AW6" s="1" t="s">
        <v>34</v>
      </c>
      <c r="AX6" s="1" t="s">
        <v>27</v>
      </c>
      <c r="AZ6" s="20" t="s">
        <v>1</v>
      </c>
      <c r="BA6" s="11" t="s">
        <v>26</v>
      </c>
      <c r="BB6" s="11" t="s">
        <v>28</v>
      </c>
      <c r="BC6" s="11" t="s">
        <v>29</v>
      </c>
      <c r="BD6" s="11" t="s">
        <v>30</v>
      </c>
      <c r="BE6" s="11" t="s">
        <v>31</v>
      </c>
      <c r="BF6" s="11" t="s">
        <v>32</v>
      </c>
      <c r="BG6" s="11" t="s">
        <v>37</v>
      </c>
      <c r="BI6" s="22" t="s">
        <v>66</v>
      </c>
      <c r="BL6"/>
      <c r="BM6" s="15"/>
      <c r="BN6" s="15"/>
      <c r="BO6"/>
      <c r="BP6"/>
      <c r="BQ6"/>
      <c r="BR6"/>
      <c r="BS6"/>
      <c r="BT6" s="15"/>
      <c r="BU6"/>
      <c r="BW6" s="7"/>
      <c r="CA6" s="7"/>
      <c r="CM6" s="1" t="s">
        <v>11</v>
      </c>
      <c r="CN6" s="1" t="s">
        <v>60</v>
      </c>
      <c r="CO6" s="1" t="s">
        <v>15</v>
      </c>
      <c r="CP6" s="1" t="s">
        <v>19</v>
      </c>
      <c r="CQ6" s="1" t="s">
        <v>21</v>
      </c>
      <c r="CR6" s="1" t="s">
        <v>61</v>
      </c>
      <c r="CT6" s="1" t="s">
        <v>60</v>
      </c>
      <c r="CU6" s="1" t="s">
        <v>15</v>
      </c>
      <c r="CV6" s="1" t="s">
        <v>19</v>
      </c>
      <c r="CW6" s="1" t="s">
        <v>21</v>
      </c>
      <c r="CX6" s="1" t="s">
        <v>61</v>
      </c>
      <c r="CZ6" s="1" t="s">
        <v>62</v>
      </c>
      <c r="DE6" s="1" t="s">
        <v>11</v>
      </c>
      <c r="DF6" s="1" t="s">
        <v>62</v>
      </c>
      <c r="DG6" s="1" t="s">
        <v>65</v>
      </c>
    </row>
    <row r="7" spans="1:116" s="10" customFormat="1" x14ac:dyDescent="0.15">
      <c r="A7" s="13" t="s">
        <v>38</v>
      </c>
      <c r="B7" s="9">
        <v>-2.3917000000000002</v>
      </c>
      <c r="C7" s="9">
        <v>-2.7204999999999999</v>
      </c>
      <c r="D7" s="9">
        <v>-7.4451999999999998</v>
      </c>
      <c r="E7" s="9">
        <v>-7.774</v>
      </c>
      <c r="F7" s="9">
        <v>-16.213000000000001</v>
      </c>
      <c r="G7" s="9">
        <v>-15.884</v>
      </c>
      <c r="H7" s="9">
        <v>-16.542000000000002</v>
      </c>
      <c r="I7" s="9">
        <v>-8.4198000000000004</v>
      </c>
      <c r="J7" s="9">
        <v>-6.6906999999999994E-2</v>
      </c>
      <c r="K7" s="9">
        <v>2.8711000000000002</v>
      </c>
      <c r="L7" s="9">
        <v>3.3062</v>
      </c>
      <c r="M7" s="9">
        <v>4.5002000000000004</v>
      </c>
      <c r="N7" s="9">
        <v>4.9744999999999999</v>
      </c>
      <c r="O7" s="9">
        <v>6.7083000000000004</v>
      </c>
      <c r="P7" s="9">
        <v>6.2747999999999999</v>
      </c>
      <c r="Q7" s="9">
        <v>-10</v>
      </c>
      <c r="R7" s="9">
        <v>4.5537999999999998</v>
      </c>
      <c r="S7" s="9">
        <v>6.1497000000000002</v>
      </c>
      <c r="T7" s="9">
        <v>4.3288000000000002</v>
      </c>
      <c r="U7" s="1"/>
      <c r="V7" s="9">
        <v>2.1576999999999998E-3</v>
      </c>
      <c r="W7" s="9">
        <v>2.1576999999999998E-3</v>
      </c>
      <c r="X7" s="9">
        <v>2.0779000000000001E-3</v>
      </c>
      <c r="Y7" s="9">
        <v>2.0779000000000001E-3</v>
      </c>
      <c r="Z7" s="9">
        <v>1.9119E-3</v>
      </c>
      <c r="AA7" s="9">
        <v>9.5593999999999996E-4</v>
      </c>
      <c r="AB7" s="9">
        <v>9.5593999999999996E-4</v>
      </c>
      <c r="AC7" s="9">
        <v>9.5892000000000004E-4</v>
      </c>
      <c r="AD7" s="9">
        <v>5.5474000000000001E-3</v>
      </c>
      <c r="AE7" s="9">
        <v>4.5130000000000002E-4</v>
      </c>
      <c r="AF7" s="9">
        <v>0</v>
      </c>
      <c r="AG7" s="9">
        <v>0</v>
      </c>
      <c r="AH7" s="9">
        <v>4.6087000000000003E-3</v>
      </c>
      <c r="AI7" s="9">
        <v>3.2512000000000001E-3</v>
      </c>
      <c r="AJ7" s="9">
        <v>0</v>
      </c>
      <c r="AK7" s="9">
        <v>4.6393999999999998E-4</v>
      </c>
      <c r="AL7" s="9">
        <v>6.5536000000000004E-5</v>
      </c>
      <c r="AM7" s="9">
        <v>9.5283E-4</v>
      </c>
      <c r="AN7" s="9">
        <v>0</v>
      </c>
      <c r="AO7" s="10" t="str">
        <f>A7</f>
        <v>500_D2</v>
      </c>
      <c r="AR7" s="10">
        <f>IF(AP7=1,AF7,0)</f>
        <v>0</v>
      </c>
      <c r="AS7" s="10">
        <f>IF(AQ7=1,AM7,0)</f>
        <v>0</v>
      </c>
      <c r="AT7" s="10">
        <f>SUM(AR7:AS7,AG7,AH7,AL7,AN7)</f>
        <v>4.674236E-3</v>
      </c>
      <c r="AU7" s="10">
        <f>SUM(AM7,AI7,AJ7) - AS7</f>
        <v>4.2040300000000001E-3</v>
      </c>
      <c r="AV7" s="10">
        <f>AD7</f>
        <v>5.5474000000000001E-3</v>
      </c>
      <c r="AW7" s="10">
        <f>SUM(Z7:AB7)</f>
        <v>3.8237799999999997E-3</v>
      </c>
      <c r="AX7" s="12">
        <f>SUM(AT7,AV7,AW7,V7:W7,V7:W7)</f>
        <v>2.2676215999999992E-2</v>
      </c>
      <c r="AZ7" s="11" t="str">
        <f>A7</f>
        <v>500_D2</v>
      </c>
      <c r="BA7" s="11">
        <f>AV7/AT7</f>
        <v>1.1868035760282536</v>
      </c>
      <c r="BB7" s="11">
        <f>AV7/AX7</f>
        <v>0.24463517193521186</v>
      </c>
      <c r="BC7" s="11">
        <f>AT7/AX7</f>
        <v>0.20612945299162796</v>
      </c>
      <c r="BD7" s="11">
        <f>AU7/AX7</f>
        <v>0.18539380644460265</v>
      </c>
      <c r="BE7" s="11">
        <f>AW7/AX7</f>
        <v>0.16862513569283347</v>
      </c>
      <c r="BF7" s="11">
        <f>AV7/AW7</f>
        <v>1.4507633807384317</v>
      </c>
      <c r="BG7" s="11">
        <f>BV7</f>
        <v>0</v>
      </c>
      <c r="BI7" s="22">
        <f>DI7</f>
        <v>7.2080839978194202</v>
      </c>
      <c r="BL7"/>
      <c r="BM7"/>
      <c r="BN7"/>
      <c r="BO7"/>
      <c r="BP7"/>
      <c r="BQ7"/>
      <c r="BR7"/>
      <c r="BS7"/>
      <c r="BT7"/>
      <c r="BU7"/>
      <c r="CM7" s="10">
        <f t="shared" ref="CM7" si="0">J7</f>
        <v>-6.6906999999999994E-2</v>
      </c>
      <c r="CN7" s="10">
        <f t="shared" ref="CN7:CO7" si="1">M7</f>
        <v>4.5002000000000004</v>
      </c>
      <c r="CO7" s="10">
        <f t="shared" si="1"/>
        <v>4.9744999999999999</v>
      </c>
      <c r="CP7" s="10">
        <f t="shared" ref="CP7" si="2">R7</f>
        <v>4.5537999999999998</v>
      </c>
      <c r="CQ7" s="10">
        <f t="shared" ref="CQ7" si="3">T7</f>
        <v>4.3288000000000002</v>
      </c>
      <c r="CR7" s="10">
        <f t="shared" ref="CR7" si="4">L7</f>
        <v>3.3062</v>
      </c>
      <c r="CT7" s="10">
        <f t="shared" ref="CT7:CU7" si="5">AG7^2</f>
        <v>0</v>
      </c>
      <c r="CU7" s="10">
        <f t="shared" si="5"/>
        <v>2.1240115690000003E-5</v>
      </c>
      <c r="CV7" s="10">
        <f t="shared" ref="CV7" si="6">AL7^2</f>
        <v>4.2949672960000003E-9</v>
      </c>
      <c r="CW7" s="10">
        <f t="shared" ref="CW7" si="7">AN7^2</f>
        <v>0</v>
      </c>
      <c r="CX7" s="10">
        <f t="shared" ref="CX7" si="8">IF(AP7=1,AF7^2,0)</f>
        <v>0</v>
      </c>
      <c r="CZ7" s="10">
        <f>((CN7*CT7) + (CO7*CU7) + (CP7*CV7) + (CQ7*CW7) + (CR7*CX7))/(SUM(CT7:CX7))</f>
        <v>4.974414947382134</v>
      </c>
      <c r="DE7" s="1">
        <f t="shared" ref="DE7" si="9">CM7</f>
        <v>-6.6906999999999994E-2</v>
      </c>
      <c r="DF7" s="1">
        <f t="shared" ref="DF7" si="10">CZ7</f>
        <v>4.974414947382134</v>
      </c>
      <c r="DG7" s="10">
        <f>DF7-DE7</f>
        <v>5.0413219473821336</v>
      </c>
      <c r="DI7" s="10">
        <f>6.77 +LOG10(((DG7) - 3.29)/(5.68 - (DG7)))</f>
        <v>7.2080839978194202</v>
      </c>
    </row>
    <row r="8" spans="1:116" s="10" customFormat="1" x14ac:dyDescent="0.15">
      <c r="A8" s="13" t="s">
        <v>39</v>
      </c>
      <c r="B8" s="9">
        <v>-2.3570000000000002</v>
      </c>
      <c r="C8" s="9">
        <v>-2.6858</v>
      </c>
      <c r="D8" s="9">
        <v>-7.3857999999999997</v>
      </c>
      <c r="E8" s="9">
        <v>-7.7145999999999999</v>
      </c>
      <c r="F8" s="9">
        <v>-16.274999999999999</v>
      </c>
      <c r="G8" s="9">
        <v>-15.946</v>
      </c>
      <c r="H8" s="9">
        <v>-16.603000000000002</v>
      </c>
      <c r="I8" s="9">
        <v>-8.3123000000000005</v>
      </c>
      <c r="J8" s="9">
        <v>-3.3442E-2</v>
      </c>
      <c r="K8" s="9">
        <v>2.9565999999999999</v>
      </c>
      <c r="L8" s="9">
        <v>3.4197000000000002</v>
      </c>
      <c r="M8" s="9">
        <v>4.2514000000000003</v>
      </c>
      <c r="N8" s="9">
        <v>5.2271999999999998</v>
      </c>
      <c r="O8" s="9">
        <v>6.7611999999999997</v>
      </c>
      <c r="P8" s="9">
        <v>6.2488999999999999</v>
      </c>
      <c r="Q8" s="9">
        <v>-10</v>
      </c>
      <c r="R8" s="9">
        <v>4.9001999999999999</v>
      </c>
      <c r="S8" s="9">
        <v>5.6506999999999996</v>
      </c>
      <c r="T8" s="9">
        <v>4.2290999999999999</v>
      </c>
      <c r="U8" s="1"/>
      <c r="V8" s="9">
        <v>1.4046E-3</v>
      </c>
      <c r="W8" s="9">
        <v>1.4046E-3</v>
      </c>
      <c r="X8" s="9">
        <v>1.3434E-3</v>
      </c>
      <c r="Y8" s="9">
        <v>1.3434E-3</v>
      </c>
      <c r="Z8" s="9">
        <v>1.5988E-3</v>
      </c>
      <c r="AA8" s="9">
        <v>7.9938999999999997E-4</v>
      </c>
      <c r="AB8" s="9">
        <v>7.9938999999999997E-4</v>
      </c>
      <c r="AC8" s="9">
        <v>1.8973E-3</v>
      </c>
      <c r="AD8" s="9">
        <v>3.5810999999999998E-3</v>
      </c>
      <c r="AE8" s="9">
        <v>1.3994999999999999E-4</v>
      </c>
      <c r="AF8" s="9">
        <v>0</v>
      </c>
      <c r="AG8" s="9">
        <v>0</v>
      </c>
      <c r="AH8" s="9">
        <v>1.8860000000000001E-3</v>
      </c>
      <c r="AI8" s="9">
        <v>1.7593000000000001E-3</v>
      </c>
      <c r="AJ8" s="9">
        <v>8.5127E-4</v>
      </c>
      <c r="AK8" s="9">
        <v>3.7104999999999998E-5</v>
      </c>
      <c r="AL8" s="9">
        <v>1.3572E-3</v>
      </c>
      <c r="AM8" s="9">
        <v>1.0094000000000001E-4</v>
      </c>
      <c r="AN8" s="9">
        <v>4.6350000000000002E-5</v>
      </c>
      <c r="AO8" s="10" t="str">
        <f t="shared" ref="AO8:AO63" si="11">A8</f>
        <v>500_D3</v>
      </c>
      <c r="AR8" s="10">
        <f>IF(AP8=1,AF8,0)</f>
        <v>0</v>
      </c>
      <c r="AS8" s="10">
        <f>IF(AQ8=1,AM8,0)</f>
        <v>0</v>
      </c>
      <c r="AT8" s="10">
        <f>SUM(AR8:AS8,AG8,AH8,AL8,AN8)</f>
        <v>3.28955E-3</v>
      </c>
      <c r="AU8" s="10">
        <f>SUM(AM8,AI8,AJ8) - AS8</f>
        <v>2.7115100000000003E-3</v>
      </c>
      <c r="AV8" s="10">
        <f>AD8</f>
        <v>3.5810999999999998E-3</v>
      </c>
      <c r="AW8" s="10">
        <f>SUM(Z8:AB8)</f>
        <v>3.1975800000000002E-3</v>
      </c>
      <c r="AX8" s="12">
        <f t="shared" ref="AX8:AX26" si="12">SUM(AT8,AV8,AW8,V8:W8,V8:W8)</f>
        <v>1.5686630000000003E-2</v>
      </c>
      <c r="AZ8" s="11" t="str">
        <f t="shared" ref="AZ8:AZ23" si="13">A8</f>
        <v>500_D3</v>
      </c>
      <c r="BA8" s="11">
        <f>AV8/AT8</f>
        <v>1.0886291438038638</v>
      </c>
      <c r="BB8" s="11">
        <f>AV8/AX8</f>
        <v>0.22828995137897681</v>
      </c>
      <c r="BC8" s="11">
        <f>AT8/AX8</f>
        <v>0.20970406008173836</v>
      </c>
      <c r="BD8" s="11">
        <f>AU8/AX8</f>
        <v>0.17285484517707114</v>
      </c>
      <c r="BE8" s="11">
        <f>AW8/AX8</f>
        <v>0.20384110545094769</v>
      </c>
      <c r="BF8" s="11">
        <f>AV8/AW8</f>
        <v>1.1199407051582757</v>
      </c>
      <c r="BG8" s="11">
        <f t="shared" ref="BG8:BG26" si="14">BV8</f>
        <v>0</v>
      </c>
      <c r="BI8" s="22">
        <f t="shared" ref="BI8:BI31" si="15">DI8</f>
        <v>7.3138964187742435</v>
      </c>
      <c r="BL8"/>
      <c r="BM8"/>
      <c r="BN8"/>
      <c r="BO8"/>
      <c r="BP8"/>
      <c r="BQ8"/>
      <c r="BR8"/>
      <c r="BS8"/>
      <c r="BT8"/>
      <c r="BU8"/>
      <c r="CM8" s="10">
        <f t="shared" ref="CM8:CM32" si="16">J8</f>
        <v>-3.3442E-2</v>
      </c>
      <c r="CN8" s="10">
        <f t="shared" ref="CN8:CN32" si="17">M8</f>
        <v>4.2514000000000003</v>
      </c>
      <c r="CO8" s="10">
        <f t="shared" ref="CO8:CO32" si="18">N8</f>
        <v>5.2271999999999998</v>
      </c>
      <c r="CP8" s="10">
        <f t="shared" ref="CP8:CP32" si="19">R8</f>
        <v>4.9001999999999999</v>
      </c>
      <c r="CQ8" s="10">
        <f t="shared" ref="CQ8:CQ32" si="20">T8</f>
        <v>4.2290999999999999</v>
      </c>
      <c r="CR8" s="10">
        <f t="shared" ref="CR8:CR32" si="21">L8</f>
        <v>3.4197000000000002</v>
      </c>
      <c r="CT8" s="10">
        <f t="shared" ref="CT8:CT32" si="22">AG8^2</f>
        <v>0</v>
      </c>
      <c r="CU8" s="10">
        <f t="shared" ref="CU8:CU32" si="23">AH8^2</f>
        <v>3.5569960000000003E-6</v>
      </c>
      <c r="CV8" s="10">
        <f t="shared" ref="CV8:CV32" si="24">AL8^2</f>
        <v>1.8419918400000002E-6</v>
      </c>
      <c r="CW8" s="10">
        <f t="shared" ref="CW8:CW32" si="25">AN8^2</f>
        <v>2.1483225000000003E-9</v>
      </c>
      <c r="CX8" s="10">
        <f t="shared" ref="CX8:CX32" si="26">IF(AP8=1,AF8^2,0)</f>
        <v>0</v>
      </c>
      <c r="CZ8" s="10">
        <f t="shared" ref="CZ8:CZ32" si="27">((CN8*CT8) + (CO8*CU8) + (CP8*CV8) + (CQ8*CW8) + (CR8*CX8))/(SUM(CT8:CX8))</f>
        <v>5.1152836264480586</v>
      </c>
      <c r="DE8" s="1">
        <f t="shared" ref="DE8:DE32" si="28">CM8</f>
        <v>-3.3442E-2</v>
      </c>
      <c r="DF8" s="1">
        <f t="shared" ref="DF8:DF32" si="29">CZ8</f>
        <v>5.1152836264480586</v>
      </c>
      <c r="DG8" s="10">
        <f t="shared" ref="DG8:DG32" si="30">DF8-DE8</f>
        <v>5.1487256264480585</v>
      </c>
      <c r="DI8" s="10">
        <f t="shared" ref="DI8:DI32" si="31">6.77 +LOG10(((DG8) - 3.29)/(5.68 - (DG8)))</f>
        <v>7.3138964187742435</v>
      </c>
    </row>
    <row r="9" spans="1:116" s="10" customFormat="1" x14ac:dyDescent="0.15">
      <c r="A9" s="13" t="s">
        <v>40</v>
      </c>
      <c r="B9" s="9">
        <v>-2.3866000000000001</v>
      </c>
      <c r="C9" s="9">
        <v>-2.7153999999999998</v>
      </c>
      <c r="D9" s="9">
        <v>-7.4301000000000004</v>
      </c>
      <c r="E9" s="9">
        <v>-7.7588999999999997</v>
      </c>
      <c r="F9" s="9">
        <v>-16.256</v>
      </c>
      <c r="G9" s="9">
        <v>-15.928000000000001</v>
      </c>
      <c r="H9" s="9">
        <v>-16.585000000000001</v>
      </c>
      <c r="I9" s="9">
        <v>-8.1959</v>
      </c>
      <c r="J9" s="9">
        <v>-3.9829999999999997E-2</v>
      </c>
      <c r="K9" s="9">
        <v>2.9285000000000001</v>
      </c>
      <c r="L9" s="9">
        <v>3.4895</v>
      </c>
      <c r="M9" s="9">
        <v>4.5002000000000004</v>
      </c>
      <c r="N9" s="9">
        <v>5.0251999999999999</v>
      </c>
      <c r="O9" s="9">
        <v>6.7256999999999998</v>
      </c>
      <c r="P9" s="9">
        <v>6.2747000000000002</v>
      </c>
      <c r="Q9" s="9">
        <v>-9.8907000000000007</v>
      </c>
      <c r="R9" s="9">
        <v>4.5843999999999996</v>
      </c>
      <c r="S9" s="9">
        <v>5.6502999999999997</v>
      </c>
      <c r="T9" s="9">
        <v>4.2580999999999998</v>
      </c>
      <c r="U9" s="1"/>
      <c r="V9" s="9">
        <v>1.5211999999999999E-3</v>
      </c>
      <c r="W9" s="9">
        <v>1.5211999999999999E-3</v>
      </c>
      <c r="X9" s="9">
        <v>1.6091E-3</v>
      </c>
      <c r="Y9" s="9">
        <v>1.6091E-3</v>
      </c>
      <c r="Z9" s="9">
        <v>2.0685E-3</v>
      </c>
      <c r="AA9" s="9">
        <v>1.0342000000000001E-3</v>
      </c>
      <c r="AB9" s="9">
        <v>1.0342000000000001E-3</v>
      </c>
      <c r="AC9" s="9">
        <v>1.6326999999999999E-3</v>
      </c>
      <c r="AD9" s="9">
        <v>4.1523999999999997E-3</v>
      </c>
      <c r="AE9" s="9">
        <v>1.6645000000000001E-4</v>
      </c>
      <c r="AF9" s="9">
        <v>4.3170000000000002E-5</v>
      </c>
      <c r="AG9" s="9">
        <v>0</v>
      </c>
      <c r="AH9" s="9">
        <v>3.7732E-3</v>
      </c>
      <c r="AI9" s="9">
        <v>1.5883E-3</v>
      </c>
      <c r="AJ9" s="9">
        <v>1.2218999999999999E-3</v>
      </c>
      <c r="AK9" s="9">
        <v>4.2624999999999999E-5</v>
      </c>
      <c r="AL9" s="9">
        <v>1.1029E-4</v>
      </c>
      <c r="AM9" s="9">
        <v>4.2944000000000001E-4</v>
      </c>
      <c r="AN9" s="9">
        <v>4.5401000000000001E-5</v>
      </c>
      <c r="AO9" s="10" t="str">
        <f t="shared" si="11"/>
        <v>501_D2</v>
      </c>
      <c r="AR9" s="10">
        <f t="shared" ref="AR9:AR26" si="32">IF(AP9=1,AF9,0)</f>
        <v>0</v>
      </c>
      <c r="AS9" s="10">
        <f t="shared" ref="AS9:AS26" si="33">IF(AQ9=1,AM9,0)</f>
        <v>0</v>
      </c>
      <c r="AT9" s="10">
        <f t="shared" ref="AT9:AT26" si="34">SUM(AR9:AS9,AG9,AH9,AL9,AN9)</f>
        <v>3.9288909999999995E-3</v>
      </c>
      <c r="AU9" s="10">
        <f t="shared" ref="AU9:AU26" si="35">SUM(AM9,AI9,AJ9) - AS9</f>
        <v>3.2396400000000002E-3</v>
      </c>
      <c r="AV9" s="10">
        <f t="shared" ref="AV9:AV26" si="36">AD9</f>
        <v>4.1523999999999997E-3</v>
      </c>
      <c r="AW9" s="10">
        <f t="shared" ref="AW9:AW26" si="37">SUM(Z9:AB9)</f>
        <v>4.1368999999999998E-3</v>
      </c>
      <c r="AX9" s="12">
        <f t="shared" si="12"/>
        <v>1.8302991000000001E-2</v>
      </c>
      <c r="AZ9" s="11" t="str">
        <f t="shared" si="13"/>
        <v>501_D2</v>
      </c>
      <c r="BA9" s="11">
        <f t="shared" ref="BA9:BA26" si="38">AV9/AT9</f>
        <v>1.056888572373222</v>
      </c>
      <c r="BB9" s="11">
        <f t="shared" ref="BB9:BB26" si="39">AV9/AX9</f>
        <v>0.22687002359341155</v>
      </c>
      <c r="BC9" s="11">
        <f t="shared" ref="BC9:BC26" si="40">AT9/AX9</f>
        <v>0.21465841293371118</v>
      </c>
      <c r="BD9" s="11">
        <f t="shared" ref="BD9:BD26" si="41">AU9/AX9</f>
        <v>0.17700057875786532</v>
      </c>
      <c r="BE9" s="11">
        <f t="shared" ref="BE9:BE26" si="42">AW9/AX9</f>
        <v>0.22602316747027848</v>
      </c>
      <c r="BF9" s="11">
        <f t="shared" ref="BF9:BF26" si="43">AV9/AW9</f>
        <v>1.0037467669027533</v>
      </c>
      <c r="BG9" s="11">
        <f t="shared" si="14"/>
        <v>0</v>
      </c>
      <c r="BI9" s="22">
        <f t="shared" si="15"/>
        <v>7.2298886344766409</v>
      </c>
      <c r="BL9"/>
      <c r="BM9"/>
      <c r="BN9"/>
      <c r="BO9"/>
      <c r="BP9"/>
      <c r="BQ9"/>
      <c r="BR9"/>
      <c r="BS9"/>
      <c r="BT9"/>
      <c r="BU9"/>
      <c r="CM9" s="10">
        <f t="shared" si="16"/>
        <v>-3.9829999999999997E-2</v>
      </c>
      <c r="CN9" s="10">
        <f t="shared" si="17"/>
        <v>4.5002000000000004</v>
      </c>
      <c r="CO9" s="10">
        <f t="shared" si="18"/>
        <v>5.0251999999999999</v>
      </c>
      <c r="CP9" s="10">
        <f t="shared" si="19"/>
        <v>4.5843999999999996</v>
      </c>
      <c r="CQ9" s="10">
        <f t="shared" si="20"/>
        <v>4.2580999999999998</v>
      </c>
      <c r="CR9" s="10">
        <f t="shared" si="21"/>
        <v>3.4895</v>
      </c>
      <c r="CT9" s="10">
        <f t="shared" si="22"/>
        <v>0</v>
      </c>
      <c r="CU9" s="10">
        <f t="shared" si="23"/>
        <v>1.4237038239999999E-5</v>
      </c>
      <c r="CV9" s="10">
        <f t="shared" si="24"/>
        <v>1.21638841E-8</v>
      </c>
      <c r="CW9" s="10">
        <f t="shared" si="25"/>
        <v>2.0612508010000001E-9</v>
      </c>
      <c r="CX9" s="10">
        <f t="shared" si="26"/>
        <v>0</v>
      </c>
      <c r="CZ9" s="10">
        <f t="shared" si="27"/>
        <v>5.0247128133262242</v>
      </c>
      <c r="DE9" s="1">
        <f t="shared" si="28"/>
        <v>-3.9829999999999997E-2</v>
      </c>
      <c r="DF9" s="1">
        <f t="shared" si="29"/>
        <v>5.0247128133262242</v>
      </c>
      <c r="DG9" s="10">
        <f t="shared" si="30"/>
        <v>5.0645428133262245</v>
      </c>
      <c r="DI9" s="10">
        <f t="shared" si="31"/>
        <v>7.2298886344766409</v>
      </c>
    </row>
    <row r="10" spans="1:116" s="10" customFormat="1" x14ac:dyDescent="0.15">
      <c r="A10" s="13" t="s">
        <v>41</v>
      </c>
      <c r="B10" s="9">
        <v>-2.2888000000000002</v>
      </c>
      <c r="C10" s="9">
        <v>-2.6175999999999999</v>
      </c>
      <c r="D10" s="9">
        <v>-7.3502999999999998</v>
      </c>
      <c r="E10" s="9">
        <v>-7.6791</v>
      </c>
      <c r="F10" s="9">
        <v>-16.199000000000002</v>
      </c>
      <c r="G10" s="9">
        <v>-15.87</v>
      </c>
      <c r="H10" s="9">
        <v>-16.527999999999999</v>
      </c>
      <c r="I10" s="9">
        <v>-8.1611999999999991</v>
      </c>
      <c r="J10" s="9">
        <v>-8.4942000000000004E-3</v>
      </c>
      <c r="K10" s="9">
        <v>2.8001</v>
      </c>
      <c r="L10" s="9">
        <v>3.3127</v>
      </c>
      <c r="M10" s="9">
        <v>4.4595000000000002</v>
      </c>
      <c r="N10" s="9">
        <v>5.0534999999999997</v>
      </c>
      <c r="O10" s="9">
        <v>6.7706999999999997</v>
      </c>
      <c r="P10" s="9">
        <v>6.2385000000000002</v>
      </c>
      <c r="Q10" s="9">
        <v>-9.8204999999999991</v>
      </c>
      <c r="R10" s="9">
        <v>4.5488</v>
      </c>
      <c r="S10" s="9">
        <v>5.6502999999999997</v>
      </c>
      <c r="T10" s="9">
        <v>4.2312000000000003</v>
      </c>
      <c r="U10" s="1"/>
      <c r="V10" s="9">
        <v>1.2945999999999999E-3</v>
      </c>
      <c r="W10" s="9">
        <v>1.2945999999999999E-3</v>
      </c>
      <c r="X10" s="9">
        <v>1.4786999999999999E-3</v>
      </c>
      <c r="Y10" s="9">
        <v>1.4786999999999999E-3</v>
      </c>
      <c r="Z10" s="9">
        <v>1.2287999999999999E-3</v>
      </c>
      <c r="AA10" s="9">
        <v>6.1439999999999997E-4</v>
      </c>
      <c r="AB10" s="9">
        <v>6.1439999999999997E-4</v>
      </c>
      <c r="AC10" s="9">
        <v>1.7003000000000001E-3</v>
      </c>
      <c r="AD10" s="9">
        <v>3.9776000000000004E-3</v>
      </c>
      <c r="AE10" s="9">
        <v>2.4201000000000001E-3</v>
      </c>
      <c r="AF10" s="9">
        <v>5.2104999999999997E-5</v>
      </c>
      <c r="AG10" s="9">
        <v>0</v>
      </c>
      <c r="AH10" s="9">
        <v>5.0761000000000001E-3</v>
      </c>
      <c r="AI10" s="9">
        <v>2.3062999999999998E-3</v>
      </c>
      <c r="AJ10" s="9">
        <v>7.5217000000000003E-4</v>
      </c>
      <c r="AK10" s="9">
        <v>3.681E-4</v>
      </c>
      <c r="AL10" s="9">
        <v>0</v>
      </c>
      <c r="AM10" s="9">
        <v>5.0208999999999996E-4</v>
      </c>
      <c r="AN10" s="9">
        <v>0</v>
      </c>
      <c r="AO10" s="10" t="str">
        <f t="shared" si="11"/>
        <v>501_D3</v>
      </c>
      <c r="AR10" s="10">
        <f t="shared" si="32"/>
        <v>0</v>
      </c>
      <c r="AS10" s="10">
        <f t="shared" si="33"/>
        <v>0</v>
      </c>
      <c r="AT10" s="10">
        <f t="shared" si="34"/>
        <v>5.0761000000000001E-3</v>
      </c>
      <c r="AU10" s="10">
        <f t="shared" si="35"/>
        <v>3.5605599999999999E-3</v>
      </c>
      <c r="AV10" s="10">
        <f t="shared" si="36"/>
        <v>3.9776000000000004E-3</v>
      </c>
      <c r="AW10" s="10">
        <f t="shared" si="37"/>
        <v>2.4575999999999999E-3</v>
      </c>
      <c r="AX10" s="12">
        <f t="shared" si="12"/>
        <v>1.6689700000000002E-2</v>
      </c>
      <c r="AZ10" s="11" t="str">
        <f t="shared" si="13"/>
        <v>501_D3</v>
      </c>
      <c r="BA10" s="11">
        <f t="shared" si="38"/>
        <v>0.78359370382774185</v>
      </c>
      <c r="BB10" s="11">
        <f t="shared" si="39"/>
        <v>0.23832663259375542</v>
      </c>
      <c r="BC10" s="11">
        <f t="shared" si="40"/>
        <v>0.30414567068311593</v>
      </c>
      <c r="BD10" s="11">
        <f t="shared" si="41"/>
        <v>0.21333876582562897</v>
      </c>
      <c r="BE10" s="11">
        <f t="shared" si="42"/>
        <v>0.14725249704907814</v>
      </c>
      <c r="BF10" s="11">
        <f t="shared" si="43"/>
        <v>1.6184895833333335</v>
      </c>
      <c r="BG10" s="11">
        <f t="shared" si="14"/>
        <v>0</v>
      </c>
      <c r="BI10" s="22">
        <f t="shared" si="15"/>
        <v>7.2274697450704704</v>
      </c>
      <c r="BL10"/>
      <c r="BM10"/>
      <c r="BN10"/>
      <c r="BO10"/>
      <c r="BP10"/>
      <c r="BQ10"/>
      <c r="BR10"/>
      <c r="BS10"/>
      <c r="BT10"/>
      <c r="BU10"/>
      <c r="CM10" s="10">
        <f t="shared" si="16"/>
        <v>-8.4942000000000004E-3</v>
      </c>
      <c r="CN10" s="10">
        <f t="shared" si="17"/>
        <v>4.4595000000000002</v>
      </c>
      <c r="CO10" s="10">
        <f t="shared" si="18"/>
        <v>5.0534999999999997</v>
      </c>
      <c r="CP10" s="10">
        <f t="shared" si="19"/>
        <v>4.5488</v>
      </c>
      <c r="CQ10" s="10">
        <f t="shared" si="20"/>
        <v>4.2312000000000003</v>
      </c>
      <c r="CR10" s="10">
        <f t="shared" si="21"/>
        <v>3.3127</v>
      </c>
      <c r="CT10" s="10">
        <f t="shared" si="22"/>
        <v>0</v>
      </c>
      <c r="CU10" s="10">
        <f t="shared" si="23"/>
        <v>2.576679121E-5</v>
      </c>
      <c r="CV10" s="10">
        <f t="shared" si="24"/>
        <v>0</v>
      </c>
      <c r="CW10" s="10">
        <f t="shared" si="25"/>
        <v>0</v>
      </c>
      <c r="CX10" s="10">
        <f t="shared" si="26"/>
        <v>0</v>
      </c>
      <c r="CZ10" s="10">
        <f t="shared" si="27"/>
        <v>5.0534999999999997</v>
      </c>
      <c r="DE10" s="1">
        <f t="shared" si="28"/>
        <v>-8.4942000000000004E-3</v>
      </c>
      <c r="DF10" s="1">
        <f t="shared" si="29"/>
        <v>5.0534999999999997</v>
      </c>
      <c r="DG10" s="10">
        <f t="shared" si="30"/>
        <v>5.0619942</v>
      </c>
      <c r="DI10" s="10">
        <f t="shared" si="31"/>
        <v>7.2274697450704704</v>
      </c>
    </row>
    <row r="11" spans="1:116" s="10" customFormat="1" x14ac:dyDescent="0.15">
      <c r="A11" s="13" t="s">
        <v>42</v>
      </c>
      <c r="B11" s="9">
        <v>-2.29</v>
      </c>
      <c r="C11" s="9">
        <v>-2.62</v>
      </c>
      <c r="D11" s="9">
        <v>-7.35</v>
      </c>
      <c r="E11" s="9">
        <v>-7.68</v>
      </c>
      <c r="F11" s="9">
        <v>-16.2</v>
      </c>
      <c r="G11" s="9">
        <v>-15.9</v>
      </c>
      <c r="H11" s="9">
        <v>-16.5</v>
      </c>
      <c r="I11" s="9">
        <v>-8.14</v>
      </c>
      <c r="J11" s="9">
        <v>2.1399999999999999E-2</v>
      </c>
      <c r="K11" s="9">
        <v>2.82</v>
      </c>
      <c r="L11" s="9">
        <v>3.36</v>
      </c>
      <c r="M11" s="9">
        <v>4.5</v>
      </c>
      <c r="N11" s="9">
        <v>5.3</v>
      </c>
      <c r="O11" s="9">
        <v>6.73</v>
      </c>
      <c r="P11" s="9">
        <v>6.34</v>
      </c>
      <c r="Q11" s="9">
        <v>-9.1</v>
      </c>
      <c r="R11" s="9">
        <v>4.8099999999999996</v>
      </c>
      <c r="S11" s="9">
        <v>6.1</v>
      </c>
      <c r="T11" s="9">
        <v>4.24</v>
      </c>
      <c r="U11" s="1"/>
      <c r="V11" s="9">
        <v>1.2199999999999999E-3</v>
      </c>
      <c r="W11" s="9">
        <v>1.2199999999999999E-3</v>
      </c>
      <c r="X11" s="9">
        <v>1.2199999999999999E-3</v>
      </c>
      <c r="Y11" s="9">
        <v>1.2199999999999999E-3</v>
      </c>
      <c r="Z11" s="9">
        <v>1.7099999999999999E-3</v>
      </c>
      <c r="AA11" s="9">
        <v>8.5400000000000005E-4</v>
      </c>
      <c r="AB11" s="9">
        <v>8.5400000000000005E-4</v>
      </c>
      <c r="AC11" s="9">
        <v>1.4599999999999999E-3</v>
      </c>
      <c r="AD11" s="9">
        <v>3.7699999999999999E-3</v>
      </c>
      <c r="AE11" s="9">
        <v>1.5499999999999999E-3</v>
      </c>
      <c r="AF11" s="9">
        <v>6.3E-5</v>
      </c>
      <c r="AG11" s="9">
        <v>1.94E-4</v>
      </c>
      <c r="AH11" s="9">
        <v>2.3999999999999998E-3</v>
      </c>
      <c r="AI11" s="9">
        <v>3.5300000000000002E-3</v>
      </c>
      <c r="AJ11" s="9">
        <v>9.7800000000000006E-5</v>
      </c>
      <c r="AK11" s="9">
        <v>8.6199999999999995E-5</v>
      </c>
      <c r="AL11" s="9">
        <v>2.3800000000000002E-3</v>
      </c>
      <c r="AM11" s="9">
        <v>1.3100000000000001E-4</v>
      </c>
      <c r="AN11" s="9">
        <v>5.7399999999999999E-5</v>
      </c>
      <c r="AO11" s="10" t="str">
        <f t="shared" si="11"/>
        <v>502_D2</v>
      </c>
      <c r="AR11" s="10">
        <f t="shared" si="32"/>
        <v>0</v>
      </c>
      <c r="AS11" s="10">
        <f t="shared" si="33"/>
        <v>0</v>
      </c>
      <c r="AT11" s="10">
        <f t="shared" si="34"/>
        <v>5.0314000000000001E-3</v>
      </c>
      <c r="AU11" s="10">
        <f t="shared" si="35"/>
        <v>3.7588000000000001E-3</v>
      </c>
      <c r="AV11" s="10">
        <f t="shared" si="36"/>
        <v>3.7699999999999999E-3</v>
      </c>
      <c r="AW11" s="10">
        <f t="shared" si="37"/>
        <v>3.418E-3</v>
      </c>
      <c r="AX11" s="12">
        <f t="shared" si="12"/>
        <v>1.7099400000000001E-2</v>
      </c>
      <c r="AZ11" s="11" t="str">
        <f t="shared" si="13"/>
        <v>502_D2</v>
      </c>
      <c r="BA11" s="11">
        <f t="shared" si="38"/>
        <v>0.74929443097348647</v>
      </c>
      <c r="BB11" s="11">
        <f t="shared" si="39"/>
        <v>0.22047557224230088</v>
      </c>
      <c r="BC11" s="11">
        <f t="shared" si="40"/>
        <v>0.29424424248804049</v>
      </c>
      <c r="BD11" s="11">
        <f t="shared" si="41"/>
        <v>0.21982057849983039</v>
      </c>
      <c r="BE11" s="11">
        <f t="shared" si="42"/>
        <v>0.1998900546217996</v>
      </c>
      <c r="BF11" s="11">
        <f t="shared" si="43"/>
        <v>1.1029842012873026</v>
      </c>
      <c r="BG11" s="11">
        <f t="shared" si="14"/>
        <v>0</v>
      </c>
      <c r="BI11" s="22">
        <f t="shared" si="15"/>
        <v>7.2009333668548301</v>
      </c>
      <c r="BL11"/>
      <c r="BM11"/>
      <c r="BN11"/>
      <c r="BO11"/>
      <c r="BP11"/>
      <c r="BQ11"/>
      <c r="BR11"/>
      <c r="BS11"/>
      <c r="BT11"/>
      <c r="BU11"/>
      <c r="CM11" s="10">
        <f t="shared" si="16"/>
        <v>2.1399999999999999E-2</v>
      </c>
      <c r="CN11" s="10">
        <f t="shared" si="17"/>
        <v>4.5</v>
      </c>
      <c r="CO11" s="10">
        <f t="shared" si="18"/>
        <v>5.3</v>
      </c>
      <c r="CP11" s="10">
        <f t="shared" si="19"/>
        <v>4.8099999999999996</v>
      </c>
      <c r="CQ11" s="10">
        <f t="shared" si="20"/>
        <v>4.24</v>
      </c>
      <c r="CR11" s="10">
        <f t="shared" si="21"/>
        <v>3.36</v>
      </c>
      <c r="CT11" s="10">
        <f t="shared" si="22"/>
        <v>3.7636E-8</v>
      </c>
      <c r="CU11" s="10">
        <f t="shared" si="23"/>
        <v>5.7599999999999991E-6</v>
      </c>
      <c r="CV11" s="10">
        <f t="shared" si="24"/>
        <v>5.6644000000000012E-6</v>
      </c>
      <c r="CW11" s="10">
        <f t="shared" si="25"/>
        <v>3.2947599999999999E-9</v>
      </c>
      <c r="CX11" s="10">
        <f t="shared" si="26"/>
        <v>0</v>
      </c>
      <c r="CZ11" s="10">
        <f t="shared" si="27"/>
        <v>5.0549868115972272</v>
      </c>
      <c r="DE11" s="1">
        <f t="shared" si="28"/>
        <v>2.1399999999999999E-2</v>
      </c>
      <c r="DF11" s="1">
        <f t="shared" si="29"/>
        <v>5.0549868115972272</v>
      </c>
      <c r="DG11" s="10">
        <f t="shared" si="30"/>
        <v>5.0335868115972273</v>
      </c>
      <c r="DI11" s="10">
        <f t="shared" si="31"/>
        <v>7.2009333668548301</v>
      </c>
    </row>
    <row r="12" spans="1:116" s="10" customFormat="1" x14ac:dyDescent="0.15">
      <c r="A12" s="13" t="s">
        <v>43</v>
      </c>
      <c r="B12" s="9">
        <v>-2.31</v>
      </c>
      <c r="C12" s="9">
        <v>-2.64</v>
      </c>
      <c r="D12" s="9">
        <v>-7.42</v>
      </c>
      <c r="E12" s="9">
        <v>-7.75</v>
      </c>
      <c r="F12" s="9">
        <v>-16.3</v>
      </c>
      <c r="G12" s="9">
        <v>-15.9</v>
      </c>
      <c r="H12" s="9">
        <v>-16.600000000000001</v>
      </c>
      <c r="I12" s="9">
        <v>-8.23</v>
      </c>
      <c r="J12" s="9">
        <v>2.3300000000000001E-2</v>
      </c>
      <c r="K12" s="9">
        <v>2.8</v>
      </c>
      <c r="L12" s="9">
        <v>3.49</v>
      </c>
      <c r="M12" s="9">
        <v>4.47</v>
      </c>
      <c r="N12" s="9">
        <v>5.08</v>
      </c>
      <c r="O12" s="9">
        <v>6.8</v>
      </c>
      <c r="P12" s="9">
        <v>6.5</v>
      </c>
      <c r="Q12" s="9">
        <v>-9.6999999999999993</v>
      </c>
      <c r="R12" s="9">
        <v>4.34</v>
      </c>
      <c r="S12" s="9">
        <v>5.65</v>
      </c>
      <c r="T12" s="9">
        <v>4.2699999999999996</v>
      </c>
      <c r="U12" s="1"/>
      <c r="V12" s="9">
        <v>1.5100000000000001E-3</v>
      </c>
      <c r="W12" s="9">
        <v>1.5100000000000001E-3</v>
      </c>
      <c r="X12" s="9">
        <v>1.1999999999999999E-3</v>
      </c>
      <c r="Y12" s="9">
        <v>1.1999999999999999E-3</v>
      </c>
      <c r="Z12" s="9">
        <v>1.2800000000000001E-3</v>
      </c>
      <c r="AA12" s="9">
        <v>6.4000000000000005E-4</v>
      </c>
      <c r="AB12" s="9">
        <v>6.4000000000000005E-4</v>
      </c>
      <c r="AC12" s="9">
        <v>1.5E-3</v>
      </c>
      <c r="AD12" s="9">
        <v>4.1200000000000004E-3</v>
      </c>
      <c r="AE12" s="9">
        <v>1.6299999999999999E-3</v>
      </c>
      <c r="AF12" s="9">
        <v>0</v>
      </c>
      <c r="AG12" s="9">
        <v>9.6600000000000003E-5</v>
      </c>
      <c r="AH12" s="9">
        <v>5.8599999999999998E-3</v>
      </c>
      <c r="AI12" s="9">
        <v>4.0700000000000003E-4</v>
      </c>
      <c r="AJ12" s="9">
        <v>4.8300000000000001E-3</v>
      </c>
      <c r="AK12" s="9">
        <v>5.6499999999999998E-5</v>
      </c>
      <c r="AL12" s="9">
        <v>3.6900000000000002E-5</v>
      </c>
      <c r="AM12" s="9">
        <v>3.6600000000000001E-4</v>
      </c>
      <c r="AN12" s="9">
        <v>0</v>
      </c>
      <c r="AO12" s="10" t="str">
        <f t="shared" si="11"/>
        <v>502_D3</v>
      </c>
      <c r="AR12" s="10">
        <f t="shared" si="32"/>
        <v>0</v>
      </c>
      <c r="AS12" s="10">
        <f t="shared" si="33"/>
        <v>0</v>
      </c>
      <c r="AT12" s="10">
        <f t="shared" si="34"/>
        <v>5.9934999999999997E-3</v>
      </c>
      <c r="AU12" s="10">
        <f t="shared" si="35"/>
        <v>5.6030000000000003E-3</v>
      </c>
      <c r="AV12" s="10">
        <f t="shared" si="36"/>
        <v>4.1200000000000004E-3</v>
      </c>
      <c r="AW12" s="10">
        <f t="shared" si="37"/>
        <v>2.5600000000000002E-3</v>
      </c>
      <c r="AX12" s="12">
        <f t="shared" si="12"/>
        <v>1.8713500000000004E-2</v>
      </c>
      <c r="AZ12" s="11" t="str">
        <f t="shared" si="13"/>
        <v>502_D3</v>
      </c>
      <c r="BA12" s="11">
        <f t="shared" ref="BA12" si="44">AV12/AT12</f>
        <v>0.68741136230916833</v>
      </c>
      <c r="BB12" s="11">
        <f t="shared" ref="BB12" si="45">AV12/AX12</f>
        <v>0.22016191519491274</v>
      </c>
      <c r="BC12" s="11">
        <f t="shared" ref="BC12" si="46">AT12/AX12</f>
        <v>0.32027680551473525</v>
      </c>
      <c r="BD12" s="11">
        <f t="shared" ref="BD12" si="47">AU12/AX12</f>
        <v>0.29940951719346992</v>
      </c>
      <c r="BE12" s="11">
        <f t="shared" ref="BE12" si="48">AW12/AX12</f>
        <v>0.1367996366259652</v>
      </c>
      <c r="BF12" s="11">
        <f t="shared" ref="BF12" si="49">AV12/AW12</f>
        <v>1.609375</v>
      </c>
      <c r="BG12" s="11">
        <f t="shared" si="14"/>
        <v>0</v>
      </c>
      <c r="BI12" s="22">
        <f t="shared" si="15"/>
        <v>7.2222818537987452</v>
      </c>
      <c r="BL12"/>
      <c r="BM12"/>
      <c r="BN12"/>
      <c r="BO12"/>
      <c r="BP12"/>
      <c r="BQ12"/>
      <c r="BR12"/>
      <c r="BS12"/>
      <c r="BT12"/>
      <c r="BU12"/>
      <c r="CM12" s="10">
        <f t="shared" si="16"/>
        <v>2.3300000000000001E-2</v>
      </c>
      <c r="CN12" s="10">
        <f t="shared" si="17"/>
        <v>4.47</v>
      </c>
      <c r="CO12" s="10">
        <f t="shared" si="18"/>
        <v>5.08</v>
      </c>
      <c r="CP12" s="10">
        <f t="shared" si="19"/>
        <v>4.34</v>
      </c>
      <c r="CQ12" s="10">
        <f t="shared" si="20"/>
        <v>4.2699999999999996</v>
      </c>
      <c r="CR12" s="10">
        <f t="shared" si="21"/>
        <v>3.49</v>
      </c>
      <c r="CT12" s="10">
        <f t="shared" si="22"/>
        <v>9.3315600000000008E-9</v>
      </c>
      <c r="CU12" s="10">
        <f t="shared" si="23"/>
        <v>3.4339599999999999E-5</v>
      </c>
      <c r="CV12" s="10">
        <f t="shared" si="24"/>
        <v>1.3616100000000002E-9</v>
      </c>
      <c r="CW12" s="10">
        <f t="shared" si="25"/>
        <v>0</v>
      </c>
      <c r="CX12" s="10">
        <f t="shared" si="26"/>
        <v>0</v>
      </c>
      <c r="CZ12" s="10">
        <f t="shared" si="27"/>
        <v>5.0798049552891182</v>
      </c>
      <c r="DE12" s="1">
        <f t="shared" si="28"/>
        <v>2.3300000000000001E-2</v>
      </c>
      <c r="DF12" s="1">
        <f t="shared" si="29"/>
        <v>5.0798049552891182</v>
      </c>
      <c r="DG12" s="10">
        <f t="shared" si="30"/>
        <v>5.0565049552891184</v>
      </c>
      <c r="DI12" s="10">
        <f t="shared" si="31"/>
        <v>7.2222818537987452</v>
      </c>
    </row>
    <row r="13" spans="1:116" s="10" customFormat="1" x14ac:dyDescent="0.15">
      <c r="A13" s="13" t="s">
        <v>44</v>
      </c>
      <c r="B13" s="9">
        <v>-2.2799999999999998</v>
      </c>
      <c r="C13" s="9">
        <v>-2.61</v>
      </c>
      <c r="D13" s="9">
        <v>-7.18</v>
      </c>
      <c r="E13" s="9">
        <v>-7.51</v>
      </c>
      <c r="F13" s="9">
        <v>-16.2</v>
      </c>
      <c r="G13" s="9">
        <v>-15.9</v>
      </c>
      <c r="H13" s="9">
        <v>-16.5</v>
      </c>
      <c r="I13" s="9">
        <v>-7.96</v>
      </c>
      <c r="J13" s="9">
        <v>0.106</v>
      </c>
      <c r="K13" s="9">
        <v>3</v>
      </c>
      <c r="L13" s="9">
        <v>3.5</v>
      </c>
      <c r="M13" s="9">
        <v>4</v>
      </c>
      <c r="N13" s="9">
        <v>4.8</v>
      </c>
      <c r="O13" s="9">
        <v>6.67</v>
      </c>
      <c r="P13" s="9">
        <v>6.49</v>
      </c>
      <c r="Q13" s="9">
        <v>-10</v>
      </c>
      <c r="R13" s="9">
        <v>4.9000000000000004</v>
      </c>
      <c r="S13" s="9">
        <v>5.65</v>
      </c>
      <c r="T13" s="9">
        <v>3.68</v>
      </c>
      <c r="U13" s="1"/>
      <c r="V13" s="9">
        <v>1.6999999999999999E-3</v>
      </c>
      <c r="W13" s="9">
        <v>1.6999999999999999E-3</v>
      </c>
      <c r="X13" s="9">
        <v>8.4099999999999995E-4</v>
      </c>
      <c r="Y13" s="9">
        <v>8.4099999999999995E-4</v>
      </c>
      <c r="Z13" s="9">
        <v>1.9300000000000001E-3</v>
      </c>
      <c r="AA13" s="9">
        <v>9.6400000000000001E-4</v>
      </c>
      <c r="AB13" s="9">
        <v>9.6400000000000001E-4</v>
      </c>
      <c r="AC13" s="9">
        <v>3.7100000000000002E-3</v>
      </c>
      <c r="AD13" s="9">
        <v>6.4799999999999996E-3</v>
      </c>
      <c r="AE13" s="9">
        <v>2.4000000000000001E-5</v>
      </c>
      <c r="AF13" s="9">
        <v>3.3799999999999998E-4</v>
      </c>
      <c r="AG13" s="9">
        <v>2.5799999999999998E-3</v>
      </c>
      <c r="AH13" s="9">
        <v>0</v>
      </c>
      <c r="AI13" s="9">
        <v>5.5000000000000002E-5</v>
      </c>
      <c r="AJ13" s="9">
        <v>7.3300000000000006E-5</v>
      </c>
      <c r="AK13" s="9">
        <v>2.7900000000000001E-4</v>
      </c>
      <c r="AL13" s="9">
        <v>1.24E-3</v>
      </c>
      <c r="AM13" s="9">
        <v>1.9599999999999999E-3</v>
      </c>
      <c r="AN13" s="9">
        <v>6.13E-3</v>
      </c>
      <c r="AO13" s="10" t="str">
        <f t="shared" si="11"/>
        <v>503_D2</v>
      </c>
      <c r="AR13" s="10">
        <f t="shared" si="32"/>
        <v>0</v>
      </c>
      <c r="AS13" s="10">
        <f t="shared" si="33"/>
        <v>0</v>
      </c>
      <c r="AT13" s="10">
        <f t="shared" si="34"/>
        <v>9.9500000000000005E-3</v>
      </c>
      <c r="AU13" s="10">
        <f t="shared" si="35"/>
        <v>2.0883E-3</v>
      </c>
      <c r="AV13" s="10">
        <f t="shared" si="36"/>
        <v>6.4799999999999996E-3</v>
      </c>
      <c r="AW13" s="10">
        <f t="shared" si="37"/>
        <v>3.8579999999999999E-3</v>
      </c>
      <c r="AX13" s="12">
        <f t="shared" si="12"/>
        <v>2.7088000000000001E-2</v>
      </c>
      <c r="AZ13" s="11" t="str">
        <f t="shared" si="13"/>
        <v>503_D2</v>
      </c>
      <c r="BA13" s="11">
        <f t="shared" si="38"/>
        <v>0.65125628140703506</v>
      </c>
      <c r="BB13" s="11">
        <f t="shared" si="39"/>
        <v>0.23922031896042525</v>
      </c>
      <c r="BC13" s="11">
        <f t="shared" si="40"/>
        <v>0.36732132309509746</v>
      </c>
      <c r="BD13" s="11">
        <f t="shared" si="41"/>
        <v>7.7093177790903716E-2</v>
      </c>
      <c r="BE13" s="11">
        <f t="shared" si="42"/>
        <v>0.14242468989958651</v>
      </c>
      <c r="BF13" s="11">
        <f t="shared" si="43"/>
        <v>1.6796267496111974</v>
      </c>
      <c r="BG13" s="11">
        <f t="shared" si="14"/>
        <v>0</v>
      </c>
      <c r="BI13" s="22">
        <f t="shared" si="15"/>
        <v>6.0349592846473445</v>
      </c>
      <c r="BL13"/>
      <c r="BM13"/>
      <c r="BN13"/>
      <c r="BO13"/>
      <c r="BP13"/>
      <c r="BQ13"/>
      <c r="BR13"/>
      <c r="BS13"/>
      <c r="BT13"/>
      <c r="BU13"/>
      <c r="CM13" s="10">
        <f t="shared" si="16"/>
        <v>0.106</v>
      </c>
      <c r="CN13" s="10">
        <f t="shared" si="17"/>
        <v>4</v>
      </c>
      <c r="CO13" s="10">
        <f t="shared" si="18"/>
        <v>4.8</v>
      </c>
      <c r="CP13" s="10">
        <f t="shared" si="19"/>
        <v>4.9000000000000004</v>
      </c>
      <c r="CQ13" s="10">
        <f t="shared" si="20"/>
        <v>3.68</v>
      </c>
      <c r="CR13" s="10">
        <f t="shared" si="21"/>
        <v>3.5</v>
      </c>
      <c r="CT13" s="10">
        <f t="shared" si="22"/>
        <v>6.6563999999999995E-6</v>
      </c>
      <c r="CU13" s="10">
        <f t="shared" si="23"/>
        <v>0</v>
      </c>
      <c r="CV13" s="10">
        <f t="shared" si="24"/>
        <v>1.5375999999999999E-6</v>
      </c>
      <c r="CW13" s="10">
        <f t="shared" si="25"/>
        <v>3.7576900000000003E-5</v>
      </c>
      <c r="CX13" s="10">
        <f t="shared" si="26"/>
        <v>0</v>
      </c>
      <c r="CZ13" s="10">
        <f t="shared" si="27"/>
        <v>3.7675211105746231</v>
      </c>
      <c r="DE13" s="1">
        <f t="shared" si="28"/>
        <v>0.106</v>
      </c>
      <c r="DF13" s="1">
        <f t="shared" si="29"/>
        <v>3.7675211105746231</v>
      </c>
      <c r="DG13" s="10">
        <f t="shared" si="30"/>
        <v>3.6615211105746233</v>
      </c>
      <c r="DI13" s="10">
        <f t="shared" si="31"/>
        <v>6.0349592846473445</v>
      </c>
    </row>
    <row r="14" spans="1:116" s="10" customFormat="1" x14ac:dyDescent="0.15">
      <c r="A14" s="13" t="s">
        <v>45</v>
      </c>
      <c r="B14" s="9">
        <v>-2.23</v>
      </c>
      <c r="C14" s="9">
        <v>-2.56</v>
      </c>
      <c r="D14" s="9">
        <v>-7.1</v>
      </c>
      <c r="E14" s="9">
        <v>-7.43</v>
      </c>
      <c r="F14" s="9">
        <v>-16.3</v>
      </c>
      <c r="G14" s="9">
        <v>-16</v>
      </c>
      <c r="H14" s="9">
        <v>-16.7</v>
      </c>
      <c r="I14" s="9">
        <v>-7.92</v>
      </c>
      <c r="J14" s="9">
        <v>0.13100000000000001</v>
      </c>
      <c r="K14" s="9">
        <v>2.96</v>
      </c>
      <c r="L14" s="9">
        <v>3.45</v>
      </c>
      <c r="M14" s="9">
        <v>4.3499999999999996</v>
      </c>
      <c r="N14" s="9">
        <v>5.3</v>
      </c>
      <c r="O14" s="9">
        <v>6.93</v>
      </c>
      <c r="P14" s="9">
        <v>6.26</v>
      </c>
      <c r="Q14" s="9">
        <v>-9.41</v>
      </c>
      <c r="R14" s="9">
        <v>4.63</v>
      </c>
      <c r="S14" s="9">
        <v>5.65</v>
      </c>
      <c r="T14" s="9">
        <v>4.05</v>
      </c>
      <c r="U14" s="1"/>
      <c r="V14" s="9">
        <v>1.1800000000000001E-3</v>
      </c>
      <c r="W14" s="9">
        <v>1.1800000000000001E-3</v>
      </c>
      <c r="X14" s="9">
        <v>6.9399999999999996E-4</v>
      </c>
      <c r="Y14" s="9">
        <v>6.9399999999999996E-4</v>
      </c>
      <c r="Z14" s="9">
        <v>1.5E-3</v>
      </c>
      <c r="AA14" s="9">
        <v>7.4799999999999997E-4</v>
      </c>
      <c r="AB14" s="9">
        <v>7.4799999999999997E-4</v>
      </c>
      <c r="AC14" s="9">
        <v>1.9300000000000001E-3</v>
      </c>
      <c r="AD14" s="9">
        <v>3.4199999999999999E-3</v>
      </c>
      <c r="AE14" s="9">
        <v>7.0900000000000002E-5</v>
      </c>
      <c r="AF14" s="9">
        <v>0</v>
      </c>
      <c r="AG14" s="9">
        <v>6.1799999999999995E-4</v>
      </c>
      <c r="AH14" s="9">
        <v>2.1900000000000001E-3</v>
      </c>
      <c r="AI14" s="9">
        <v>3.5500000000000001E-4</v>
      </c>
      <c r="AJ14" s="9">
        <v>3.97E-4</v>
      </c>
      <c r="AK14" s="9">
        <v>5.7500000000000002E-5</v>
      </c>
      <c r="AL14" s="9">
        <v>1.1199999999999999E-3</v>
      </c>
      <c r="AM14" s="9">
        <v>8.2700000000000004E-4</v>
      </c>
      <c r="AN14" s="9">
        <v>7.1999999999999998E-3</v>
      </c>
      <c r="AO14" s="10" t="str">
        <f t="shared" si="11"/>
        <v>503_D3</v>
      </c>
      <c r="AR14" s="10">
        <f t="shared" si="32"/>
        <v>0</v>
      </c>
      <c r="AS14" s="10">
        <f t="shared" si="33"/>
        <v>0</v>
      </c>
      <c r="AT14" s="10">
        <f t="shared" si="34"/>
        <v>1.1127999999999999E-2</v>
      </c>
      <c r="AU14" s="10">
        <f t="shared" si="35"/>
        <v>1.5790000000000001E-3</v>
      </c>
      <c r="AV14" s="10">
        <f t="shared" si="36"/>
        <v>3.4199999999999999E-3</v>
      </c>
      <c r="AW14" s="10">
        <f t="shared" si="37"/>
        <v>2.996E-3</v>
      </c>
      <c r="AX14" s="12">
        <f t="shared" si="12"/>
        <v>2.2263999999999999E-2</v>
      </c>
      <c r="AZ14" s="11" t="str">
        <f t="shared" si="13"/>
        <v>503_D3</v>
      </c>
      <c r="BA14" s="11">
        <f t="shared" si="38"/>
        <v>0.30733285406182603</v>
      </c>
      <c r="BB14" s="11">
        <f t="shared" si="39"/>
        <v>0.15361121092346389</v>
      </c>
      <c r="BC14" s="11">
        <f t="shared" si="40"/>
        <v>0.49982033776500179</v>
      </c>
      <c r="BD14" s="11">
        <f t="shared" si="41"/>
        <v>7.0921667265540791E-2</v>
      </c>
      <c r="BE14" s="11">
        <f t="shared" si="42"/>
        <v>0.13456701401365434</v>
      </c>
      <c r="BF14" s="11">
        <f t="shared" si="43"/>
        <v>1.1415220293724966</v>
      </c>
      <c r="BG14" s="11">
        <f t="shared" si="14"/>
        <v>0</v>
      </c>
      <c r="BI14" s="22">
        <f t="shared" si="15"/>
        <v>6.4271184587027719</v>
      </c>
      <c r="BL14"/>
      <c r="BM14"/>
      <c r="BN14"/>
      <c r="BO14"/>
      <c r="BP14"/>
      <c r="BQ14"/>
      <c r="BR14"/>
      <c r="BS14"/>
      <c r="BT14"/>
      <c r="BU14"/>
      <c r="CM14" s="10">
        <f t="shared" si="16"/>
        <v>0.13100000000000001</v>
      </c>
      <c r="CN14" s="10">
        <f t="shared" si="17"/>
        <v>4.3499999999999996</v>
      </c>
      <c r="CO14" s="10">
        <f t="shared" si="18"/>
        <v>5.3</v>
      </c>
      <c r="CP14" s="10">
        <f t="shared" si="19"/>
        <v>4.63</v>
      </c>
      <c r="CQ14" s="10">
        <f t="shared" si="20"/>
        <v>4.05</v>
      </c>
      <c r="CR14" s="10">
        <f t="shared" si="21"/>
        <v>3.45</v>
      </c>
      <c r="CT14" s="10">
        <f t="shared" si="22"/>
        <v>3.8192399999999992E-7</v>
      </c>
      <c r="CU14" s="10">
        <f t="shared" si="23"/>
        <v>4.7961000000000005E-6</v>
      </c>
      <c r="CV14" s="10">
        <f t="shared" si="24"/>
        <v>1.2543999999999998E-6</v>
      </c>
      <c r="CW14" s="10">
        <f t="shared" si="25"/>
        <v>5.1839999999999998E-5</v>
      </c>
      <c r="CX14" s="10">
        <f t="shared" si="26"/>
        <v>0</v>
      </c>
      <c r="CZ14" s="10">
        <f t="shared" si="27"/>
        <v>4.1673325859929902</v>
      </c>
      <c r="DE14" s="1">
        <f t="shared" si="28"/>
        <v>0.13100000000000001</v>
      </c>
      <c r="DF14" s="1">
        <f t="shared" si="29"/>
        <v>4.1673325859929902</v>
      </c>
      <c r="DG14" s="10">
        <f t="shared" si="30"/>
        <v>4.0363325859929899</v>
      </c>
      <c r="DI14" s="10">
        <f t="shared" si="31"/>
        <v>6.4271184587027719</v>
      </c>
    </row>
    <row r="15" spans="1:116" x14ac:dyDescent="0.15">
      <c r="A15" s="13" t="s">
        <v>46</v>
      </c>
      <c r="B15" s="9">
        <v>-2.2000000000000002</v>
      </c>
      <c r="C15" s="9">
        <v>-2.52</v>
      </c>
      <c r="D15" s="9">
        <v>-7.1</v>
      </c>
      <c r="E15" s="9">
        <v>-7.43</v>
      </c>
      <c r="F15" s="9">
        <v>-16.399999999999999</v>
      </c>
      <c r="G15" s="9">
        <v>-16.100000000000001</v>
      </c>
      <c r="H15" s="9">
        <v>-16.8</v>
      </c>
      <c r="I15" s="9">
        <v>-7.98</v>
      </c>
      <c r="J15" s="9">
        <v>7.7700000000000005E-2</v>
      </c>
      <c r="K15" s="9">
        <v>2.9</v>
      </c>
      <c r="L15" s="9">
        <v>3.5</v>
      </c>
      <c r="M15" s="9">
        <v>4.0599999999999996</v>
      </c>
      <c r="N15" s="9">
        <v>5.29</v>
      </c>
      <c r="O15" s="9">
        <v>6.93</v>
      </c>
      <c r="P15" s="9">
        <v>6.12</v>
      </c>
      <c r="Q15" s="9">
        <v>-9.17</v>
      </c>
      <c r="R15" s="9">
        <v>4.37</v>
      </c>
      <c r="S15" s="9">
        <v>5.68</v>
      </c>
      <c r="T15" s="9">
        <v>3.79</v>
      </c>
      <c r="V15" s="9">
        <v>9.3199999999999999E-4</v>
      </c>
      <c r="W15" s="9">
        <v>9.3199999999999999E-4</v>
      </c>
      <c r="X15" s="9">
        <v>4.2999999999999999E-4</v>
      </c>
      <c r="Y15" s="9">
        <v>4.2999999999999999E-4</v>
      </c>
      <c r="Z15" s="9">
        <v>1.4400000000000001E-3</v>
      </c>
      <c r="AA15" s="9">
        <v>7.2099999999999996E-4</v>
      </c>
      <c r="AB15" s="9">
        <v>7.2099999999999996E-4</v>
      </c>
      <c r="AC15" s="9">
        <v>1.6299999999999999E-3</v>
      </c>
      <c r="AD15" s="9">
        <v>4.1900000000000001E-3</v>
      </c>
      <c r="AE15" s="9">
        <v>1.9000000000000001E-4</v>
      </c>
      <c r="AF15" s="9">
        <v>2.4499999999999999E-4</v>
      </c>
      <c r="AG15" s="9">
        <v>5.6099999999999998E-4</v>
      </c>
      <c r="AH15" s="9">
        <v>2.1700000000000001E-3</v>
      </c>
      <c r="AI15" s="9">
        <v>7.2900000000000005E-4</v>
      </c>
      <c r="AJ15" s="9">
        <v>1.0399999999999999E-3</v>
      </c>
      <c r="AK15" s="9">
        <v>4.0399999999999999E-5</v>
      </c>
      <c r="AL15" s="9">
        <v>3.2299999999999998E-3</v>
      </c>
      <c r="AM15" s="9">
        <v>2.5300000000000002E-4</v>
      </c>
      <c r="AN15" s="9">
        <v>1.12E-2</v>
      </c>
      <c r="AO15" s="10" t="str">
        <f t="shared" si="11"/>
        <v>504_D2</v>
      </c>
      <c r="AR15" s="10">
        <f t="shared" si="32"/>
        <v>0</v>
      </c>
      <c r="AS15" s="10">
        <f t="shared" si="33"/>
        <v>0</v>
      </c>
      <c r="AT15" s="10">
        <f t="shared" si="34"/>
        <v>1.7160999999999999E-2</v>
      </c>
      <c r="AU15" s="10">
        <f t="shared" si="35"/>
        <v>2.0219999999999999E-3</v>
      </c>
      <c r="AV15" s="10">
        <f t="shared" si="36"/>
        <v>4.1900000000000001E-3</v>
      </c>
      <c r="AW15" s="10">
        <f t="shared" si="37"/>
        <v>2.882E-3</v>
      </c>
      <c r="AX15" s="12">
        <f t="shared" si="12"/>
        <v>2.7960999999999993E-2</v>
      </c>
      <c r="AY15" s="10"/>
      <c r="AZ15" s="11" t="str">
        <f t="shared" si="13"/>
        <v>504_D2</v>
      </c>
      <c r="BA15" s="11">
        <f t="shared" si="38"/>
        <v>0.2441582658353243</v>
      </c>
      <c r="BB15" s="11">
        <f t="shared" si="39"/>
        <v>0.14985157898501489</v>
      </c>
      <c r="BC15" s="11">
        <f t="shared" si="40"/>
        <v>0.61374772003862532</v>
      </c>
      <c r="BD15" s="11">
        <f t="shared" si="41"/>
        <v>7.2315010192768509E-2</v>
      </c>
      <c r="BE15" s="11">
        <f t="shared" si="42"/>
        <v>0.10307213618969281</v>
      </c>
      <c r="BF15" s="11">
        <f t="shared" si="43"/>
        <v>1.453851492019431</v>
      </c>
      <c r="BG15" s="11">
        <f t="shared" si="14"/>
        <v>0</v>
      </c>
      <c r="BH15" s="10"/>
      <c r="BI15" s="22">
        <f t="shared" si="15"/>
        <v>6.2098603272364814</v>
      </c>
      <c r="BJ15" s="10"/>
      <c r="BK15" s="10"/>
      <c r="BL15"/>
      <c r="BM15"/>
      <c r="BN15"/>
      <c r="BO15"/>
      <c r="BP15"/>
      <c r="BQ15"/>
      <c r="BR15"/>
      <c r="BS15"/>
      <c r="BT15"/>
      <c r="BU15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J15" s="10"/>
      <c r="CM15" s="10">
        <f t="shared" si="16"/>
        <v>7.7700000000000005E-2</v>
      </c>
      <c r="CN15" s="10">
        <f t="shared" si="17"/>
        <v>4.0599999999999996</v>
      </c>
      <c r="CO15" s="10">
        <f t="shared" si="18"/>
        <v>5.29</v>
      </c>
      <c r="CP15" s="10">
        <f t="shared" si="19"/>
        <v>4.37</v>
      </c>
      <c r="CQ15" s="10">
        <f t="shared" si="20"/>
        <v>3.79</v>
      </c>
      <c r="CR15" s="10">
        <f t="shared" si="21"/>
        <v>3.5</v>
      </c>
      <c r="CS15" s="10"/>
      <c r="CT15" s="10">
        <f t="shared" si="22"/>
        <v>3.1472099999999998E-7</v>
      </c>
      <c r="CU15" s="10">
        <f t="shared" si="23"/>
        <v>4.7088999999999999E-6</v>
      </c>
      <c r="CV15" s="10">
        <f t="shared" si="24"/>
        <v>1.0432899999999998E-5</v>
      </c>
      <c r="CW15" s="10">
        <f t="shared" si="25"/>
        <v>1.2543999999999999E-4</v>
      </c>
      <c r="CX15" s="10">
        <f t="shared" si="26"/>
        <v>0</v>
      </c>
      <c r="CY15" s="10"/>
      <c r="CZ15" s="10">
        <f t="shared" si="27"/>
        <v>3.8836815655654133</v>
      </c>
      <c r="DA15" s="10"/>
      <c r="DB15" s="10"/>
      <c r="DC15" s="10"/>
      <c r="DD15" s="10"/>
      <c r="DE15" s="1">
        <f t="shared" si="28"/>
        <v>7.7700000000000005E-2</v>
      </c>
      <c r="DF15" s="1">
        <f t="shared" si="29"/>
        <v>3.8836815655654133</v>
      </c>
      <c r="DG15" s="10">
        <f t="shared" si="30"/>
        <v>3.8059815655654132</v>
      </c>
      <c r="DH15" s="10"/>
      <c r="DI15" s="10">
        <f t="shared" si="31"/>
        <v>6.2098603272364814</v>
      </c>
      <c r="DJ15" s="10"/>
      <c r="DK15" s="10"/>
      <c r="DL15" s="10"/>
    </row>
    <row r="16" spans="1:116" x14ac:dyDescent="0.15">
      <c r="A16" s="13" t="s">
        <v>47</v>
      </c>
      <c r="B16" s="9">
        <v>-2.4</v>
      </c>
      <c r="C16" s="9">
        <v>-2.73</v>
      </c>
      <c r="D16" s="9">
        <v>-7.44</v>
      </c>
      <c r="E16" s="9">
        <v>-7.77</v>
      </c>
      <c r="F16" s="9">
        <v>-16.7</v>
      </c>
      <c r="G16" s="9">
        <v>-16.3</v>
      </c>
      <c r="H16" s="9">
        <v>-17</v>
      </c>
      <c r="I16" s="9">
        <v>-8.36</v>
      </c>
      <c r="J16" s="9">
        <v>4.07E-2</v>
      </c>
      <c r="K16" s="9">
        <v>2.89</v>
      </c>
      <c r="L16" s="9">
        <v>3.5</v>
      </c>
      <c r="M16" s="9">
        <v>4.18</v>
      </c>
      <c r="N16" s="9">
        <v>5.0999999999999996</v>
      </c>
      <c r="O16" s="9">
        <v>6.64</v>
      </c>
      <c r="P16" s="9">
        <v>6.33</v>
      </c>
      <c r="Q16" s="9">
        <v>-9.9</v>
      </c>
      <c r="R16" s="9">
        <v>4.01</v>
      </c>
      <c r="S16" s="9">
        <v>5.79</v>
      </c>
      <c r="T16" s="9">
        <v>3.79</v>
      </c>
      <c r="V16" s="9">
        <v>5.4100000000000003E-4</v>
      </c>
      <c r="W16" s="9">
        <v>5.4100000000000003E-4</v>
      </c>
      <c r="X16" s="9">
        <v>8.9700000000000001E-4</v>
      </c>
      <c r="Y16" s="9">
        <v>8.9700000000000001E-4</v>
      </c>
      <c r="Z16" s="9">
        <v>6.1899999999999998E-4</v>
      </c>
      <c r="AA16" s="9">
        <v>3.0899999999999998E-4</v>
      </c>
      <c r="AB16" s="9">
        <v>3.0899999999999998E-4</v>
      </c>
      <c r="AC16" s="9">
        <v>6.7299999999999999E-4</v>
      </c>
      <c r="AD16" s="9">
        <v>1.42E-3</v>
      </c>
      <c r="AE16" s="9">
        <v>0</v>
      </c>
      <c r="AF16" s="9">
        <v>1.0200000000000001E-3</v>
      </c>
      <c r="AG16" s="9">
        <v>6.3400000000000001E-3</v>
      </c>
      <c r="AH16" s="9">
        <v>6.0099999999999997E-3</v>
      </c>
      <c r="AI16" s="9">
        <v>2.2799999999999999E-3</v>
      </c>
      <c r="AJ16" s="9">
        <v>4.3900000000000003E-5</v>
      </c>
      <c r="AK16" s="9">
        <v>1.4599999999999999E-3</v>
      </c>
      <c r="AL16" s="9">
        <v>0</v>
      </c>
      <c r="AM16" s="9">
        <v>7.4200000000000001E-5</v>
      </c>
      <c r="AN16" s="9">
        <v>5.4000000000000003E-3</v>
      </c>
      <c r="AO16" s="10" t="str">
        <f t="shared" si="11"/>
        <v>504_D3</v>
      </c>
      <c r="AP16" s="9"/>
      <c r="AR16" s="10">
        <f t="shared" si="32"/>
        <v>0</v>
      </c>
      <c r="AS16" s="10">
        <f t="shared" si="33"/>
        <v>0</v>
      </c>
      <c r="AT16" s="10">
        <f t="shared" si="34"/>
        <v>1.7750000000000002E-2</v>
      </c>
      <c r="AU16" s="10">
        <f t="shared" si="35"/>
        <v>2.3980999999999998E-3</v>
      </c>
      <c r="AV16" s="10">
        <f t="shared" si="36"/>
        <v>1.42E-3</v>
      </c>
      <c r="AW16" s="10">
        <f t="shared" si="37"/>
        <v>1.237E-3</v>
      </c>
      <c r="AX16" s="12">
        <f t="shared" si="12"/>
        <v>2.2571000000000001E-2</v>
      </c>
      <c r="AY16" s="10"/>
      <c r="AZ16" s="11" t="str">
        <f t="shared" si="13"/>
        <v>504_D3</v>
      </c>
      <c r="BA16" s="11">
        <f t="shared" si="38"/>
        <v>7.9999999999999988E-2</v>
      </c>
      <c r="BB16" s="11">
        <f t="shared" si="39"/>
        <v>6.2912586947853441E-2</v>
      </c>
      <c r="BC16" s="11">
        <f t="shared" si="40"/>
        <v>0.7864073368481681</v>
      </c>
      <c r="BD16" s="11">
        <f t="shared" si="41"/>
        <v>0.10624695405608967</v>
      </c>
      <c r="BE16" s="11">
        <f t="shared" si="42"/>
        <v>5.4804838066545569E-2</v>
      </c>
      <c r="BF16" s="11">
        <f t="shared" si="43"/>
        <v>1.1479385610347614</v>
      </c>
      <c r="BG16" s="11">
        <f t="shared" si="14"/>
        <v>0</v>
      </c>
      <c r="BH16" s="10"/>
      <c r="BI16" s="22">
        <f t="shared" si="15"/>
        <v>6.668901117146075</v>
      </c>
      <c r="BJ16" s="10"/>
      <c r="BK16" s="10"/>
      <c r="BL16"/>
      <c r="BM16"/>
      <c r="BN16"/>
      <c r="BO16"/>
      <c r="BP16"/>
      <c r="BQ16"/>
      <c r="BR16"/>
      <c r="BS16"/>
      <c r="BT16"/>
      <c r="BU16"/>
      <c r="BV16" s="10"/>
      <c r="BW16" s="10"/>
      <c r="BX16" s="10"/>
      <c r="BY16" s="10"/>
      <c r="BZ16" s="4"/>
      <c r="CA16" s="10"/>
      <c r="CB16" s="10"/>
      <c r="CC16" s="10"/>
      <c r="CD16" s="10"/>
      <c r="CE16" s="10"/>
      <c r="CF16" s="10"/>
      <c r="CG16" s="10"/>
      <c r="CJ16" s="10"/>
      <c r="CM16" s="10">
        <f t="shared" si="16"/>
        <v>4.07E-2</v>
      </c>
      <c r="CN16" s="10">
        <f t="shared" si="17"/>
        <v>4.18</v>
      </c>
      <c r="CO16" s="10">
        <f t="shared" si="18"/>
        <v>5.0999999999999996</v>
      </c>
      <c r="CP16" s="10">
        <f t="shared" si="19"/>
        <v>4.01</v>
      </c>
      <c r="CQ16" s="10">
        <f t="shared" si="20"/>
        <v>3.79</v>
      </c>
      <c r="CR16" s="10">
        <f t="shared" si="21"/>
        <v>3.5</v>
      </c>
      <c r="CS16" s="10"/>
      <c r="CT16" s="10">
        <f t="shared" si="22"/>
        <v>4.0195600000000005E-5</v>
      </c>
      <c r="CU16" s="10">
        <f t="shared" si="23"/>
        <v>3.61201E-5</v>
      </c>
      <c r="CV16" s="10">
        <f t="shared" si="24"/>
        <v>0</v>
      </c>
      <c r="CW16" s="10">
        <f t="shared" si="25"/>
        <v>2.9160000000000002E-5</v>
      </c>
      <c r="CX16" s="10">
        <f t="shared" si="26"/>
        <v>0</v>
      </c>
      <c r="CY16" s="10"/>
      <c r="CZ16" s="10">
        <f t="shared" si="27"/>
        <v>4.3872334386024461</v>
      </c>
      <c r="DA16" s="10"/>
      <c r="DB16" s="10"/>
      <c r="DC16" s="10"/>
      <c r="DD16" s="10"/>
      <c r="DE16" s="1">
        <f t="shared" si="28"/>
        <v>4.07E-2</v>
      </c>
      <c r="DF16" s="1">
        <f t="shared" si="29"/>
        <v>4.3872334386024461</v>
      </c>
      <c r="DG16" s="10">
        <f t="shared" si="30"/>
        <v>4.3465334386024459</v>
      </c>
      <c r="DH16" s="10"/>
      <c r="DI16" s="10">
        <f t="shared" si="31"/>
        <v>6.668901117146075</v>
      </c>
      <c r="DJ16" s="10"/>
      <c r="DK16" s="10"/>
      <c r="DL16" s="10"/>
    </row>
    <row r="17" spans="1:116" x14ac:dyDescent="0.15">
      <c r="A17" s="13" t="s">
        <v>48</v>
      </c>
      <c r="B17" s="9">
        <v>-2.36</v>
      </c>
      <c r="C17" s="9">
        <v>-2.68</v>
      </c>
      <c r="D17" s="9">
        <v>-7.41</v>
      </c>
      <c r="E17" s="9">
        <v>-7.74</v>
      </c>
      <c r="F17" s="9">
        <v>-16.2</v>
      </c>
      <c r="G17" s="9">
        <v>-15.9</v>
      </c>
      <c r="H17" s="9">
        <v>-16.600000000000001</v>
      </c>
      <c r="I17" s="9">
        <v>-8.2200000000000006</v>
      </c>
      <c r="J17" s="9">
        <v>-5.0200000000000002E-2</v>
      </c>
      <c r="K17" s="9">
        <v>2.97</v>
      </c>
      <c r="L17" s="9">
        <v>3.48</v>
      </c>
      <c r="M17" s="9">
        <v>4.38</v>
      </c>
      <c r="N17" s="9">
        <v>5.08</v>
      </c>
      <c r="O17" s="9">
        <v>6.82</v>
      </c>
      <c r="P17" s="9">
        <v>6.38</v>
      </c>
      <c r="Q17" s="9">
        <v>-10</v>
      </c>
      <c r="R17" s="9">
        <v>4.66</v>
      </c>
      <c r="S17" s="9">
        <v>5.65</v>
      </c>
      <c r="T17" s="9">
        <v>4.34</v>
      </c>
      <c r="V17" s="9">
        <v>1.9599999999999999E-3</v>
      </c>
      <c r="W17" s="9">
        <v>1.9599999999999999E-3</v>
      </c>
      <c r="X17" s="9">
        <v>1.3799999999999999E-3</v>
      </c>
      <c r="Y17" s="9">
        <v>1.3799999999999999E-3</v>
      </c>
      <c r="Z17" s="9">
        <v>1.57E-3</v>
      </c>
      <c r="AA17" s="9">
        <v>7.8399999999999997E-4</v>
      </c>
      <c r="AB17" s="9">
        <v>7.8399999999999997E-4</v>
      </c>
      <c r="AC17" s="9">
        <v>8.1800000000000004E-4</v>
      </c>
      <c r="AD17" s="9">
        <v>7.2899999999999996E-3</v>
      </c>
      <c r="AE17" s="9">
        <v>7.18E-4</v>
      </c>
      <c r="AF17" s="9">
        <v>5.5500000000000001E-5</v>
      </c>
      <c r="AG17" s="9">
        <v>1.6900000000000001E-5</v>
      </c>
      <c r="AH17" s="9">
        <v>1.33E-3</v>
      </c>
      <c r="AI17" s="9">
        <v>1.17E-3</v>
      </c>
      <c r="AJ17" s="9">
        <v>5.62E-4</v>
      </c>
      <c r="AK17" s="9">
        <v>4.0499999999999998E-4</v>
      </c>
      <c r="AL17" s="9">
        <v>0</v>
      </c>
      <c r="AM17" s="9">
        <v>1.6000000000000001E-3</v>
      </c>
      <c r="AN17" s="9">
        <v>2.8200000000000001E-8</v>
      </c>
      <c r="AO17" s="10" t="str">
        <f t="shared" si="11"/>
        <v>505_D2</v>
      </c>
      <c r="AP17" s="9"/>
      <c r="AR17" s="10">
        <f t="shared" si="32"/>
        <v>0</v>
      </c>
      <c r="AS17" s="10">
        <f t="shared" si="33"/>
        <v>0</v>
      </c>
      <c r="AT17" s="10">
        <f t="shared" si="34"/>
        <v>1.3469282000000001E-3</v>
      </c>
      <c r="AU17" s="10">
        <f t="shared" si="35"/>
        <v>3.3319999999999999E-3</v>
      </c>
      <c r="AV17" s="10">
        <f t="shared" si="36"/>
        <v>7.2899999999999996E-3</v>
      </c>
      <c r="AW17" s="10">
        <f t="shared" si="37"/>
        <v>3.1380000000000002E-3</v>
      </c>
      <c r="AX17" s="12">
        <f t="shared" si="12"/>
        <v>1.9614928199999999E-2</v>
      </c>
      <c r="AY17" s="10"/>
      <c r="AZ17" s="11" t="str">
        <f t="shared" si="13"/>
        <v>505_D2</v>
      </c>
      <c r="BA17" s="11">
        <f t="shared" si="38"/>
        <v>5.412315222147698</v>
      </c>
      <c r="BB17" s="11">
        <f t="shared" si="39"/>
        <v>0.37165570659595887</v>
      </c>
      <c r="BC17" s="11">
        <f t="shared" si="40"/>
        <v>6.8668525638549124E-2</v>
      </c>
      <c r="BD17" s="11">
        <f t="shared" si="41"/>
        <v>0.16987061925620509</v>
      </c>
      <c r="BE17" s="11">
        <f t="shared" si="42"/>
        <v>0.15998019304500949</v>
      </c>
      <c r="BF17" s="11">
        <f t="shared" si="43"/>
        <v>2.323135755258126</v>
      </c>
      <c r="BG17" s="11">
        <f t="shared" si="14"/>
        <v>0</v>
      </c>
      <c r="BH17" s="10"/>
      <c r="BI17" s="22">
        <f t="shared" si="15"/>
        <v>7.2945443649561437</v>
      </c>
      <c r="BJ17" s="10"/>
      <c r="BK17" s="10"/>
      <c r="BL17"/>
      <c r="BM17"/>
      <c r="BN17"/>
      <c r="BO17"/>
      <c r="BP17"/>
      <c r="BQ17"/>
      <c r="BR17"/>
      <c r="BS17"/>
      <c r="BT17"/>
      <c r="BU17"/>
      <c r="BV17" s="10"/>
      <c r="BW17" s="10"/>
      <c r="BX17" s="10"/>
      <c r="BY17" s="10"/>
      <c r="BZ17" s="4"/>
      <c r="CA17" s="10"/>
      <c r="CC17" s="10"/>
      <c r="CD17" s="10"/>
      <c r="CE17" s="10"/>
      <c r="CF17" s="10"/>
      <c r="CG17" s="10"/>
      <c r="CJ17" s="10"/>
      <c r="CM17" s="10">
        <f t="shared" si="16"/>
        <v>-5.0200000000000002E-2</v>
      </c>
      <c r="CN17" s="10">
        <f t="shared" si="17"/>
        <v>4.38</v>
      </c>
      <c r="CO17" s="10">
        <f t="shared" si="18"/>
        <v>5.08</v>
      </c>
      <c r="CP17" s="10">
        <f t="shared" si="19"/>
        <v>4.66</v>
      </c>
      <c r="CQ17" s="10">
        <f t="shared" si="20"/>
        <v>4.34</v>
      </c>
      <c r="CR17" s="10">
        <f t="shared" si="21"/>
        <v>3.48</v>
      </c>
      <c r="CS17" s="10"/>
      <c r="CT17" s="10">
        <f t="shared" si="22"/>
        <v>2.8561000000000001E-10</v>
      </c>
      <c r="CU17" s="10">
        <f t="shared" si="23"/>
        <v>1.7689000000000001E-6</v>
      </c>
      <c r="CV17" s="10">
        <f t="shared" si="24"/>
        <v>0</v>
      </c>
      <c r="CW17" s="10">
        <f t="shared" si="25"/>
        <v>7.9524000000000008E-16</v>
      </c>
      <c r="CX17" s="10">
        <f t="shared" si="26"/>
        <v>0</v>
      </c>
      <c r="CY17" s="10"/>
      <c r="CZ17" s="10">
        <f t="shared" si="27"/>
        <v>5.0798869945656024</v>
      </c>
      <c r="DA17" s="10"/>
      <c r="DB17" s="10"/>
      <c r="DC17" s="10"/>
      <c r="DD17" s="10"/>
      <c r="DE17" s="1">
        <f t="shared" si="28"/>
        <v>-5.0200000000000002E-2</v>
      </c>
      <c r="DF17" s="1">
        <f t="shared" si="29"/>
        <v>5.0798869945656024</v>
      </c>
      <c r="DG17" s="10">
        <f t="shared" si="30"/>
        <v>5.1300869945656027</v>
      </c>
      <c r="DH17" s="10"/>
      <c r="DI17" s="10">
        <f t="shared" si="31"/>
        <v>7.2945443649561437</v>
      </c>
      <c r="DJ17" s="10"/>
      <c r="DK17" s="10"/>
      <c r="DL17" s="10"/>
    </row>
    <row r="18" spans="1:116" x14ac:dyDescent="0.15">
      <c r="A18" s="13" t="s">
        <v>49</v>
      </c>
      <c r="B18" s="9">
        <v>-2.3199999999999998</v>
      </c>
      <c r="C18" s="9">
        <v>-2.64</v>
      </c>
      <c r="D18" s="9">
        <v>-7.4</v>
      </c>
      <c r="E18" s="9">
        <v>-7.73</v>
      </c>
      <c r="F18" s="9">
        <v>-16.2</v>
      </c>
      <c r="G18" s="9">
        <v>-15.9</v>
      </c>
      <c r="H18" s="9">
        <v>-16.600000000000001</v>
      </c>
      <c r="I18" s="9">
        <v>-8.3699999999999992</v>
      </c>
      <c r="J18" s="9">
        <v>-5.4999999999999997E-3</v>
      </c>
      <c r="K18" s="9">
        <v>2.93</v>
      </c>
      <c r="L18" s="9">
        <v>3.3</v>
      </c>
      <c r="M18" s="9">
        <v>4.43</v>
      </c>
      <c r="N18" s="9">
        <v>5.28</v>
      </c>
      <c r="O18" s="9">
        <v>6.79</v>
      </c>
      <c r="P18" s="9">
        <v>6.5</v>
      </c>
      <c r="Q18" s="9">
        <v>-9.85</v>
      </c>
      <c r="R18" s="9">
        <v>4.5</v>
      </c>
      <c r="S18" s="9">
        <v>5.96</v>
      </c>
      <c r="T18" s="9">
        <v>4.34</v>
      </c>
      <c r="V18" s="9">
        <v>1.2199999999999999E-3</v>
      </c>
      <c r="W18" s="9">
        <v>1.2199999999999999E-3</v>
      </c>
      <c r="X18" s="9">
        <v>1.1000000000000001E-3</v>
      </c>
      <c r="Y18" s="9">
        <v>1.1000000000000001E-3</v>
      </c>
      <c r="Z18" s="9">
        <v>9.4200000000000002E-4</v>
      </c>
      <c r="AA18" s="9">
        <v>4.7100000000000001E-4</v>
      </c>
      <c r="AB18" s="9">
        <v>4.7100000000000001E-4</v>
      </c>
      <c r="AC18" s="9">
        <v>1.64E-3</v>
      </c>
      <c r="AD18" s="9">
        <v>2.7799999999999999E-3</v>
      </c>
      <c r="AE18" s="9">
        <v>7.1299999999999998E-4</v>
      </c>
      <c r="AF18" s="9">
        <v>1.5399999999999999E-3</v>
      </c>
      <c r="AG18" s="9">
        <v>0</v>
      </c>
      <c r="AH18" s="9">
        <v>2.15E-3</v>
      </c>
      <c r="AI18" s="9">
        <v>1.48E-3</v>
      </c>
      <c r="AJ18" s="9">
        <v>2.4599999999999999E-3</v>
      </c>
      <c r="AK18" s="9">
        <v>3.5500000000000002E-5</v>
      </c>
      <c r="AL18" s="9">
        <v>0</v>
      </c>
      <c r="AM18" s="9">
        <v>0</v>
      </c>
      <c r="AN18" s="9">
        <v>0</v>
      </c>
      <c r="AO18" s="10" t="str">
        <f t="shared" si="11"/>
        <v>505_D3</v>
      </c>
      <c r="AP18" s="9"/>
      <c r="AR18" s="10">
        <f t="shared" si="32"/>
        <v>0</v>
      </c>
      <c r="AS18" s="10">
        <f t="shared" si="33"/>
        <v>0</v>
      </c>
      <c r="AT18" s="10">
        <f t="shared" si="34"/>
        <v>2.15E-3</v>
      </c>
      <c r="AU18" s="10">
        <f t="shared" si="35"/>
        <v>3.9399999999999999E-3</v>
      </c>
      <c r="AV18" s="10">
        <f t="shared" si="36"/>
        <v>2.7799999999999999E-3</v>
      </c>
      <c r="AW18" s="10">
        <f t="shared" si="37"/>
        <v>1.884E-3</v>
      </c>
      <c r="AX18" s="12">
        <f t="shared" si="12"/>
        <v>1.1694000000000003E-2</v>
      </c>
      <c r="AY18" s="10"/>
      <c r="AZ18" s="11" t="str">
        <f t="shared" si="13"/>
        <v>505_D3</v>
      </c>
      <c r="BA18" s="11">
        <f t="shared" si="38"/>
        <v>1.2930232558139534</v>
      </c>
      <c r="BB18" s="11">
        <f t="shared" si="39"/>
        <v>0.23772874978621508</v>
      </c>
      <c r="BC18" s="11">
        <f t="shared" si="40"/>
        <v>0.18385496835984261</v>
      </c>
      <c r="BD18" s="11">
        <f t="shared" si="41"/>
        <v>0.33692491876175806</v>
      </c>
      <c r="BE18" s="11">
        <f t="shared" si="42"/>
        <v>0.16110826064648534</v>
      </c>
      <c r="BF18" s="11">
        <f t="shared" si="43"/>
        <v>1.4755838641188959</v>
      </c>
      <c r="BG18" s="11">
        <f t="shared" si="14"/>
        <v>0</v>
      </c>
      <c r="BH18" s="10"/>
      <c r="BI18" s="22">
        <f t="shared" si="15"/>
        <v>7.4740047245746029</v>
      </c>
      <c r="BJ18" s="10"/>
      <c r="BK18" s="10"/>
      <c r="BL18"/>
      <c r="BM18"/>
      <c r="BN18"/>
      <c r="BO18"/>
      <c r="BP18"/>
      <c r="BQ18"/>
      <c r="BR18"/>
      <c r="BS18"/>
      <c r="BT18"/>
      <c r="BU18"/>
      <c r="BV18" s="10"/>
      <c r="BW18" s="10"/>
      <c r="BX18" s="10"/>
      <c r="BY18" s="10"/>
      <c r="BZ18" s="4"/>
      <c r="CA18" s="10"/>
      <c r="CC18" s="10"/>
      <c r="CD18" s="10"/>
      <c r="CE18" s="10"/>
      <c r="CF18" s="10"/>
      <c r="CG18" s="10"/>
      <c r="CJ18" s="10"/>
      <c r="CM18" s="10">
        <f t="shared" si="16"/>
        <v>-5.4999999999999997E-3</v>
      </c>
      <c r="CN18" s="10">
        <f t="shared" si="17"/>
        <v>4.43</v>
      </c>
      <c r="CO18" s="10">
        <f t="shared" si="18"/>
        <v>5.28</v>
      </c>
      <c r="CP18" s="10">
        <f t="shared" si="19"/>
        <v>4.5</v>
      </c>
      <c r="CQ18" s="10">
        <f t="shared" si="20"/>
        <v>4.34</v>
      </c>
      <c r="CR18" s="10">
        <f t="shared" si="21"/>
        <v>3.3</v>
      </c>
      <c r="CS18" s="10"/>
      <c r="CT18" s="10">
        <f t="shared" si="22"/>
        <v>0</v>
      </c>
      <c r="CU18" s="10">
        <f t="shared" si="23"/>
        <v>4.6225000000000002E-6</v>
      </c>
      <c r="CV18" s="10">
        <f t="shared" si="24"/>
        <v>0</v>
      </c>
      <c r="CW18" s="10">
        <f t="shared" si="25"/>
        <v>0</v>
      </c>
      <c r="CX18" s="10">
        <f t="shared" si="26"/>
        <v>0</v>
      </c>
      <c r="CY18" s="10"/>
      <c r="CZ18" s="10">
        <f t="shared" si="27"/>
        <v>5.28</v>
      </c>
      <c r="DA18" s="10"/>
      <c r="DB18" s="10"/>
      <c r="DC18" s="10"/>
      <c r="DD18" s="10"/>
      <c r="DE18" s="1">
        <f t="shared" si="28"/>
        <v>-5.4999999999999997E-3</v>
      </c>
      <c r="DF18" s="1">
        <f t="shared" si="29"/>
        <v>5.28</v>
      </c>
      <c r="DG18" s="10">
        <f t="shared" si="30"/>
        <v>5.2854999999999999</v>
      </c>
      <c r="DH18" s="10"/>
      <c r="DI18" s="10">
        <f t="shared" si="31"/>
        <v>7.4740047245746029</v>
      </c>
      <c r="DJ18" s="10"/>
      <c r="DK18" s="10"/>
      <c r="DL18" s="10"/>
    </row>
    <row r="19" spans="1:116" x14ac:dyDescent="0.15">
      <c r="A19" s="13" t="s">
        <v>50</v>
      </c>
      <c r="B19" s="9">
        <v>-2.2799999999999998</v>
      </c>
      <c r="C19" s="9">
        <v>-2.6</v>
      </c>
      <c r="D19" s="9">
        <v>-7.39</v>
      </c>
      <c r="E19" s="9">
        <v>-7.72</v>
      </c>
      <c r="F19" s="9">
        <v>-16.2</v>
      </c>
      <c r="G19" s="9">
        <v>-15.8</v>
      </c>
      <c r="H19" s="9">
        <v>-16.5</v>
      </c>
      <c r="I19" s="9">
        <v>-8.32</v>
      </c>
      <c r="J19" s="9">
        <v>-4.8300000000000001E-3</v>
      </c>
      <c r="K19" s="9">
        <v>2.8</v>
      </c>
      <c r="L19" s="9">
        <v>3.47</v>
      </c>
      <c r="M19" s="9">
        <v>4.28</v>
      </c>
      <c r="N19" s="9">
        <v>5.03</v>
      </c>
      <c r="O19" s="9">
        <v>6.79</v>
      </c>
      <c r="P19" s="9">
        <v>6.5</v>
      </c>
      <c r="Q19" s="9">
        <v>-9.59</v>
      </c>
      <c r="R19" s="9">
        <v>4.5</v>
      </c>
      <c r="S19" s="9">
        <v>5.87</v>
      </c>
      <c r="T19" s="9">
        <v>4.28</v>
      </c>
      <c r="V19" s="9">
        <v>2.0999999999999999E-3</v>
      </c>
      <c r="W19" s="9">
        <v>2.0999999999999999E-3</v>
      </c>
      <c r="X19" s="9">
        <v>1.75E-3</v>
      </c>
      <c r="Y19" s="9">
        <v>1.75E-3</v>
      </c>
      <c r="Z19" s="9">
        <v>1.39E-3</v>
      </c>
      <c r="AA19" s="9">
        <v>6.9499999999999998E-4</v>
      </c>
      <c r="AB19" s="9">
        <v>6.9499999999999998E-4</v>
      </c>
      <c r="AC19" s="9">
        <v>1.6100000000000001E-3</v>
      </c>
      <c r="AD19" s="9">
        <v>4.4200000000000003E-3</v>
      </c>
      <c r="AE19" s="9">
        <v>2.9399999999999999E-3</v>
      </c>
      <c r="AF19" s="9">
        <v>7.1899999999999999E-5</v>
      </c>
      <c r="AG19" s="9">
        <v>0</v>
      </c>
      <c r="AH19" s="9">
        <v>3.8400000000000001E-3</v>
      </c>
      <c r="AI19" s="9">
        <v>2.1800000000000001E-3</v>
      </c>
      <c r="AJ19" s="9">
        <v>3.1900000000000001E-3</v>
      </c>
      <c r="AK19" s="9">
        <v>4.9599999999999999E-5</v>
      </c>
      <c r="AL19" s="9">
        <v>0</v>
      </c>
      <c r="AM19" s="9">
        <v>0</v>
      </c>
      <c r="AN19" s="9">
        <v>0</v>
      </c>
      <c r="AO19" s="10" t="str">
        <f t="shared" si="11"/>
        <v>507_D2</v>
      </c>
      <c r="AP19" s="9"/>
      <c r="AR19" s="10">
        <f t="shared" si="32"/>
        <v>0</v>
      </c>
      <c r="AS19" s="10">
        <f t="shared" si="33"/>
        <v>0</v>
      </c>
      <c r="AT19" s="10">
        <f t="shared" si="34"/>
        <v>3.8400000000000001E-3</v>
      </c>
      <c r="AU19" s="10">
        <f t="shared" si="35"/>
        <v>5.3699999999999998E-3</v>
      </c>
      <c r="AV19" s="10">
        <f t="shared" si="36"/>
        <v>4.4200000000000003E-3</v>
      </c>
      <c r="AW19" s="10">
        <f t="shared" si="37"/>
        <v>2.7799999999999999E-3</v>
      </c>
      <c r="AX19" s="12">
        <f t="shared" si="12"/>
        <v>1.9439999999999999E-2</v>
      </c>
      <c r="AY19" s="10"/>
      <c r="AZ19" s="11" t="str">
        <f t="shared" si="13"/>
        <v>507_D2</v>
      </c>
      <c r="BA19" s="11">
        <f t="shared" si="38"/>
        <v>1.1510416666666667</v>
      </c>
      <c r="BB19" s="11">
        <f t="shared" si="39"/>
        <v>0.22736625514403294</v>
      </c>
      <c r="BC19" s="11">
        <f t="shared" si="40"/>
        <v>0.19753086419753088</v>
      </c>
      <c r="BD19" s="11">
        <f t="shared" si="41"/>
        <v>0.27623456790123457</v>
      </c>
      <c r="BE19" s="11">
        <f t="shared" si="42"/>
        <v>0.14300411522633746</v>
      </c>
      <c r="BF19" s="11">
        <f t="shared" si="43"/>
        <v>1.5899280575539569</v>
      </c>
      <c r="BG19" s="11">
        <f t="shared" si="14"/>
        <v>0</v>
      </c>
      <c r="BH19" s="10"/>
      <c r="BI19" s="22">
        <f t="shared" si="15"/>
        <v>7.2020789549774316</v>
      </c>
      <c r="BJ19" s="10"/>
      <c r="BK19" s="10"/>
      <c r="BL19"/>
      <c r="BM19"/>
      <c r="BN19"/>
      <c r="BO19"/>
      <c r="BP19"/>
      <c r="BQ19"/>
      <c r="BR19"/>
      <c r="BS19"/>
      <c r="BT19"/>
      <c r="BU19"/>
      <c r="BV19" s="10"/>
      <c r="BW19" s="10"/>
      <c r="BX19" s="10"/>
      <c r="BY19" s="10"/>
      <c r="BZ19" s="4"/>
      <c r="CA19" s="10"/>
      <c r="CC19" s="10"/>
      <c r="CD19" s="10"/>
      <c r="CE19" s="10"/>
      <c r="CF19" s="10"/>
      <c r="CG19" s="10"/>
      <c r="CJ19" s="10"/>
      <c r="CM19" s="10">
        <f t="shared" si="16"/>
        <v>-4.8300000000000001E-3</v>
      </c>
      <c r="CN19" s="10">
        <f t="shared" si="17"/>
        <v>4.28</v>
      </c>
      <c r="CO19" s="10">
        <f t="shared" si="18"/>
        <v>5.03</v>
      </c>
      <c r="CP19" s="10">
        <f t="shared" si="19"/>
        <v>4.5</v>
      </c>
      <c r="CQ19" s="10">
        <f t="shared" si="20"/>
        <v>4.28</v>
      </c>
      <c r="CR19" s="10">
        <f t="shared" si="21"/>
        <v>3.47</v>
      </c>
      <c r="CS19" s="10"/>
      <c r="CT19" s="10">
        <f t="shared" si="22"/>
        <v>0</v>
      </c>
      <c r="CU19" s="10">
        <f t="shared" si="23"/>
        <v>1.47456E-5</v>
      </c>
      <c r="CV19" s="10">
        <f t="shared" si="24"/>
        <v>0</v>
      </c>
      <c r="CW19" s="10">
        <f t="shared" si="25"/>
        <v>0</v>
      </c>
      <c r="CX19" s="10">
        <f t="shared" si="26"/>
        <v>0</v>
      </c>
      <c r="CY19" s="10"/>
      <c r="CZ19" s="10">
        <f t="shared" si="27"/>
        <v>5.0300000000000011</v>
      </c>
      <c r="DA19" s="10"/>
      <c r="DB19" s="10"/>
      <c r="DC19" s="10"/>
      <c r="DD19" s="10"/>
      <c r="DE19" s="1">
        <f t="shared" si="28"/>
        <v>-4.8300000000000001E-3</v>
      </c>
      <c r="DF19" s="1">
        <f t="shared" si="29"/>
        <v>5.0300000000000011</v>
      </c>
      <c r="DG19" s="10">
        <f t="shared" si="30"/>
        <v>5.0348300000000012</v>
      </c>
      <c r="DH19" s="10"/>
      <c r="DI19" s="10">
        <f t="shared" si="31"/>
        <v>7.2020789549774316</v>
      </c>
      <c r="DJ19" s="10"/>
      <c r="DK19" s="10"/>
      <c r="DL19" s="10"/>
    </row>
    <row r="20" spans="1:116" x14ac:dyDescent="0.15">
      <c r="A20" s="13" t="s">
        <v>51</v>
      </c>
      <c r="B20" s="9">
        <v>-2.34</v>
      </c>
      <c r="C20" s="9">
        <v>-2.67</v>
      </c>
      <c r="D20" s="9">
        <v>-7.42</v>
      </c>
      <c r="E20" s="9">
        <v>-7.74</v>
      </c>
      <c r="F20" s="9">
        <v>-16.3</v>
      </c>
      <c r="G20" s="9">
        <v>-15.9</v>
      </c>
      <c r="H20" s="9">
        <v>-16.600000000000001</v>
      </c>
      <c r="I20" s="9">
        <v>-8.39</v>
      </c>
      <c r="J20" s="9">
        <v>-2.9600000000000001E-2</v>
      </c>
      <c r="K20" s="9">
        <v>2.8</v>
      </c>
      <c r="L20" s="9">
        <v>3.3</v>
      </c>
      <c r="M20" s="9">
        <v>4.4400000000000004</v>
      </c>
      <c r="N20" s="9">
        <v>5.0599999999999996</v>
      </c>
      <c r="O20" s="9">
        <v>6.74</v>
      </c>
      <c r="P20" s="9">
        <v>6.31</v>
      </c>
      <c r="Q20" s="9">
        <v>-9.8699999999999992</v>
      </c>
      <c r="R20" s="9">
        <v>4.6100000000000003</v>
      </c>
      <c r="S20" s="9">
        <v>6.2</v>
      </c>
      <c r="T20" s="9">
        <v>4.25</v>
      </c>
      <c r="V20" s="9">
        <v>1.1100000000000001E-3</v>
      </c>
      <c r="W20" s="9">
        <v>1.1100000000000001E-3</v>
      </c>
      <c r="X20" s="9">
        <v>1.7099999999999999E-3</v>
      </c>
      <c r="Y20" s="9">
        <v>1.7099999999999999E-3</v>
      </c>
      <c r="Z20" s="9">
        <v>9.8299999999999993E-4</v>
      </c>
      <c r="AA20" s="9">
        <v>4.9100000000000001E-4</v>
      </c>
      <c r="AB20" s="9">
        <v>4.9100000000000001E-4</v>
      </c>
      <c r="AC20" s="9">
        <v>1.73E-3</v>
      </c>
      <c r="AD20" s="9">
        <v>3.2599999999999999E-3</v>
      </c>
      <c r="AE20" s="9">
        <v>2.0200000000000001E-3</v>
      </c>
      <c r="AF20" s="9">
        <v>0</v>
      </c>
      <c r="AG20" s="9">
        <v>0</v>
      </c>
      <c r="AH20" s="9">
        <v>4.5199999999999997E-3</v>
      </c>
      <c r="AI20" s="9">
        <v>1.72E-3</v>
      </c>
      <c r="AJ20" s="9">
        <v>5.5800000000000001E-5</v>
      </c>
      <c r="AK20" s="9">
        <v>4.0900000000000002E-4</v>
      </c>
      <c r="AL20" s="9">
        <v>6.3700000000000003E-5</v>
      </c>
      <c r="AM20" s="9">
        <v>2.4199999999999998E-3</v>
      </c>
      <c r="AN20" s="9">
        <v>0</v>
      </c>
      <c r="AO20" s="10" t="str">
        <f t="shared" si="11"/>
        <v>507_D3</v>
      </c>
      <c r="AP20" s="9"/>
      <c r="AR20" s="10">
        <f t="shared" si="32"/>
        <v>0</v>
      </c>
      <c r="AS20" s="10">
        <f t="shared" si="33"/>
        <v>0</v>
      </c>
      <c r="AT20" s="10">
        <f t="shared" si="34"/>
        <v>4.5836999999999996E-3</v>
      </c>
      <c r="AU20" s="10">
        <f t="shared" si="35"/>
        <v>4.1957999999999995E-3</v>
      </c>
      <c r="AV20" s="10">
        <f t="shared" si="36"/>
        <v>3.2599999999999999E-3</v>
      </c>
      <c r="AW20" s="10">
        <f t="shared" si="37"/>
        <v>1.9650000000000002E-3</v>
      </c>
      <c r="AX20" s="12">
        <f t="shared" si="12"/>
        <v>1.4248699999999998E-2</v>
      </c>
      <c r="AY20" s="10"/>
      <c r="AZ20" s="11" t="str">
        <f t="shared" si="13"/>
        <v>507_D3</v>
      </c>
      <c r="BA20" s="11">
        <f t="shared" si="38"/>
        <v>0.71121583000632682</v>
      </c>
      <c r="BB20" s="11">
        <f t="shared" si="39"/>
        <v>0.22879280215037165</v>
      </c>
      <c r="BC20" s="11">
        <f t="shared" si="40"/>
        <v>0.32169250528118359</v>
      </c>
      <c r="BD20" s="11">
        <f t="shared" si="41"/>
        <v>0.29446896909893533</v>
      </c>
      <c r="BE20" s="11">
        <f t="shared" si="42"/>
        <v>0.13790731786057678</v>
      </c>
      <c r="BF20" s="11">
        <f t="shared" si="43"/>
        <v>1.6590330788804069</v>
      </c>
      <c r="BG20" s="11">
        <f t="shared" si="14"/>
        <v>0</v>
      </c>
      <c r="BH20" s="10"/>
      <c r="BI20" s="22">
        <f t="shared" si="15"/>
        <v>7.2539423453637006</v>
      </c>
      <c r="BJ20" s="10"/>
      <c r="BK20" s="10"/>
      <c r="BL20"/>
      <c r="BM20"/>
      <c r="BN20"/>
      <c r="BO20"/>
      <c r="BP20"/>
      <c r="BQ20"/>
      <c r="BR20"/>
      <c r="BS20"/>
      <c r="BT20"/>
      <c r="BU20"/>
      <c r="BV20" s="10"/>
      <c r="BW20" s="10"/>
      <c r="BX20" s="10"/>
      <c r="BY20" s="10"/>
      <c r="BZ20" s="4"/>
      <c r="CA20" s="10"/>
      <c r="CC20" s="10"/>
      <c r="CD20" s="10"/>
      <c r="CE20" s="10"/>
      <c r="CF20" s="10"/>
      <c r="CG20" s="10"/>
      <c r="CJ20" s="10"/>
      <c r="CM20" s="10">
        <f t="shared" si="16"/>
        <v>-2.9600000000000001E-2</v>
      </c>
      <c r="CN20" s="10">
        <f t="shared" si="17"/>
        <v>4.4400000000000004</v>
      </c>
      <c r="CO20" s="10">
        <f t="shared" si="18"/>
        <v>5.0599999999999996</v>
      </c>
      <c r="CP20" s="10">
        <f t="shared" si="19"/>
        <v>4.6100000000000003</v>
      </c>
      <c r="CQ20" s="10">
        <f t="shared" si="20"/>
        <v>4.25</v>
      </c>
      <c r="CR20" s="10">
        <f t="shared" si="21"/>
        <v>3.3</v>
      </c>
      <c r="CS20" s="10"/>
      <c r="CT20" s="10">
        <f t="shared" si="22"/>
        <v>0</v>
      </c>
      <c r="CU20" s="10">
        <f t="shared" si="23"/>
        <v>2.0430399999999997E-5</v>
      </c>
      <c r="CV20" s="10">
        <f t="shared" si="24"/>
        <v>4.0576900000000003E-9</v>
      </c>
      <c r="CW20" s="10">
        <f t="shared" si="25"/>
        <v>0</v>
      </c>
      <c r="CX20" s="10">
        <f t="shared" si="26"/>
        <v>0</v>
      </c>
      <c r="CY20" s="10"/>
      <c r="CZ20" s="10">
        <f t="shared" si="27"/>
        <v>5.0599106430653702</v>
      </c>
      <c r="DA20" s="10"/>
      <c r="DB20" s="10"/>
      <c r="DC20" s="10"/>
      <c r="DD20" s="10"/>
      <c r="DE20" s="1">
        <f t="shared" si="28"/>
        <v>-2.9600000000000001E-2</v>
      </c>
      <c r="DF20" s="1">
        <f t="shared" si="29"/>
        <v>5.0599106430653702</v>
      </c>
      <c r="DG20" s="10">
        <f t="shared" si="30"/>
        <v>5.0895106430653705</v>
      </c>
      <c r="DH20" s="10"/>
      <c r="DI20" s="10">
        <f t="shared" si="31"/>
        <v>7.2539423453637006</v>
      </c>
      <c r="DJ20" s="10"/>
      <c r="DK20" s="10"/>
      <c r="DL20" s="10"/>
    </row>
    <row r="21" spans="1:116" x14ac:dyDescent="0.15">
      <c r="A21" s="13" t="s">
        <v>52</v>
      </c>
      <c r="B21" s="9">
        <v>-2.2999999999999998</v>
      </c>
      <c r="C21" s="9">
        <v>-2.62</v>
      </c>
      <c r="D21" s="9">
        <v>-7.41</v>
      </c>
      <c r="E21" s="9">
        <v>-7.74</v>
      </c>
      <c r="F21" s="9">
        <v>-16.2</v>
      </c>
      <c r="G21" s="9">
        <v>-15.8</v>
      </c>
      <c r="H21" s="9">
        <v>-16.5</v>
      </c>
      <c r="I21" s="9">
        <v>-8.31</v>
      </c>
      <c r="J21" s="9">
        <v>-1.5599999999999999E-2</v>
      </c>
      <c r="K21" s="9">
        <v>2.94</v>
      </c>
      <c r="L21" s="9">
        <v>3.35</v>
      </c>
      <c r="M21" s="9">
        <v>4.43</v>
      </c>
      <c r="N21" s="9">
        <v>5.08</v>
      </c>
      <c r="O21" s="9">
        <v>6.79</v>
      </c>
      <c r="P21" s="9">
        <v>6.33</v>
      </c>
      <c r="Q21" s="9">
        <v>-9.51</v>
      </c>
      <c r="R21" s="9">
        <v>4.53</v>
      </c>
      <c r="S21" s="9">
        <v>5.97</v>
      </c>
      <c r="T21" s="9">
        <v>4.37</v>
      </c>
      <c r="V21" s="9">
        <v>1.6100000000000001E-3</v>
      </c>
      <c r="W21" s="9">
        <v>1.6100000000000001E-3</v>
      </c>
      <c r="X21" s="9">
        <v>1.8799999999999999E-3</v>
      </c>
      <c r="Y21" s="9">
        <v>1.8799999999999999E-3</v>
      </c>
      <c r="Z21" s="9">
        <v>1.7700000000000001E-3</v>
      </c>
      <c r="AA21" s="9">
        <v>8.8400000000000002E-4</v>
      </c>
      <c r="AB21" s="9">
        <v>8.8400000000000002E-4</v>
      </c>
      <c r="AC21" s="9">
        <v>1.2199999999999999E-3</v>
      </c>
      <c r="AD21" s="9">
        <v>5.1200000000000004E-3</v>
      </c>
      <c r="AE21" s="9">
        <v>5.5800000000000001E-4</v>
      </c>
      <c r="AF21" s="9">
        <v>0</v>
      </c>
      <c r="AG21" s="9">
        <v>0</v>
      </c>
      <c r="AH21" s="9">
        <v>2.1800000000000001E-3</v>
      </c>
      <c r="AI21" s="9">
        <v>2.15E-3</v>
      </c>
      <c r="AJ21" s="9">
        <v>5.4100000000000003E-4</v>
      </c>
      <c r="AK21" s="9">
        <v>1.0900000000000001E-4</v>
      </c>
      <c r="AL21" s="9">
        <v>0</v>
      </c>
      <c r="AM21" s="9">
        <v>1.13E-4</v>
      </c>
      <c r="AN21" s="9">
        <v>0</v>
      </c>
      <c r="AO21" s="10" t="str">
        <f t="shared" si="11"/>
        <v>509_D2</v>
      </c>
      <c r="AP21" s="9"/>
      <c r="AR21" s="10">
        <f t="shared" si="32"/>
        <v>0</v>
      </c>
      <c r="AS21" s="10">
        <f t="shared" si="33"/>
        <v>0</v>
      </c>
      <c r="AT21" s="10">
        <f t="shared" si="34"/>
        <v>2.1800000000000001E-3</v>
      </c>
      <c r="AU21" s="10">
        <f t="shared" si="35"/>
        <v>2.8040000000000001E-3</v>
      </c>
      <c r="AV21" s="10">
        <f t="shared" si="36"/>
        <v>5.1200000000000004E-3</v>
      </c>
      <c r="AW21" s="10">
        <f t="shared" si="37"/>
        <v>3.5380000000000003E-3</v>
      </c>
      <c r="AX21" s="12">
        <f t="shared" si="12"/>
        <v>1.7278000000000002E-2</v>
      </c>
      <c r="AY21" s="10"/>
      <c r="AZ21" s="11" t="str">
        <f t="shared" si="13"/>
        <v>509_D2</v>
      </c>
      <c r="BA21" s="11">
        <f t="shared" si="38"/>
        <v>2.3486238532110093</v>
      </c>
      <c r="BB21" s="11">
        <f t="shared" si="39"/>
        <v>0.296330593818729</v>
      </c>
      <c r="BC21" s="11">
        <f t="shared" si="40"/>
        <v>0.12617201064938072</v>
      </c>
      <c r="BD21" s="11">
        <f t="shared" si="41"/>
        <v>0.16228730177103831</v>
      </c>
      <c r="BE21" s="11">
        <f t="shared" si="42"/>
        <v>0.20476907049427018</v>
      </c>
      <c r="BF21" s="11">
        <f t="shared" si="43"/>
        <v>1.4471452798191069</v>
      </c>
      <c r="BG21" s="11">
        <f t="shared" si="14"/>
        <v>0</v>
      </c>
      <c r="BH21" s="10"/>
      <c r="BI21" s="22">
        <f t="shared" si="15"/>
        <v>7.2599113388074468</v>
      </c>
      <c r="BJ21" s="10"/>
      <c r="BK21" s="10"/>
      <c r="BL21"/>
      <c r="BM21"/>
      <c r="BN21"/>
      <c r="BO21"/>
      <c r="BP21"/>
      <c r="BQ21"/>
      <c r="BR21"/>
      <c r="BS21"/>
      <c r="BT21"/>
      <c r="BU21"/>
      <c r="BV21" s="10"/>
      <c r="BW21" s="10"/>
      <c r="BX21" s="10"/>
      <c r="BY21" s="10"/>
      <c r="BZ21" s="4"/>
      <c r="CA21" s="10"/>
      <c r="CC21" s="10"/>
      <c r="CD21" s="10"/>
      <c r="CE21" s="10"/>
      <c r="CF21" s="10"/>
      <c r="CG21" s="10"/>
      <c r="CJ21" s="10"/>
      <c r="CM21" s="10">
        <f t="shared" si="16"/>
        <v>-1.5599999999999999E-2</v>
      </c>
      <c r="CN21" s="10">
        <f t="shared" si="17"/>
        <v>4.43</v>
      </c>
      <c r="CO21" s="10">
        <f t="shared" si="18"/>
        <v>5.08</v>
      </c>
      <c r="CP21" s="10">
        <f t="shared" si="19"/>
        <v>4.53</v>
      </c>
      <c r="CQ21" s="10">
        <f t="shared" si="20"/>
        <v>4.37</v>
      </c>
      <c r="CR21" s="10">
        <f t="shared" si="21"/>
        <v>3.35</v>
      </c>
      <c r="CS21" s="10"/>
      <c r="CT21" s="10">
        <f t="shared" si="22"/>
        <v>0</v>
      </c>
      <c r="CU21" s="10">
        <f t="shared" si="23"/>
        <v>4.7524000000000004E-6</v>
      </c>
      <c r="CV21" s="10">
        <f t="shared" si="24"/>
        <v>0</v>
      </c>
      <c r="CW21" s="10">
        <f t="shared" si="25"/>
        <v>0</v>
      </c>
      <c r="CX21" s="10">
        <f t="shared" si="26"/>
        <v>0</v>
      </c>
      <c r="CY21" s="10"/>
      <c r="CZ21" s="10">
        <f t="shared" si="27"/>
        <v>5.08</v>
      </c>
      <c r="DA21" s="10"/>
      <c r="DB21" s="10"/>
      <c r="DC21" s="10"/>
      <c r="DD21" s="10"/>
      <c r="DE21" s="1">
        <f t="shared" si="28"/>
        <v>-1.5599999999999999E-2</v>
      </c>
      <c r="DF21" s="1">
        <f t="shared" si="29"/>
        <v>5.08</v>
      </c>
      <c r="DG21" s="10">
        <f t="shared" si="30"/>
        <v>5.0956000000000001</v>
      </c>
      <c r="DH21" s="10"/>
      <c r="DI21" s="10">
        <f t="shared" si="31"/>
        <v>7.2599113388074468</v>
      </c>
      <c r="DJ21" s="10"/>
      <c r="DK21" s="10"/>
      <c r="DL21" s="10"/>
    </row>
    <row r="22" spans="1:116" x14ac:dyDescent="0.15">
      <c r="A22" s="13" t="s">
        <v>53</v>
      </c>
      <c r="B22" s="9">
        <v>-2.29</v>
      </c>
      <c r="C22" s="9">
        <v>-2.62</v>
      </c>
      <c r="D22" s="9">
        <v>-7.38</v>
      </c>
      <c r="E22" s="9">
        <v>-7.71</v>
      </c>
      <c r="F22" s="9">
        <v>-16.100000000000001</v>
      </c>
      <c r="G22" s="9">
        <v>-15.8</v>
      </c>
      <c r="H22" s="9">
        <v>-16.399999999999999</v>
      </c>
      <c r="I22" s="9">
        <v>-8.1999999999999993</v>
      </c>
      <c r="J22" s="9">
        <v>-2.1100000000000001E-2</v>
      </c>
      <c r="K22" s="9">
        <v>2.94</v>
      </c>
      <c r="L22" s="9">
        <v>3.5</v>
      </c>
      <c r="M22" s="9">
        <v>4.5</v>
      </c>
      <c r="N22" s="9">
        <v>5</v>
      </c>
      <c r="O22" s="9">
        <v>6.81</v>
      </c>
      <c r="P22" s="9">
        <v>6.27</v>
      </c>
      <c r="Q22" s="9">
        <v>-9.26</v>
      </c>
      <c r="R22" s="9">
        <v>4.45</v>
      </c>
      <c r="S22" s="9">
        <v>5.96</v>
      </c>
      <c r="T22" s="9">
        <v>4.3499999999999996</v>
      </c>
      <c r="V22" s="9">
        <v>1.6299999999999999E-3</v>
      </c>
      <c r="W22" s="9">
        <v>1.6299999999999999E-3</v>
      </c>
      <c r="X22" s="9">
        <v>1.2099999999999999E-3</v>
      </c>
      <c r="Y22" s="9">
        <v>1.2099999999999999E-3</v>
      </c>
      <c r="Z22" s="9">
        <v>7.2400000000000003E-4</v>
      </c>
      <c r="AA22" s="9">
        <v>3.6200000000000002E-4</v>
      </c>
      <c r="AB22" s="9">
        <v>3.6200000000000002E-4</v>
      </c>
      <c r="AC22" s="9">
        <v>8.4199999999999998E-4</v>
      </c>
      <c r="AD22" s="9">
        <v>3.14E-3</v>
      </c>
      <c r="AE22" s="9">
        <v>2.5300000000000002E-4</v>
      </c>
      <c r="AF22" s="9">
        <v>8.8999999999999995E-5</v>
      </c>
      <c r="AG22" s="9">
        <v>0</v>
      </c>
      <c r="AH22" s="9">
        <v>3.8600000000000001E-3</v>
      </c>
      <c r="AI22" s="9">
        <v>3.3700000000000002E-3</v>
      </c>
      <c r="AJ22" s="9">
        <v>2.9500000000000001E-4</v>
      </c>
      <c r="AK22" s="9">
        <v>0</v>
      </c>
      <c r="AL22" s="9">
        <v>2.0800000000000001E-5</v>
      </c>
      <c r="AM22" s="9">
        <v>0</v>
      </c>
      <c r="AN22" s="9">
        <v>0</v>
      </c>
      <c r="AO22" s="10" t="str">
        <f t="shared" si="11"/>
        <v>509_D3</v>
      </c>
      <c r="AP22" s="9"/>
      <c r="AR22" s="10">
        <f t="shared" si="32"/>
        <v>0</v>
      </c>
      <c r="AS22" s="10">
        <f t="shared" si="33"/>
        <v>0</v>
      </c>
      <c r="AT22" s="10">
        <f t="shared" si="34"/>
        <v>3.8808000000000002E-3</v>
      </c>
      <c r="AU22" s="10">
        <f t="shared" si="35"/>
        <v>3.6650000000000003E-3</v>
      </c>
      <c r="AV22" s="10">
        <f t="shared" si="36"/>
        <v>3.14E-3</v>
      </c>
      <c r="AW22" s="10">
        <f t="shared" si="37"/>
        <v>1.4480000000000001E-3</v>
      </c>
      <c r="AX22" s="12">
        <f t="shared" si="12"/>
        <v>1.4988799999999998E-2</v>
      </c>
      <c r="AY22" s="10"/>
      <c r="AZ22" s="11" t="str">
        <f t="shared" si="13"/>
        <v>509_D3</v>
      </c>
      <c r="BA22" s="11">
        <f t="shared" si="38"/>
        <v>0.80911152339723769</v>
      </c>
      <c r="BB22" s="11">
        <f t="shared" si="39"/>
        <v>0.20948975234842018</v>
      </c>
      <c r="BC22" s="11">
        <f t="shared" si="40"/>
        <v>0.25891332194705385</v>
      </c>
      <c r="BD22" s="11">
        <f t="shared" si="41"/>
        <v>0.24451590520922292</v>
      </c>
      <c r="BE22" s="11">
        <f t="shared" si="42"/>
        <v>9.6605465414175931E-2</v>
      </c>
      <c r="BF22" s="11">
        <f t="shared" si="43"/>
        <v>2.1685082872928176</v>
      </c>
      <c r="BG22" s="11">
        <f t="shared" si="14"/>
        <v>0</v>
      </c>
      <c r="BH22" s="10"/>
      <c r="BI22" s="22">
        <f t="shared" si="15"/>
        <v>7.1894881163582474</v>
      </c>
      <c r="BJ22" s="10"/>
      <c r="BK22" s="10"/>
      <c r="BL22"/>
      <c r="BM22"/>
      <c r="BN22"/>
      <c r="BO22"/>
      <c r="BP22"/>
      <c r="BQ22"/>
      <c r="BR22"/>
      <c r="BS22"/>
      <c r="BT22"/>
      <c r="BU22"/>
      <c r="BV22" s="10"/>
      <c r="BW22" s="10"/>
      <c r="BX22" s="10"/>
      <c r="BY22" s="10"/>
      <c r="BZ22" s="4"/>
      <c r="CA22" s="10"/>
      <c r="CC22" s="10"/>
      <c r="CD22" s="10"/>
      <c r="CE22" s="10"/>
      <c r="CF22" s="10"/>
      <c r="CG22" s="10"/>
      <c r="CJ22" s="10"/>
      <c r="CM22" s="10">
        <f t="shared" si="16"/>
        <v>-2.1100000000000001E-2</v>
      </c>
      <c r="CN22" s="10">
        <f t="shared" si="17"/>
        <v>4.5</v>
      </c>
      <c r="CO22" s="10">
        <f t="shared" si="18"/>
        <v>5</v>
      </c>
      <c r="CP22" s="10">
        <f t="shared" si="19"/>
        <v>4.45</v>
      </c>
      <c r="CQ22" s="10">
        <f t="shared" si="20"/>
        <v>4.3499999999999996</v>
      </c>
      <c r="CR22" s="10">
        <f t="shared" si="21"/>
        <v>3.5</v>
      </c>
      <c r="CS22" s="10"/>
      <c r="CT22" s="10">
        <f t="shared" si="22"/>
        <v>0</v>
      </c>
      <c r="CU22" s="10">
        <f t="shared" si="23"/>
        <v>1.48996E-5</v>
      </c>
      <c r="CV22" s="10">
        <f t="shared" si="24"/>
        <v>4.3264000000000002E-10</v>
      </c>
      <c r="CW22" s="10">
        <f t="shared" si="25"/>
        <v>0</v>
      </c>
      <c r="CX22" s="10">
        <f t="shared" si="26"/>
        <v>0</v>
      </c>
      <c r="CY22" s="10"/>
      <c r="CZ22" s="10">
        <f t="shared" si="27"/>
        <v>4.9999840301020981</v>
      </c>
      <c r="DA22" s="10"/>
      <c r="DB22" s="10"/>
      <c r="DC22" s="10"/>
      <c r="DD22" s="10"/>
      <c r="DE22" s="1">
        <f t="shared" si="28"/>
        <v>-2.1100000000000001E-2</v>
      </c>
      <c r="DF22" s="1">
        <f t="shared" si="29"/>
        <v>4.9999840301020981</v>
      </c>
      <c r="DG22" s="10">
        <f t="shared" si="30"/>
        <v>5.0210840301020978</v>
      </c>
      <c r="DH22" s="10"/>
      <c r="DI22" s="10">
        <f t="shared" si="31"/>
        <v>7.1894881163582474</v>
      </c>
      <c r="DJ22" s="10"/>
      <c r="DK22" s="10"/>
      <c r="DL22" s="10"/>
    </row>
    <row r="23" spans="1:116" x14ac:dyDescent="0.15">
      <c r="A23" s="13" t="s">
        <v>54</v>
      </c>
      <c r="B23" s="9">
        <v>-2.29</v>
      </c>
      <c r="C23" s="9">
        <v>-2.62</v>
      </c>
      <c r="D23" s="9">
        <v>-7.4</v>
      </c>
      <c r="E23" s="9">
        <v>-7.73</v>
      </c>
      <c r="F23" s="9">
        <v>-16.2</v>
      </c>
      <c r="G23" s="9">
        <v>-15.8</v>
      </c>
      <c r="H23" s="9">
        <v>-16.5</v>
      </c>
      <c r="I23" s="9">
        <v>-8.3000000000000007</v>
      </c>
      <c r="J23" s="9">
        <v>-2.01E-2</v>
      </c>
      <c r="K23" s="9">
        <v>2.93</v>
      </c>
      <c r="L23" s="9">
        <v>3.46</v>
      </c>
      <c r="M23" s="9">
        <v>4.5</v>
      </c>
      <c r="N23" s="9">
        <v>5.12</v>
      </c>
      <c r="O23" s="9">
        <v>6.81</v>
      </c>
      <c r="P23" s="9">
        <v>6.5</v>
      </c>
      <c r="Q23" s="9">
        <v>-9.8800000000000008</v>
      </c>
      <c r="R23" s="9">
        <v>4.5999999999999996</v>
      </c>
      <c r="S23" s="9">
        <v>6</v>
      </c>
      <c r="T23" s="9">
        <v>3.57</v>
      </c>
      <c r="V23" s="9">
        <v>1.89E-3</v>
      </c>
      <c r="W23" s="9">
        <v>1.89E-3</v>
      </c>
      <c r="X23" s="9">
        <v>1.97E-3</v>
      </c>
      <c r="Y23" s="9">
        <v>1.97E-3</v>
      </c>
      <c r="Z23" s="9">
        <v>1.47E-3</v>
      </c>
      <c r="AA23" s="9">
        <v>7.3399999999999995E-4</v>
      </c>
      <c r="AB23" s="9">
        <v>7.3399999999999995E-4</v>
      </c>
      <c r="AC23" s="9">
        <v>1.06E-3</v>
      </c>
      <c r="AD23" s="9">
        <v>5.8599999999999998E-3</v>
      </c>
      <c r="AE23" s="9">
        <v>3.1199999999999999E-4</v>
      </c>
      <c r="AF23" s="9">
        <v>2.69E-5</v>
      </c>
      <c r="AG23" s="9">
        <v>0</v>
      </c>
      <c r="AH23" s="9">
        <v>2.9199999999999999E-3</v>
      </c>
      <c r="AI23" s="9">
        <v>1.8600000000000001E-3</v>
      </c>
      <c r="AJ23" s="9">
        <v>3.4199999999999999E-3</v>
      </c>
      <c r="AK23" s="9">
        <v>0</v>
      </c>
      <c r="AL23" s="9">
        <v>0</v>
      </c>
      <c r="AM23" s="9">
        <v>0</v>
      </c>
      <c r="AN23" s="9">
        <v>0</v>
      </c>
      <c r="AO23" s="10" t="str">
        <f t="shared" si="11"/>
        <v>511_D2</v>
      </c>
      <c r="AP23" s="9"/>
      <c r="AR23" s="10">
        <f t="shared" si="32"/>
        <v>0</v>
      </c>
      <c r="AS23" s="10">
        <f t="shared" si="33"/>
        <v>0</v>
      </c>
      <c r="AT23" s="10">
        <f t="shared" si="34"/>
        <v>2.9199999999999999E-3</v>
      </c>
      <c r="AU23" s="10">
        <f t="shared" si="35"/>
        <v>5.28E-3</v>
      </c>
      <c r="AV23" s="10">
        <f t="shared" si="36"/>
        <v>5.8599999999999998E-3</v>
      </c>
      <c r="AW23" s="10">
        <f t="shared" si="37"/>
        <v>2.9379999999999996E-3</v>
      </c>
      <c r="AX23" s="12">
        <f t="shared" si="12"/>
        <v>1.9277999999999997E-2</v>
      </c>
      <c r="AY23" s="10"/>
      <c r="AZ23" s="11" t="str">
        <f t="shared" si="13"/>
        <v>511_D2</v>
      </c>
      <c r="BA23" s="11">
        <f t="shared" si="38"/>
        <v>2.006849315068493</v>
      </c>
      <c r="BB23" s="11">
        <f t="shared" si="39"/>
        <v>0.30397344122834324</v>
      </c>
      <c r="BC23" s="11">
        <f t="shared" si="40"/>
        <v>0.15146799460524954</v>
      </c>
      <c r="BD23" s="11">
        <f t="shared" si="41"/>
        <v>0.27388733271086219</v>
      </c>
      <c r="BE23" s="11">
        <f t="shared" si="42"/>
        <v>0.15240170142130927</v>
      </c>
      <c r="BF23" s="11">
        <f t="shared" si="43"/>
        <v>1.9945541184479239</v>
      </c>
      <c r="BG23" s="11">
        <f t="shared" si="14"/>
        <v>0</v>
      </c>
      <c r="BH23" s="10"/>
      <c r="BI23" s="22">
        <f t="shared" si="15"/>
        <v>7.3048818756747247</v>
      </c>
      <c r="BJ23" s="10"/>
      <c r="BK23" s="10"/>
      <c r="BL23"/>
      <c r="BM23"/>
      <c r="BN23"/>
      <c r="BO23"/>
      <c r="BP23"/>
      <c r="BQ23"/>
      <c r="BR23"/>
      <c r="BS23"/>
      <c r="BT23"/>
      <c r="BU23"/>
      <c r="BV23" s="10"/>
      <c r="BW23" s="10"/>
      <c r="BX23" s="10"/>
      <c r="BY23" s="10"/>
      <c r="BZ23" s="4"/>
      <c r="CA23" s="10"/>
      <c r="CC23" s="10"/>
      <c r="CD23" s="10"/>
      <c r="CE23" s="10"/>
      <c r="CF23" s="10"/>
      <c r="CG23" s="10"/>
      <c r="CJ23" s="10"/>
      <c r="CM23" s="10">
        <f t="shared" si="16"/>
        <v>-2.01E-2</v>
      </c>
      <c r="CN23" s="10">
        <f t="shared" si="17"/>
        <v>4.5</v>
      </c>
      <c r="CO23" s="10">
        <f t="shared" si="18"/>
        <v>5.12</v>
      </c>
      <c r="CP23" s="10">
        <f t="shared" si="19"/>
        <v>4.5999999999999996</v>
      </c>
      <c r="CQ23" s="10">
        <f t="shared" si="20"/>
        <v>3.57</v>
      </c>
      <c r="CR23" s="10">
        <f t="shared" si="21"/>
        <v>3.46</v>
      </c>
      <c r="CS23" s="10"/>
      <c r="CT23" s="10">
        <f t="shared" si="22"/>
        <v>0</v>
      </c>
      <c r="CU23" s="10">
        <f t="shared" si="23"/>
        <v>8.5263999999999985E-6</v>
      </c>
      <c r="CV23" s="10">
        <f t="shared" si="24"/>
        <v>0</v>
      </c>
      <c r="CW23" s="10">
        <f t="shared" si="25"/>
        <v>0</v>
      </c>
      <c r="CX23" s="10">
        <f t="shared" si="26"/>
        <v>0</v>
      </c>
      <c r="CY23" s="10"/>
      <c r="CZ23" s="10">
        <f t="shared" si="27"/>
        <v>5.12</v>
      </c>
      <c r="DA23" s="10"/>
      <c r="DB23" s="10"/>
      <c r="DC23" s="10"/>
      <c r="DD23" s="10"/>
      <c r="DE23" s="1">
        <f t="shared" si="28"/>
        <v>-2.01E-2</v>
      </c>
      <c r="DF23" s="1">
        <f t="shared" si="29"/>
        <v>5.12</v>
      </c>
      <c r="DG23" s="10">
        <f t="shared" si="30"/>
        <v>5.1401000000000003</v>
      </c>
      <c r="DH23" s="10"/>
      <c r="DI23" s="10">
        <f t="shared" si="31"/>
        <v>7.3048818756747247</v>
      </c>
      <c r="DJ23" s="10"/>
      <c r="DK23" s="10"/>
      <c r="DL23" s="10"/>
    </row>
    <row r="24" spans="1:116" x14ac:dyDescent="0.15">
      <c r="A24" s="13" t="s">
        <v>55</v>
      </c>
      <c r="B24" s="9">
        <v>-2.31</v>
      </c>
      <c r="C24" s="9">
        <v>-2.64</v>
      </c>
      <c r="D24" s="9">
        <v>-7.39</v>
      </c>
      <c r="E24" s="9">
        <v>-7.72</v>
      </c>
      <c r="F24" s="9">
        <v>-16.2</v>
      </c>
      <c r="G24" s="9">
        <v>-15.8</v>
      </c>
      <c r="H24" s="9">
        <v>-16.5</v>
      </c>
      <c r="I24" s="9">
        <v>-8.33</v>
      </c>
      <c r="J24" s="9">
        <v>-1.2699999999999999E-2</v>
      </c>
      <c r="K24" s="9">
        <v>2.8</v>
      </c>
      <c r="L24" s="9">
        <v>3.5</v>
      </c>
      <c r="M24" s="9">
        <v>4.12</v>
      </c>
      <c r="N24" s="9">
        <v>5.12</v>
      </c>
      <c r="O24" s="9">
        <v>6.8</v>
      </c>
      <c r="P24" s="9">
        <v>6.27</v>
      </c>
      <c r="Q24" s="9">
        <v>-9.69</v>
      </c>
      <c r="R24" s="9">
        <v>4.5</v>
      </c>
      <c r="S24" s="9">
        <v>5.65</v>
      </c>
      <c r="T24" s="9">
        <v>4.16</v>
      </c>
      <c r="V24" s="9">
        <v>2.2399999999999998E-3</v>
      </c>
      <c r="W24" s="9">
        <v>2.2399999999999998E-3</v>
      </c>
      <c r="X24" s="9">
        <v>2.0100000000000001E-3</v>
      </c>
      <c r="Y24" s="9">
        <v>2.0100000000000001E-3</v>
      </c>
      <c r="Z24" s="9">
        <v>1.6800000000000001E-3</v>
      </c>
      <c r="AA24" s="9">
        <v>8.4099999999999995E-4</v>
      </c>
      <c r="AB24" s="9">
        <v>8.4099999999999995E-4</v>
      </c>
      <c r="AC24" s="9">
        <v>1.2899999999999999E-3</v>
      </c>
      <c r="AD24" s="9">
        <v>7.62E-3</v>
      </c>
      <c r="AE24" s="9">
        <v>2.5799999999999998E-3</v>
      </c>
      <c r="AF24" s="9">
        <v>0</v>
      </c>
      <c r="AG24" s="9">
        <v>0</v>
      </c>
      <c r="AH24" s="9">
        <v>4.8700000000000002E-3</v>
      </c>
      <c r="AI24" s="9">
        <v>2.6700000000000001E-3</v>
      </c>
      <c r="AJ24" s="9">
        <v>1.16E-3</v>
      </c>
      <c r="AK24" s="9">
        <v>8.5400000000000002E-5</v>
      </c>
      <c r="AL24" s="9">
        <v>0</v>
      </c>
      <c r="AM24" s="9">
        <v>2.4899999999999998E-4</v>
      </c>
      <c r="AN24" s="9">
        <v>0</v>
      </c>
      <c r="AO24" s="10" t="str">
        <f t="shared" si="11"/>
        <v>511_D3</v>
      </c>
      <c r="AP24" s="9"/>
      <c r="AR24" s="10">
        <f t="shared" si="32"/>
        <v>0</v>
      </c>
      <c r="AS24" s="10">
        <f t="shared" si="33"/>
        <v>0</v>
      </c>
      <c r="AT24" s="10">
        <f t="shared" si="34"/>
        <v>4.8700000000000002E-3</v>
      </c>
      <c r="AU24" s="10">
        <f t="shared" si="35"/>
        <v>4.0790000000000002E-3</v>
      </c>
      <c r="AV24" s="10">
        <f t="shared" si="36"/>
        <v>7.62E-3</v>
      </c>
      <c r="AW24" s="10">
        <f t="shared" si="37"/>
        <v>3.3619999999999995E-3</v>
      </c>
      <c r="AX24" s="12">
        <f t="shared" si="12"/>
        <v>2.4811999999999997E-2</v>
      </c>
      <c r="AY24" s="10"/>
      <c r="AZ24" s="11" t="str">
        <f t="shared" ref="AZ24:AZ45" si="50">A24</f>
        <v>511_D3</v>
      </c>
      <c r="BA24" s="11">
        <f t="shared" si="38"/>
        <v>1.5646817248459959</v>
      </c>
      <c r="BB24" s="11">
        <f t="shared" si="39"/>
        <v>0.30710946316298571</v>
      </c>
      <c r="BC24" s="11">
        <f t="shared" si="40"/>
        <v>0.19627599548605518</v>
      </c>
      <c r="BD24" s="11">
        <f t="shared" si="41"/>
        <v>0.16439625987425441</v>
      </c>
      <c r="BE24" s="11">
        <f t="shared" si="42"/>
        <v>0.13549895211994195</v>
      </c>
      <c r="BF24" s="11">
        <f t="shared" si="43"/>
        <v>2.2665080309339682</v>
      </c>
      <c r="BG24" s="11">
        <f t="shared" si="14"/>
        <v>0</v>
      </c>
      <c r="BH24" s="10"/>
      <c r="BI24" s="22">
        <f t="shared" si="15"/>
        <v>7.2972291877006787</v>
      </c>
      <c r="BJ24" s="10"/>
      <c r="BK24" s="10"/>
      <c r="BL24"/>
      <c r="BM24"/>
      <c r="BN24"/>
      <c r="BO24"/>
      <c r="BP24"/>
      <c r="BQ24"/>
      <c r="BR24"/>
      <c r="BS24"/>
      <c r="BT24"/>
      <c r="BU24"/>
      <c r="BV24" s="10"/>
      <c r="BW24" s="10"/>
      <c r="BX24" s="10"/>
      <c r="BY24" s="10"/>
      <c r="BZ24" s="4"/>
      <c r="CA24" s="10"/>
      <c r="CC24" s="10"/>
      <c r="CD24" s="10"/>
      <c r="CE24" s="10"/>
      <c r="CF24" s="10"/>
      <c r="CG24" s="10"/>
      <c r="CJ24" s="10"/>
      <c r="CM24" s="10">
        <f t="shared" si="16"/>
        <v>-1.2699999999999999E-2</v>
      </c>
      <c r="CN24" s="10">
        <f t="shared" si="17"/>
        <v>4.12</v>
      </c>
      <c r="CO24" s="10">
        <f t="shared" si="18"/>
        <v>5.12</v>
      </c>
      <c r="CP24" s="10">
        <f t="shared" si="19"/>
        <v>4.5</v>
      </c>
      <c r="CQ24" s="10">
        <f t="shared" si="20"/>
        <v>4.16</v>
      </c>
      <c r="CR24" s="10">
        <f t="shared" si="21"/>
        <v>3.5</v>
      </c>
      <c r="CS24" s="10"/>
      <c r="CT24" s="10">
        <f t="shared" si="22"/>
        <v>0</v>
      </c>
      <c r="CU24" s="10">
        <f t="shared" si="23"/>
        <v>2.3716900000000003E-5</v>
      </c>
      <c r="CV24" s="10">
        <f t="shared" si="24"/>
        <v>0</v>
      </c>
      <c r="CW24" s="10">
        <f t="shared" si="25"/>
        <v>0</v>
      </c>
      <c r="CX24" s="10">
        <f t="shared" si="26"/>
        <v>0</v>
      </c>
      <c r="CY24" s="10"/>
      <c r="CZ24" s="10">
        <f t="shared" si="27"/>
        <v>5.12</v>
      </c>
      <c r="DA24" s="10"/>
      <c r="DB24" s="10"/>
      <c r="DC24" s="10"/>
      <c r="DD24" s="10"/>
      <c r="DE24" s="1">
        <f t="shared" si="28"/>
        <v>-1.2699999999999999E-2</v>
      </c>
      <c r="DF24" s="1">
        <f t="shared" si="29"/>
        <v>5.12</v>
      </c>
      <c r="DG24" s="10">
        <f t="shared" si="30"/>
        <v>5.1326999999999998</v>
      </c>
      <c r="DH24" s="10"/>
      <c r="DI24" s="10">
        <f t="shared" si="31"/>
        <v>7.2972291877006787</v>
      </c>
      <c r="DJ24" s="10"/>
      <c r="DK24" s="10"/>
      <c r="DL24" s="10"/>
    </row>
    <row r="25" spans="1:116" x14ac:dyDescent="0.15">
      <c r="A25" s="13" t="s">
        <v>56</v>
      </c>
      <c r="B25" s="9">
        <v>-2.36</v>
      </c>
      <c r="C25" s="9">
        <v>-2.69</v>
      </c>
      <c r="D25" s="9">
        <v>-7.45</v>
      </c>
      <c r="E25" s="9">
        <v>-7.78</v>
      </c>
      <c r="F25" s="9">
        <v>-16.2</v>
      </c>
      <c r="G25" s="9">
        <v>-15.9</v>
      </c>
      <c r="H25" s="9">
        <v>-16.600000000000001</v>
      </c>
      <c r="I25" s="9">
        <v>-8.35</v>
      </c>
      <c r="J25" s="9">
        <v>-5.8799999999999998E-2</v>
      </c>
      <c r="K25" s="9">
        <v>2.91</v>
      </c>
      <c r="L25" s="9">
        <v>3.45</v>
      </c>
      <c r="M25" s="9">
        <v>4.41</v>
      </c>
      <c r="N25" s="9">
        <v>5.21</v>
      </c>
      <c r="O25" s="9">
        <v>6.71</v>
      </c>
      <c r="P25" s="9">
        <v>6.17</v>
      </c>
      <c r="Q25" s="9">
        <v>-9.52</v>
      </c>
      <c r="R25" s="9">
        <v>4.87</v>
      </c>
      <c r="S25" s="9">
        <v>5.65</v>
      </c>
      <c r="T25" s="9">
        <v>4.07</v>
      </c>
      <c r="V25" s="9">
        <v>2.97E-3</v>
      </c>
      <c r="W25" s="9">
        <v>2.97E-3</v>
      </c>
      <c r="X25" s="9">
        <v>2.5200000000000001E-3</v>
      </c>
      <c r="Y25" s="9">
        <v>2.5200000000000001E-3</v>
      </c>
      <c r="Z25" s="9">
        <v>2.1900000000000001E-3</v>
      </c>
      <c r="AA25" s="9">
        <v>1.1000000000000001E-3</v>
      </c>
      <c r="AB25" s="9">
        <v>1.1000000000000001E-3</v>
      </c>
      <c r="AC25" s="9">
        <v>1.98E-3</v>
      </c>
      <c r="AD25" s="9">
        <v>8.2699999999999996E-3</v>
      </c>
      <c r="AE25" s="9">
        <v>8.8400000000000002E-4</v>
      </c>
      <c r="AF25" s="9">
        <v>9.7800000000000006E-5</v>
      </c>
      <c r="AG25" s="9">
        <v>0</v>
      </c>
      <c r="AH25" s="9">
        <v>1.5900000000000001E-3</v>
      </c>
      <c r="AI25" s="9">
        <v>3.6099999999999999E-3</v>
      </c>
      <c r="AJ25" s="9">
        <v>2.7700000000000001E-4</v>
      </c>
      <c r="AK25" s="9">
        <v>4.0400000000000001E-4</v>
      </c>
      <c r="AL25" s="9">
        <v>1.67E-3</v>
      </c>
      <c r="AM25" s="9">
        <v>1.3600000000000001E-3</v>
      </c>
      <c r="AN25" s="9">
        <v>0</v>
      </c>
      <c r="AO25" s="10" t="str">
        <f t="shared" si="11"/>
        <v>512_D2</v>
      </c>
      <c r="AP25" s="9"/>
      <c r="AR25" s="10">
        <f t="shared" si="32"/>
        <v>0</v>
      </c>
      <c r="AS25" s="10">
        <f t="shared" si="33"/>
        <v>0</v>
      </c>
      <c r="AT25" s="10">
        <f t="shared" si="34"/>
        <v>3.2599999999999999E-3</v>
      </c>
      <c r="AU25" s="10">
        <f t="shared" si="35"/>
        <v>5.2470000000000008E-3</v>
      </c>
      <c r="AV25" s="10">
        <f t="shared" si="36"/>
        <v>8.2699999999999996E-3</v>
      </c>
      <c r="AW25" s="10">
        <f t="shared" si="37"/>
        <v>4.3900000000000007E-3</v>
      </c>
      <c r="AX25" s="12">
        <f t="shared" si="12"/>
        <v>2.7800000000000002E-2</v>
      </c>
      <c r="AY25" s="10"/>
      <c r="AZ25" s="11" t="str">
        <f t="shared" si="50"/>
        <v>512_D2</v>
      </c>
      <c r="BA25" s="11">
        <f t="shared" si="38"/>
        <v>2.53680981595092</v>
      </c>
      <c r="BB25" s="11">
        <f t="shared" si="39"/>
        <v>0.29748201438848915</v>
      </c>
      <c r="BC25" s="11">
        <f t="shared" si="40"/>
        <v>0.1172661870503597</v>
      </c>
      <c r="BD25" s="11">
        <f t="shared" si="41"/>
        <v>0.18874100719424461</v>
      </c>
      <c r="BE25" s="11">
        <f t="shared" si="42"/>
        <v>0.15791366906474821</v>
      </c>
      <c r="BF25" s="11">
        <f t="shared" si="43"/>
        <v>1.8838268792710702</v>
      </c>
      <c r="BG25" s="11">
        <f t="shared" si="14"/>
        <v>0</v>
      </c>
      <c r="BH25" s="10"/>
      <c r="BI25" s="22">
        <f t="shared" si="15"/>
        <v>7.2548716310585419</v>
      </c>
      <c r="BJ25" s="10"/>
      <c r="BK25" s="10"/>
      <c r="BL25"/>
      <c r="BM25"/>
      <c r="BN25"/>
      <c r="BO25"/>
      <c r="BP25"/>
      <c r="BQ25"/>
      <c r="BR25"/>
      <c r="BS25"/>
      <c r="BT25"/>
      <c r="BU25"/>
      <c r="BV25" s="10"/>
      <c r="BW25" s="10"/>
      <c r="BX25" s="10"/>
      <c r="BY25" s="10"/>
      <c r="BZ25" s="4"/>
      <c r="CA25" s="10"/>
      <c r="CC25" s="10"/>
      <c r="CD25" s="10"/>
      <c r="CE25" s="10"/>
      <c r="CF25" s="10"/>
      <c r="CG25" s="10"/>
      <c r="CJ25" s="10"/>
      <c r="CM25" s="10">
        <f t="shared" si="16"/>
        <v>-5.8799999999999998E-2</v>
      </c>
      <c r="CN25" s="10">
        <f t="shared" si="17"/>
        <v>4.41</v>
      </c>
      <c r="CO25" s="10">
        <f t="shared" si="18"/>
        <v>5.21</v>
      </c>
      <c r="CP25" s="10">
        <f t="shared" si="19"/>
        <v>4.87</v>
      </c>
      <c r="CQ25" s="10">
        <f t="shared" si="20"/>
        <v>4.07</v>
      </c>
      <c r="CR25" s="10">
        <f t="shared" si="21"/>
        <v>3.45</v>
      </c>
      <c r="CS25" s="10"/>
      <c r="CT25" s="10">
        <f t="shared" si="22"/>
        <v>0</v>
      </c>
      <c r="CU25" s="10">
        <f t="shared" si="23"/>
        <v>2.5281E-6</v>
      </c>
      <c r="CV25" s="10">
        <f t="shared" si="24"/>
        <v>2.7889000000000001E-6</v>
      </c>
      <c r="CW25" s="10">
        <f t="shared" si="25"/>
        <v>0</v>
      </c>
      <c r="CX25" s="10">
        <f t="shared" si="26"/>
        <v>0</v>
      </c>
      <c r="CY25" s="10"/>
      <c r="CZ25" s="10">
        <f t="shared" si="27"/>
        <v>5.0316614632311456</v>
      </c>
      <c r="DA25" s="10"/>
      <c r="DB25" s="10"/>
      <c r="DC25" s="10"/>
      <c r="DD25" s="10"/>
      <c r="DE25" s="1">
        <f t="shared" si="28"/>
        <v>-5.8799999999999998E-2</v>
      </c>
      <c r="DF25" s="1">
        <f t="shared" si="29"/>
        <v>5.0316614632311456</v>
      </c>
      <c r="DG25" s="10">
        <f t="shared" si="30"/>
        <v>5.0904614632311453</v>
      </c>
      <c r="DH25" s="10"/>
      <c r="DI25" s="10">
        <f t="shared" si="31"/>
        <v>7.2548716310585419</v>
      </c>
      <c r="DJ25" s="10"/>
      <c r="DK25" s="10"/>
      <c r="DL25" s="10"/>
    </row>
    <row r="26" spans="1:116" x14ac:dyDescent="0.15">
      <c r="A26" s="13" t="s">
        <v>57</v>
      </c>
      <c r="B26" s="9">
        <v>-2.2799999999999998</v>
      </c>
      <c r="C26" s="9">
        <v>-2.61</v>
      </c>
      <c r="D26" s="9">
        <v>-7.35</v>
      </c>
      <c r="E26" s="9">
        <v>-7.68</v>
      </c>
      <c r="F26" s="9">
        <v>-16.100000000000001</v>
      </c>
      <c r="G26" s="9">
        <v>-15.8</v>
      </c>
      <c r="H26" s="9">
        <v>-16.5</v>
      </c>
      <c r="I26" s="9">
        <v>-8.1999999999999993</v>
      </c>
      <c r="J26" s="9">
        <v>2.1299999999999999E-2</v>
      </c>
      <c r="K26" s="9">
        <v>2.96</v>
      </c>
      <c r="L26" s="9">
        <v>3.32</v>
      </c>
      <c r="M26" s="9">
        <v>4.5</v>
      </c>
      <c r="N26" s="9">
        <v>5.16</v>
      </c>
      <c r="O26" s="9">
        <v>6.81</v>
      </c>
      <c r="P26" s="9">
        <v>6.31</v>
      </c>
      <c r="Q26" s="9">
        <v>-10</v>
      </c>
      <c r="R26" s="9">
        <v>4.3099999999999996</v>
      </c>
      <c r="S26" s="9">
        <v>5.65</v>
      </c>
      <c r="T26" s="9">
        <v>4.51</v>
      </c>
      <c r="V26" s="9">
        <v>2.3700000000000001E-3</v>
      </c>
      <c r="W26" s="9">
        <v>2.3700000000000001E-3</v>
      </c>
      <c r="X26" s="9">
        <v>1.9599999999999999E-3</v>
      </c>
      <c r="Y26" s="9">
        <v>1.9599999999999999E-3</v>
      </c>
      <c r="Z26" s="9">
        <v>1.5900000000000001E-3</v>
      </c>
      <c r="AA26" s="9">
        <v>7.9299999999999998E-4</v>
      </c>
      <c r="AB26" s="9">
        <v>7.9299999999999998E-4</v>
      </c>
      <c r="AC26" s="9">
        <v>1.48E-3</v>
      </c>
      <c r="AD26" s="9">
        <v>7.1399999999999996E-3</v>
      </c>
      <c r="AE26" s="9">
        <v>1.5E-3</v>
      </c>
      <c r="AF26" s="9">
        <v>9.7699999999999996E-6</v>
      </c>
      <c r="AG26" s="9">
        <v>0</v>
      </c>
      <c r="AH26" s="9">
        <v>2.8700000000000002E-3</v>
      </c>
      <c r="AI26" s="9">
        <v>3.5200000000000001E-3</v>
      </c>
      <c r="AJ26" s="9">
        <v>2.0699999999999999E-4</v>
      </c>
      <c r="AK26" s="9">
        <v>3.4600000000000001E-5</v>
      </c>
      <c r="AL26" s="9">
        <v>0</v>
      </c>
      <c r="AM26" s="9">
        <v>5.7200000000000003E-4</v>
      </c>
      <c r="AN26" s="9">
        <v>0</v>
      </c>
      <c r="AO26" s="10" t="str">
        <f t="shared" si="11"/>
        <v>512_D3</v>
      </c>
      <c r="AP26" s="9"/>
      <c r="AR26" s="10">
        <f t="shared" si="32"/>
        <v>0</v>
      </c>
      <c r="AS26" s="10">
        <f t="shared" si="33"/>
        <v>0</v>
      </c>
      <c r="AT26" s="10">
        <f t="shared" si="34"/>
        <v>2.8700000000000002E-3</v>
      </c>
      <c r="AU26" s="10">
        <f t="shared" si="35"/>
        <v>4.2989999999999999E-3</v>
      </c>
      <c r="AV26" s="10">
        <f t="shared" si="36"/>
        <v>7.1399999999999996E-3</v>
      </c>
      <c r="AW26" s="10">
        <f t="shared" si="37"/>
        <v>3.176E-3</v>
      </c>
      <c r="AX26" s="12">
        <f t="shared" si="12"/>
        <v>2.2666000000000002E-2</v>
      </c>
      <c r="AY26" s="10"/>
      <c r="AZ26" s="11" t="str">
        <f t="shared" si="50"/>
        <v>512_D3</v>
      </c>
      <c r="BA26" s="11">
        <f t="shared" si="38"/>
        <v>2.48780487804878</v>
      </c>
      <c r="BB26" s="11">
        <f t="shared" si="39"/>
        <v>0.31500926497838166</v>
      </c>
      <c r="BC26" s="11">
        <f t="shared" si="40"/>
        <v>0.12662137121680048</v>
      </c>
      <c r="BD26" s="11">
        <f t="shared" si="41"/>
        <v>0.18966734315715167</v>
      </c>
      <c r="BE26" s="11">
        <f t="shared" si="42"/>
        <v>0.14012176828730255</v>
      </c>
      <c r="BF26" s="11">
        <f t="shared" si="43"/>
        <v>2.248110831234257</v>
      </c>
      <c r="BG26" s="11">
        <f t="shared" si="14"/>
        <v>0</v>
      </c>
      <c r="BH26" s="10"/>
      <c r="BI26" s="22">
        <f t="shared" si="15"/>
        <v>7.3034284141301198</v>
      </c>
      <c r="BJ26" s="10"/>
      <c r="BK26" s="10"/>
      <c r="BL26"/>
      <c r="BM26"/>
      <c r="BN26"/>
      <c r="BO26"/>
      <c r="BP26"/>
      <c r="BQ26"/>
      <c r="BR26"/>
      <c r="BS26"/>
      <c r="BT26"/>
      <c r="BU26"/>
      <c r="BV26" s="10"/>
      <c r="BW26" s="10"/>
      <c r="BX26" s="10"/>
      <c r="BY26" s="10"/>
      <c r="BZ26" s="4"/>
      <c r="CA26" s="10"/>
      <c r="CC26" s="10"/>
      <c r="CD26" s="10"/>
      <c r="CE26" s="10"/>
      <c r="CF26" s="10"/>
      <c r="CG26" s="10"/>
      <c r="CJ26" s="10"/>
      <c r="CM26" s="10">
        <f t="shared" si="16"/>
        <v>2.1299999999999999E-2</v>
      </c>
      <c r="CN26" s="10">
        <f t="shared" si="17"/>
        <v>4.5</v>
      </c>
      <c r="CO26" s="10">
        <f t="shared" si="18"/>
        <v>5.16</v>
      </c>
      <c r="CP26" s="10">
        <f t="shared" si="19"/>
        <v>4.3099999999999996</v>
      </c>
      <c r="CQ26" s="10">
        <f t="shared" si="20"/>
        <v>4.51</v>
      </c>
      <c r="CR26" s="10">
        <f t="shared" si="21"/>
        <v>3.32</v>
      </c>
      <c r="CS26" s="10"/>
      <c r="CT26" s="10">
        <f t="shared" si="22"/>
        <v>0</v>
      </c>
      <c r="CU26" s="10">
        <f t="shared" si="23"/>
        <v>8.2369000000000007E-6</v>
      </c>
      <c r="CV26" s="10">
        <f t="shared" si="24"/>
        <v>0</v>
      </c>
      <c r="CW26" s="10">
        <f t="shared" si="25"/>
        <v>0</v>
      </c>
      <c r="CX26" s="10">
        <f t="shared" si="26"/>
        <v>0</v>
      </c>
      <c r="CY26" s="10"/>
      <c r="CZ26" s="10">
        <f t="shared" si="27"/>
        <v>5.16</v>
      </c>
      <c r="DA26" s="10"/>
      <c r="DB26" s="10"/>
      <c r="DC26" s="10"/>
      <c r="DD26" s="10"/>
      <c r="DE26" s="1">
        <f t="shared" si="28"/>
        <v>2.1299999999999999E-2</v>
      </c>
      <c r="DF26" s="1">
        <f t="shared" si="29"/>
        <v>5.16</v>
      </c>
      <c r="DG26" s="10">
        <f t="shared" si="30"/>
        <v>5.1387</v>
      </c>
      <c r="DH26" s="10"/>
      <c r="DI26" s="10">
        <f t="shared" si="31"/>
        <v>7.3034284141301198</v>
      </c>
      <c r="DJ26" s="10"/>
      <c r="DK26" s="10"/>
      <c r="DL26" s="10"/>
    </row>
    <row r="27" spans="1:116" x14ac:dyDescent="0.15">
      <c r="A27" s="13" t="s">
        <v>70</v>
      </c>
      <c r="B27" s="9">
        <v>-2.31</v>
      </c>
      <c r="C27" s="9">
        <v>-2.64</v>
      </c>
      <c r="D27" s="9">
        <v>-7.44</v>
      </c>
      <c r="E27" s="9">
        <v>-7.77</v>
      </c>
      <c r="F27" s="9">
        <v>-16.2</v>
      </c>
      <c r="G27" s="9">
        <v>-15.9</v>
      </c>
      <c r="H27" s="9">
        <v>-16.5</v>
      </c>
      <c r="I27" s="9">
        <v>-8.35</v>
      </c>
      <c r="J27" s="9">
        <v>-6.4199999999999993E-2</v>
      </c>
      <c r="K27" s="9">
        <v>2.91</v>
      </c>
      <c r="L27" s="9">
        <v>3.3</v>
      </c>
      <c r="M27" s="9">
        <v>4.5</v>
      </c>
      <c r="N27" s="9">
        <v>5.26</v>
      </c>
      <c r="O27" s="9">
        <v>6.8</v>
      </c>
      <c r="P27" s="9">
        <v>6.38</v>
      </c>
      <c r="Q27" s="9">
        <v>-9.7200000000000006</v>
      </c>
      <c r="R27" s="9">
        <v>4.3</v>
      </c>
      <c r="S27" s="9">
        <v>5.65</v>
      </c>
      <c r="T27" s="9">
        <v>4.2699999999999996</v>
      </c>
      <c r="V27" s="9">
        <v>2.7699999999999999E-3</v>
      </c>
      <c r="W27" s="9">
        <v>2.7699999999999999E-3</v>
      </c>
      <c r="X27" s="9">
        <v>2.3800000000000002E-3</v>
      </c>
      <c r="Y27" s="9">
        <v>2.3800000000000002E-3</v>
      </c>
      <c r="Z27" s="9">
        <v>1.9499999999999999E-3</v>
      </c>
      <c r="AA27" s="9">
        <v>9.7499999999999996E-4</v>
      </c>
      <c r="AB27" s="9">
        <v>9.7499999999999996E-4</v>
      </c>
      <c r="AC27" s="9">
        <v>1.5399999999999999E-3</v>
      </c>
      <c r="AD27" s="9">
        <v>1.0500000000000001E-2</v>
      </c>
      <c r="AE27" s="9">
        <v>2.15E-3</v>
      </c>
      <c r="AF27" s="9">
        <v>0</v>
      </c>
      <c r="AG27" s="9">
        <v>2.8099999999999999E-5</v>
      </c>
      <c r="AH27" s="9">
        <v>6.8900000000000003E-3</v>
      </c>
      <c r="AI27" s="9">
        <v>2.3500000000000001E-3</v>
      </c>
      <c r="AJ27" s="9">
        <v>1.24E-3</v>
      </c>
      <c r="AK27" s="9">
        <v>8.3399999999999994E-5</v>
      </c>
      <c r="AL27" s="9">
        <v>0</v>
      </c>
      <c r="AM27" s="9">
        <v>0</v>
      </c>
      <c r="AN27" s="9">
        <v>0</v>
      </c>
      <c r="AO27" s="10" t="str">
        <f t="shared" si="11"/>
        <v>513_D3</v>
      </c>
      <c r="AP27" s="9"/>
      <c r="AR27" s="10">
        <f t="shared" ref="AR27:AR31" si="51">IF(AP27=1,AF27,0)</f>
        <v>0</v>
      </c>
      <c r="AS27" s="10">
        <f t="shared" ref="AS27:AS31" si="52">IF(AQ27=1,AM27,0)</f>
        <v>0</v>
      </c>
      <c r="AT27" s="10">
        <f t="shared" ref="AT27:AT31" si="53">SUM(AR27:AS27,AG27,AH27,AL27,AN27)</f>
        <v>6.9180999999999999E-3</v>
      </c>
      <c r="AU27" s="10">
        <f t="shared" ref="AU27:AU31" si="54">SUM(AM27,AI27,AJ27) - AS27</f>
        <v>3.5900000000000003E-3</v>
      </c>
      <c r="AV27" s="10">
        <f t="shared" ref="AV27:AV31" si="55">AD27</f>
        <v>1.0500000000000001E-2</v>
      </c>
      <c r="AW27" s="10">
        <f t="shared" ref="AW27:AW31" si="56">SUM(Z27:AB27)</f>
        <v>3.8999999999999998E-3</v>
      </c>
      <c r="AX27" s="12">
        <f t="shared" ref="AX27:AX31" si="57">SUM(AT27,AV27,AW27,V27:W27,V27:W27)</f>
        <v>3.2398100000000006E-2</v>
      </c>
      <c r="AY27" s="10"/>
      <c r="AZ27" s="11" t="str">
        <f t="shared" si="50"/>
        <v>513_D3</v>
      </c>
      <c r="BA27" s="11">
        <f t="shared" ref="BA27:BA44" si="58">AV27/AT27</f>
        <v>1.5177577658605688</v>
      </c>
      <c r="BB27" s="11">
        <f t="shared" ref="BB27:BB44" si="59">AV27/AX27</f>
        <v>0.32409307953244165</v>
      </c>
      <c r="BC27" s="11">
        <f t="shared" ref="BC27:BC44" si="60">AT27/AX27</f>
        <v>0.21353412700127472</v>
      </c>
      <c r="BD27" s="11">
        <f t="shared" ref="BD27:BD44" si="61">AU27/AX27</f>
        <v>0.11080896719252054</v>
      </c>
      <c r="BE27" s="11">
        <f t="shared" ref="BE27:BE44" si="62">AW27/AX27</f>
        <v>0.12037742954062118</v>
      </c>
      <c r="BF27" s="11">
        <f t="shared" ref="BF27:BF44" si="63">AV27/AW27</f>
        <v>2.6923076923076925</v>
      </c>
      <c r="BG27" s="11">
        <f t="shared" ref="BG27:BG44" si="64">BV27</f>
        <v>0</v>
      </c>
      <c r="BH27" s="10"/>
      <c r="BI27" s="22">
        <f t="shared" si="15"/>
        <v>7.5271695779392784</v>
      </c>
      <c r="BJ27" s="10"/>
      <c r="BK27" s="10"/>
      <c r="BL27"/>
      <c r="BM27"/>
      <c r="BN27"/>
      <c r="BO27"/>
      <c r="BP27"/>
      <c r="BQ27"/>
      <c r="BR27"/>
      <c r="BS27"/>
      <c r="BT27"/>
      <c r="BU27"/>
      <c r="BV27" s="10"/>
      <c r="BW27" s="10"/>
      <c r="BX27" s="10"/>
      <c r="BY27" s="10"/>
      <c r="BZ27" s="4"/>
      <c r="CA27" s="10"/>
      <c r="CC27" s="10"/>
      <c r="CD27" s="10"/>
      <c r="CE27" s="10"/>
      <c r="CF27" s="10"/>
      <c r="CG27" s="10"/>
      <c r="CJ27" s="10"/>
      <c r="CM27" s="10">
        <f t="shared" si="16"/>
        <v>-6.4199999999999993E-2</v>
      </c>
      <c r="CN27" s="10">
        <f t="shared" si="17"/>
        <v>4.5</v>
      </c>
      <c r="CO27" s="10">
        <f t="shared" si="18"/>
        <v>5.26</v>
      </c>
      <c r="CP27" s="10">
        <f t="shared" si="19"/>
        <v>4.3</v>
      </c>
      <c r="CQ27" s="10">
        <f t="shared" si="20"/>
        <v>4.2699999999999996</v>
      </c>
      <c r="CR27" s="10">
        <f t="shared" si="21"/>
        <v>3.3</v>
      </c>
      <c r="CS27" s="10"/>
      <c r="CT27" s="10">
        <f t="shared" si="22"/>
        <v>7.8960999999999992E-10</v>
      </c>
      <c r="CU27" s="10">
        <f t="shared" si="23"/>
        <v>4.7472100000000002E-5</v>
      </c>
      <c r="CV27" s="10">
        <f t="shared" si="24"/>
        <v>0</v>
      </c>
      <c r="CW27" s="10">
        <f t="shared" si="25"/>
        <v>0</v>
      </c>
      <c r="CX27" s="10">
        <f t="shared" si="26"/>
        <v>0</v>
      </c>
      <c r="CY27" s="10"/>
      <c r="CZ27" s="10">
        <f t="shared" si="27"/>
        <v>5.2599873590252253</v>
      </c>
      <c r="DA27" s="10"/>
      <c r="DB27" s="10"/>
      <c r="DC27" s="10"/>
      <c r="DD27" s="10"/>
      <c r="DE27" s="1">
        <f t="shared" si="28"/>
        <v>-6.4199999999999993E-2</v>
      </c>
      <c r="DF27" s="1">
        <f t="shared" si="29"/>
        <v>5.2599873590252253</v>
      </c>
      <c r="DG27" s="10">
        <f t="shared" si="30"/>
        <v>5.3241873590252249</v>
      </c>
      <c r="DH27" s="10"/>
      <c r="DI27" s="10">
        <f t="shared" si="31"/>
        <v>7.5271695779392784</v>
      </c>
      <c r="DJ27" s="10"/>
      <c r="DK27" s="10"/>
      <c r="DL27" s="10"/>
    </row>
    <row r="28" spans="1:116" x14ac:dyDescent="0.15">
      <c r="A28" s="13" t="s">
        <v>71</v>
      </c>
      <c r="B28" s="9">
        <v>-2.29</v>
      </c>
      <c r="C28" s="9">
        <v>-2.62</v>
      </c>
      <c r="D28" s="9">
        <v>-7.39</v>
      </c>
      <c r="E28" s="9">
        <v>-7.72</v>
      </c>
      <c r="F28" s="9">
        <v>-16.100000000000001</v>
      </c>
      <c r="G28" s="9">
        <v>-15.8</v>
      </c>
      <c r="H28" s="9">
        <v>-16.5</v>
      </c>
      <c r="I28" s="9">
        <v>-8.5</v>
      </c>
      <c r="J28" s="9">
        <v>4.9500000000000004E-3</v>
      </c>
      <c r="K28" s="9">
        <v>2.87</v>
      </c>
      <c r="L28" s="9">
        <v>3.5</v>
      </c>
      <c r="M28" s="9">
        <v>4.46</v>
      </c>
      <c r="N28" s="9">
        <v>5.14</v>
      </c>
      <c r="O28" s="9">
        <v>6.83</v>
      </c>
      <c r="P28" s="9">
        <v>6.27</v>
      </c>
      <c r="Q28" s="9">
        <v>-9.65</v>
      </c>
      <c r="R28" s="9">
        <v>4.5199999999999996</v>
      </c>
      <c r="S28" s="9">
        <v>5.65</v>
      </c>
      <c r="T28" s="9">
        <v>4.3</v>
      </c>
      <c r="V28" s="9">
        <v>1.2600000000000001E-3</v>
      </c>
      <c r="W28" s="9">
        <v>1.2600000000000001E-3</v>
      </c>
      <c r="X28" s="9">
        <v>1.98E-3</v>
      </c>
      <c r="Y28" s="9">
        <v>1.98E-3</v>
      </c>
      <c r="Z28" s="9">
        <v>1.0399999999999999E-3</v>
      </c>
      <c r="AA28" s="9">
        <v>5.1999999999999995E-4</v>
      </c>
      <c r="AB28" s="9">
        <v>5.1999999999999995E-4</v>
      </c>
      <c r="AC28" s="9">
        <v>0</v>
      </c>
      <c r="AD28" s="9">
        <v>3.7299999999999998E-3</v>
      </c>
      <c r="AE28" s="9">
        <v>3.1199999999999999E-3</v>
      </c>
      <c r="AF28" s="9">
        <v>1.9599999999999999E-4</v>
      </c>
      <c r="AG28" s="9">
        <v>0</v>
      </c>
      <c r="AH28" s="9">
        <v>4.7699999999999999E-3</v>
      </c>
      <c r="AI28" s="9">
        <v>3.6800000000000001E-3</v>
      </c>
      <c r="AJ28" s="9">
        <v>2.99E-4</v>
      </c>
      <c r="AK28" s="9">
        <v>0</v>
      </c>
      <c r="AL28" s="9">
        <v>0</v>
      </c>
      <c r="AM28" s="9">
        <v>1.2700000000000001E-3</v>
      </c>
      <c r="AN28" s="9">
        <v>0</v>
      </c>
      <c r="AO28" s="10" t="str">
        <f t="shared" si="11"/>
        <v>514_D2</v>
      </c>
      <c r="AP28" s="9"/>
      <c r="AR28" s="10">
        <f t="shared" si="51"/>
        <v>0</v>
      </c>
      <c r="AS28" s="10">
        <f t="shared" si="52"/>
        <v>0</v>
      </c>
      <c r="AT28" s="10">
        <f t="shared" si="53"/>
        <v>4.7699999999999999E-3</v>
      </c>
      <c r="AU28" s="10">
        <f t="shared" si="54"/>
        <v>5.2490000000000002E-3</v>
      </c>
      <c r="AV28" s="10">
        <f t="shared" si="55"/>
        <v>3.7299999999999998E-3</v>
      </c>
      <c r="AW28" s="10">
        <f t="shared" si="56"/>
        <v>2.0799999999999998E-3</v>
      </c>
      <c r="AX28" s="12">
        <f t="shared" si="57"/>
        <v>1.5620000000000004E-2</v>
      </c>
      <c r="AY28" s="10"/>
      <c r="AZ28" s="11" t="str">
        <f t="shared" si="50"/>
        <v>514_D2</v>
      </c>
      <c r="BA28" s="11">
        <f t="shared" si="58"/>
        <v>0.78197064989517817</v>
      </c>
      <c r="BB28" s="11">
        <f t="shared" si="59"/>
        <v>0.23879641485275283</v>
      </c>
      <c r="BC28" s="11">
        <f t="shared" si="60"/>
        <v>0.30537772087067855</v>
      </c>
      <c r="BD28" s="11">
        <f t="shared" si="61"/>
        <v>0.33604353393085779</v>
      </c>
      <c r="BE28" s="11">
        <f t="shared" si="62"/>
        <v>0.13316261203585142</v>
      </c>
      <c r="BF28" s="11">
        <f t="shared" si="63"/>
        <v>1.7932692307692308</v>
      </c>
      <c r="BG28" s="11">
        <f t="shared" si="64"/>
        <v>0</v>
      </c>
      <c r="BH28" s="10"/>
      <c r="BI28" s="22">
        <f t="shared" si="15"/>
        <v>7.2996514829153618</v>
      </c>
      <c r="BJ28" s="10"/>
      <c r="BK28" s="10"/>
      <c r="BL28"/>
      <c r="BM28"/>
      <c r="BN28"/>
      <c r="BO28"/>
      <c r="BP28"/>
      <c r="BQ28"/>
      <c r="BR28"/>
      <c r="BS28"/>
      <c r="BT28"/>
      <c r="BU28"/>
      <c r="BV28" s="10"/>
      <c r="BW28" s="10"/>
      <c r="BX28" s="10"/>
      <c r="BY28" s="10"/>
      <c r="BZ28" s="4"/>
      <c r="CA28" s="10"/>
      <c r="CC28" s="10"/>
      <c r="CD28" s="10"/>
      <c r="CE28" s="10"/>
      <c r="CF28" s="10"/>
      <c r="CG28" s="10"/>
      <c r="CJ28" s="10"/>
      <c r="CM28" s="10">
        <f t="shared" si="16"/>
        <v>4.9500000000000004E-3</v>
      </c>
      <c r="CN28" s="10">
        <f t="shared" si="17"/>
        <v>4.46</v>
      </c>
      <c r="CO28" s="10">
        <f t="shared" si="18"/>
        <v>5.14</v>
      </c>
      <c r="CP28" s="10">
        <f t="shared" si="19"/>
        <v>4.5199999999999996</v>
      </c>
      <c r="CQ28" s="10">
        <f t="shared" si="20"/>
        <v>4.3</v>
      </c>
      <c r="CR28" s="10">
        <f t="shared" si="21"/>
        <v>3.5</v>
      </c>
      <c r="CS28" s="10"/>
      <c r="CT28" s="10">
        <f t="shared" si="22"/>
        <v>0</v>
      </c>
      <c r="CU28" s="10">
        <f t="shared" si="23"/>
        <v>2.27529E-5</v>
      </c>
      <c r="CV28" s="10">
        <f t="shared" si="24"/>
        <v>0</v>
      </c>
      <c r="CW28" s="10">
        <f t="shared" si="25"/>
        <v>0</v>
      </c>
      <c r="CX28" s="10">
        <f t="shared" si="26"/>
        <v>0</v>
      </c>
      <c r="CY28" s="10"/>
      <c r="CZ28" s="10">
        <f t="shared" si="27"/>
        <v>5.14</v>
      </c>
      <c r="DA28" s="10"/>
      <c r="DB28" s="10"/>
      <c r="DC28" s="10"/>
      <c r="DD28" s="10"/>
      <c r="DE28" s="1">
        <f t="shared" si="28"/>
        <v>4.9500000000000004E-3</v>
      </c>
      <c r="DF28" s="1">
        <f t="shared" si="29"/>
        <v>5.14</v>
      </c>
      <c r="DG28" s="10">
        <f t="shared" si="30"/>
        <v>5.1350499999999997</v>
      </c>
      <c r="DH28" s="10"/>
      <c r="DI28" s="10">
        <f t="shared" si="31"/>
        <v>7.2996514829153618</v>
      </c>
      <c r="DJ28" s="10"/>
      <c r="DK28" s="10"/>
      <c r="DL28" s="10"/>
    </row>
    <row r="29" spans="1:116" x14ac:dyDescent="0.15">
      <c r="A29" s="13" t="s">
        <v>72</v>
      </c>
      <c r="B29" s="9">
        <v>-2.37</v>
      </c>
      <c r="C29" s="9">
        <v>-2.7</v>
      </c>
      <c r="D29" s="9">
        <v>-6.86</v>
      </c>
      <c r="E29" s="9">
        <v>-7.19</v>
      </c>
      <c r="F29" s="9">
        <v>-16.3</v>
      </c>
      <c r="G29" s="9">
        <v>-15.9</v>
      </c>
      <c r="H29" s="9">
        <v>-16.600000000000001</v>
      </c>
      <c r="I29" s="9">
        <v>-7.75</v>
      </c>
      <c r="J29" s="9">
        <v>-2.6499999999999999E-2</v>
      </c>
      <c r="K29" s="9">
        <v>2.8</v>
      </c>
      <c r="L29" s="9">
        <v>3.33</v>
      </c>
      <c r="M29" s="9">
        <v>4.5</v>
      </c>
      <c r="N29" s="9">
        <v>5.13</v>
      </c>
      <c r="O29" s="9">
        <v>6.75</v>
      </c>
      <c r="P29" s="9">
        <v>6.34</v>
      </c>
      <c r="Q29" s="9">
        <v>-9.61</v>
      </c>
      <c r="R29" s="9">
        <v>4.05</v>
      </c>
      <c r="S29" s="9">
        <v>6.2</v>
      </c>
      <c r="T29" s="9">
        <v>4.26</v>
      </c>
      <c r="V29" s="9">
        <v>1.91E-3</v>
      </c>
      <c r="W29" s="9">
        <v>1.91E-3</v>
      </c>
      <c r="X29" s="9">
        <v>0</v>
      </c>
      <c r="Y29" s="9">
        <v>0</v>
      </c>
      <c r="Z29" s="9">
        <v>1.65E-3</v>
      </c>
      <c r="AA29" s="9">
        <v>8.2600000000000002E-4</v>
      </c>
      <c r="AB29" s="9">
        <v>8.2600000000000002E-4</v>
      </c>
      <c r="AC29" s="9">
        <v>5.3699999999999998E-3</v>
      </c>
      <c r="AD29" s="9">
        <v>5.0099999999999997E-3</v>
      </c>
      <c r="AE29" s="9">
        <v>2.5600000000000002E-3</v>
      </c>
      <c r="AF29" s="9">
        <v>2.7900000000000001E-5</v>
      </c>
      <c r="AG29" s="9">
        <v>0</v>
      </c>
      <c r="AH29" s="9">
        <v>6.6699999999999997E-3</v>
      </c>
      <c r="AI29" s="9">
        <v>2.8600000000000001E-3</v>
      </c>
      <c r="AJ29" s="9">
        <v>2.2000000000000001E-4</v>
      </c>
      <c r="AK29" s="9">
        <v>9.2100000000000005E-4</v>
      </c>
      <c r="AL29" s="9">
        <v>0</v>
      </c>
      <c r="AM29" s="9">
        <v>5.6999999999999998E-4</v>
      </c>
      <c r="AN29" s="9">
        <v>0</v>
      </c>
      <c r="AO29" s="10" t="str">
        <f t="shared" si="11"/>
        <v>514_D3</v>
      </c>
      <c r="AP29" s="9"/>
      <c r="AR29" s="10">
        <f t="shared" si="51"/>
        <v>0</v>
      </c>
      <c r="AS29" s="10">
        <f t="shared" si="52"/>
        <v>0</v>
      </c>
      <c r="AT29" s="10">
        <f t="shared" si="53"/>
        <v>6.6699999999999997E-3</v>
      </c>
      <c r="AU29" s="10">
        <f t="shared" si="54"/>
        <v>3.65E-3</v>
      </c>
      <c r="AV29" s="10">
        <f t="shared" si="55"/>
        <v>5.0099999999999997E-3</v>
      </c>
      <c r="AW29" s="10">
        <f t="shared" si="56"/>
        <v>3.3019999999999998E-3</v>
      </c>
      <c r="AX29" s="12">
        <f t="shared" si="57"/>
        <v>2.2621999999999993E-2</v>
      </c>
      <c r="AY29" s="10"/>
      <c r="AZ29" s="11" t="str">
        <f t="shared" si="50"/>
        <v>514_D3</v>
      </c>
      <c r="BA29" s="11">
        <f t="shared" si="58"/>
        <v>0.75112443778110938</v>
      </c>
      <c r="BB29" s="11">
        <f t="shared" si="59"/>
        <v>0.22146582972327827</v>
      </c>
      <c r="BC29" s="11">
        <f t="shared" si="60"/>
        <v>0.2948457254000531</v>
      </c>
      <c r="BD29" s="11">
        <f t="shared" si="61"/>
        <v>0.16134736097604108</v>
      </c>
      <c r="BE29" s="11">
        <f t="shared" si="62"/>
        <v>0.14596410573777743</v>
      </c>
      <c r="BF29" s="11">
        <f t="shared" si="63"/>
        <v>1.5172622652937613</v>
      </c>
      <c r="BG29" s="11">
        <f t="shared" si="64"/>
        <v>0</v>
      </c>
      <c r="BH29" s="10"/>
      <c r="BI29" s="22">
        <f t="shared" si="15"/>
        <v>7.3221113082474627</v>
      </c>
      <c r="BJ29" s="10"/>
      <c r="BK29" s="10"/>
      <c r="BL29"/>
      <c r="BM29"/>
      <c r="BN29"/>
      <c r="BO29"/>
      <c r="BP29"/>
      <c r="BQ29"/>
      <c r="BR29"/>
      <c r="BS29"/>
      <c r="BT29"/>
      <c r="BU29"/>
      <c r="BV29" s="10"/>
      <c r="BW29" s="10"/>
      <c r="BX29" s="10"/>
      <c r="BY29" s="10"/>
      <c r="BZ29" s="4"/>
      <c r="CA29" s="10"/>
      <c r="CC29" s="10"/>
      <c r="CD29" s="10"/>
      <c r="CE29" s="10"/>
      <c r="CF29" s="10"/>
      <c r="CG29" s="10"/>
      <c r="CJ29" s="10"/>
      <c r="CM29" s="10">
        <f t="shared" si="16"/>
        <v>-2.6499999999999999E-2</v>
      </c>
      <c r="CN29" s="10">
        <f t="shared" si="17"/>
        <v>4.5</v>
      </c>
      <c r="CO29" s="10">
        <f t="shared" si="18"/>
        <v>5.13</v>
      </c>
      <c r="CP29" s="10">
        <f t="shared" si="19"/>
        <v>4.05</v>
      </c>
      <c r="CQ29" s="10">
        <f t="shared" si="20"/>
        <v>4.26</v>
      </c>
      <c r="CR29" s="10">
        <f t="shared" si="21"/>
        <v>3.33</v>
      </c>
      <c r="CS29" s="10"/>
      <c r="CT29" s="10">
        <f t="shared" si="22"/>
        <v>0</v>
      </c>
      <c r="CU29" s="10">
        <f t="shared" si="23"/>
        <v>4.4488899999999993E-5</v>
      </c>
      <c r="CV29" s="10">
        <f t="shared" si="24"/>
        <v>0</v>
      </c>
      <c r="CW29" s="10">
        <f t="shared" si="25"/>
        <v>0</v>
      </c>
      <c r="CX29" s="10">
        <f t="shared" si="26"/>
        <v>0</v>
      </c>
      <c r="CY29" s="10"/>
      <c r="CZ29" s="10">
        <f t="shared" si="27"/>
        <v>5.13</v>
      </c>
      <c r="DA29" s="10"/>
      <c r="DB29" s="10"/>
      <c r="DC29" s="10"/>
      <c r="DD29" s="10"/>
      <c r="DE29" s="1">
        <f t="shared" si="28"/>
        <v>-2.6499999999999999E-2</v>
      </c>
      <c r="DF29" s="1">
        <f t="shared" si="29"/>
        <v>5.13</v>
      </c>
      <c r="DG29" s="10">
        <f t="shared" si="30"/>
        <v>5.1565000000000003</v>
      </c>
      <c r="DH29" s="10"/>
      <c r="DI29" s="10">
        <f t="shared" si="31"/>
        <v>7.3221113082474627</v>
      </c>
      <c r="DJ29" s="10"/>
      <c r="DK29" s="10"/>
      <c r="DL29" s="10"/>
    </row>
    <row r="30" spans="1:116" x14ac:dyDescent="0.15">
      <c r="A30" s="13" t="s">
        <v>73</v>
      </c>
      <c r="B30" s="9">
        <v>-2.5099999999999998</v>
      </c>
      <c r="C30" s="9">
        <v>-2.83</v>
      </c>
      <c r="D30" s="9">
        <v>-7.62</v>
      </c>
      <c r="E30" s="9">
        <v>-7.94</v>
      </c>
      <c r="F30" s="9">
        <v>-16.399999999999999</v>
      </c>
      <c r="G30" s="9">
        <v>-16</v>
      </c>
      <c r="H30" s="9">
        <v>-16.7</v>
      </c>
      <c r="I30" s="9">
        <v>-8.5</v>
      </c>
      <c r="J30" s="9">
        <v>-0.161</v>
      </c>
      <c r="K30" s="9">
        <v>2.8</v>
      </c>
      <c r="L30" s="9">
        <v>3.3</v>
      </c>
      <c r="M30" s="9">
        <v>4.5</v>
      </c>
      <c r="N30" s="9">
        <v>4.92</v>
      </c>
      <c r="O30" s="9">
        <v>6.75</v>
      </c>
      <c r="P30" s="9">
        <v>6.46</v>
      </c>
      <c r="Q30" s="9">
        <v>-9.6199999999999992</v>
      </c>
      <c r="R30" s="9">
        <v>4.5599999999999996</v>
      </c>
      <c r="S30" s="9">
        <v>5.89</v>
      </c>
      <c r="T30" s="9">
        <v>4.33</v>
      </c>
      <c r="V30" s="9">
        <v>3.46E-3</v>
      </c>
      <c r="W30" s="9">
        <v>3.46E-3</v>
      </c>
      <c r="X30" s="9">
        <v>2.48E-3</v>
      </c>
      <c r="Y30" s="9">
        <v>2.48E-3</v>
      </c>
      <c r="Z30" s="9">
        <v>2.4199999999999998E-3</v>
      </c>
      <c r="AA30" s="9">
        <v>1.2099999999999999E-3</v>
      </c>
      <c r="AB30" s="9">
        <v>1.2099999999999999E-3</v>
      </c>
      <c r="AC30" s="9">
        <v>1.6800000000000001E-3</v>
      </c>
      <c r="AD30" s="9">
        <v>0.01</v>
      </c>
      <c r="AE30" s="9">
        <v>2.63E-3</v>
      </c>
      <c r="AF30" s="9">
        <v>0</v>
      </c>
      <c r="AG30" s="9">
        <v>0</v>
      </c>
      <c r="AH30" s="9">
        <v>2.7299999999999998E-3</v>
      </c>
      <c r="AI30" s="9">
        <v>1E-3</v>
      </c>
      <c r="AJ30" s="9">
        <v>2.1800000000000001E-3</v>
      </c>
      <c r="AK30" s="9">
        <v>0</v>
      </c>
      <c r="AL30" s="9">
        <v>2.1599999999999999E-4</v>
      </c>
      <c r="AM30" s="9">
        <v>3.6600000000000001E-3</v>
      </c>
      <c r="AN30" s="9">
        <v>1.31E-5</v>
      </c>
      <c r="AO30" s="10" t="str">
        <f t="shared" si="11"/>
        <v>515_D2</v>
      </c>
      <c r="AP30" s="9"/>
      <c r="AR30" s="10">
        <f t="shared" si="51"/>
        <v>0</v>
      </c>
      <c r="AS30" s="10">
        <f t="shared" si="52"/>
        <v>0</v>
      </c>
      <c r="AT30" s="10">
        <f t="shared" si="53"/>
        <v>2.9590999999999997E-3</v>
      </c>
      <c r="AU30" s="10">
        <f t="shared" si="54"/>
        <v>6.8400000000000006E-3</v>
      </c>
      <c r="AV30" s="10">
        <f t="shared" si="55"/>
        <v>0.01</v>
      </c>
      <c r="AW30" s="10">
        <f t="shared" si="56"/>
        <v>4.8399999999999997E-3</v>
      </c>
      <c r="AX30" s="12">
        <f t="shared" si="57"/>
        <v>3.1639100000000003E-2</v>
      </c>
      <c r="AY30" s="10"/>
      <c r="AZ30" s="11" t="str">
        <f t="shared" si="50"/>
        <v>515_D2</v>
      </c>
      <c r="BA30" s="11">
        <f t="shared" si="58"/>
        <v>3.3794059004427028</v>
      </c>
      <c r="BB30" s="11">
        <f t="shared" si="59"/>
        <v>0.31606461625014615</v>
      </c>
      <c r="BC30" s="11">
        <f t="shared" si="60"/>
        <v>9.3526680594580733E-2</v>
      </c>
      <c r="BD30" s="11">
        <f t="shared" si="61"/>
        <v>0.21618819751509999</v>
      </c>
      <c r="BE30" s="11">
        <f t="shared" si="62"/>
        <v>0.15297527426507074</v>
      </c>
      <c r="BF30" s="11">
        <f t="shared" si="63"/>
        <v>2.0661157024793391</v>
      </c>
      <c r="BG30" s="11">
        <f t="shared" si="64"/>
        <v>0</v>
      </c>
      <c r="BH30" s="10"/>
      <c r="BI30" s="22">
        <f t="shared" si="15"/>
        <v>7.2434915946771525</v>
      </c>
      <c r="BJ30" s="10"/>
      <c r="BK30" s="10"/>
      <c r="BL30"/>
      <c r="BM30"/>
      <c r="BN30"/>
      <c r="BO30"/>
      <c r="BP30"/>
      <c r="BQ30"/>
      <c r="BR30"/>
      <c r="BS30"/>
      <c r="BT30"/>
      <c r="BU30"/>
      <c r="BV30" s="10"/>
      <c r="BW30" s="10"/>
      <c r="BX30" s="10"/>
      <c r="BY30" s="10"/>
      <c r="BZ30" s="4"/>
      <c r="CA30" s="10"/>
      <c r="CC30" s="10"/>
      <c r="CD30" s="10"/>
      <c r="CE30" s="10"/>
      <c r="CF30" s="10"/>
      <c r="CG30" s="10"/>
      <c r="CJ30" s="10"/>
      <c r="CM30" s="10">
        <f t="shared" si="16"/>
        <v>-0.161</v>
      </c>
      <c r="CN30" s="10">
        <f t="shared" si="17"/>
        <v>4.5</v>
      </c>
      <c r="CO30" s="10">
        <f t="shared" si="18"/>
        <v>4.92</v>
      </c>
      <c r="CP30" s="10">
        <f t="shared" si="19"/>
        <v>4.5599999999999996</v>
      </c>
      <c r="CQ30" s="10">
        <f t="shared" si="20"/>
        <v>4.33</v>
      </c>
      <c r="CR30" s="10">
        <f t="shared" si="21"/>
        <v>3.3</v>
      </c>
      <c r="CS30" s="10"/>
      <c r="CT30" s="10">
        <f t="shared" si="22"/>
        <v>0</v>
      </c>
      <c r="CU30" s="10">
        <f t="shared" si="23"/>
        <v>7.4528999999999986E-6</v>
      </c>
      <c r="CV30" s="10">
        <f t="shared" si="24"/>
        <v>4.6655999999999998E-8</v>
      </c>
      <c r="CW30" s="10">
        <f t="shared" si="25"/>
        <v>1.7160999999999999E-10</v>
      </c>
      <c r="CX30" s="10">
        <f t="shared" si="26"/>
        <v>0</v>
      </c>
      <c r="CY30" s="10"/>
      <c r="CZ30" s="10">
        <f t="shared" si="27"/>
        <v>4.9177469301848422</v>
      </c>
      <c r="DA30" s="10"/>
      <c r="DB30" s="10"/>
      <c r="DC30" s="10"/>
      <c r="DD30" s="10"/>
      <c r="DE30" s="1">
        <f t="shared" si="28"/>
        <v>-0.161</v>
      </c>
      <c r="DF30" s="1">
        <f t="shared" si="29"/>
        <v>4.9177469301848422</v>
      </c>
      <c r="DG30" s="10">
        <f t="shared" si="30"/>
        <v>5.0787469301848418</v>
      </c>
      <c r="DH30" s="10"/>
      <c r="DI30" s="10">
        <f t="shared" si="31"/>
        <v>7.2434915946771525</v>
      </c>
      <c r="DJ30" s="10"/>
      <c r="DK30" s="10"/>
      <c r="DL30" s="10"/>
    </row>
    <row r="31" spans="1:116" x14ac:dyDescent="0.15">
      <c r="A31" s="13" t="s">
        <v>74</v>
      </c>
      <c r="B31" s="9">
        <v>-2.27</v>
      </c>
      <c r="C31" s="9">
        <v>-2.6</v>
      </c>
      <c r="D31" s="9">
        <v>-7.36</v>
      </c>
      <c r="E31" s="9">
        <v>-7.69</v>
      </c>
      <c r="F31" s="9">
        <v>-16.100000000000001</v>
      </c>
      <c r="G31" s="9">
        <v>-15.8</v>
      </c>
      <c r="H31" s="9">
        <v>-16.5</v>
      </c>
      <c r="I31" s="9">
        <v>-8.31</v>
      </c>
      <c r="J31" s="9">
        <v>2.35E-2</v>
      </c>
      <c r="K31" s="9">
        <v>2.99</v>
      </c>
      <c r="L31" s="9">
        <v>3.5</v>
      </c>
      <c r="M31" s="9">
        <v>4.46</v>
      </c>
      <c r="N31" s="9">
        <v>5.22</v>
      </c>
      <c r="O31" s="9">
        <v>6.83</v>
      </c>
      <c r="P31" s="9">
        <v>6.28</v>
      </c>
      <c r="Q31" s="9">
        <v>-9.24</v>
      </c>
      <c r="R31" s="9">
        <v>4.53</v>
      </c>
      <c r="S31" s="9">
        <v>5.97</v>
      </c>
      <c r="T31" s="9">
        <v>4.3899999999999997</v>
      </c>
      <c r="V31" s="9">
        <v>1.66E-3</v>
      </c>
      <c r="W31" s="9">
        <v>1.66E-3</v>
      </c>
      <c r="X31" s="9">
        <v>2.0699999999999998E-3</v>
      </c>
      <c r="Y31" s="9">
        <v>2.0699999999999998E-3</v>
      </c>
      <c r="Z31" s="9">
        <v>1.34E-3</v>
      </c>
      <c r="AA31" s="9">
        <v>6.6799999999999997E-4</v>
      </c>
      <c r="AB31" s="9">
        <v>6.6799999999999997E-4</v>
      </c>
      <c r="AC31" s="9">
        <v>9.6699999999999998E-4</v>
      </c>
      <c r="AD31" s="9">
        <v>5.2500000000000003E-3</v>
      </c>
      <c r="AE31" s="9">
        <v>8.0800000000000002E-4</v>
      </c>
      <c r="AF31" s="9">
        <v>1.9699999999999999E-4</v>
      </c>
      <c r="AG31" s="9">
        <v>0</v>
      </c>
      <c r="AH31" s="9">
        <v>2.8500000000000001E-3</v>
      </c>
      <c r="AI31" s="9">
        <v>2.63E-3</v>
      </c>
      <c r="AJ31" s="9">
        <v>7.5199999999999996E-4</v>
      </c>
      <c r="AK31" s="9">
        <v>1.39E-3</v>
      </c>
      <c r="AL31" s="9">
        <v>0</v>
      </c>
      <c r="AM31" s="9">
        <v>0</v>
      </c>
      <c r="AN31" s="9">
        <v>0</v>
      </c>
      <c r="AO31" s="10" t="str">
        <f t="shared" si="11"/>
        <v>515_D3</v>
      </c>
      <c r="AP31" s="9"/>
      <c r="AR31" s="10">
        <f t="shared" si="51"/>
        <v>0</v>
      </c>
      <c r="AS31" s="10">
        <f t="shared" si="52"/>
        <v>0</v>
      </c>
      <c r="AT31" s="12">
        <f>SUM(AR31:AS31,AG31,AH31,AL31,AN31)</f>
        <v>2.8500000000000001E-3</v>
      </c>
      <c r="AU31" s="10">
        <f t="shared" si="54"/>
        <v>3.382E-3</v>
      </c>
      <c r="AV31" s="10">
        <f t="shared" si="55"/>
        <v>5.2500000000000003E-3</v>
      </c>
      <c r="AW31" s="10">
        <f t="shared" si="56"/>
        <v>2.6760000000000004E-3</v>
      </c>
      <c r="AX31" s="12">
        <f t="shared" si="57"/>
        <v>1.7416000000000001E-2</v>
      </c>
      <c r="AY31" s="10"/>
      <c r="AZ31" s="11" t="str">
        <f t="shared" si="50"/>
        <v>515_D3</v>
      </c>
      <c r="BA31" s="11">
        <f t="shared" si="58"/>
        <v>1.8421052631578947</v>
      </c>
      <c r="BB31" s="11">
        <f t="shared" si="59"/>
        <v>0.30144694533762056</v>
      </c>
      <c r="BC31" s="11">
        <f t="shared" si="60"/>
        <v>0.16364262746899402</v>
      </c>
      <c r="BD31" s="11">
        <f t="shared" si="61"/>
        <v>0.19418925126320624</v>
      </c>
      <c r="BE31" s="11">
        <f t="shared" si="62"/>
        <v>0.15365181442351861</v>
      </c>
      <c r="BF31" s="11">
        <f t="shared" si="63"/>
        <v>1.9618834080717487</v>
      </c>
      <c r="BG31" s="11">
        <f t="shared" si="64"/>
        <v>0</v>
      </c>
      <c r="BH31" s="10"/>
      <c r="BI31" s="22">
        <f t="shared" si="15"/>
        <v>7.3658403311906682</v>
      </c>
      <c r="BJ31" s="10"/>
      <c r="BK31" s="10"/>
      <c r="BL31"/>
      <c r="BM31"/>
      <c r="BN31"/>
      <c r="BO31"/>
      <c r="BP31"/>
      <c r="BQ31"/>
      <c r="BR31"/>
      <c r="BS31"/>
      <c r="BT31"/>
      <c r="BU31"/>
      <c r="BV31" s="10"/>
      <c r="BW31" s="10"/>
      <c r="BX31" s="10"/>
      <c r="BY31" s="10"/>
      <c r="BZ31" s="4"/>
      <c r="CA31" s="10"/>
      <c r="CC31" s="10"/>
      <c r="CD31" s="10"/>
      <c r="CE31" s="10"/>
      <c r="CF31" s="10"/>
      <c r="CG31" s="10"/>
      <c r="CJ31" s="10"/>
      <c r="CM31" s="10">
        <f t="shared" si="16"/>
        <v>2.35E-2</v>
      </c>
      <c r="CN31" s="10">
        <f t="shared" si="17"/>
        <v>4.46</v>
      </c>
      <c r="CO31" s="10">
        <f t="shared" si="18"/>
        <v>5.22</v>
      </c>
      <c r="CP31" s="10">
        <f t="shared" si="19"/>
        <v>4.53</v>
      </c>
      <c r="CQ31" s="10">
        <f t="shared" si="20"/>
        <v>4.3899999999999997</v>
      </c>
      <c r="CR31" s="10">
        <f t="shared" si="21"/>
        <v>3.5</v>
      </c>
      <c r="CS31" s="10"/>
      <c r="CT31" s="10">
        <f t="shared" si="22"/>
        <v>0</v>
      </c>
      <c r="CU31" s="10">
        <f t="shared" si="23"/>
        <v>8.1225000000000006E-6</v>
      </c>
      <c r="CV31" s="10">
        <f t="shared" si="24"/>
        <v>0</v>
      </c>
      <c r="CW31" s="10">
        <f t="shared" si="25"/>
        <v>0</v>
      </c>
      <c r="CX31" s="10">
        <f t="shared" si="26"/>
        <v>0</v>
      </c>
      <c r="CY31" s="10"/>
      <c r="CZ31" s="10">
        <f t="shared" si="27"/>
        <v>5.22</v>
      </c>
      <c r="DA31" s="10"/>
      <c r="DB31" s="10"/>
      <c r="DC31" s="10"/>
      <c r="DD31" s="10"/>
      <c r="DE31" s="1">
        <f t="shared" si="28"/>
        <v>2.35E-2</v>
      </c>
      <c r="DF31" s="1">
        <f t="shared" si="29"/>
        <v>5.22</v>
      </c>
      <c r="DG31" s="10">
        <f t="shared" si="30"/>
        <v>5.1964999999999995</v>
      </c>
      <c r="DH31" s="10"/>
      <c r="DI31" s="10">
        <f t="shared" si="31"/>
        <v>7.3658403311906682</v>
      </c>
      <c r="DJ31" s="10"/>
      <c r="DK31" s="10"/>
      <c r="DL31" s="10"/>
    </row>
    <row r="32" spans="1:116" x14ac:dyDescent="0.15">
      <c r="A32" s="13" t="s">
        <v>69</v>
      </c>
      <c r="B32" s="9">
        <v>-2.36</v>
      </c>
      <c r="C32" s="9">
        <v>-2.69</v>
      </c>
      <c r="D32" s="9">
        <v>-7.45</v>
      </c>
      <c r="E32" s="9">
        <v>-7.78</v>
      </c>
      <c r="F32" s="9">
        <v>-16.2</v>
      </c>
      <c r="G32" s="9">
        <v>-15.9</v>
      </c>
      <c r="H32" s="9">
        <v>-16.5</v>
      </c>
      <c r="I32" s="9">
        <v>-8.3699999999999992</v>
      </c>
      <c r="J32" s="9">
        <v>-4.3499999999999997E-2</v>
      </c>
      <c r="K32" s="9">
        <v>2.89</v>
      </c>
      <c r="L32" s="9">
        <v>3.38</v>
      </c>
      <c r="M32" s="9">
        <v>4.43</v>
      </c>
      <c r="N32" s="9">
        <v>5.2</v>
      </c>
      <c r="O32" s="9">
        <v>6.73</v>
      </c>
      <c r="P32" s="9">
        <v>6.22</v>
      </c>
      <c r="Q32" s="9">
        <v>-9.91</v>
      </c>
      <c r="R32" s="9">
        <v>4.49</v>
      </c>
      <c r="S32" s="9">
        <v>6.07</v>
      </c>
      <c r="T32" s="9">
        <v>4.2</v>
      </c>
      <c r="V32" s="9">
        <v>2.1299999999999999E-3</v>
      </c>
      <c r="W32" s="9">
        <v>2.1299999999999999E-3</v>
      </c>
      <c r="X32" s="9">
        <v>2.2499999999999998E-3</v>
      </c>
      <c r="Y32" s="9">
        <v>2.2499999999999998E-3</v>
      </c>
      <c r="Z32" s="9">
        <v>1.5200000000000001E-3</v>
      </c>
      <c r="AA32" s="9">
        <v>7.6099999999999996E-4</v>
      </c>
      <c r="AB32" s="9">
        <v>7.6099999999999996E-4</v>
      </c>
      <c r="AC32" s="9">
        <v>1.0200000000000001E-3</v>
      </c>
      <c r="AD32" s="9">
        <v>5.8100000000000001E-3</v>
      </c>
      <c r="AE32" s="9">
        <v>1.1900000000000001E-3</v>
      </c>
      <c r="AF32" s="9">
        <v>8.4300000000000003E-5</v>
      </c>
      <c r="AG32" s="9">
        <v>0</v>
      </c>
      <c r="AH32" s="9">
        <v>3.8500000000000001E-3</v>
      </c>
      <c r="AI32" s="9">
        <v>2.64E-3</v>
      </c>
      <c r="AJ32" s="9">
        <v>5.1199999999999998E-4</v>
      </c>
      <c r="AK32" s="9">
        <v>1.6100000000000001E-3</v>
      </c>
      <c r="AL32" s="9">
        <v>0</v>
      </c>
      <c r="AM32" s="9">
        <v>0</v>
      </c>
      <c r="AN32" s="9">
        <v>0</v>
      </c>
      <c r="AO32" s="10" t="str">
        <f t="shared" si="11"/>
        <v>516_D2</v>
      </c>
      <c r="AP32" s="9"/>
      <c r="AR32" s="10">
        <f t="shared" ref="AR32" si="65">IF(AP32=1,AF32,0)</f>
        <v>0</v>
      </c>
      <c r="AS32" s="10">
        <f t="shared" ref="AS32" si="66">IF(AQ32=1,AM32,0)</f>
        <v>0</v>
      </c>
      <c r="AT32" s="10">
        <f t="shared" ref="AT32" si="67">SUM(AR32:AS32,AG32,AH32,AL32,AN32)</f>
        <v>3.8500000000000001E-3</v>
      </c>
      <c r="AU32" s="10">
        <f t="shared" ref="AU32" si="68">SUM(AM32,AI32,AJ32) - AS32</f>
        <v>3.1519999999999999E-3</v>
      </c>
      <c r="AV32" s="10">
        <f t="shared" ref="AV32" si="69">AD32</f>
        <v>5.8100000000000001E-3</v>
      </c>
      <c r="AW32" s="10">
        <f t="shared" ref="AW32" si="70">SUM(Z32:AB32)</f>
        <v>3.042E-3</v>
      </c>
      <c r="AX32" s="12">
        <f t="shared" ref="AX32" si="71">SUM(AT32,AV32,AW32,V32:W32,V32:W32)</f>
        <v>2.1221999999999998E-2</v>
      </c>
      <c r="AY32" s="10"/>
      <c r="AZ32" s="11" t="str">
        <f t="shared" si="50"/>
        <v>516_D2</v>
      </c>
      <c r="BA32" s="11">
        <f t="shared" si="58"/>
        <v>1.509090909090909</v>
      </c>
      <c r="BB32" s="11">
        <f t="shared" si="59"/>
        <v>0.27377250023560457</v>
      </c>
      <c r="BC32" s="11">
        <f t="shared" si="60"/>
        <v>0.18141551220431629</v>
      </c>
      <c r="BD32" s="11">
        <f t="shared" si="61"/>
        <v>0.14852511544623503</v>
      </c>
      <c r="BE32" s="11">
        <f t="shared" si="62"/>
        <v>0.14334181509754029</v>
      </c>
      <c r="BF32" s="11">
        <f t="shared" si="63"/>
        <v>1.9099276791584483</v>
      </c>
      <c r="BG32" s="11">
        <f t="shared" si="64"/>
        <v>0</v>
      </c>
      <c r="BH32" s="10"/>
      <c r="BI32" s="22">
        <f t="shared" ref="BI32:BI45" si="72">DI32</f>
        <v>7.4208291675192148</v>
      </c>
      <c r="BJ32" s="10"/>
      <c r="BK32" s="10"/>
      <c r="BL32"/>
      <c r="BM32"/>
      <c r="BN32"/>
      <c r="BO32"/>
      <c r="BP32"/>
      <c r="BQ32"/>
      <c r="BR32"/>
      <c r="BS32"/>
      <c r="BT32"/>
      <c r="BU32"/>
      <c r="BV32" s="10"/>
      <c r="BW32" s="10"/>
      <c r="BX32" s="10"/>
      <c r="BY32" s="10"/>
      <c r="BZ32" s="4"/>
      <c r="CA32" s="10"/>
      <c r="CC32" s="10"/>
      <c r="CD32" s="10"/>
      <c r="CE32" s="10"/>
      <c r="CF32" s="10"/>
      <c r="CG32" s="10"/>
      <c r="CJ32" s="10"/>
      <c r="CM32" s="10">
        <f t="shared" si="16"/>
        <v>-4.3499999999999997E-2</v>
      </c>
      <c r="CN32" s="10">
        <f t="shared" si="17"/>
        <v>4.43</v>
      </c>
      <c r="CO32" s="10">
        <f t="shared" si="18"/>
        <v>5.2</v>
      </c>
      <c r="CP32" s="10">
        <f t="shared" si="19"/>
        <v>4.49</v>
      </c>
      <c r="CQ32" s="10">
        <f t="shared" si="20"/>
        <v>4.2</v>
      </c>
      <c r="CR32" s="10">
        <f t="shared" si="21"/>
        <v>3.38</v>
      </c>
      <c r="CS32" s="10"/>
      <c r="CT32" s="10">
        <f t="shared" si="22"/>
        <v>0</v>
      </c>
      <c r="CU32" s="10">
        <f t="shared" si="23"/>
        <v>1.4822500000000001E-5</v>
      </c>
      <c r="CV32" s="10">
        <f t="shared" si="24"/>
        <v>0</v>
      </c>
      <c r="CW32" s="10">
        <f t="shared" si="25"/>
        <v>0</v>
      </c>
      <c r="CX32" s="10">
        <f t="shared" si="26"/>
        <v>0</v>
      </c>
      <c r="CY32" s="10"/>
      <c r="CZ32" s="10">
        <f t="shared" si="27"/>
        <v>5.2</v>
      </c>
      <c r="DA32" s="10"/>
      <c r="DB32" s="10"/>
      <c r="DC32" s="10"/>
      <c r="DD32" s="10"/>
      <c r="DE32" s="1">
        <f t="shared" si="28"/>
        <v>-4.3499999999999997E-2</v>
      </c>
      <c r="DF32" s="1">
        <f t="shared" si="29"/>
        <v>5.2</v>
      </c>
      <c r="DG32" s="10">
        <f t="shared" si="30"/>
        <v>5.2435</v>
      </c>
      <c r="DH32" s="10"/>
      <c r="DI32" s="10">
        <f t="shared" si="31"/>
        <v>7.4208291675192148</v>
      </c>
      <c r="DJ32" s="10"/>
      <c r="DK32" s="10"/>
      <c r="DL32" s="10"/>
    </row>
    <row r="33" spans="1:116" x14ac:dyDescent="0.15">
      <c r="A33" s="13" t="s">
        <v>75</v>
      </c>
      <c r="B33" s="9">
        <v>-2.2999999999999998</v>
      </c>
      <c r="C33" s="9">
        <v>-2.63</v>
      </c>
      <c r="D33" s="9">
        <v>-7.41</v>
      </c>
      <c r="E33" s="9">
        <v>-7.74</v>
      </c>
      <c r="F33" s="9">
        <v>-16.2</v>
      </c>
      <c r="G33" s="9">
        <v>-15.8</v>
      </c>
      <c r="H33" s="9">
        <v>-16.5</v>
      </c>
      <c r="I33" s="9">
        <v>-8.26</v>
      </c>
      <c r="J33" s="9">
        <v>-1.9E-2</v>
      </c>
      <c r="K33" s="9">
        <v>2.92</v>
      </c>
      <c r="L33" s="9">
        <v>3.47</v>
      </c>
      <c r="M33" s="9">
        <v>4.49</v>
      </c>
      <c r="N33" s="9">
        <v>5.13</v>
      </c>
      <c r="O33" s="9">
        <v>6.79</v>
      </c>
      <c r="P33" s="9">
        <v>6.2</v>
      </c>
      <c r="Q33" s="9">
        <v>-9.9600000000000009</v>
      </c>
      <c r="R33" s="9">
        <v>4.55</v>
      </c>
      <c r="S33" s="9">
        <v>5.66</v>
      </c>
      <c r="T33" s="9">
        <v>4.21</v>
      </c>
      <c r="V33" s="9">
        <v>2.31E-3</v>
      </c>
      <c r="W33" s="9">
        <v>2.31E-3</v>
      </c>
      <c r="X33" s="9">
        <v>2.2200000000000002E-3</v>
      </c>
      <c r="Y33" s="9">
        <v>2.2200000000000002E-3</v>
      </c>
      <c r="Z33" s="9">
        <v>1.5900000000000001E-3</v>
      </c>
      <c r="AA33" s="9">
        <v>7.9500000000000003E-4</v>
      </c>
      <c r="AB33" s="9">
        <v>7.9500000000000003E-4</v>
      </c>
      <c r="AC33" s="9">
        <v>5.9299999999999999E-4</v>
      </c>
      <c r="AD33" s="9">
        <v>5.7000000000000002E-3</v>
      </c>
      <c r="AE33" s="9">
        <v>1.67E-3</v>
      </c>
      <c r="AF33" s="9">
        <v>3.6999999999999999E-4</v>
      </c>
      <c r="AG33" s="9">
        <v>0</v>
      </c>
      <c r="AH33" s="9">
        <v>2.2699999999999999E-3</v>
      </c>
      <c r="AI33" s="9">
        <v>2.7299999999999998E-3</v>
      </c>
      <c r="AJ33" s="9">
        <v>1E-3</v>
      </c>
      <c r="AK33" s="9">
        <v>0</v>
      </c>
      <c r="AL33" s="9">
        <v>0</v>
      </c>
      <c r="AM33" s="9">
        <v>0</v>
      </c>
      <c r="AN33" s="9">
        <v>0</v>
      </c>
      <c r="AO33" s="10" t="str">
        <f t="shared" si="11"/>
        <v>516_D3</v>
      </c>
      <c r="AP33" s="9"/>
      <c r="AR33" s="10">
        <f t="shared" ref="AR33:AR44" si="73">IF(AP33=1,AF33,0)</f>
        <v>0</v>
      </c>
      <c r="AS33" s="10">
        <f t="shared" ref="AS33:AS44" si="74">IF(AQ33=1,AM33,0)</f>
        <v>0</v>
      </c>
      <c r="AT33" s="10">
        <f t="shared" ref="AT33:AT44" si="75">SUM(AR33:AS33,AG33,AH33,AL33,AN33)</f>
        <v>2.2699999999999999E-3</v>
      </c>
      <c r="AU33" s="10">
        <f t="shared" ref="AU33:AU44" si="76">SUM(AM33,AI33,AJ33) - AS33</f>
        <v>3.7299999999999998E-3</v>
      </c>
      <c r="AV33" s="10">
        <f t="shared" ref="AV33:AV44" si="77">AD33</f>
        <v>5.7000000000000002E-3</v>
      </c>
      <c r="AW33" s="10">
        <f t="shared" ref="AW33:AW44" si="78">SUM(Z33:AB33)</f>
        <v>3.1800000000000001E-3</v>
      </c>
      <c r="AX33" s="12">
        <f t="shared" ref="AX33:AX44" si="79">SUM(AT33,AV33,AW33,V33:W33,V33:W33)</f>
        <v>2.0389999999999998E-2</v>
      </c>
      <c r="AY33" s="10"/>
      <c r="AZ33" s="11" t="str">
        <f t="shared" si="50"/>
        <v>516_D3</v>
      </c>
      <c r="BA33" s="11">
        <f t="shared" si="58"/>
        <v>2.5110132158590313</v>
      </c>
      <c r="BB33" s="11">
        <f t="shared" si="59"/>
        <v>0.27954879843060326</v>
      </c>
      <c r="BC33" s="11">
        <f t="shared" si="60"/>
        <v>0.11132908288376656</v>
      </c>
      <c r="BD33" s="11">
        <f t="shared" si="61"/>
        <v>0.18293281020107896</v>
      </c>
      <c r="BE33" s="11">
        <f t="shared" si="62"/>
        <v>0.15595880333496814</v>
      </c>
      <c r="BF33" s="11">
        <f t="shared" si="63"/>
        <v>1.7924528301886793</v>
      </c>
      <c r="BG33" s="11">
        <f t="shared" si="64"/>
        <v>0</v>
      </c>
      <c r="BH33" s="10"/>
      <c r="BI33" s="22">
        <f t="shared" si="72"/>
        <v>7.3141848686904289</v>
      </c>
      <c r="BJ33" s="10"/>
      <c r="BK33" s="10"/>
      <c r="BL33"/>
      <c r="BM33"/>
      <c r="BN33"/>
      <c r="BO33"/>
      <c r="BP33"/>
      <c r="BQ33"/>
      <c r="BR33"/>
      <c r="BS33"/>
      <c r="BT33"/>
      <c r="BU33"/>
      <c r="BV33" s="10"/>
      <c r="BW33" s="10"/>
      <c r="BX33" s="10"/>
      <c r="BY33" s="10"/>
      <c r="BZ33" s="4"/>
      <c r="CA33" s="10"/>
      <c r="CC33" s="10"/>
      <c r="CD33" s="10"/>
      <c r="CE33" s="10"/>
      <c r="CF33" s="10"/>
      <c r="CG33" s="10"/>
      <c r="CJ33" s="10"/>
      <c r="CM33" s="10">
        <f t="shared" ref="CM33:CM44" si="80">J33</f>
        <v>-1.9E-2</v>
      </c>
      <c r="CN33" s="10">
        <f t="shared" ref="CN33:CN44" si="81">M33</f>
        <v>4.49</v>
      </c>
      <c r="CO33" s="10">
        <f t="shared" ref="CO33:CO44" si="82">N33</f>
        <v>5.13</v>
      </c>
      <c r="CP33" s="10">
        <f t="shared" ref="CP33:CP44" si="83">R33</f>
        <v>4.55</v>
      </c>
      <c r="CQ33" s="10">
        <f t="shared" ref="CQ33:CQ44" si="84">T33</f>
        <v>4.21</v>
      </c>
      <c r="CR33" s="10">
        <f t="shared" ref="CR33:CR44" si="85">L33</f>
        <v>3.47</v>
      </c>
      <c r="CS33" s="10"/>
      <c r="CT33" s="10">
        <f t="shared" ref="CT33:CT44" si="86">AG33^2</f>
        <v>0</v>
      </c>
      <c r="CU33" s="10">
        <f t="shared" ref="CU33:CU44" si="87">AH33^2</f>
        <v>5.1528999999999994E-6</v>
      </c>
      <c r="CV33" s="10">
        <f t="shared" ref="CV33:CV44" si="88">AL33^2</f>
        <v>0</v>
      </c>
      <c r="CW33" s="10">
        <f t="shared" ref="CW33:CW44" si="89">AN33^2</f>
        <v>0</v>
      </c>
      <c r="CX33" s="10">
        <f t="shared" ref="CX33:CX44" si="90">IF(AP33=1,AF33^2,0)</f>
        <v>0</v>
      </c>
      <c r="CY33" s="10"/>
      <c r="CZ33" s="10">
        <f t="shared" ref="CZ33:CZ44" si="91">((CN33*CT33) + (CO33*CU33) + (CP33*CV33) + (CQ33*CW33) + (CR33*CX33))/(SUM(CT33:CX33))</f>
        <v>5.13</v>
      </c>
      <c r="DA33" s="10"/>
      <c r="DB33" s="10"/>
      <c r="DC33" s="10"/>
      <c r="DD33" s="10"/>
      <c r="DE33" s="1">
        <f t="shared" ref="DE33:DE44" si="92">CM33</f>
        <v>-1.9E-2</v>
      </c>
      <c r="DF33" s="1">
        <f t="shared" ref="DF33:DF44" si="93">CZ33</f>
        <v>5.13</v>
      </c>
      <c r="DG33" s="10">
        <f t="shared" ref="DG33:DG44" si="94">DF33-DE33</f>
        <v>5.149</v>
      </c>
      <c r="DH33" s="10"/>
      <c r="DI33" s="10">
        <f t="shared" ref="DI33:DI44" si="95">6.77 +LOG10(((DG33) - 3.29)/(5.68 - (DG33)))</f>
        <v>7.3141848686904289</v>
      </c>
      <c r="DJ33" s="10"/>
      <c r="DK33" s="10"/>
      <c r="DL33" s="10"/>
    </row>
    <row r="34" spans="1:116" x14ac:dyDescent="0.15">
      <c r="A34" s="13" t="s">
        <v>76</v>
      </c>
      <c r="B34" s="9">
        <v>-2.2999999999999998</v>
      </c>
      <c r="C34" s="9">
        <v>-2.62</v>
      </c>
      <c r="D34" s="9">
        <v>-7.42</v>
      </c>
      <c r="E34" s="9">
        <v>-7.75</v>
      </c>
      <c r="F34" s="9">
        <v>-16.2</v>
      </c>
      <c r="G34" s="9">
        <v>-15.8</v>
      </c>
      <c r="H34" s="9">
        <v>-16.5</v>
      </c>
      <c r="I34" s="9">
        <v>-8.39</v>
      </c>
      <c r="J34" s="9">
        <v>1.61E-2</v>
      </c>
      <c r="K34" s="9">
        <v>2.87</v>
      </c>
      <c r="L34" s="9">
        <v>3.36</v>
      </c>
      <c r="M34" s="9">
        <v>4.3899999999999997</v>
      </c>
      <c r="N34" s="9">
        <v>5.1100000000000003</v>
      </c>
      <c r="O34" s="9">
        <v>6.8</v>
      </c>
      <c r="P34" s="9">
        <v>6.32</v>
      </c>
      <c r="Q34" s="9">
        <v>-9.9700000000000006</v>
      </c>
      <c r="R34" s="9">
        <v>4.74</v>
      </c>
      <c r="S34" s="9">
        <v>5.89</v>
      </c>
      <c r="T34" s="9">
        <v>4.4000000000000004</v>
      </c>
      <c r="V34" s="9">
        <v>2.1299999999999999E-3</v>
      </c>
      <c r="W34" s="9">
        <v>2.1299999999999999E-3</v>
      </c>
      <c r="X34" s="9">
        <v>2.2200000000000002E-3</v>
      </c>
      <c r="Y34" s="9">
        <v>2.2200000000000002E-3</v>
      </c>
      <c r="Z34" s="9">
        <v>1.4400000000000001E-3</v>
      </c>
      <c r="AA34" s="9">
        <v>7.18E-4</v>
      </c>
      <c r="AB34" s="9">
        <v>7.18E-4</v>
      </c>
      <c r="AC34" s="9">
        <v>1.2899999999999999E-4</v>
      </c>
      <c r="AD34" s="9">
        <v>6.4700000000000001E-3</v>
      </c>
      <c r="AE34" s="9">
        <v>2.5999999999999999E-3</v>
      </c>
      <c r="AF34" s="9">
        <v>1.35E-4</v>
      </c>
      <c r="AG34" s="9">
        <v>0</v>
      </c>
      <c r="AH34" s="9">
        <v>4.1000000000000003E-3</v>
      </c>
      <c r="AI34" s="9">
        <v>2.99E-3</v>
      </c>
      <c r="AJ34" s="9">
        <v>2.3000000000000001E-4</v>
      </c>
      <c r="AK34" s="9">
        <v>8.1199999999999995E-5</v>
      </c>
      <c r="AL34" s="9">
        <v>3.0699999999999998E-4</v>
      </c>
      <c r="AM34" s="9">
        <v>8.6799999999999996E-4</v>
      </c>
      <c r="AN34" s="9">
        <v>5.3499999999999999E-5</v>
      </c>
      <c r="AO34" s="10" t="str">
        <f t="shared" si="11"/>
        <v>517_D2</v>
      </c>
      <c r="AP34" s="9"/>
      <c r="AR34" s="10">
        <f t="shared" si="73"/>
        <v>0</v>
      </c>
      <c r="AS34" s="10">
        <f t="shared" si="74"/>
        <v>0</v>
      </c>
      <c r="AT34" s="10">
        <f t="shared" si="75"/>
        <v>4.4605000000000001E-3</v>
      </c>
      <c r="AU34" s="10">
        <f t="shared" si="76"/>
        <v>4.0879999999999996E-3</v>
      </c>
      <c r="AV34" s="10">
        <f t="shared" si="77"/>
        <v>6.4700000000000001E-3</v>
      </c>
      <c r="AW34" s="10">
        <f t="shared" si="78"/>
        <v>2.8760000000000001E-3</v>
      </c>
      <c r="AX34" s="12">
        <f t="shared" si="79"/>
        <v>2.2326499999999999E-2</v>
      </c>
      <c r="AY34" s="10"/>
      <c r="AZ34" s="11" t="str">
        <f t="shared" si="50"/>
        <v>517_D2</v>
      </c>
      <c r="BA34" s="11">
        <f t="shared" si="58"/>
        <v>1.4505100325075664</v>
      </c>
      <c r="BB34" s="11">
        <f t="shared" si="59"/>
        <v>0.28979015967572169</v>
      </c>
      <c r="BC34" s="11">
        <f t="shared" si="60"/>
        <v>0.19978500884599021</v>
      </c>
      <c r="BD34" s="11">
        <f t="shared" si="61"/>
        <v>0.18310079949835398</v>
      </c>
      <c r="BE34" s="11">
        <f t="shared" si="62"/>
        <v>0.12881553311087721</v>
      </c>
      <c r="BF34" s="11">
        <f t="shared" si="63"/>
        <v>2.2496522948539637</v>
      </c>
      <c r="BG34" s="11">
        <f t="shared" si="64"/>
        <v>0</v>
      </c>
      <c r="BH34" s="10"/>
      <c r="BI34" s="22">
        <f t="shared" si="72"/>
        <v>7.2561005035334878</v>
      </c>
      <c r="BJ34" s="10"/>
      <c r="BK34" s="10"/>
      <c r="BL34"/>
      <c r="BM34"/>
      <c r="BN34"/>
      <c r="BO34"/>
      <c r="BP34"/>
      <c r="BQ34"/>
      <c r="BR34"/>
      <c r="BS34"/>
      <c r="BT34"/>
      <c r="BU34"/>
      <c r="BV34" s="10"/>
      <c r="BW34" s="10"/>
      <c r="BX34" s="10"/>
      <c r="BY34" s="10"/>
      <c r="BZ34" s="4"/>
      <c r="CA34" s="10"/>
      <c r="CC34" s="10"/>
      <c r="CD34" s="10"/>
      <c r="CE34" s="10"/>
      <c r="CF34" s="10"/>
      <c r="CG34" s="10"/>
      <c r="CJ34" s="10"/>
      <c r="CM34" s="10">
        <f t="shared" si="80"/>
        <v>1.61E-2</v>
      </c>
      <c r="CN34" s="10">
        <f t="shared" si="81"/>
        <v>4.3899999999999997</v>
      </c>
      <c r="CO34" s="10">
        <f t="shared" si="82"/>
        <v>5.1100000000000003</v>
      </c>
      <c r="CP34" s="10">
        <f t="shared" si="83"/>
        <v>4.74</v>
      </c>
      <c r="CQ34" s="10">
        <f t="shared" si="84"/>
        <v>4.4000000000000004</v>
      </c>
      <c r="CR34" s="10">
        <f t="shared" si="85"/>
        <v>3.36</v>
      </c>
      <c r="CS34" s="10"/>
      <c r="CT34" s="10">
        <f t="shared" si="86"/>
        <v>0</v>
      </c>
      <c r="CU34" s="10">
        <f t="shared" si="87"/>
        <v>1.6810000000000003E-5</v>
      </c>
      <c r="CV34" s="10">
        <f t="shared" si="88"/>
        <v>9.4248999999999986E-8</v>
      </c>
      <c r="CW34" s="10">
        <f t="shared" si="89"/>
        <v>2.8622500000000001E-9</v>
      </c>
      <c r="CX34" s="10">
        <f t="shared" si="90"/>
        <v>0</v>
      </c>
      <c r="CY34" s="10"/>
      <c r="CZ34" s="10">
        <f t="shared" si="91"/>
        <v>5.1078172304567993</v>
      </c>
      <c r="DA34" s="10"/>
      <c r="DB34" s="10"/>
      <c r="DC34" s="10"/>
      <c r="DD34" s="10"/>
      <c r="DE34" s="1">
        <f t="shared" si="92"/>
        <v>1.61E-2</v>
      </c>
      <c r="DF34" s="1">
        <f t="shared" si="93"/>
        <v>5.1078172304567993</v>
      </c>
      <c r="DG34" s="10">
        <f t="shared" si="94"/>
        <v>5.0917172304567995</v>
      </c>
      <c r="DH34" s="10"/>
      <c r="DI34" s="10">
        <f t="shared" si="95"/>
        <v>7.2561005035334878</v>
      </c>
      <c r="DJ34" s="10"/>
      <c r="DK34" s="10"/>
      <c r="DL34" s="10"/>
    </row>
    <row r="35" spans="1:116" x14ac:dyDescent="0.15">
      <c r="A35" s="13" t="s">
        <v>77</v>
      </c>
      <c r="B35" s="9">
        <v>-2.3199999999999998</v>
      </c>
      <c r="C35" s="9">
        <v>-2.65</v>
      </c>
      <c r="D35" s="9">
        <v>-7.4</v>
      </c>
      <c r="E35" s="9">
        <v>-7.73</v>
      </c>
      <c r="F35" s="9">
        <v>-16.3</v>
      </c>
      <c r="G35" s="9">
        <v>-15.9</v>
      </c>
      <c r="H35" s="9">
        <v>-16.600000000000001</v>
      </c>
      <c r="I35" s="9">
        <v>-8.42</v>
      </c>
      <c r="J35" s="9">
        <v>3.4299999999999997E-2</v>
      </c>
      <c r="K35" s="9">
        <v>2.85</v>
      </c>
      <c r="L35" s="9">
        <v>3.5</v>
      </c>
      <c r="M35" s="9">
        <v>4</v>
      </c>
      <c r="N35" s="9">
        <v>5.0999999999999996</v>
      </c>
      <c r="O35" s="9">
        <v>6.79</v>
      </c>
      <c r="P35" s="9">
        <v>6.28</v>
      </c>
      <c r="Q35" s="9">
        <v>-9.99</v>
      </c>
      <c r="R35" s="9">
        <v>4.45</v>
      </c>
      <c r="S35" s="9">
        <v>5.72</v>
      </c>
      <c r="T35" s="9">
        <v>4.26</v>
      </c>
      <c r="V35" s="9">
        <v>2.3500000000000001E-3</v>
      </c>
      <c r="W35" s="9">
        <v>2.3500000000000001E-3</v>
      </c>
      <c r="X35" s="9">
        <v>2.33E-3</v>
      </c>
      <c r="Y35" s="9">
        <v>2.33E-3</v>
      </c>
      <c r="Z35" s="9">
        <v>2.7899999999999999E-3</v>
      </c>
      <c r="AA35" s="9">
        <v>1.39E-3</v>
      </c>
      <c r="AB35" s="9">
        <v>1.39E-3</v>
      </c>
      <c r="AC35" s="9">
        <v>2.0899999999999998E-3</v>
      </c>
      <c r="AD35" s="9">
        <v>8.0700000000000008E-3</v>
      </c>
      <c r="AE35" s="9">
        <v>3.0699999999999998E-3</v>
      </c>
      <c r="AF35" s="9">
        <v>5.1600000000000001E-5</v>
      </c>
      <c r="AG35" s="9">
        <v>7.9000000000000001E-4</v>
      </c>
      <c r="AH35" s="9">
        <v>5.4999999999999997E-3</v>
      </c>
      <c r="AI35" s="9">
        <v>2E-3</v>
      </c>
      <c r="AJ35" s="9">
        <v>1.3799999999999999E-3</v>
      </c>
      <c r="AK35" s="9">
        <v>6.2399999999999999E-5</v>
      </c>
      <c r="AL35" s="9">
        <v>3.8500000000000001E-5</v>
      </c>
      <c r="AM35" s="9">
        <v>4.8500000000000003E-4</v>
      </c>
      <c r="AN35" s="9">
        <v>0</v>
      </c>
      <c r="AO35" s="10" t="str">
        <f t="shared" si="11"/>
        <v>517_D3</v>
      </c>
      <c r="AP35" s="9"/>
      <c r="AR35" s="10">
        <f t="shared" si="73"/>
        <v>0</v>
      </c>
      <c r="AS35" s="10">
        <f t="shared" si="74"/>
        <v>0</v>
      </c>
      <c r="AT35" s="10">
        <f t="shared" si="75"/>
        <v>6.3284999999999999E-3</v>
      </c>
      <c r="AU35" s="10">
        <f t="shared" si="76"/>
        <v>3.8650000000000004E-3</v>
      </c>
      <c r="AV35" s="10">
        <f t="shared" si="77"/>
        <v>8.0700000000000008E-3</v>
      </c>
      <c r="AW35" s="10">
        <f t="shared" si="78"/>
        <v>5.5699999999999994E-3</v>
      </c>
      <c r="AX35" s="12">
        <f t="shared" si="79"/>
        <v>2.9368500000000006E-2</v>
      </c>
      <c r="AY35" s="10"/>
      <c r="AZ35" s="11" t="str">
        <f t="shared" si="50"/>
        <v>517_D3</v>
      </c>
      <c r="BA35" s="11">
        <f t="shared" si="58"/>
        <v>1.2751836928182034</v>
      </c>
      <c r="BB35" s="11">
        <f t="shared" si="59"/>
        <v>0.27478420756933447</v>
      </c>
      <c r="BC35" s="11">
        <f t="shared" si="60"/>
        <v>0.21548597987639814</v>
      </c>
      <c r="BD35" s="11">
        <f t="shared" si="61"/>
        <v>0.13160358887924134</v>
      </c>
      <c r="BE35" s="11">
        <f t="shared" si="62"/>
        <v>0.18965898837189499</v>
      </c>
      <c r="BF35" s="11">
        <f t="shared" si="63"/>
        <v>1.4488330341113109</v>
      </c>
      <c r="BG35" s="11">
        <f t="shared" si="64"/>
        <v>0</v>
      </c>
      <c r="BH35" s="10"/>
      <c r="BI35" s="22">
        <f t="shared" si="72"/>
        <v>7.2100460527727392</v>
      </c>
      <c r="BJ35" s="10"/>
      <c r="BK35" s="10"/>
      <c r="BL35"/>
      <c r="BM35"/>
      <c r="BN35"/>
      <c r="BO35"/>
      <c r="BP35"/>
      <c r="BQ35"/>
      <c r="BR35"/>
      <c r="BS35"/>
      <c r="BT35"/>
      <c r="BU35"/>
      <c r="BV35" s="10"/>
      <c r="BW35" s="10"/>
      <c r="BX35" s="10"/>
      <c r="BY35" s="10"/>
      <c r="BZ35" s="4"/>
      <c r="CA35" s="10"/>
      <c r="CC35" s="10"/>
      <c r="CD35" s="10"/>
      <c r="CE35" s="10"/>
      <c r="CF35" s="10"/>
      <c r="CG35" s="10"/>
      <c r="CJ35" s="10"/>
      <c r="CM35" s="10">
        <f t="shared" si="80"/>
        <v>3.4299999999999997E-2</v>
      </c>
      <c r="CN35" s="10">
        <f t="shared" si="81"/>
        <v>4</v>
      </c>
      <c r="CO35" s="10">
        <f t="shared" si="82"/>
        <v>5.0999999999999996</v>
      </c>
      <c r="CP35" s="10">
        <f t="shared" si="83"/>
        <v>4.45</v>
      </c>
      <c r="CQ35" s="10">
        <f t="shared" si="84"/>
        <v>4.26</v>
      </c>
      <c r="CR35" s="10">
        <f t="shared" si="85"/>
        <v>3.5</v>
      </c>
      <c r="CS35" s="10"/>
      <c r="CT35" s="10">
        <f t="shared" si="86"/>
        <v>6.2409999999999998E-7</v>
      </c>
      <c r="CU35" s="10">
        <f t="shared" si="87"/>
        <v>3.0249999999999997E-5</v>
      </c>
      <c r="CV35" s="10">
        <f t="shared" si="88"/>
        <v>1.4822500000000001E-9</v>
      </c>
      <c r="CW35" s="10">
        <f t="shared" si="89"/>
        <v>0</v>
      </c>
      <c r="CX35" s="10">
        <f t="shared" si="90"/>
        <v>0</v>
      </c>
      <c r="CY35" s="10"/>
      <c r="CZ35" s="10">
        <f t="shared" si="91"/>
        <v>5.0777340729339606</v>
      </c>
      <c r="DA35" s="10"/>
      <c r="DB35" s="10"/>
      <c r="DC35" s="10"/>
      <c r="DD35" s="10"/>
      <c r="DE35" s="1">
        <f t="shared" si="92"/>
        <v>3.4299999999999997E-2</v>
      </c>
      <c r="DF35" s="1">
        <f t="shared" si="93"/>
        <v>5.0777340729339606</v>
      </c>
      <c r="DG35" s="10">
        <f t="shared" si="94"/>
        <v>5.0434340729339606</v>
      </c>
      <c r="DH35" s="10"/>
      <c r="DI35" s="10">
        <f t="shared" si="95"/>
        <v>7.2100460527727392</v>
      </c>
      <c r="DJ35" s="10"/>
      <c r="DK35" s="10"/>
      <c r="DL35" s="10"/>
    </row>
    <row r="36" spans="1:116" x14ac:dyDescent="0.15">
      <c r="A36" s="13" t="s">
        <v>78</v>
      </c>
      <c r="B36" s="9">
        <v>-2.1800000000000002</v>
      </c>
      <c r="C36" s="9">
        <v>-2.5099999999999998</v>
      </c>
      <c r="D36" s="9">
        <v>-7.28</v>
      </c>
      <c r="E36" s="9">
        <v>-7.61</v>
      </c>
      <c r="F36" s="9">
        <v>-16</v>
      </c>
      <c r="G36" s="9">
        <v>-15.7</v>
      </c>
      <c r="H36" s="9">
        <v>-16.399999999999999</v>
      </c>
      <c r="I36" s="9">
        <v>-8.23</v>
      </c>
      <c r="J36" s="9">
        <v>0.13800000000000001</v>
      </c>
      <c r="K36" s="9">
        <v>2.8</v>
      </c>
      <c r="L36" s="9">
        <v>3.5</v>
      </c>
      <c r="M36" s="9">
        <v>4.3600000000000003</v>
      </c>
      <c r="N36" s="9">
        <v>5.14</v>
      </c>
      <c r="O36" s="9">
        <v>6.88</v>
      </c>
      <c r="P36" s="9">
        <v>6.36</v>
      </c>
      <c r="Q36" s="9">
        <v>-9.67</v>
      </c>
      <c r="R36" s="9">
        <v>4.49</v>
      </c>
      <c r="S36" s="9">
        <v>5.82</v>
      </c>
      <c r="T36" s="9">
        <v>4.01</v>
      </c>
      <c r="V36" s="9">
        <v>2.7200000000000002E-3</v>
      </c>
      <c r="W36" s="9">
        <v>2.7200000000000002E-3</v>
      </c>
      <c r="X36" s="9">
        <v>2.1099999999999999E-3</v>
      </c>
      <c r="Y36" s="9">
        <v>2.1099999999999999E-3</v>
      </c>
      <c r="Z36" s="9">
        <v>1.72E-3</v>
      </c>
      <c r="AA36" s="9">
        <v>8.61E-4</v>
      </c>
      <c r="AB36" s="9">
        <v>8.61E-4</v>
      </c>
      <c r="AC36" s="9">
        <v>1.25E-3</v>
      </c>
      <c r="AD36" s="9">
        <v>7.3000000000000001E-3</v>
      </c>
      <c r="AE36" s="9">
        <v>3.0000000000000001E-3</v>
      </c>
      <c r="AF36" s="9">
        <v>1.3499999999999999E-5</v>
      </c>
      <c r="AG36" s="9">
        <v>0</v>
      </c>
      <c r="AH36" s="9">
        <v>6.0200000000000002E-3</v>
      </c>
      <c r="AI36" s="9">
        <v>3.8400000000000001E-3</v>
      </c>
      <c r="AJ36" s="9">
        <v>6.4999999999999997E-4</v>
      </c>
      <c r="AK36" s="9">
        <v>3.59E-4</v>
      </c>
      <c r="AL36" s="9">
        <v>0</v>
      </c>
      <c r="AM36" s="9">
        <v>0</v>
      </c>
      <c r="AN36" s="9">
        <v>0</v>
      </c>
      <c r="AO36" s="10" t="str">
        <f t="shared" si="11"/>
        <v>518_D2</v>
      </c>
      <c r="AP36" s="9"/>
      <c r="AR36" s="10">
        <f t="shared" si="73"/>
        <v>0</v>
      </c>
      <c r="AS36" s="10">
        <f t="shared" si="74"/>
        <v>0</v>
      </c>
      <c r="AT36" s="10">
        <f t="shared" si="75"/>
        <v>6.0200000000000002E-3</v>
      </c>
      <c r="AU36" s="10">
        <f t="shared" si="76"/>
        <v>4.4900000000000001E-3</v>
      </c>
      <c r="AV36" s="10">
        <f t="shared" si="77"/>
        <v>7.3000000000000001E-3</v>
      </c>
      <c r="AW36" s="10">
        <f t="shared" si="78"/>
        <v>3.4419999999999997E-3</v>
      </c>
      <c r="AX36" s="12">
        <f t="shared" si="79"/>
        <v>2.7642E-2</v>
      </c>
      <c r="AY36" s="10"/>
      <c r="AZ36" s="11" t="str">
        <f t="shared" si="50"/>
        <v>518_D2</v>
      </c>
      <c r="BA36" s="11">
        <f t="shared" si="58"/>
        <v>1.212624584717608</v>
      </c>
      <c r="BB36" s="11">
        <f t="shared" si="59"/>
        <v>0.26409087620287969</v>
      </c>
      <c r="BC36" s="11">
        <f t="shared" si="60"/>
        <v>0.21778453078648435</v>
      </c>
      <c r="BD36" s="11">
        <f t="shared" si="61"/>
        <v>0.16243397728094927</v>
      </c>
      <c r="BE36" s="11">
        <f t="shared" si="62"/>
        <v>0.12452065697127558</v>
      </c>
      <c r="BF36" s="11">
        <f t="shared" si="63"/>
        <v>2.1208599651365487</v>
      </c>
      <c r="BG36" s="11">
        <f t="shared" si="64"/>
        <v>0</v>
      </c>
      <c r="BH36" s="10"/>
      <c r="BI36" s="22">
        <f t="shared" si="72"/>
        <v>7.1722740664740705</v>
      </c>
      <c r="BJ36" s="10"/>
      <c r="BK36" s="10"/>
      <c r="BL36"/>
      <c r="BM36"/>
      <c r="BN36"/>
      <c r="BO36"/>
      <c r="BP36"/>
      <c r="BQ36"/>
      <c r="BR36"/>
      <c r="BS36"/>
      <c r="BT36"/>
      <c r="BU36"/>
      <c r="BV36" s="10"/>
      <c r="BW36" s="10"/>
      <c r="BX36" s="10"/>
      <c r="BY36" s="10"/>
      <c r="BZ36" s="4"/>
      <c r="CA36" s="10"/>
      <c r="CC36" s="10"/>
      <c r="CD36" s="10"/>
      <c r="CE36" s="10"/>
      <c r="CF36" s="10"/>
      <c r="CG36" s="10"/>
      <c r="CJ36" s="10"/>
      <c r="CM36" s="10">
        <f t="shared" si="80"/>
        <v>0.13800000000000001</v>
      </c>
      <c r="CN36" s="10">
        <f t="shared" si="81"/>
        <v>4.3600000000000003</v>
      </c>
      <c r="CO36" s="10">
        <f t="shared" si="82"/>
        <v>5.14</v>
      </c>
      <c r="CP36" s="10">
        <f t="shared" si="83"/>
        <v>4.49</v>
      </c>
      <c r="CQ36" s="10">
        <f t="shared" si="84"/>
        <v>4.01</v>
      </c>
      <c r="CR36" s="10">
        <f t="shared" si="85"/>
        <v>3.5</v>
      </c>
      <c r="CS36" s="10"/>
      <c r="CT36" s="10">
        <f t="shared" si="86"/>
        <v>0</v>
      </c>
      <c r="CU36" s="10">
        <f t="shared" si="87"/>
        <v>3.6240399999999999E-5</v>
      </c>
      <c r="CV36" s="10">
        <f t="shared" si="88"/>
        <v>0</v>
      </c>
      <c r="CW36" s="10">
        <f t="shared" si="89"/>
        <v>0</v>
      </c>
      <c r="CX36" s="10">
        <f t="shared" si="90"/>
        <v>0</v>
      </c>
      <c r="CY36" s="10"/>
      <c r="CZ36" s="10">
        <f t="shared" si="91"/>
        <v>5.14</v>
      </c>
      <c r="DA36" s="10"/>
      <c r="DB36" s="10"/>
      <c r="DC36" s="10"/>
      <c r="DD36" s="10"/>
      <c r="DE36" s="1">
        <f t="shared" si="92"/>
        <v>0.13800000000000001</v>
      </c>
      <c r="DF36" s="1">
        <f t="shared" si="93"/>
        <v>5.14</v>
      </c>
      <c r="DG36" s="10">
        <f t="shared" si="94"/>
        <v>5.0019999999999998</v>
      </c>
      <c r="DH36" s="10"/>
      <c r="DI36" s="10">
        <f t="shared" si="95"/>
        <v>7.1722740664740705</v>
      </c>
      <c r="DJ36" s="10"/>
      <c r="DK36" s="10"/>
      <c r="DL36" s="10"/>
    </row>
    <row r="37" spans="1:116" x14ac:dyDescent="0.15">
      <c r="A37" s="13" t="s">
        <v>79</v>
      </c>
      <c r="B37" s="9">
        <v>-2.27</v>
      </c>
      <c r="C37" s="9">
        <v>-2.6</v>
      </c>
      <c r="D37" s="9">
        <v>-7.35</v>
      </c>
      <c r="E37" s="9">
        <v>-7.68</v>
      </c>
      <c r="F37" s="9">
        <v>-16.100000000000001</v>
      </c>
      <c r="G37" s="9">
        <v>-15.8</v>
      </c>
      <c r="H37" s="9">
        <v>-16.5</v>
      </c>
      <c r="I37" s="9">
        <v>-8.26</v>
      </c>
      <c r="J37" s="9">
        <v>3.2399999999999998E-2</v>
      </c>
      <c r="K37" s="9">
        <v>3</v>
      </c>
      <c r="L37" s="9">
        <v>3.41</v>
      </c>
      <c r="M37" s="9">
        <v>4.21</v>
      </c>
      <c r="N37" s="9">
        <v>5.29</v>
      </c>
      <c r="O37" s="9">
        <v>6.84</v>
      </c>
      <c r="P37" s="9">
        <v>6.34</v>
      </c>
      <c r="Q37" s="9">
        <v>-9.85</v>
      </c>
      <c r="R37" s="9">
        <v>4.53</v>
      </c>
      <c r="S37" s="9">
        <v>5.65</v>
      </c>
      <c r="T37" s="9">
        <v>4.3</v>
      </c>
      <c r="V37" s="9">
        <v>1.56E-3</v>
      </c>
      <c r="W37" s="9">
        <v>1.56E-3</v>
      </c>
      <c r="X37" s="9">
        <v>1.5E-3</v>
      </c>
      <c r="Y37" s="9">
        <v>1.5E-3</v>
      </c>
      <c r="Z37" s="9">
        <v>1.1100000000000001E-3</v>
      </c>
      <c r="AA37" s="9">
        <v>5.5599999999999996E-4</v>
      </c>
      <c r="AB37" s="9">
        <v>5.5599999999999996E-4</v>
      </c>
      <c r="AC37" s="9">
        <v>9.6699999999999998E-4</v>
      </c>
      <c r="AD37" s="9">
        <v>4.0099999999999997E-3</v>
      </c>
      <c r="AE37" s="9">
        <v>6.4999999999999997E-4</v>
      </c>
      <c r="AF37" s="9">
        <v>0</v>
      </c>
      <c r="AG37" s="9">
        <v>0</v>
      </c>
      <c r="AH37" s="9">
        <v>2.8999999999999998E-3</v>
      </c>
      <c r="AI37" s="9">
        <v>2.2200000000000002E-3</v>
      </c>
      <c r="AJ37" s="9">
        <v>3.4499999999999998E-4</v>
      </c>
      <c r="AK37" s="9">
        <v>5.6900000000000001E-5</v>
      </c>
      <c r="AL37" s="9">
        <v>0</v>
      </c>
      <c r="AM37" s="9">
        <v>0</v>
      </c>
      <c r="AN37" s="9">
        <v>0</v>
      </c>
      <c r="AO37" s="10" t="str">
        <f t="shared" si="11"/>
        <v>519_D2</v>
      </c>
      <c r="AP37" s="9"/>
      <c r="AR37" s="10">
        <f t="shared" si="73"/>
        <v>0</v>
      </c>
      <c r="AS37" s="10">
        <f t="shared" si="74"/>
        <v>0</v>
      </c>
      <c r="AT37" s="10">
        <f t="shared" si="75"/>
        <v>2.8999999999999998E-3</v>
      </c>
      <c r="AU37" s="10">
        <f t="shared" si="76"/>
        <v>2.565E-3</v>
      </c>
      <c r="AV37" s="10">
        <f t="shared" si="77"/>
        <v>4.0099999999999997E-3</v>
      </c>
      <c r="AW37" s="10">
        <f t="shared" si="78"/>
        <v>2.222E-3</v>
      </c>
      <c r="AX37" s="12">
        <f t="shared" si="79"/>
        <v>1.5372000000000002E-2</v>
      </c>
      <c r="AY37" s="10"/>
      <c r="AZ37" s="11" t="str">
        <f t="shared" si="50"/>
        <v>519_D2</v>
      </c>
      <c r="BA37" s="11">
        <f t="shared" si="58"/>
        <v>1.3827586206896552</v>
      </c>
      <c r="BB37" s="11">
        <f t="shared" si="59"/>
        <v>0.26086390840489193</v>
      </c>
      <c r="BC37" s="11">
        <f t="shared" si="60"/>
        <v>0.18865469685141811</v>
      </c>
      <c r="BD37" s="11">
        <f t="shared" si="61"/>
        <v>0.16686182669789226</v>
      </c>
      <c r="BE37" s="11">
        <f t="shared" si="62"/>
        <v>0.14454852979443142</v>
      </c>
      <c r="BF37" s="11">
        <f t="shared" si="63"/>
        <v>1.8046804680468045</v>
      </c>
      <c r="BG37" s="11">
        <f t="shared" si="64"/>
        <v>0</v>
      </c>
      <c r="BH37" s="10"/>
      <c r="BI37" s="22">
        <f t="shared" si="72"/>
        <v>7.4382129043615377</v>
      </c>
      <c r="BJ37" s="10"/>
      <c r="BK37" s="10"/>
      <c r="BL37"/>
      <c r="BM37"/>
      <c r="BN37"/>
      <c r="BO37"/>
      <c r="BP37"/>
      <c r="BQ37"/>
      <c r="BR37"/>
      <c r="BS37"/>
      <c r="BT37"/>
      <c r="BU37"/>
      <c r="BV37" s="10"/>
      <c r="BW37" s="10"/>
      <c r="BX37" s="10"/>
      <c r="BY37" s="10"/>
      <c r="BZ37" s="4"/>
      <c r="CA37" s="10"/>
      <c r="CC37" s="10"/>
      <c r="CD37" s="10"/>
      <c r="CE37" s="10"/>
      <c r="CF37" s="10"/>
      <c r="CG37" s="10"/>
      <c r="CJ37" s="10"/>
      <c r="CM37" s="10">
        <f t="shared" si="80"/>
        <v>3.2399999999999998E-2</v>
      </c>
      <c r="CN37" s="10">
        <f t="shared" si="81"/>
        <v>4.21</v>
      </c>
      <c r="CO37" s="10">
        <f t="shared" si="82"/>
        <v>5.29</v>
      </c>
      <c r="CP37" s="10">
        <f t="shared" si="83"/>
        <v>4.53</v>
      </c>
      <c r="CQ37" s="10">
        <f t="shared" si="84"/>
        <v>4.3</v>
      </c>
      <c r="CR37" s="10">
        <f t="shared" si="85"/>
        <v>3.41</v>
      </c>
      <c r="CS37" s="10"/>
      <c r="CT37" s="10">
        <f t="shared" si="86"/>
        <v>0</v>
      </c>
      <c r="CU37" s="10">
        <f t="shared" si="87"/>
        <v>8.4099999999999991E-6</v>
      </c>
      <c r="CV37" s="10">
        <f t="shared" si="88"/>
        <v>0</v>
      </c>
      <c r="CW37" s="10">
        <f t="shared" si="89"/>
        <v>0</v>
      </c>
      <c r="CX37" s="10">
        <f t="shared" si="90"/>
        <v>0</v>
      </c>
      <c r="CY37" s="10"/>
      <c r="CZ37" s="10">
        <f t="shared" si="91"/>
        <v>5.29</v>
      </c>
      <c r="DA37" s="10"/>
      <c r="DB37" s="10"/>
      <c r="DC37" s="10"/>
      <c r="DD37" s="10"/>
      <c r="DE37" s="1">
        <f t="shared" si="92"/>
        <v>3.2399999999999998E-2</v>
      </c>
      <c r="DF37" s="1">
        <f t="shared" si="93"/>
        <v>5.29</v>
      </c>
      <c r="DG37" s="10">
        <f t="shared" si="94"/>
        <v>5.2576000000000001</v>
      </c>
      <c r="DH37" s="10"/>
      <c r="DI37" s="10">
        <f t="shared" si="95"/>
        <v>7.4382129043615377</v>
      </c>
      <c r="DJ37" s="10"/>
      <c r="DK37" s="10"/>
      <c r="DL37" s="10"/>
    </row>
    <row r="38" spans="1:116" x14ac:dyDescent="0.15">
      <c r="A38" s="13" t="s">
        <v>80</v>
      </c>
      <c r="B38" s="9">
        <v>-2.2599999999999998</v>
      </c>
      <c r="C38" s="9">
        <v>-2.59</v>
      </c>
      <c r="D38" s="9">
        <v>-7.36</v>
      </c>
      <c r="E38" s="9">
        <v>-7.69</v>
      </c>
      <c r="F38" s="9">
        <v>-16.2</v>
      </c>
      <c r="G38" s="9">
        <v>-15.8</v>
      </c>
      <c r="H38" s="9">
        <v>-16.5</v>
      </c>
      <c r="I38" s="9">
        <v>-8.0299999999999994</v>
      </c>
      <c r="J38" s="9">
        <v>3.7400000000000003E-2</v>
      </c>
      <c r="K38" s="9">
        <v>2.99</v>
      </c>
      <c r="L38" s="9">
        <v>3.3</v>
      </c>
      <c r="M38" s="9">
        <v>4.5</v>
      </c>
      <c r="N38" s="9">
        <v>5.13</v>
      </c>
      <c r="O38" s="9">
        <v>6.83</v>
      </c>
      <c r="P38" s="9">
        <v>6.34</v>
      </c>
      <c r="Q38" s="9">
        <v>-9.9</v>
      </c>
      <c r="R38" s="9">
        <v>4.46</v>
      </c>
      <c r="S38" s="9">
        <v>5.65</v>
      </c>
      <c r="T38" s="9">
        <v>4.22</v>
      </c>
      <c r="V38" s="9">
        <v>1.83E-3</v>
      </c>
      <c r="W38" s="9">
        <v>1.83E-3</v>
      </c>
      <c r="X38" s="9">
        <v>1.42E-3</v>
      </c>
      <c r="Y38" s="9">
        <v>1.42E-3</v>
      </c>
      <c r="Z38" s="9">
        <v>1.47E-3</v>
      </c>
      <c r="AA38" s="9">
        <v>7.3700000000000002E-4</v>
      </c>
      <c r="AB38" s="9">
        <v>7.3700000000000002E-4</v>
      </c>
      <c r="AC38" s="9">
        <v>1.1299999999999999E-3</v>
      </c>
      <c r="AD38" s="9">
        <v>3.9100000000000003E-3</v>
      </c>
      <c r="AE38" s="9">
        <v>5.8900000000000001E-4</v>
      </c>
      <c r="AF38" s="9">
        <v>4.06E-4</v>
      </c>
      <c r="AG38" s="9">
        <v>0</v>
      </c>
      <c r="AH38" s="9">
        <v>4.3699999999999998E-3</v>
      </c>
      <c r="AI38" s="9">
        <v>3.0999999999999999E-3</v>
      </c>
      <c r="AJ38" s="9">
        <v>4.66E-4</v>
      </c>
      <c r="AK38" s="9">
        <v>0</v>
      </c>
      <c r="AL38" s="9">
        <v>0</v>
      </c>
      <c r="AM38" s="9">
        <v>7.8899999999999999E-4</v>
      </c>
      <c r="AN38" s="9">
        <v>0</v>
      </c>
      <c r="AO38" s="10" t="str">
        <f t="shared" si="11"/>
        <v>520_D2</v>
      </c>
      <c r="AP38" s="9"/>
      <c r="AR38" s="10">
        <f t="shared" si="73"/>
        <v>0</v>
      </c>
      <c r="AS38" s="10">
        <f t="shared" si="74"/>
        <v>0</v>
      </c>
      <c r="AT38" s="10">
        <f t="shared" si="75"/>
        <v>4.3699999999999998E-3</v>
      </c>
      <c r="AU38" s="10">
        <f t="shared" si="76"/>
        <v>4.3550000000000004E-3</v>
      </c>
      <c r="AV38" s="10">
        <f t="shared" si="77"/>
        <v>3.9100000000000003E-3</v>
      </c>
      <c r="AW38" s="10">
        <f t="shared" si="78"/>
        <v>2.9439999999999996E-3</v>
      </c>
      <c r="AX38" s="12">
        <f t="shared" si="79"/>
        <v>1.8543999999999998E-2</v>
      </c>
      <c r="AY38" s="10"/>
      <c r="AZ38" s="11" t="str">
        <f t="shared" si="50"/>
        <v>520_D2</v>
      </c>
      <c r="BA38" s="11">
        <f t="shared" si="58"/>
        <v>0.89473684210526327</v>
      </c>
      <c r="BB38" s="11">
        <f t="shared" si="59"/>
        <v>0.2108498705780846</v>
      </c>
      <c r="BC38" s="11">
        <f t="shared" si="60"/>
        <v>0.23565573770491804</v>
      </c>
      <c r="BD38" s="11">
        <f t="shared" si="61"/>
        <v>0.2348468507333909</v>
      </c>
      <c r="BE38" s="11">
        <f t="shared" si="62"/>
        <v>0.15875754961173424</v>
      </c>
      <c r="BF38" s="11">
        <f t="shared" si="63"/>
        <v>1.3281250000000002</v>
      </c>
      <c r="BG38" s="11">
        <f t="shared" si="64"/>
        <v>0</v>
      </c>
      <c r="BH38" s="10"/>
      <c r="BI38" s="22">
        <f t="shared" si="72"/>
        <v>7.2569654245436777</v>
      </c>
      <c r="BJ38" s="10"/>
      <c r="BK38" s="10"/>
      <c r="BL38"/>
      <c r="BM38"/>
      <c r="BN38"/>
      <c r="BO38"/>
      <c r="BP38"/>
      <c r="BQ38"/>
      <c r="BR38"/>
      <c r="BS38"/>
      <c r="BT38"/>
      <c r="BU38"/>
      <c r="BV38" s="10"/>
      <c r="BW38" s="10"/>
      <c r="BX38" s="10"/>
      <c r="BY38" s="10"/>
      <c r="BZ38" s="4"/>
      <c r="CA38" s="10"/>
      <c r="CC38" s="10"/>
      <c r="CD38" s="10"/>
      <c r="CE38" s="10"/>
      <c r="CF38" s="10"/>
      <c r="CG38" s="10"/>
      <c r="CJ38" s="10"/>
      <c r="CM38" s="10">
        <f t="shared" si="80"/>
        <v>3.7400000000000003E-2</v>
      </c>
      <c r="CN38" s="10">
        <f t="shared" si="81"/>
        <v>4.5</v>
      </c>
      <c r="CO38" s="10">
        <f t="shared" si="82"/>
        <v>5.13</v>
      </c>
      <c r="CP38" s="10">
        <f t="shared" si="83"/>
        <v>4.46</v>
      </c>
      <c r="CQ38" s="10">
        <f t="shared" si="84"/>
        <v>4.22</v>
      </c>
      <c r="CR38" s="10">
        <f t="shared" si="85"/>
        <v>3.3</v>
      </c>
      <c r="CS38" s="10"/>
      <c r="CT38" s="10">
        <f t="shared" si="86"/>
        <v>0</v>
      </c>
      <c r="CU38" s="10">
        <f t="shared" si="87"/>
        <v>1.9096899999999997E-5</v>
      </c>
      <c r="CV38" s="10">
        <f t="shared" si="88"/>
        <v>0</v>
      </c>
      <c r="CW38" s="10">
        <f t="shared" si="89"/>
        <v>0</v>
      </c>
      <c r="CX38" s="10">
        <f t="shared" si="90"/>
        <v>0</v>
      </c>
      <c r="CY38" s="10"/>
      <c r="CZ38" s="10">
        <f t="shared" si="91"/>
        <v>5.13</v>
      </c>
      <c r="DA38" s="10"/>
      <c r="DB38" s="10"/>
      <c r="DC38" s="10"/>
      <c r="DD38" s="10"/>
      <c r="DE38" s="1">
        <f t="shared" si="92"/>
        <v>3.7400000000000003E-2</v>
      </c>
      <c r="DF38" s="1">
        <f t="shared" si="93"/>
        <v>5.13</v>
      </c>
      <c r="DG38" s="10">
        <f t="shared" si="94"/>
        <v>5.0926</v>
      </c>
      <c r="DH38" s="10"/>
      <c r="DI38" s="10">
        <f t="shared" si="95"/>
        <v>7.2569654245436777</v>
      </c>
      <c r="DJ38" s="10"/>
      <c r="DK38" s="10"/>
      <c r="DL38" s="10"/>
    </row>
    <row r="39" spans="1:116" x14ac:dyDescent="0.15">
      <c r="A39" s="13" t="s">
        <v>81</v>
      </c>
      <c r="B39" s="9">
        <v>-2.44</v>
      </c>
      <c r="C39" s="9">
        <v>-2.77</v>
      </c>
      <c r="D39" s="9">
        <v>-7.47</v>
      </c>
      <c r="E39" s="9">
        <v>-7.8</v>
      </c>
      <c r="F39" s="9">
        <v>-16.3</v>
      </c>
      <c r="G39" s="9">
        <v>-16</v>
      </c>
      <c r="H39" s="9">
        <v>-16.600000000000001</v>
      </c>
      <c r="I39" s="9">
        <v>-8.26</v>
      </c>
      <c r="J39" s="9">
        <v>-8.1500000000000003E-2</v>
      </c>
      <c r="K39" s="9">
        <v>2.8</v>
      </c>
      <c r="L39" s="9">
        <v>3.46</v>
      </c>
      <c r="M39" s="9">
        <v>4.5</v>
      </c>
      <c r="N39" s="9">
        <v>5.07</v>
      </c>
      <c r="O39" s="9">
        <v>6.7</v>
      </c>
      <c r="P39" s="9">
        <v>6.5</v>
      </c>
      <c r="Q39" s="9">
        <v>-9.81</v>
      </c>
      <c r="R39" s="9">
        <v>4.63</v>
      </c>
      <c r="S39" s="9">
        <v>6.19</v>
      </c>
      <c r="T39" s="9">
        <v>4.46</v>
      </c>
      <c r="V39" s="9">
        <v>1.66E-3</v>
      </c>
      <c r="W39" s="9">
        <v>1.66E-3</v>
      </c>
      <c r="X39" s="9">
        <v>1.56E-3</v>
      </c>
      <c r="Y39" s="9">
        <v>1.56E-3</v>
      </c>
      <c r="Z39" s="9">
        <v>1.3799999999999999E-3</v>
      </c>
      <c r="AA39" s="9">
        <v>6.8800000000000003E-4</v>
      </c>
      <c r="AB39" s="9">
        <v>6.8800000000000003E-4</v>
      </c>
      <c r="AC39" s="9">
        <v>1.91E-3</v>
      </c>
      <c r="AD39" s="9">
        <v>4.5100000000000001E-3</v>
      </c>
      <c r="AE39" s="9">
        <v>2.1700000000000001E-3</v>
      </c>
      <c r="AF39" s="9">
        <v>9.5500000000000004E-5</v>
      </c>
      <c r="AG39" s="9">
        <v>0</v>
      </c>
      <c r="AH39" s="9">
        <v>2.7899999999999999E-3</v>
      </c>
      <c r="AI39" s="9">
        <v>2.7599999999999999E-3</v>
      </c>
      <c r="AJ39" s="9">
        <v>2.43E-4</v>
      </c>
      <c r="AK39" s="9">
        <v>1.2700000000000001E-3</v>
      </c>
      <c r="AL39" s="9">
        <v>1.7100000000000001E-4</v>
      </c>
      <c r="AM39" s="9">
        <v>6.2699999999999995E-4</v>
      </c>
      <c r="AN39" s="9">
        <v>0</v>
      </c>
      <c r="AO39" s="10" t="str">
        <f t="shared" si="11"/>
        <v>521_D2</v>
      </c>
      <c r="AP39" s="9"/>
      <c r="AR39" s="10">
        <f t="shared" si="73"/>
        <v>0</v>
      </c>
      <c r="AS39" s="10">
        <f t="shared" si="74"/>
        <v>0</v>
      </c>
      <c r="AT39" s="10">
        <f t="shared" si="75"/>
        <v>2.9610000000000001E-3</v>
      </c>
      <c r="AU39" s="10">
        <f t="shared" si="76"/>
        <v>3.63E-3</v>
      </c>
      <c r="AV39" s="10">
        <f t="shared" si="77"/>
        <v>4.5100000000000001E-3</v>
      </c>
      <c r="AW39" s="10">
        <f t="shared" si="78"/>
        <v>2.7559999999999998E-3</v>
      </c>
      <c r="AX39" s="12">
        <f t="shared" si="79"/>
        <v>1.6867E-2</v>
      </c>
      <c r="AY39" s="10"/>
      <c r="AZ39" s="11" t="str">
        <f t="shared" si="50"/>
        <v>521_D2</v>
      </c>
      <c r="BA39" s="11">
        <f t="shared" si="58"/>
        <v>1.5231340763255656</v>
      </c>
      <c r="BB39" s="11">
        <f t="shared" si="59"/>
        <v>0.26738602003912965</v>
      </c>
      <c r="BC39" s="11">
        <f t="shared" si="60"/>
        <v>0.17554989031837315</v>
      </c>
      <c r="BD39" s="11">
        <f t="shared" si="61"/>
        <v>0.21521313808027509</v>
      </c>
      <c r="BE39" s="11">
        <f t="shared" si="62"/>
        <v>0.16339598031659452</v>
      </c>
      <c r="BF39" s="11">
        <f t="shared" si="63"/>
        <v>1.6364296081277214</v>
      </c>
      <c r="BG39" s="11">
        <f t="shared" si="64"/>
        <v>0</v>
      </c>
      <c r="BH39" s="10"/>
      <c r="BI39" s="22">
        <f t="shared" si="72"/>
        <v>7.3150826526525359</v>
      </c>
      <c r="BJ39" s="10"/>
      <c r="BK39" s="10"/>
      <c r="BL39"/>
      <c r="BM39"/>
      <c r="BN39"/>
      <c r="BO39"/>
      <c r="BP39"/>
      <c r="BQ39"/>
      <c r="BR39"/>
      <c r="BS39"/>
      <c r="BT39"/>
      <c r="BU39"/>
      <c r="BV39" s="10"/>
      <c r="BW39" s="10"/>
      <c r="BX39" s="10"/>
      <c r="BY39" s="10"/>
      <c r="BZ39" s="4"/>
      <c r="CA39" s="10"/>
      <c r="CC39" s="10"/>
      <c r="CD39" s="10"/>
      <c r="CE39" s="10"/>
      <c r="CF39" s="10"/>
      <c r="CG39" s="10"/>
      <c r="CJ39" s="10"/>
      <c r="CM39" s="10">
        <f t="shared" si="80"/>
        <v>-8.1500000000000003E-2</v>
      </c>
      <c r="CN39" s="10">
        <f t="shared" si="81"/>
        <v>4.5</v>
      </c>
      <c r="CO39" s="10">
        <f t="shared" si="82"/>
        <v>5.07</v>
      </c>
      <c r="CP39" s="10">
        <f t="shared" si="83"/>
        <v>4.63</v>
      </c>
      <c r="CQ39" s="10">
        <f t="shared" si="84"/>
        <v>4.46</v>
      </c>
      <c r="CR39" s="10">
        <f t="shared" si="85"/>
        <v>3.46</v>
      </c>
      <c r="CS39" s="10"/>
      <c r="CT39" s="10">
        <f t="shared" si="86"/>
        <v>0</v>
      </c>
      <c r="CU39" s="10">
        <f t="shared" si="87"/>
        <v>7.7840999999999989E-6</v>
      </c>
      <c r="CV39" s="10">
        <f t="shared" si="88"/>
        <v>2.9241000000000004E-8</v>
      </c>
      <c r="CW39" s="10">
        <f t="shared" si="89"/>
        <v>0</v>
      </c>
      <c r="CX39" s="10">
        <f t="shared" si="90"/>
        <v>0</v>
      </c>
      <c r="CY39" s="10"/>
      <c r="CZ39" s="10">
        <f t="shared" si="91"/>
        <v>5.0683533241413627</v>
      </c>
      <c r="DA39" s="10"/>
      <c r="DB39" s="10"/>
      <c r="DC39" s="10"/>
      <c r="DD39" s="10"/>
      <c r="DE39" s="1">
        <f t="shared" si="92"/>
        <v>-8.1500000000000003E-2</v>
      </c>
      <c r="DF39" s="1">
        <f t="shared" si="93"/>
        <v>5.0683533241413627</v>
      </c>
      <c r="DG39" s="10">
        <f t="shared" si="94"/>
        <v>5.1498533241413629</v>
      </c>
      <c r="DH39" s="10"/>
      <c r="DI39" s="10">
        <f t="shared" si="95"/>
        <v>7.3150826526525359</v>
      </c>
      <c r="DJ39" s="10"/>
      <c r="DK39" s="10"/>
      <c r="DL39" s="10"/>
    </row>
    <row r="40" spans="1:116" x14ac:dyDescent="0.15">
      <c r="A40" s="13" t="s">
        <v>82</v>
      </c>
      <c r="B40" s="9">
        <v>-2.3199999999999998</v>
      </c>
      <c r="C40" s="9">
        <v>-2.65</v>
      </c>
      <c r="D40" s="9">
        <v>-7.41</v>
      </c>
      <c r="E40" s="9">
        <v>-7.74</v>
      </c>
      <c r="F40" s="9">
        <v>-16.2</v>
      </c>
      <c r="G40" s="9">
        <v>-15.9</v>
      </c>
      <c r="H40" s="9">
        <v>-16.5</v>
      </c>
      <c r="I40" s="9">
        <v>-8.35</v>
      </c>
      <c r="J40" s="9">
        <v>-4.0899999999999999E-2</v>
      </c>
      <c r="K40" s="9">
        <v>2.8</v>
      </c>
      <c r="L40" s="9">
        <v>3.49</v>
      </c>
      <c r="M40" s="9">
        <v>4.5</v>
      </c>
      <c r="N40" s="9">
        <v>5.17</v>
      </c>
      <c r="O40" s="9">
        <v>6.77</v>
      </c>
      <c r="P40" s="9">
        <v>6.22</v>
      </c>
      <c r="Q40" s="9">
        <v>-9.59</v>
      </c>
      <c r="R40" s="9">
        <v>4.8899999999999997</v>
      </c>
      <c r="S40" s="9">
        <v>5.65</v>
      </c>
      <c r="T40" s="9">
        <v>4.05</v>
      </c>
      <c r="V40" s="9">
        <v>1.6299999999999999E-3</v>
      </c>
      <c r="W40" s="9">
        <v>1.6299999999999999E-3</v>
      </c>
      <c r="X40" s="9">
        <v>1.17E-3</v>
      </c>
      <c r="Y40" s="9">
        <v>1.17E-3</v>
      </c>
      <c r="Z40" s="9">
        <v>8.5899999999999995E-4</v>
      </c>
      <c r="AA40" s="9">
        <v>4.2999999999999999E-4</v>
      </c>
      <c r="AB40" s="9">
        <v>4.2999999999999999E-4</v>
      </c>
      <c r="AC40" s="9">
        <v>5.6700000000000001E-4</v>
      </c>
      <c r="AD40" s="9">
        <v>5.9800000000000001E-3</v>
      </c>
      <c r="AE40" s="9">
        <v>2.0500000000000002E-3</v>
      </c>
      <c r="AF40" s="9">
        <v>5.5399999999999998E-5</v>
      </c>
      <c r="AG40" s="9">
        <v>0</v>
      </c>
      <c r="AH40" s="9">
        <v>2E-3</v>
      </c>
      <c r="AI40" s="9">
        <v>2.15E-3</v>
      </c>
      <c r="AJ40" s="9">
        <v>5.0600000000000005E-4</v>
      </c>
      <c r="AK40" s="9">
        <v>0</v>
      </c>
      <c r="AL40" s="9">
        <v>8.5900000000000001E-5</v>
      </c>
      <c r="AM40" s="9">
        <v>2.42E-4</v>
      </c>
      <c r="AN40" s="9">
        <v>0</v>
      </c>
      <c r="AO40" s="10" t="str">
        <f t="shared" si="11"/>
        <v>521_D3</v>
      </c>
      <c r="AP40" s="9"/>
      <c r="AR40" s="10">
        <f t="shared" si="73"/>
        <v>0</v>
      </c>
      <c r="AS40" s="10">
        <f t="shared" si="74"/>
        <v>0</v>
      </c>
      <c r="AT40" s="10">
        <f t="shared" si="75"/>
        <v>2.0858999999999999E-3</v>
      </c>
      <c r="AU40" s="10">
        <f t="shared" si="76"/>
        <v>2.898E-3</v>
      </c>
      <c r="AV40" s="10">
        <f t="shared" si="77"/>
        <v>5.9800000000000001E-3</v>
      </c>
      <c r="AW40" s="10">
        <f t="shared" si="78"/>
        <v>1.719E-3</v>
      </c>
      <c r="AX40" s="12">
        <f t="shared" si="79"/>
        <v>1.6304900000000001E-2</v>
      </c>
      <c r="AY40" s="10"/>
      <c r="AZ40" s="11" t="str">
        <f t="shared" si="50"/>
        <v>521_D3</v>
      </c>
      <c r="BA40" s="11">
        <f t="shared" si="58"/>
        <v>2.8668680186010835</v>
      </c>
      <c r="BB40" s="11">
        <f t="shared" si="59"/>
        <v>0.36676091236376795</v>
      </c>
      <c r="BC40" s="11">
        <f t="shared" si="60"/>
        <v>0.12793086740795712</v>
      </c>
      <c r="BD40" s="11">
        <f t="shared" si="61"/>
        <v>0.17773798060705676</v>
      </c>
      <c r="BE40" s="11">
        <f t="shared" si="62"/>
        <v>0.10542842949052125</v>
      </c>
      <c r="BF40" s="11">
        <f t="shared" si="63"/>
        <v>3.4787667248400234</v>
      </c>
      <c r="BG40" s="11">
        <f t="shared" si="64"/>
        <v>0</v>
      </c>
      <c r="BH40" s="10"/>
      <c r="BI40" s="22">
        <f t="shared" si="72"/>
        <v>7.3816456937682702</v>
      </c>
      <c r="BJ40" s="10"/>
      <c r="BK40" s="10"/>
      <c r="BL40"/>
      <c r="BM40"/>
      <c r="BN40"/>
      <c r="BO40"/>
      <c r="BP40"/>
      <c r="BQ40"/>
      <c r="BR40"/>
      <c r="BS40"/>
      <c r="BT40"/>
      <c r="BU40"/>
      <c r="BV40" s="10"/>
      <c r="BW40" s="10"/>
      <c r="BX40" s="10"/>
      <c r="BY40" s="10"/>
      <c r="BZ40" s="4"/>
      <c r="CA40" s="10"/>
      <c r="CC40" s="10"/>
      <c r="CD40" s="10"/>
      <c r="CE40" s="10"/>
      <c r="CF40" s="10"/>
      <c r="CG40" s="10"/>
      <c r="CJ40" s="10"/>
      <c r="CM40" s="10">
        <f t="shared" si="80"/>
        <v>-4.0899999999999999E-2</v>
      </c>
      <c r="CN40" s="10">
        <f t="shared" si="81"/>
        <v>4.5</v>
      </c>
      <c r="CO40" s="10">
        <f t="shared" si="82"/>
        <v>5.17</v>
      </c>
      <c r="CP40" s="10">
        <f t="shared" si="83"/>
        <v>4.8899999999999997</v>
      </c>
      <c r="CQ40" s="10">
        <f t="shared" si="84"/>
        <v>4.05</v>
      </c>
      <c r="CR40" s="10">
        <f t="shared" si="85"/>
        <v>3.49</v>
      </c>
      <c r="CS40" s="10"/>
      <c r="CT40" s="10">
        <f t="shared" si="86"/>
        <v>0</v>
      </c>
      <c r="CU40" s="10">
        <f t="shared" si="87"/>
        <v>3.9999999999999998E-6</v>
      </c>
      <c r="CV40" s="10">
        <f t="shared" si="88"/>
        <v>7.3788100000000001E-9</v>
      </c>
      <c r="CW40" s="10">
        <f t="shared" si="89"/>
        <v>0</v>
      </c>
      <c r="CX40" s="10">
        <f t="shared" si="90"/>
        <v>0</v>
      </c>
      <c r="CY40" s="10"/>
      <c r="CZ40" s="10">
        <f t="shared" si="91"/>
        <v>5.1694844343652147</v>
      </c>
      <c r="DA40" s="10"/>
      <c r="DB40" s="10"/>
      <c r="DC40" s="10"/>
      <c r="DD40" s="10"/>
      <c r="DE40" s="1">
        <f t="shared" si="92"/>
        <v>-4.0899999999999999E-2</v>
      </c>
      <c r="DF40" s="1">
        <f t="shared" si="93"/>
        <v>5.1694844343652147</v>
      </c>
      <c r="DG40" s="10">
        <f t="shared" si="94"/>
        <v>5.2103844343652144</v>
      </c>
      <c r="DH40" s="10"/>
      <c r="DI40" s="10">
        <f t="shared" si="95"/>
        <v>7.3816456937682702</v>
      </c>
      <c r="DJ40" s="10"/>
      <c r="DK40" s="10"/>
      <c r="DL40" s="10"/>
    </row>
    <row r="41" spans="1:116" x14ac:dyDescent="0.15">
      <c r="A41" s="13" t="s">
        <v>83</v>
      </c>
      <c r="B41" s="9">
        <v>-2.2799999999999998</v>
      </c>
      <c r="C41" s="9">
        <v>-2.6</v>
      </c>
      <c r="D41" s="9">
        <v>-7.35</v>
      </c>
      <c r="E41" s="9">
        <v>-7.68</v>
      </c>
      <c r="F41" s="9">
        <v>-16.3</v>
      </c>
      <c r="G41" s="9">
        <v>-16</v>
      </c>
      <c r="H41" s="9">
        <v>-16.600000000000001</v>
      </c>
      <c r="I41" s="9">
        <v>-8.2100000000000009</v>
      </c>
      <c r="J41" s="9">
        <v>4.9599999999999998E-2</v>
      </c>
      <c r="K41" s="9">
        <v>2.82</v>
      </c>
      <c r="L41" s="9">
        <v>3.45</v>
      </c>
      <c r="M41" s="9">
        <v>4.41</v>
      </c>
      <c r="N41" s="9">
        <v>5.25</v>
      </c>
      <c r="O41" s="9">
        <v>6.84</v>
      </c>
      <c r="P41" s="9">
        <v>6.36</v>
      </c>
      <c r="Q41" s="9">
        <v>-9.32</v>
      </c>
      <c r="R41" s="9">
        <v>4.45</v>
      </c>
      <c r="S41" s="9">
        <v>6.2</v>
      </c>
      <c r="T41" s="9">
        <v>4.32</v>
      </c>
      <c r="V41" s="9">
        <v>1.6199999999999999E-3</v>
      </c>
      <c r="W41" s="9">
        <v>1.6199999999999999E-3</v>
      </c>
      <c r="X41" s="9">
        <v>1.6000000000000001E-3</v>
      </c>
      <c r="Y41" s="9">
        <v>1.6000000000000001E-3</v>
      </c>
      <c r="Z41" s="9">
        <v>1.6100000000000001E-3</v>
      </c>
      <c r="AA41" s="9">
        <v>8.03E-4</v>
      </c>
      <c r="AB41" s="9">
        <v>8.03E-4</v>
      </c>
      <c r="AC41" s="9">
        <v>1.6800000000000001E-3</v>
      </c>
      <c r="AD41" s="9">
        <v>4.4799999999999996E-3</v>
      </c>
      <c r="AE41" s="9">
        <v>1.6199999999999999E-3</v>
      </c>
      <c r="AF41" s="9">
        <v>0</v>
      </c>
      <c r="AG41" s="9">
        <v>0</v>
      </c>
      <c r="AH41" s="9">
        <v>3.2599999999999999E-3</v>
      </c>
      <c r="AI41" s="9">
        <v>2.5400000000000002E-3</v>
      </c>
      <c r="AJ41" s="9">
        <v>7.3499999999999998E-4</v>
      </c>
      <c r="AK41" s="9">
        <v>2.0200000000000001E-3</v>
      </c>
      <c r="AL41" s="9">
        <v>0</v>
      </c>
      <c r="AM41" s="9">
        <v>0</v>
      </c>
      <c r="AN41" s="9">
        <v>5.5500000000000001E-5</v>
      </c>
      <c r="AO41" s="10" t="str">
        <f t="shared" si="11"/>
        <v>522_D2</v>
      </c>
      <c r="AP41" s="9"/>
      <c r="AR41" s="10">
        <f t="shared" si="73"/>
        <v>0</v>
      </c>
      <c r="AS41" s="10">
        <f t="shared" si="74"/>
        <v>0</v>
      </c>
      <c r="AT41" s="10">
        <f t="shared" si="75"/>
        <v>3.3154999999999999E-3</v>
      </c>
      <c r="AU41" s="10">
        <f t="shared" si="76"/>
        <v>3.2750000000000001E-3</v>
      </c>
      <c r="AV41" s="10">
        <f t="shared" si="77"/>
        <v>4.4799999999999996E-3</v>
      </c>
      <c r="AW41" s="10">
        <f t="shared" si="78"/>
        <v>3.2160000000000001E-3</v>
      </c>
      <c r="AX41" s="12">
        <f t="shared" si="79"/>
        <v>1.74915E-2</v>
      </c>
      <c r="AY41" s="10"/>
      <c r="AZ41" s="11" t="str">
        <f t="shared" si="50"/>
        <v>522_D2</v>
      </c>
      <c r="BA41" s="11">
        <f t="shared" si="58"/>
        <v>1.3512290755542149</v>
      </c>
      <c r="BB41" s="11">
        <f t="shared" si="59"/>
        <v>0.25612440328159392</v>
      </c>
      <c r="BC41" s="11">
        <f t="shared" si="60"/>
        <v>0.18954920961609925</v>
      </c>
      <c r="BD41" s="11">
        <f t="shared" si="61"/>
        <v>0.18723379927393305</v>
      </c>
      <c r="BE41" s="11">
        <f t="shared" si="62"/>
        <v>0.18386073235571565</v>
      </c>
      <c r="BF41" s="11">
        <f t="shared" si="63"/>
        <v>1.3930348258706466</v>
      </c>
      <c r="BG41" s="11">
        <f t="shared" si="64"/>
        <v>0</v>
      </c>
      <c r="BH41" s="10"/>
      <c r="BI41" s="22">
        <f t="shared" si="72"/>
        <v>7.3699399274969135</v>
      </c>
      <c r="BJ41" s="10"/>
      <c r="BK41" s="10"/>
      <c r="BL41"/>
      <c r="BM41"/>
      <c r="BN41"/>
      <c r="BO41"/>
      <c r="BP41"/>
      <c r="BQ41"/>
      <c r="BR41"/>
      <c r="BS41"/>
      <c r="BT41"/>
      <c r="BU41"/>
      <c r="BV41" s="10"/>
      <c r="BW41" s="10"/>
      <c r="BX41" s="10"/>
      <c r="BY41" s="10"/>
      <c r="BZ41" s="4"/>
      <c r="CA41" s="10"/>
      <c r="CC41" s="10"/>
      <c r="CD41" s="10"/>
      <c r="CE41" s="10"/>
      <c r="CF41" s="10"/>
      <c r="CG41" s="10"/>
      <c r="CJ41" s="10"/>
      <c r="CM41" s="10">
        <f t="shared" si="80"/>
        <v>4.9599999999999998E-2</v>
      </c>
      <c r="CN41" s="10">
        <f t="shared" si="81"/>
        <v>4.41</v>
      </c>
      <c r="CO41" s="10">
        <f t="shared" si="82"/>
        <v>5.25</v>
      </c>
      <c r="CP41" s="10">
        <f t="shared" si="83"/>
        <v>4.45</v>
      </c>
      <c r="CQ41" s="10">
        <f t="shared" si="84"/>
        <v>4.32</v>
      </c>
      <c r="CR41" s="10">
        <f t="shared" si="85"/>
        <v>3.45</v>
      </c>
      <c r="CS41" s="10"/>
      <c r="CT41" s="10">
        <f t="shared" si="86"/>
        <v>0</v>
      </c>
      <c r="CU41" s="10">
        <f t="shared" si="87"/>
        <v>1.06276E-5</v>
      </c>
      <c r="CV41" s="10">
        <f t="shared" si="88"/>
        <v>0</v>
      </c>
      <c r="CW41" s="10">
        <f t="shared" si="89"/>
        <v>3.08025E-9</v>
      </c>
      <c r="CX41" s="10">
        <f t="shared" si="90"/>
        <v>0</v>
      </c>
      <c r="CY41" s="10"/>
      <c r="CZ41" s="10">
        <f t="shared" si="91"/>
        <v>5.2497305315903944</v>
      </c>
      <c r="DA41" s="10"/>
      <c r="DB41" s="10"/>
      <c r="DC41" s="10"/>
      <c r="DD41" s="10"/>
      <c r="DE41" s="1">
        <f t="shared" si="92"/>
        <v>4.9599999999999998E-2</v>
      </c>
      <c r="DF41" s="1">
        <f t="shared" si="93"/>
        <v>5.2497305315903944</v>
      </c>
      <c r="DG41" s="10">
        <f t="shared" si="94"/>
        <v>5.2001305315903945</v>
      </c>
      <c r="DH41" s="10"/>
      <c r="DI41" s="10">
        <f t="shared" si="95"/>
        <v>7.3699399274969135</v>
      </c>
      <c r="DJ41" s="10"/>
      <c r="DK41" s="10"/>
      <c r="DL41" s="10"/>
    </row>
    <row r="42" spans="1:116" x14ac:dyDescent="0.15">
      <c r="A42" s="13" t="s">
        <v>84</v>
      </c>
      <c r="B42" s="9">
        <v>-2.2799999999999998</v>
      </c>
      <c r="C42" s="9">
        <v>-2.61</v>
      </c>
      <c r="D42" s="9">
        <v>-7.43</v>
      </c>
      <c r="E42" s="9">
        <v>-7.75</v>
      </c>
      <c r="F42" s="9">
        <v>-16.3</v>
      </c>
      <c r="G42" s="9">
        <v>-15.9</v>
      </c>
      <c r="H42" s="9">
        <v>-16.600000000000001</v>
      </c>
      <c r="I42" s="9">
        <v>-8.32</v>
      </c>
      <c r="J42" s="9">
        <v>-1.3899999999999999E-2</v>
      </c>
      <c r="K42" s="9">
        <v>2.82</v>
      </c>
      <c r="L42" s="9">
        <v>3.34</v>
      </c>
      <c r="M42" s="9">
        <v>4.42</v>
      </c>
      <c r="N42" s="9">
        <v>5.03</v>
      </c>
      <c r="O42" s="9">
        <v>6.76</v>
      </c>
      <c r="P42" s="9">
        <v>6.5</v>
      </c>
      <c r="Q42" s="9">
        <v>-10</v>
      </c>
      <c r="R42" s="9">
        <v>4.79</v>
      </c>
      <c r="S42" s="9">
        <v>5.65</v>
      </c>
      <c r="T42" s="9">
        <v>4.22</v>
      </c>
      <c r="V42" s="9">
        <v>1.3699999999999999E-3</v>
      </c>
      <c r="W42" s="9">
        <v>1.3699999999999999E-3</v>
      </c>
      <c r="X42" s="9">
        <v>1.4300000000000001E-3</v>
      </c>
      <c r="Y42" s="9">
        <v>1.4300000000000001E-3</v>
      </c>
      <c r="Z42" s="9">
        <v>1.15E-3</v>
      </c>
      <c r="AA42" s="9">
        <v>5.7700000000000004E-4</v>
      </c>
      <c r="AB42" s="9">
        <v>5.7700000000000004E-4</v>
      </c>
      <c r="AC42" s="9">
        <v>9.6299999999999999E-4</v>
      </c>
      <c r="AD42" s="9">
        <v>4.4900000000000001E-3</v>
      </c>
      <c r="AE42" s="9">
        <v>2.4099999999999998E-3</v>
      </c>
      <c r="AF42" s="9">
        <v>5.3300000000000001E-5</v>
      </c>
      <c r="AG42" s="9">
        <v>3.9400000000000002E-5</v>
      </c>
      <c r="AH42" s="9">
        <v>1.57E-3</v>
      </c>
      <c r="AI42" s="9">
        <v>1.1900000000000001E-3</v>
      </c>
      <c r="AJ42" s="9">
        <v>1.4599999999999999E-3</v>
      </c>
      <c r="AK42" s="9">
        <v>1.7000000000000001E-4</v>
      </c>
      <c r="AL42" s="9">
        <v>0</v>
      </c>
      <c r="AM42" s="9">
        <v>1.4E-3</v>
      </c>
      <c r="AN42" s="9">
        <v>0</v>
      </c>
      <c r="AO42" s="10" t="str">
        <f t="shared" si="11"/>
        <v>522_D3</v>
      </c>
      <c r="AP42" s="9"/>
      <c r="AR42" s="10">
        <f t="shared" si="73"/>
        <v>0</v>
      </c>
      <c r="AS42" s="10">
        <f t="shared" si="74"/>
        <v>0</v>
      </c>
      <c r="AT42" s="10">
        <f t="shared" si="75"/>
        <v>1.6094E-3</v>
      </c>
      <c r="AU42" s="10">
        <f t="shared" si="76"/>
        <v>4.0499999999999998E-3</v>
      </c>
      <c r="AV42" s="10">
        <f t="shared" si="77"/>
        <v>4.4900000000000001E-3</v>
      </c>
      <c r="AW42" s="10">
        <f t="shared" si="78"/>
        <v>2.3040000000000001E-3</v>
      </c>
      <c r="AX42" s="12">
        <f t="shared" si="79"/>
        <v>1.3883399999999999E-2</v>
      </c>
      <c r="AY42" s="10"/>
      <c r="AZ42" s="11" t="str">
        <f t="shared" si="50"/>
        <v>522_D3</v>
      </c>
      <c r="BA42" s="11">
        <f t="shared" si="58"/>
        <v>2.7898595749968935</v>
      </c>
      <c r="BB42" s="11">
        <f t="shared" si="59"/>
        <v>0.32340781076681507</v>
      </c>
      <c r="BC42" s="11">
        <f t="shared" si="60"/>
        <v>0.11592261261650605</v>
      </c>
      <c r="BD42" s="11">
        <f t="shared" si="61"/>
        <v>0.29171528588098017</v>
      </c>
      <c r="BE42" s="11">
        <f t="shared" si="62"/>
        <v>0.16595358485673539</v>
      </c>
      <c r="BF42" s="11">
        <f t="shared" si="63"/>
        <v>1.9487847222222221</v>
      </c>
      <c r="BG42" s="11">
        <f t="shared" si="64"/>
        <v>0</v>
      </c>
      <c r="BH42" s="10"/>
      <c r="BI42" s="22">
        <f t="shared" si="72"/>
        <v>7.2101223093356204</v>
      </c>
      <c r="BJ42" s="10"/>
      <c r="BK42" s="10"/>
      <c r="BL42"/>
      <c r="BM42"/>
      <c r="BN42"/>
      <c r="BO42"/>
      <c r="BP42"/>
      <c r="BQ42"/>
      <c r="BR42"/>
      <c r="BS42"/>
      <c r="BT42"/>
      <c r="BU42"/>
      <c r="BV42" s="10"/>
      <c r="BW42" s="10"/>
      <c r="BX42" s="10"/>
      <c r="BY42" s="10"/>
      <c r="BZ42" s="4"/>
      <c r="CA42" s="10"/>
      <c r="CC42" s="10"/>
      <c r="CD42" s="10"/>
      <c r="CE42" s="10"/>
      <c r="CF42" s="10"/>
      <c r="CG42" s="10"/>
      <c r="CJ42" s="10"/>
      <c r="CM42" s="10">
        <f t="shared" si="80"/>
        <v>-1.3899999999999999E-2</v>
      </c>
      <c r="CN42" s="10">
        <f t="shared" si="81"/>
        <v>4.42</v>
      </c>
      <c r="CO42" s="10">
        <f t="shared" si="82"/>
        <v>5.03</v>
      </c>
      <c r="CP42" s="10">
        <f t="shared" si="83"/>
        <v>4.79</v>
      </c>
      <c r="CQ42" s="10">
        <f t="shared" si="84"/>
        <v>4.22</v>
      </c>
      <c r="CR42" s="10">
        <f t="shared" si="85"/>
        <v>3.34</v>
      </c>
      <c r="CS42" s="10"/>
      <c r="CT42" s="10">
        <f t="shared" si="86"/>
        <v>1.5523600000000002E-9</v>
      </c>
      <c r="CU42" s="10">
        <f t="shared" si="87"/>
        <v>2.4648999999999999E-6</v>
      </c>
      <c r="CV42" s="10">
        <f t="shared" si="88"/>
        <v>0</v>
      </c>
      <c r="CW42" s="10">
        <f t="shared" si="89"/>
        <v>0</v>
      </c>
      <c r="CX42" s="10">
        <f t="shared" si="90"/>
        <v>0</v>
      </c>
      <c r="CY42" s="10"/>
      <c r="CZ42" s="10">
        <f t="shared" si="91"/>
        <v>5.0296160722115069</v>
      </c>
      <c r="DA42" s="10"/>
      <c r="DB42" s="10"/>
      <c r="DC42" s="10"/>
      <c r="DD42" s="10"/>
      <c r="DE42" s="1">
        <f t="shared" si="92"/>
        <v>-1.3899999999999999E-2</v>
      </c>
      <c r="DF42" s="1">
        <f t="shared" si="93"/>
        <v>5.0296160722115069</v>
      </c>
      <c r="DG42" s="10">
        <f t="shared" si="94"/>
        <v>5.0435160722115064</v>
      </c>
      <c r="DH42" s="10"/>
      <c r="DI42" s="10">
        <f t="shared" si="95"/>
        <v>7.2101223093356204</v>
      </c>
      <c r="DJ42" s="10"/>
      <c r="DK42" s="10"/>
      <c r="DL42" s="10"/>
    </row>
    <row r="43" spans="1:116" x14ac:dyDescent="0.15">
      <c r="A43" s="13" t="s">
        <v>85</v>
      </c>
      <c r="B43" s="9">
        <v>-2.41</v>
      </c>
      <c r="C43" s="9">
        <v>-2.74</v>
      </c>
      <c r="D43" s="9">
        <v>-7.45</v>
      </c>
      <c r="E43" s="9">
        <v>-7.78</v>
      </c>
      <c r="F43" s="9">
        <v>-16.2</v>
      </c>
      <c r="G43" s="9">
        <v>-15.9</v>
      </c>
      <c r="H43" s="9">
        <v>-16.600000000000001</v>
      </c>
      <c r="I43" s="9">
        <v>-8.11</v>
      </c>
      <c r="J43" s="9">
        <v>-0.17</v>
      </c>
      <c r="K43" s="9">
        <v>2.8</v>
      </c>
      <c r="L43" s="9">
        <v>3.45</v>
      </c>
      <c r="M43" s="9">
        <v>4.38</v>
      </c>
      <c r="N43" s="9">
        <v>5.0599999999999996</v>
      </c>
      <c r="O43" s="9">
        <v>6.73</v>
      </c>
      <c r="P43" s="9">
        <v>6.37</v>
      </c>
      <c r="Q43" s="9">
        <v>-9.99</v>
      </c>
      <c r="R43" s="9">
        <v>4.57</v>
      </c>
      <c r="S43" s="9">
        <v>6.2</v>
      </c>
      <c r="T43" s="9">
        <v>4.38</v>
      </c>
      <c r="V43" s="9">
        <v>2.8999999999999998E-3</v>
      </c>
      <c r="W43" s="9">
        <v>2.8999999999999998E-3</v>
      </c>
      <c r="X43" s="9">
        <v>1.3699999999999999E-3</v>
      </c>
      <c r="Y43" s="9">
        <v>1.3699999999999999E-3</v>
      </c>
      <c r="Z43" s="9">
        <v>1.5100000000000001E-3</v>
      </c>
      <c r="AA43" s="9">
        <v>7.5600000000000005E-4</v>
      </c>
      <c r="AB43" s="9">
        <v>7.5600000000000005E-4</v>
      </c>
      <c r="AC43" s="9">
        <v>2.66E-3</v>
      </c>
      <c r="AD43" s="9">
        <v>1.18E-2</v>
      </c>
      <c r="AE43" s="9">
        <v>2.7499999999999998E-3</v>
      </c>
      <c r="AF43" s="9">
        <v>5.27E-5</v>
      </c>
      <c r="AG43" s="9">
        <v>4.71E-5</v>
      </c>
      <c r="AH43" s="9">
        <v>5.0200000000000002E-3</v>
      </c>
      <c r="AI43" s="9">
        <v>2.9399999999999999E-3</v>
      </c>
      <c r="AJ43" s="9">
        <v>0</v>
      </c>
      <c r="AK43" s="9">
        <v>1.06E-4</v>
      </c>
      <c r="AL43" s="9">
        <v>0</v>
      </c>
      <c r="AM43" s="9">
        <v>2.0999999999999999E-3</v>
      </c>
      <c r="AN43" s="9">
        <v>0</v>
      </c>
      <c r="AO43" s="10" t="str">
        <f t="shared" si="11"/>
        <v>523_D2</v>
      </c>
      <c r="AP43" s="9"/>
      <c r="AR43" s="10">
        <f t="shared" si="73"/>
        <v>0</v>
      </c>
      <c r="AS43" s="10">
        <f t="shared" si="74"/>
        <v>0</v>
      </c>
      <c r="AT43" s="10">
        <f t="shared" si="75"/>
        <v>5.0670999999999997E-3</v>
      </c>
      <c r="AU43" s="10">
        <f t="shared" si="76"/>
        <v>5.0399999999999993E-3</v>
      </c>
      <c r="AV43" s="10">
        <f t="shared" si="77"/>
        <v>1.18E-2</v>
      </c>
      <c r="AW43" s="10">
        <f t="shared" si="78"/>
        <v>3.0220000000000004E-3</v>
      </c>
      <c r="AX43" s="12">
        <f t="shared" si="79"/>
        <v>3.1489099999999999E-2</v>
      </c>
      <c r="AY43" s="10"/>
      <c r="AZ43" s="11" t="str">
        <f t="shared" si="50"/>
        <v>523_D2</v>
      </c>
      <c r="BA43" s="11">
        <f t="shared" si="58"/>
        <v>2.3287481991671766</v>
      </c>
      <c r="BB43" s="11">
        <f t="shared" si="59"/>
        <v>0.37473284406350132</v>
      </c>
      <c r="BC43" s="11">
        <f t="shared" si="60"/>
        <v>0.16091599950459048</v>
      </c>
      <c r="BD43" s="11">
        <f t="shared" si="61"/>
        <v>0.16005538424407173</v>
      </c>
      <c r="BE43" s="11">
        <f t="shared" si="62"/>
        <v>9.596971650507638E-2</v>
      </c>
      <c r="BF43" s="11">
        <f t="shared" si="63"/>
        <v>3.9046988749172726</v>
      </c>
      <c r="BG43" s="11">
        <f t="shared" si="64"/>
        <v>0</v>
      </c>
      <c r="BH43" s="10"/>
      <c r="BI43" s="22">
        <f t="shared" si="72"/>
        <v>7.4045180537117758</v>
      </c>
      <c r="BJ43" s="10"/>
      <c r="BK43" s="10"/>
      <c r="BL43"/>
      <c r="BM43"/>
      <c r="BN43"/>
      <c r="BO43"/>
      <c r="BP43"/>
      <c r="BQ43"/>
      <c r="BR43"/>
      <c r="BS43"/>
      <c r="BT43"/>
      <c r="BU43"/>
      <c r="BV43" s="10"/>
      <c r="BW43" s="10"/>
      <c r="BX43" s="10"/>
      <c r="BY43" s="10"/>
      <c r="BZ43" s="4"/>
      <c r="CA43" s="10"/>
      <c r="CC43" s="10"/>
      <c r="CD43" s="10"/>
      <c r="CE43" s="10"/>
      <c r="CF43" s="10"/>
      <c r="CG43" s="10"/>
      <c r="CJ43" s="10"/>
      <c r="CM43" s="10">
        <f t="shared" si="80"/>
        <v>-0.17</v>
      </c>
      <c r="CN43" s="10">
        <f t="shared" si="81"/>
        <v>4.38</v>
      </c>
      <c r="CO43" s="10">
        <f t="shared" si="82"/>
        <v>5.0599999999999996</v>
      </c>
      <c r="CP43" s="10">
        <f t="shared" si="83"/>
        <v>4.57</v>
      </c>
      <c r="CQ43" s="10">
        <f t="shared" si="84"/>
        <v>4.38</v>
      </c>
      <c r="CR43" s="10">
        <f t="shared" si="85"/>
        <v>3.45</v>
      </c>
      <c r="CS43" s="10"/>
      <c r="CT43" s="10">
        <f t="shared" si="86"/>
        <v>2.21841E-9</v>
      </c>
      <c r="CU43" s="10">
        <f t="shared" si="87"/>
        <v>2.52004E-5</v>
      </c>
      <c r="CV43" s="10">
        <f t="shared" si="88"/>
        <v>0</v>
      </c>
      <c r="CW43" s="10">
        <f t="shared" si="89"/>
        <v>0</v>
      </c>
      <c r="CX43" s="10">
        <f t="shared" si="90"/>
        <v>0</v>
      </c>
      <c r="CY43" s="10"/>
      <c r="CZ43" s="10">
        <f t="shared" si="91"/>
        <v>5.0599401443621668</v>
      </c>
      <c r="DA43" s="10"/>
      <c r="DB43" s="10"/>
      <c r="DC43" s="10"/>
      <c r="DD43" s="10"/>
      <c r="DE43" s="1">
        <f t="shared" si="92"/>
        <v>-0.17</v>
      </c>
      <c r="DF43" s="1">
        <f t="shared" si="93"/>
        <v>5.0599401443621668</v>
      </c>
      <c r="DG43" s="10">
        <f t="shared" si="94"/>
        <v>5.2299401443621667</v>
      </c>
      <c r="DH43" s="10"/>
      <c r="DI43" s="10">
        <f t="shared" si="95"/>
        <v>7.4045180537117758</v>
      </c>
      <c r="DJ43" s="10"/>
      <c r="DK43" s="10"/>
      <c r="DL43" s="10"/>
    </row>
    <row r="44" spans="1:116" x14ac:dyDescent="0.15">
      <c r="A44" s="13" t="s">
        <v>86</v>
      </c>
      <c r="B44" s="9">
        <v>-2.41</v>
      </c>
      <c r="C44" s="9">
        <v>-2.74</v>
      </c>
      <c r="D44" s="9">
        <v>-7.43</v>
      </c>
      <c r="E44" s="9">
        <v>-7.76</v>
      </c>
      <c r="F44" s="9">
        <v>-16.2</v>
      </c>
      <c r="G44" s="9">
        <v>-15.9</v>
      </c>
      <c r="H44" s="9">
        <v>-16.600000000000001</v>
      </c>
      <c r="I44" s="9">
        <v>-8.34</v>
      </c>
      <c r="J44" s="9">
        <v>-2.3099999999999999E-2</v>
      </c>
      <c r="K44" s="9">
        <v>2.95</v>
      </c>
      <c r="L44" s="9">
        <v>3.47</v>
      </c>
      <c r="M44" s="9">
        <v>4.2300000000000004</v>
      </c>
      <c r="N44" s="9">
        <v>4.78</v>
      </c>
      <c r="O44" s="9">
        <v>6.72</v>
      </c>
      <c r="P44" s="9">
        <v>6.2</v>
      </c>
      <c r="Q44" s="9">
        <v>-9.51</v>
      </c>
      <c r="R44" s="9">
        <v>4.8099999999999996</v>
      </c>
      <c r="S44" s="9">
        <v>6.13</v>
      </c>
      <c r="T44" s="9">
        <v>4.16</v>
      </c>
      <c r="V44" s="9">
        <v>2.0500000000000002E-3</v>
      </c>
      <c r="W44" s="9">
        <v>2.0500000000000002E-3</v>
      </c>
      <c r="X44" s="9">
        <v>2.1099999999999999E-3</v>
      </c>
      <c r="Y44" s="9">
        <v>2.1099999999999999E-3</v>
      </c>
      <c r="Z44" s="9">
        <v>1.91E-3</v>
      </c>
      <c r="AA44" s="9">
        <v>9.5500000000000001E-4</v>
      </c>
      <c r="AB44" s="9">
        <v>9.5500000000000001E-4</v>
      </c>
      <c r="AC44" s="9">
        <v>1.5900000000000001E-3</v>
      </c>
      <c r="AD44" s="9">
        <v>4.8700000000000002E-3</v>
      </c>
      <c r="AE44" s="9">
        <v>6.2100000000000002E-4</v>
      </c>
      <c r="AF44" s="9">
        <v>2.1800000000000001E-4</v>
      </c>
      <c r="AG44" s="9">
        <v>4.2299999999999998E-4</v>
      </c>
      <c r="AH44" s="9">
        <v>5.3600000000000002E-3</v>
      </c>
      <c r="AI44" s="9">
        <v>3.1900000000000001E-3</v>
      </c>
      <c r="AJ44" s="9">
        <v>1.76E-4</v>
      </c>
      <c r="AK44" s="9">
        <v>2.32E-3</v>
      </c>
      <c r="AL44" s="9">
        <v>0</v>
      </c>
      <c r="AM44" s="9">
        <v>5.0100000000000003E-4</v>
      </c>
      <c r="AN44" s="9">
        <v>2.1399999999999998E-5</v>
      </c>
      <c r="AO44" s="10" t="str">
        <f t="shared" si="11"/>
        <v>525_D2</v>
      </c>
      <c r="AP44" s="9"/>
      <c r="AR44" s="10">
        <f t="shared" si="73"/>
        <v>0</v>
      </c>
      <c r="AS44" s="10">
        <f t="shared" si="74"/>
        <v>0</v>
      </c>
      <c r="AT44" s="10">
        <f t="shared" si="75"/>
        <v>5.8044000000000004E-3</v>
      </c>
      <c r="AU44" s="10">
        <f t="shared" si="76"/>
        <v>3.8670000000000002E-3</v>
      </c>
      <c r="AV44" s="10">
        <f t="shared" si="77"/>
        <v>4.8700000000000002E-3</v>
      </c>
      <c r="AW44" s="10">
        <f t="shared" si="78"/>
        <v>3.82E-3</v>
      </c>
      <c r="AX44" s="12">
        <f t="shared" si="79"/>
        <v>2.26944E-2</v>
      </c>
      <c r="AY44" s="10"/>
      <c r="AZ44" s="11" t="str">
        <f t="shared" si="50"/>
        <v>525_D2</v>
      </c>
      <c r="BA44" s="11">
        <f t="shared" si="58"/>
        <v>0.83901867548756115</v>
      </c>
      <c r="BB44" s="11">
        <f t="shared" si="59"/>
        <v>0.21459038353073887</v>
      </c>
      <c r="BC44" s="11">
        <f t="shared" si="60"/>
        <v>0.25576353637901861</v>
      </c>
      <c r="BD44" s="11">
        <f t="shared" si="61"/>
        <v>0.17039445854483926</v>
      </c>
      <c r="BE44" s="11">
        <f t="shared" si="62"/>
        <v>0.16832346305696561</v>
      </c>
      <c r="BF44" s="11">
        <f t="shared" si="63"/>
        <v>1.2748691099476439</v>
      </c>
      <c r="BG44" s="11">
        <f t="shared" si="64"/>
        <v>0</v>
      </c>
      <c r="BH44" s="10"/>
      <c r="BI44" s="22">
        <f t="shared" si="72"/>
        <v>7.0042490296876432</v>
      </c>
      <c r="BJ44" s="10"/>
      <c r="BK44" s="10"/>
      <c r="BL44"/>
      <c r="BM44"/>
      <c r="BN44"/>
      <c r="BO44"/>
      <c r="BP44"/>
      <c r="BQ44"/>
      <c r="BR44"/>
      <c r="BS44"/>
      <c r="BT44"/>
      <c r="BU44"/>
      <c r="BV44" s="10"/>
      <c r="BW44" s="10"/>
      <c r="BX44" s="10"/>
      <c r="BY44" s="10"/>
      <c r="BZ44" s="4"/>
      <c r="CA44" s="10"/>
      <c r="CC44" s="10"/>
      <c r="CD44" s="10"/>
      <c r="CE44" s="10"/>
      <c r="CF44" s="10"/>
      <c r="CG44" s="10"/>
      <c r="CJ44" s="10"/>
      <c r="CM44" s="10">
        <f t="shared" si="80"/>
        <v>-2.3099999999999999E-2</v>
      </c>
      <c r="CN44" s="10">
        <f t="shared" si="81"/>
        <v>4.2300000000000004</v>
      </c>
      <c r="CO44" s="10">
        <f t="shared" si="82"/>
        <v>4.78</v>
      </c>
      <c r="CP44" s="10">
        <f t="shared" si="83"/>
        <v>4.8099999999999996</v>
      </c>
      <c r="CQ44" s="10">
        <f t="shared" si="84"/>
        <v>4.16</v>
      </c>
      <c r="CR44" s="10">
        <f t="shared" si="85"/>
        <v>3.47</v>
      </c>
      <c r="CS44" s="10"/>
      <c r="CT44" s="10">
        <f t="shared" si="86"/>
        <v>1.7892899999999997E-7</v>
      </c>
      <c r="CU44" s="10">
        <f t="shared" si="87"/>
        <v>2.8729600000000004E-5</v>
      </c>
      <c r="CV44" s="10">
        <f t="shared" si="88"/>
        <v>0</v>
      </c>
      <c r="CW44" s="10">
        <f t="shared" si="89"/>
        <v>4.5795999999999994E-10</v>
      </c>
      <c r="CX44" s="10">
        <f t="shared" si="90"/>
        <v>0</v>
      </c>
      <c r="CY44" s="10"/>
      <c r="CZ44" s="10">
        <f t="shared" si="91"/>
        <v>4.7765860137078979</v>
      </c>
      <c r="DA44" s="10"/>
      <c r="DB44" s="10"/>
      <c r="DC44" s="10"/>
      <c r="DD44" s="10"/>
      <c r="DE44" s="1">
        <f t="shared" si="92"/>
        <v>-2.3099999999999999E-2</v>
      </c>
      <c r="DF44" s="1">
        <f t="shared" si="93"/>
        <v>4.7765860137078979</v>
      </c>
      <c r="DG44" s="10">
        <f t="shared" si="94"/>
        <v>4.7996860137078983</v>
      </c>
      <c r="DH44" s="10"/>
      <c r="DI44" s="10">
        <f t="shared" si="95"/>
        <v>7.0042490296876432</v>
      </c>
      <c r="DJ44" s="10"/>
      <c r="DK44" s="10"/>
      <c r="DL44" s="10"/>
    </row>
    <row r="45" spans="1:116" x14ac:dyDescent="0.15">
      <c r="A45" s="13" t="s">
        <v>87</v>
      </c>
      <c r="B45" s="9">
        <v>-2.2999999999999998</v>
      </c>
      <c r="C45" s="9">
        <v>-2.63</v>
      </c>
      <c r="D45" s="9">
        <v>-7.36</v>
      </c>
      <c r="E45" s="9">
        <v>-7.69</v>
      </c>
      <c r="F45" s="9">
        <v>-16.2</v>
      </c>
      <c r="G45" s="9">
        <v>-15.9</v>
      </c>
      <c r="H45" s="9">
        <v>-16.5</v>
      </c>
      <c r="I45" s="9">
        <v>-8.26</v>
      </c>
      <c r="J45" s="9">
        <v>1.47E-2</v>
      </c>
      <c r="K45" s="9">
        <v>2.8</v>
      </c>
      <c r="L45" s="9">
        <v>3.5</v>
      </c>
      <c r="M45" s="9">
        <v>4.47</v>
      </c>
      <c r="N45" s="9">
        <v>5.0999999999999996</v>
      </c>
      <c r="O45" s="9">
        <v>6.82</v>
      </c>
      <c r="P45" s="9">
        <v>6.28</v>
      </c>
      <c r="Q45" s="9">
        <v>-9</v>
      </c>
      <c r="R45" s="9">
        <v>4.3899999999999997</v>
      </c>
      <c r="S45" s="9">
        <v>5.65</v>
      </c>
      <c r="T45" s="9">
        <v>4.13</v>
      </c>
      <c r="V45" s="9">
        <v>1.8E-3</v>
      </c>
      <c r="W45" s="9">
        <v>1.8E-3</v>
      </c>
      <c r="X45" s="9">
        <v>1.72E-3</v>
      </c>
      <c r="Y45" s="9">
        <v>1.72E-3</v>
      </c>
      <c r="Z45" s="9">
        <v>1.47E-3</v>
      </c>
      <c r="AA45" s="9">
        <v>7.3300000000000004E-4</v>
      </c>
      <c r="AB45" s="9">
        <v>7.3300000000000004E-4</v>
      </c>
      <c r="AC45" s="9">
        <v>9.9299999999999996E-4</v>
      </c>
      <c r="AD45" s="9">
        <v>5.9500000000000004E-3</v>
      </c>
      <c r="AE45" s="9">
        <v>1.97E-3</v>
      </c>
      <c r="AF45" s="9">
        <v>8.9400000000000005E-5</v>
      </c>
      <c r="AG45" s="9">
        <v>0</v>
      </c>
      <c r="AH45" s="9">
        <v>2.7399999999999998E-3</v>
      </c>
      <c r="AI45" s="9">
        <v>2.8E-3</v>
      </c>
      <c r="AJ45" s="9">
        <v>5.9999999999999995E-4</v>
      </c>
      <c r="AK45" s="9">
        <v>2.8E-5</v>
      </c>
      <c r="AL45" s="9">
        <v>0</v>
      </c>
      <c r="AM45" s="9">
        <v>5.7700000000000004E-4</v>
      </c>
      <c r="AN45" s="9">
        <v>0</v>
      </c>
      <c r="AO45" s="10" t="str">
        <f t="shared" si="11"/>
        <v>528_D2</v>
      </c>
      <c r="AP45" s="9"/>
      <c r="AR45" s="10">
        <f t="shared" ref="AR45" si="96">IF(AP45=1,AF45,0)</f>
        <v>0</v>
      </c>
      <c r="AS45" s="10">
        <f t="shared" ref="AS45" si="97">IF(AQ45=1,AM45,0)</f>
        <v>0</v>
      </c>
      <c r="AT45" s="10">
        <f t="shared" ref="AT45" si="98">SUM(AR45:AS45,AG45,AH45,AL45,AN45)</f>
        <v>2.7399999999999998E-3</v>
      </c>
      <c r="AU45" s="10">
        <f t="shared" ref="AU45" si="99">SUM(AM45,AI45,AJ45) - AS45</f>
        <v>3.9769999999999996E-3</v>
      </c>
      <c r="AV45" s="10">
        <f t="shared" ref="AV45" si="100">AD45</f>
        <v>5.9500000000000004E-3</v>
      </c>
      <c r="AW45" s="10">
        <f t="shared" ref="AW45" si="101">SUM(Z45:AB45)</f>
        <v>2.9360000000000002E-3</v>
      </c>
      <c r="AX45" s="12">
        <f t="shared" ref="AX45" si="102">SUM(AT45,AV45,AW45,V45:W45,V45:W45)</f>
        <v>1.8825999999999999E-2</v>
      </c>
      <c r="AY45" s="10"/>
      <c r="AZ45" s="11" t="str">
        <f t="shared" si="50"/>
        <v>528_D2</v>
      </c>
      <c r="BA45" s="11">
        <f t="shared" ref="BA45" si="103">AV45/AT45</f>
        <v>2.171532846715329</v>
      </c>
      <c r="BB45" s="11">
        <f t="shared" ref="BB45" si="104">AV45/AX45</f>
        <v>0.31605226813980669</v>
      </c>
      <c r="BC45" s="11">
        <f t="shared" ref="BC45" si="105">AT45/AX45</f>
        <v>0.14554339742908742</v>
      </c>
      <c r="BD45" s="11">
        <f t="shared" ref="BD45" si="106">AU45/AX45</f>
        <v>0.21125039838521192</v>
      </c>
      <c r="BE45" s="11">
        <f t="shared" ref="BE45" si="107">AW45/AX45</f>
        <v>0.15595453096781051</v>
      </c>
      <c r="BF45" s="11">
        <f t="shared" ref="BF45" si="108">AV45/AW45</f>
        <v>2.026566757493188</v>
      </c>
      <c r="BG45" s="11">
        <f t="shared" ref="BG45" si="109">BV45</f>
        <v>0</v>
      </c>
      <c r="BH45" s="10"/>
      <c r="BI45" s="22">
        <f t="shared" si="72"/>
        <v>7.24983909238619</v>
      </c>
      <c r="BJ45" s="10"/>
      <c r="BK45" s="10"/>
      <c r="BL45"/>
      <c r="BM45"/>
      <c r="BN45"/>
      <c r="BO45"/>
      <c r="BP45"/>
      <c r="BQ45"/>
      <c r="BR45"/>
      <c r="BS45"/>
      <c r="BT45"/>
      <c r="BU45"/>
      <c r="BV45" s="10"/>
      <c r="BW45" s="10"/>
      <c r="BX45" s="10"/>
      <c r="BY45" s="10"/>
      <c r="BZ45" s="4"/>
      <c r="CA45" s="10"/>
      <c r="CC45" s="10"/>
      <c r="CD45" s="10"/>
      <c r="CE45" s="10"/>
      <c r="CF45" s="10"/>
      <c r="CG45" s="10"/>
      <c r="CJ45" s="10"/>
      <c r="CM45" s="10">
        <f t="shared" ref="CM45" si="110">J45</f>
        <v>1.47E-2</v>
      </c>
      <c r="CN45" s="10">
        <f t="shared" ref="CN45" si="111">M45</f>
        <v>4.47</v>
      </c>
      <c r="CO45" s="10">
        <f t="shared" ref="CO45" si="112">N45</f>
        <v>5.0999999999999996</v>
      </c>
      <c r="CP45" s="10">
        <f t="shared" ref="CP45" si="113">R45</f>
        <v>4.3899999999999997</v>
      </c>
      <c r="CQ45" s="10">
        <f t="shared" ref="CQ45" si="114">T45</f>
        <v>4.13</v>
      </c>
      <c r="CR45" s="10">
        <f t="shared" ref="CR45" si="115">L45</f>
        <v>3.5</v>
      </c>
      <c r="CS45" s="10"/>
      <c r="CT45" s="10">
        <f t="shared" ref="CT45" si="116">AG45^2</f>
        <v>0</v>
      </c>
      <c r="CU45" s="10">
        <f t="shared" ref="CU45" si="117">AH45^2</f>
        <v>7.5075999999999991E-6</v>
      </c>
      <c r="CV45" s="10">
        <f t="shared" ref="CV45" si="118">AL45^2</f>
        <v>0</v>
      </c>
      <c r="CW45" s="10">
        <f t="shared" ref="CW45" si="119">AN45^2</f>
        <v>0</v>
      </c>
      <c r="CX45" s="10">
        <f t="shared" ref="CX45" si="120">IF(AP45=1,AF45^2,0)</f>
        <v>0</v>
      </c>
      <c r="CY45" s="10"/>
      <c r="CZ45" s="10">
        <f t="shared" ref="CZ45" si="121">((CN45*CT45) + (CO45*CU45) + (CP45*CV45) + (CQ45*CW45) + (CR45*CX45))/(SUM(CT45:CX45))</f>
        <v>5.0999999999999996</v>
      </c>
      <c r="DA45" s="10"/>
      <c r="DB45" s="10"/>
      <c r="DC45" s="10"/>
      <c r="DD45" s="10"/>
      <c r="DE45" s="1">
        <f t="shared" ref="DE45" si="122">CM45</f>
        <v>1.47E-2</v>
      </c>
      <c r="DF45" s="1">
        <f t="shared" ref="DF45" si="123">CZ45</f>
        <v>5.0999999999999996</v>
      </c>
      <c r="DG45" s="10">
        <f t="shared" ref="DG45" si="124">DF45-DE45</f>
        <v>5.0852999999999993</v>
      </c>
      <c r="DH45" s="10"/>
      <c r="DI45" s="10">
        <f t="shared" ref="DI45" si="125">6.77 +LOG10(((DG45) - 3.29)/(5.68 - (DG45)))</f>
        <v>7.24983909238619</v>
      </c>
      <c r="DJ45" s="10"/>
      <c r="DK45" s="10"/>
      <c r="DL45" s="10"/>
    </row>
    <row r="46" spans="1:116" ht="15" x14ac:dyDescent="0.2">
      <c r="A46" s="13" t="s">
        <v>88</v>
      </c>
      <c r="B46" s="27">
        <v>-2.3342999999999998</v>
      </c>
      <c r="C46" s="27">
        <v>-2.6631</v>
      </c>
      <c r="D46" s="27">
        <v>-7.4241000000000001</v>
      </c>
      <c r="E46" s="27">
        <v>-7.7529000000000003</v>
      </c>
      <c r="F46" s="27">
        <v>-16.228999999999999</v>
      </c>
      <c r="G46" s="27">
        <v>-15.9</v>
      </c>
      <c r="H46" s="27">
        <v>-16.558</v>
      </c>
      <c r="I46" s="27">
        <v>-7.7506000000000004</v>
      </c>
      <c r="J46" s="27">
        <v>-1.8082000000000001E-2</v>
      </c>
      <c r="K46" s="27">
        <v>2.9468000000000001</v>
      </c>
      <c r="L46" s="27">
        <v>3.4923000000000002</v>
      </c>
      <c r="M46" s="27">
        <v>4.3311000000000002</v>
      </c>
      <c r="N46" s="27">
        <v>5.1502999999999997</v>
      </c>
      <c r="O46" s="27">
        <v>6.7747000000000002</v>
      </c>
      <c r="P46" s="27">
        <v>6.3291000000000004</v>
      </c>
      <c r="Q46" s="27">
        <v>-9.0007000000000001</v>
      </c>
      <c r="R46" s="27">
        <v>4.5715000000000003</v>
      </c>
      <c r="S46" s="27">
        <v>6.0782999999999996</v>
      </c>
      <c r="T46" s="27">
        <v>3.8628999999999998</v>
      </c>
      <c r="U46" s="9"/>
      <c r="V46" s="28">
        <v>1.8175000000000001E-3</v>
      </c>
      <c r="W46" s="28">
        <v>1.8175000000000001E-3</v>
      </c>
      <c r="X46" s="28">
        <v>2.1649E-3</v>
      </c>
      <c r="Y46" s="28">
        <v>2.1649E-3</v>
      </c>
      <c r="Z46" s="28">
        <v>1.3071999999999999E-3</v>
      </c>
      <c r="AA46" s="28">
        <v>6.5362000000000005E-4</v>
      </c>
      <c r="AB46" s="28">
        <v>6.5362000000000005E-4</v>
      </c>
      <c r="AC46" s="28">
        <v>1.1589E-4</v>
      </c>
      <c r="AD46" s="28">
        <v>4.5044999999999998E-3</v>
      </c>
      <c r="AE46" s="28">
        <v>6.7323000000000003E-4</v>
      </c>
      <c r="AF46" s="28">
        <v>8.1217999999999994E-5</v>
      </c>
      <c r="AG46" s="28">
        <v>0</v>
      </c>
      <c r="AH46" s="28">
        <v>2.9604000000000002E-3</v>
      </c>
      <c r="AI46" s="28">
        <v>2.1235E-3</v>
      </c>
      <c r="AJ46" s="28">
        <v>7.8857999999999999E-4</v>
      </c>
      <c r="AK46" s="28">
        <v>2.7977000000000002E-3</v>
      </c>
      <c r="AL46" s="28">
        <v>0</v>
      </c>
      <c r="AM46" s="28">
        <v>0</v>
      </c>
      <c r="AN46" s="28">
        <v>0</v>
      </c>
      <c r="AO46" s="10" t="str">
        <f t="shared" si="11"/>
        <v>529_D2</v>
      </c>
      <c r="AP46" s="9"/>
      <c r="AR46" s="10">
        <f t="shared" ref="AR46:AR59" si="126">IF(AP46=1,AF46,0)</f>
        <v>0</v>
      </c>
      <c r="AS46" s="10">
        <f t="shared" ref="AS46:AS59" si="127">IF(AQ46=1,AM46,0)</f>
        <v>0</v>
      </c>
      <c r="AT46" s="10">
        <f t="shared" ref="AT46:AT59" si="128">SUM(AR46:AS46,AG46,AH46,AL46,AN46)</f>
        <v>2.9604000000000002E-3</v>
      </c>
      <c r="AU46" s="10">
        <f t="shared" ref="AU46:AU59" si="129">SUM(AM46,AI46,AJ46) - AS46</f>
        <v>2.9120800000000001E-3</v>
      </c>
      <c r="AV46" s="10">
        <f t="shared" ref="AV46:AV59" si="130">AD46</f>
        <v>4.5044999999999998E-3</v>
      </c>
      <c r="AW46" s="10">
        <f t="shared" ref="AW46:AW59" si="131">SUM(Z46:AB46)</f>
        <v>2.61444E-3</v>
      </c>
      <c r="AX46" s="12">
        <f t="shared" ref="AX46:AX59" si="132">SUM(AT46,AV46,AW46,V46:W46,V46:W46)</f>
        <v>1.7349339999999998E-2</v>
      </c>
      <c r="AY46" s="10"/>
      <c r="AZ46" s="11" t="str">
        <f t="shared" ref="AZ46:AZ63" si="133">A46</f>
        <v>529_D2</v>
      </c>
      <c r="BA46" s="11">
        <f t="shared" ref="BA46:BA59" si="134">AV46/AT46</f>
        <v>1.5215849209566272</v>
      </c>
      <c r="BB46" s="11">
        <f t="shared" ref="BB46:BB59" si="135">AV46/AX46</f>
        <v>0.25963523684474454</v>
      </c>
      <c r="BC46" s="11">
        <f t="shared" ref="BC46:BC59" si="136">AT46/AX46</f>
        <v>0.17063473307918345</v>
      </c>
      <c r="BD46" s="11">
        <f t="shared" ref="BD46:BD59" si="137">AU46/AX46</f>
        <v>0.16784961272302004</v>
      </c>
      <c r="BE46" s="11">
        <f t="shared" ref="BE46:BE59" si="138">AW46/AX46</f>
        <v>0.15069391688675191</v>
      </c>
      <c r="BF46" s="11">
        <f t="shared" ref="BF46:BF59" si="139">AV46/AW46</f>
        <v>1.722931105705237</v>
      </c>
      <c r="BG46" s="11">
        <f t="shared" ref="BG46:BG59" si="140">BV46</f>
        <v>0</v>
      </c>
      <c r="BH46" s="10"/>
      <c r="BI46" s="22">
        <f t="shared" ref="BI46:BI59" si="141">DI46</f>
        <v>7.3348381022262901</v>
      </c>
      <c r="BJ46" s="10"/>
      <c r="BK46" s="10"/>
      <c r="BL46"/>
      <c r="BM46"/>
      <c r="BN46"/>
      <c r="BO46"/>
      <c r="BP46"/>
      <c r="BQ46"/>
      <c r="BR46"/>
      <c r="BS46"/>
      <c r="BT46"/>
      <c r="BU46"/>
      <c r="BV46" s="10"/>
      <c r="BW46" s="10"/>
      <c r="BX46" s="10"/>
      <c r="BY46" s="10"/>
      <c r="BZ46" s="4"/>
      <c r="CA46" s="10"/>
      <c r="CB46" s="10"/>
      <c r="CC46" s="10"/>
      <c r="CD46" s="10"/>
      <c r="CE46" s="10"/>
      <c r="CF46" s="10"/>
      <c r="CG46" s="10"/>
      <c r="CJ46" s="10"/>
      <c r="CM46" s="10">
        <f t="shared" ref="CM46:CM59" si="142">J46</f>
        <v>-1.8082000000000001E-2</v>
      </c>
      <c r="CN46" s="10">
        <f t="shared" ref="CN46:CN59" si="143">M46</f>
        <v>4.3311000000000002</v>
      </c>
      <c r="CO46" s="10">
        <f t="shared" ref="CO46:CO59" si="144">N46</f>
        <v>5.1502999999999997</v>
      </c>
      <c r="CP46" s="10">
        <f t="shared" ref="CP46:CP59" si="145">R46</f>
        <v>4.5715000000000003</v>
      </c>
      <c r="CQ46" s="10">
        <f t="shared" ref="CQ46:CQ59" si="146">T46</f>
        <v>3.8628999999999998</v>
      </c>
      <c r="CR46" s="10">
        <f t="shared" ref="CR46:CR59" si="147">L46</f>
        <v>3.4923000000000002</v>
      </c>
      <c r="CS46" s="10"/>
      <c r="CT46" s="10">
        <f t="shared" ref="CT46:CT59" si="148">AG46^2</f>
        <v>0</v>
      </c>
      <c r="CU46" s="10">
        <f t="shared" ref="CU46:CU59" si="149">AH46^2</f>
        <v>8.7639681600000008E-6</v>
      </c>
      <c r="CV46" s="10">
        <f t="shared" ref="CV46:CV59" si="150">AL46^2</f>
        <v>0</v>
      </c>
      <c r="CW46" s="10">
        <f t="shared" ref="CW46:CW59" si="151">AN46^2</f>
        <v>0</v>
      </c>
      <c r="CX46" s="10">
        <f t="shared" ref="CX46:CX59" si="152">IF(AP46=1,AF46^2,0)</f>
        <v>0</v>
      </c>
      <c r="CY46" s="10"/>
      <c r="CZ46" s="10">
        <f t="shared" ref="CZ46:CZ59" si="153">((CN46*CT46) + (CO46*CU46) + (CP46*CV46) + (CQ46*CW46) + (CR46*CX46))/(SUM(CT46:CX46))</f>
        <v>5.1502999999999997</v>
      </c>
      <c r="DA46" s="10"/>
      <c r="DB46" s="10"/>
      <c r="DC46" s="10"/>
      <c r="DD46" s="10"/>
      <c r="DE46" s="1">
        <f t="shared" ref="DE46:DE59" si="154">CM46</f>
        <v>-1.8082000000000001E-2</v>
      </c>
      <c r="DF46" s="1">
        <f t="shared" ref="DF46:DF59" si="155">CZ46</f>
        <v>5.1502999999999997</v>
      </c>
      <c r="DG46" s="10">
        <f t="shared" ref="DG46:DG59" si="156">DF46-DE46</f>
        <v>5.1683819999999994</v>
      </c>
      <c r="DH46" s="10"/>
      <c r="DI46" s="10">
        <f t="shared" ref="DI46:DI59" si="157">6.77 +LOG10(((DG46) - 3.29)/(5.68 - (DG46)))</f>
        <v>7.3348381022262901</v>
      </c>
      <c r="DJ46" s="10"/>
      <c r="DK46" s="10"/>
      <c r="DL46" s="10"/>
    </row>
    <row r="47" spans="1:116" ht="15" x14ac:dyDescent="0.2">
      <c r="A47" s="13" t="s">
        <v>89</v>
      </c>
      <c r="B47" s="29">
        <v>-2.2824</v>
      </c>
      <c r="C47" s="29">
        <v>-2.6112000000000002</v>
      </c>
      <c r="D47" s="29">
        <v>-7.3441000000000001</v>
      </c>
      <c r="E47" s="29">
        <v>-7.673</v>
      </c>
      <c r="F47" s="29">
        <v>-16.145</v>
      </c>
      <c r="G47" s="29">
        <v>-15.816000000000001</v>
      </c>
      <c r="H47" s="29">
        <v>-16.474</v>
      </c>
      <c r="I47" s="29">
        <v>-8.2609999999999992</v>
      </c>
      <c r="J47" s="29">
        <v>3.3777000000000001E-2</v>
      </c>
      <c r="K47" s="29">
        <v>2.8151000000000002</v>
      </c>
      <c r="L47" s="29">
        <v>3.5003000000000002</v>
      </c>
      <c r="M47" s="29">
        <v>4.4466000000000001</v>
      </c>
      <c r="N47" s="29">
        <v>5.1397000000000004</v>
      </c>
      <c r="O47" s="29">
        <v>6.8154000000000003</v>
      </c>
      <c r="P47" s="29">
        <v>6.2923999999999998</v>
      </c>
      <c r="Q47" s="29">
        <v>-9.6631</v>
      </c>
      <c r="R47" s="29">
        <v>4.9004000000000003</v>
      </c>
      <c r="S47" s="29">
        <v>5.7680999999999996</v>
      </c>
      <c r="T47" s="29">
        <v>4.3098000000000001</v>
      </c>
      <c r="V47" s="30">
        <v>1.7024E-3</v>
      </c>
      <c r="W47" s="30">
        <v>1.7024E-3</v>
      </c>
      <c r="X47" s="30">
        <v>1.6479999999999999E-3</v>
      </c>
      <c r="Y47" s="30">
        <v>1.6479999999999999E-3</v>
      </c>
      <c r="Z47" s="30">
        <v>1.3642000000000001E-3</v>
      </c>
      <c r="AA47" s="30">
        <v>6.8209E-4</v>
      </c>
      <c r="AB47" s="30">
        <v>6.8209E-4</v>
      </c>
      <c r="AC47" s="30">
        <v>2.0920000000000001E-3</v>
      </c>
      <c r="AD47" s="30">
        <v>5.3604999999999998E-3</v>
      </c>
      <c r="AE47" s="30">
        <v>3.5815999999999999E-3</v>
      </c>
      <c r="AF47" s="30">
        <v>1.3878E-4</v>
      </c>
      <c r="AG47" s="30">
        <v>0</v>
      </c>
      <c r="AH47" s="30">
        <v>4.7356000000000004E-3</v>
      </c>
      <c r="AI47" s="30">
        <v>3.2004999999999998E-3</v>
      </c>
      <c r="AJ47" s="30">
        <v>6.0172000000000003E-4</v>
      </c>
      <c r="AK47" s="30">
        <v>1.1008000000000001E-3</v>
      </c>
      <c r="AL47" s="30">
        <v>0</v>
      </c>
      <c r="AM47" s="30">
        <v>1.2034E-4</v>
      </c>
      <c r="AN47" s="30">
        <v>7.3779E-5</v>
      </c>
      <c r="AO47" s="10" t="str">
        <f t="shared" si="11"/>
        <v>530_D2</v>
      </c>
      <c r="AP47" s="9"/>
      <c r="AR47" s="10">
        <f t="shared" si="126"/>
        <v>0</v>
      </c>
      <c r="AS47" s="10">
        <f t="shared" si="127"/>
        <v>0</v>
      </c>
      <c r="AT47" s="10">
        <f t="shared" si="128"/>
        <v>4.8093790000000008E-3</v>
      </c>
      <c r="AU47" s="10">
        <f t="shared" si="129"/>
        <v>3.9225600000000003E-3</v>
      </c>
      <c r="AV47" s="10">
        <f t="shared" si="130"/>
        <v>5.3604999999999998E-3</v>
      </c>
      <c r="AW47" s="10">
        <f t="shared" si="131"/>
        <v>2.7283799999999999E-3</v>
      </c>
      <c r="AX47" s="12">
        <f t="shared" si="132"/>
        <v>1.9707858999999998E-2</v>
      </c>
      <c r="AY47" s="10"/>
      <c r="AZ47" s="11" t="str">
        <f t="shared" si="133"/>
        <v>530_D2</v>
      </c>
      <c r="BA47" s="11">
        <f t="shared" si="134"/>
        <v>1.1145929651208606</v>
      </c>
      <c r="BB47" s="11">
        <f t="shared" si="135"/>
        <v>0.27199808969609535</v>
      </c>
      <c r="BC47" s="11">
        <f t="shared" si="136"/>
        <v>0.24403356041871424</v>
      </c>
      <c r="BD47" s="11">
        <f t="shared" si="137"/>
        <v>0.19903531885427031</v>
      </c>
      <c r="BE47" s="11">
        <f t="shared" si="138"/>
        <v>0.13844121779032417</v>
      </c>
      <c r="BF47" s="11">
        <f t="shared" si="139"/>
        <v>1.9647189907564195</v>
      </c>
      <c r="BG47" s="11">
        <f t="shared" si="140"/>
        <v>0</v>
      </c>
      <c r="BH47" s="10"/>
      <c r="BI47" s="22">
        <f t="shared" si="141"/>
        <v>7.2699267891860213</v>
      </c>
      <c r="BJ47" s="10"/>
      <c r="BK47" s="10"/>
      <c r="BL47"/>
      <c r="BM47"/>
      <c r="BN47"/>
      <c r="BO47"/>
      <c r="BP47"/>
      <c r="BQ47"/>
      <c r="BR47"/>
      <c r="BS47"/>
      <c r="BT47"/>
      <c r="BU47"/>
      <c r="BV47" s="10"/>
      <c r="BW47" s="10"/>
      <c r="BX47" s="10"/>
      <c r="BY47" s="10"/>
      <c r="BZ47" s="4"/>
      <c r="CA47" s="10"/>
      <c r="CB47" s="10"/>
      <c r="CC47" s="10"/>
      <c r="CD47" s="10"/>
      <c r="CE47" s="10"/>
      <c r="CF47" s="10"/>
      <c r="CG47" s="10"/>
      <c r="CJ47" s="10"/>
      <c r="CM47" s="10">
        <f t="shared" si="142"/>
        <v>3.3777000000000001E-2</v>
      </c>
      <c r="CN47" s="10">
        <f t="shared" si="143"/>
        <v>4.4466000000000001</v>
      </c>
      <c r="CO47" s="10">
        <f t="shared" si="144"/>
        <v>5.1397000000000004</v>
      </c>
      <c r="CP47" s="10">
        <f t="shared" si="145"/>
        <v>4.9004000000000003</v>
      </c>
      <c r="CQ47" s="10">
        <f t="shared" si="146"/>
        <v>4.3098000000000001</v>
      </c>
      <c r="CR47" s="10">
        <f t="shared" si="147"/>
        <v>3.5003000000000002</v>
      </c>
      <c r="CS47" s="10"/>
      <c r="CT47" s="10">
        <f t="shared" si="148"/>
        <v>0</v>
      </c>
      <c r="CU47" s="10">
        <f t="shared" si="149"/>
        <v>2.2425907360000005E-5</v>
      </c>
      <c r="CV47" s="10">
        <f t="shared" si="150"/>
        <v>0</v>
      </c>
      <c r="CW47" s="10">
        <f t="shared" si="151"/>
        <v>5.4433408410000001E-9</v>
      </c>
      <c r="CX47" s="10">
        <f t="shared" si="152"/>
        <v>0</v>
      </c>
      <c r="CY47" s="10"/>
      <c r="CZ47" s="10">
        <f t="shared" si="153"/>
        <v>5.1394986109430425</v>
      </c>
      <c r="DA47" s="10"/>
      <c r="DB47" s="10"/>
      <c r="DC47" s="10"/>
      <c r="DD47" s="10"/>
      <c r="DE47" s="1">
        <f t="shared" si="154"/>
        <v>3.3777000000000001E-2</v>
      </c>
      <c r="DF47" s="1">
        <f t="shared" si="155"/>
        <v>5.1394986109430425</v>
      </c>
      <c r="DG47" s="10">
        <f t="shared" si="156"/>
        <v>5.1057216109430428</v>
      </c>
      <c r="DH47" s="10"/>
      <c r="DI47" s="10">
        <f t="shared" si="157"/>
        <v>7.2699267891860213</v>
      </c>
      <c r="DJ47" s="10"/>
      <c r="DK47" s="10"/>
      <c r="DL47" s="10"/>
    </row>
    <row r="48" spans="1:116" ht="15" x14ac:dyDescent="0.2">
      <c r="A48" s="13" t="s">
        <v>90</v>
      </c>
      <c r="B48" s="31">
        <v>-2.3386999999999998</v>
      </c>
      <c r="C48" s="31">
        <v>-2.6675</v>
      </c>
      <c r="D48" s="31">
        <v>-7.3521000000000001</v>
      </c>
      <c r="E48" s="31">
        <v>-7.6809000000000003</v>
      </c>
      <c r="F48" s="31">
        <v>-16.170000000000002</v>
      </c>
      <c r="G48" s="31">
        <v>-15.842000000000001</v>
      </c>
      <c r="H48" s="31">
        <v>-16.498999999999999</v>
      </c>
      <c r="I48" s="31">
        <v>-8.0219000000000005</v>
      </c>
      <c r="J48" s="31">
        <v>-1.7899000000000002E-2</v>
      </c>
      <c r="K48" s="31">
        <v>2.8984999999999999</v>
      </c>
      <c r="L48" s="31">
        <v>3.4567999999999999</v>
      </c>
      <c r="M48" s="31">
        <v>4.5003000000000002</v>
      </c>
      <c r="N48" s="31">
        <v>4.9377000000000004</v>
      </c>
      <c r="O48" s="31">
        <v>6.8114999999999997</v>
      </c>
      <c r="P48" s="31">
        <v>6.5004999999999997</v>
      </c>
      <c r="Q48" s="31">
        <v>-9.9362999999999992</v>
      </c>
      <c r="R48" s="31">
        <v>4.6360000000000001</v>
      </c>
      <c r="S48" s="31">
        <v>5.6504000000000003</v>
      </c>
      <c r="T48" s="31">
        <v>4.2605000000000004</v>
      </c>
      <c r="V48" s="32">
        <v>1.7596000000000001E-3</v>
      </c>
      <c r="W48" s="32">
        <v>1.7596000000000001E-3</v>
      </c>
      <c r="X48" s="32">
        <v>9.1766999999999999E-4</v>
      </c>
      <c r="Y48" s="32">
        <v>9.1766999999999999E-4</v>
      </c>
      <c r="Z48" s="32">
        <v>1.5843999999999999E-3</v>
      </c>
      <c r="AA48" s="32">
        <v>7.9221000000000001E-4</v>
      </c>
      <c r="AB48" s="32">
        <v>7.9221000000000001E-4</v>
      </c>
      <c r="AC48" s="32">
        <v>2.9857999999999998E-3</v>
      </c>
      <c r="AD48" s="32">
        <v>3.3668999999999999E-3</v>
      </c>
      <c r="AE48" s="32">
        <v>2.1722999999999998E-3</v>
      </c>
      <c r="AF48" s="32">
        <v>0</v>
      </c>
      <c r="AG48" s="32">
        <v>0</v>
      </c>
      <c r="AH48" s="32">
        <v>4.8145999999999996E-3</v>
      </c>
      <c r="AI48" s="32">
        <v>1.0019E-3</v>
      </c>
      <c r="AJ48" s="32">
        <v>3.9617999999999997E-3</v>
      </c>
      <c r="AK48" s="32">
        <v>7.9967000000000002E-5</v>
      </c>
      <c r="AL48" s="32">
        <v>2.4749E-4</v>
      </c>
      <c r="AM48" s="32">
        <v>7.8297000000000002E-4</v>
      </c>
      <c r="AN48" s="32">
        <v>0</v>
      </c>
      <c r="AO48" s="10" t="str">
        <f t="shared" si="11"/>
        <v>531_D2</v>
      </c>
      <c r="AP48" s="9"/>
      <c r="AR48" s="10">
        <f t="shared" si="126"/>
        <v>0</v>
      </c>
      <c r="AS48" s="10">
        <f t="shared" si="127"/>
        <v>0</v>
      </c>
      <c r="AT48" s="10">
        <f t="shared" si="128"/>
        <v>5.06209E-3</v>
      </c>
      <c r="AU48" s="10">
        <f t="shared" si="129"/>
        <v>5.7466699999999997E-3</v>
      </c>
      <c r="AV48" s="10">
        <f t="shared" si="130"/>
        <v>3.3668999999999999E-3</v>
      </c>
      <c r="AW48" s="10">
        <f t="shared" si="131"/>
        <v>3.1688200000000001E-3</v>
      </c>
      <c r="AX48" s="12">
        <f t="shared" si="132"/>
        <v>1.863621E-2</v>
      </c>
      <c r="AY48" s="10"/>
      <c r="AZ48" s="11" t="str">
        <f t="shared" si="133"/>
        <v>531_D2</v>
      </c>
      <c r="BA48" s="11">
        <f t="shared" si="134"/>
        <v>0.66512053321849274</v>
      </c>
      <c r="BB48" s="11">
        <f t="shared" si="135"/>
        <v>0.18066441620908971</v>
      </c>
      <c r="BC48" s="11">
        <f t="shared" si="136"/>
        <v>0.27162658072644597</v>
      </c>
      <c r="BD48" s="11">
        <f t="shared" si="137"/>
        <v>0.30836044453244515</v>
      </c>
      <c r="BE48" s="11">
        <f t="shared" si="138"/>
        <v>0.17003564565971299</v>
      </c>
      <c r="BF48" s="11">
        <f t="shared" si="139"/>
        <v>1.0625090727778794</v>
      </c>
      <c r="BG48" s="11">
        <f t="shared" si="140"/>
        <v>0</v>
      </c>
      <c r="BH48" s="10"/>
      <c r="BI48" s="22">
        <f t="shared" si="141"/>
        <v>7.1309076209747806</v>
      </c>
      <c r="BJ48" s="10"/>
      <c r="BK48" s="10"/>
      <c r="BL48"/>
      <c r="BM48"/>
      <c r="BN48"/>
      <c r="BO48"/>
      <c r="BP48"/>
      <c r="BQ48"/>
      <c r="BR48"/>
      <c r="BS48"/>
      <c r="BT48"/>
      <c r="BU48"/>
      <c r="BV48" s="10"/>
      <c r="BW48" s="10"/>
      <c r="BX48" s="10"/>
      <c r="BY48" s="10"/>
      <c r="BZ48" s="4"/>
      <c r="CA48" s="10"/>
      <c r="CB48" s="10"/>
      <c r="CC48" s="10"/>
      <c r="CD48" s="10"/>
      <c r="CE48" s="10"/>
      <c r="CF48" s="10"/>
      <c r="CG48" s="10"/>
      <c r="CJ48" s="10"/>
      <c r="CM48" s="10">
        <f t="shared" si="142"/>
        <v>-1.7899000000000002E-2</v>
      </c>
      <c r="CN48" s="10">
        <f t="shared" si="143"/>
        <v>4.5003000000000002</v>
      </c>
      <c r="CO48" s="10">
        <f t="shared" si="144"/>
        <v>4.9377000000000004</v>
      </c>
      <c r="CP48" s="10">
        <f t="shared" si="145"/>
        <v>4.6360000000000001</v>
      </c>
      <c r="CQ48" s="10">
        <f t="shared" si="146"/>
        <v>4.2605000000000004</v>
      </c>
      <c r="CR48" s="10">
        <f t="shared" si="147"/>
        <v>3.4567999999999999</v>
      </c>
      <c r="CS48" s="10"/>
      <c r="CT48" s="10">
        <f t="shared" si="148"/>
        <v>0</v>
      </c>
      <c r="CU48" s="10">
        <f t="shared" si="149"/>
        <v>2.3180373159999996E-5</v>
      </c>
      <c r="CV48" s="10">
        <f t="shared" si="150"/>
        <v>6.1251300100000008E-8</v>
      </c>
      <c r="CW48" s="10">
        <f t="shared" si="151"/>
        <v>0</v>
      </c>
      <c r="CX48" s="10">
        <f t="shared" si="152"/>
        <v>0</v>
      </c>
      <c r="CY48" s="10"/>
      <c r="CZ48" s="10">
        <f t="shared" si="153"/>
        <v>4.9369048956271584</v>
      </c>
      <c r="DA48" s="10"/>
      <c r="DB48" s="10"/>
      <c r="DC48" s="10"/>
      <c r="DD48" s="10"/>
      <c r="DE48" s="1">
        <f t="shared" si="154"/>
        <v>-1.7899000000000002E-2</v>
      </c>
      <c r="DF48" s="1">
        <f t="shared" si="155"/>
        <v>4.9369048956271584</v>
      </c>
      <c r="DG48" s="10">
        <f t="shared" si="156"/>
        <v>4.9548038956271583</v>
      </c>
      <c r="DH48" s="10"/>
      <c r="DI48" s="10">
        <f t="shared" si="157"/>
        <v>7.1309076209747806</v>
      </c>
      <c r="DJ48" s="10"/>
      <c r="DK48" s="10"/>
      <c r="DL48" s="10"/>
    </row>
    <row r="49" spans="1:116" ht="15" x14ac:dyDescent="0.2">
      <c r="A49" s="13" t="s">
        <v>91</v>
      </c>
      <c r="B49" s="33">
        <v>-2.2625999999999999</v>
      </c>
      <c r="C49" s="33">
        <v>-2.5914000000000001</v>
      </c>
      <c r="D49" s="33">
        <v>-7.3731</v>
      </c>
      <c r="E49" s="33">
        <v>-7.7019000000000002</v>
      </c>
      <c r="F49" s="33">
        <v>-16.175999999999998</v>
      </c>
      <c r="G49" s="33">
        <v>-15.847</v>
      </c>
      <c r="H49" s="33">
        <v>-16.504000000000001</v>
      </c>
      <c r="I49" s="33">
        <v>-8.3256999999999994</v>
      </c>
      <c r="J49" s="33">
        <v>2.4243000000000001E-2</v>
      </c>
      <c r="K49" s="33">
        <v>2.9641999999999999</v>
      </c>
      <c r="L49" s="33">
        <v>3.5003000000000002</v>
      </c>
      <c r="M49" s="33">
        <v>4.5004</v>
      </c>
      <c r="N49" s="33">
        <v>5.1698000000000004</v>
      </c>
      <c r="O49" s="33">
        <v>6.8291000000000004</v>
      </c>
      <c r="P49" s="33">
        <v>6.3624000000000001</v>
      </c>
      <c r="Q49" s="33">
        <v>-9.5115999999999996</v>
      </c>
      <c r="R49" s="33">
        <v>4.6003999999999996</v>
      </c>
      <c r="S49" s="33">
        <v>5.7880000000000003</v>
      </c>
      <c r="T49" s="33">
        <v>4.0541</v>
      </c>
      <c r="V49" s="34">
        <v>1.9978000000000001E-3</v>
      </c>
      <c r="W49" s="34">
        <v>1.9978000000000001E-3</v>
      </c>
      <c r="X49" s="34">
        <v>2.2328000000000001E-3</v>
      </c>
      <c r="Y49" s="34">
        <v>2.2328000000000001E-3</v>
      </c>
      <c r="Z49" s="34">
        <v>2.0027999999999999E-3</v>
      </c>
      <c r="AA49" s="34">
        <v>1.0013999999999999E-3</v>
      </c>
      <c r="AB49" s="34">
        <v>1.0013999999999999E-3</v>
      </c>
      <c r="AC49" s="34">
        <v>1.1524E-3</v>
      </c>
      <c r="AD49" s="34">
        <v>5.1044999999999997E-3</v>
      </c>
      <c r="AE49" s="34">
        <v>9.2949999999999999E-4</v>
      </c>
      <c r="AF49" s="34">
        <v>1.7585999999999999E-4</v>
      </c>
      <c r="AG49" s="34">
        <v>0</v>
      </c>
      <c r="AH49" s="34">
        <v>2.2783E-3</v>
      </c>
      <c r="AI49" s="34">
        <v>2.0939999999999999E-3</v>
      </c>
      <c r="AJ49" s="34">
        <v>2.5940999999999998E-3</v>
      </c>
      <c r="AK49" s="34">
        <v>3.1719000000000002E-4</v>
      </c>
      <c r="AL49" s="34">
        <v>0</v>
      </c>
      <c r="AM49" s="34">
        <v>4.1153999999999999E-5</v>
      </c>
      <c r="AN49" s="34">
        <v>0</v>
      </c>
      <c r="AO49" s="10" t="str">
        <f t="shared" si="11"/>
        <v>532_D2</v>
      </c>
      <c r="AP49" s="9"/>
      <c r="AR49" s="10">
        <f t="shared" si="126"/>
        <v>0</v>
      </c>
      <c r="AS49" s="10">
        <f t="shared" si="127"/>
        <v>0</v>
      </c>
      <c r="AT49" s="10">
        <f t="shared" si="128"/>
        <v>2.2783E-3</v>
      </c>
      <c r="AU49" s="10">
        <f t="shared" si="129"/>
        <v>4.7292539999999996E-3</v>
      </c>
      <c r="AV49" s="10">
        <f t="shared" si="130"/>
        <v>5.1044999999999997E-3</v>
      </c>
      <c r="AW49" s="10">
        <f t="shared" si="131"/>
        <v>4.0055999999999998E-3</v>
      </c>
      <c r="AX49" s="12">
        <f t="shared" si="132"/>
        <v>1.9379600000000004E-2</v>
      </c>
      <c r="AY49" s="10"/>
      <c r="AZ49" s="11" t="str">
        <f t="shared" si="133"/>
        <v>532_D2</v>
      </c>
      <c r="BA49" s="11">
        <f t="shared" si="134"/>
        <v>2.2404863275249087</v>
      </c>
      <c r="BB49" s="11">
        <f t="shared" si="135"/>
        <v>0.26339552931949051</v>
      </c>
      <c r="BC49" s="11">
        <f t="shared" si="136"/>
        <v>0.11756176598072197</v>
      </c>
      <c r="BD49" s="11">
        <f t="shared" si="137"/>
        <v>0.24403259097194982</v>
      </c>
      <c r="BE49" s="11">
        <f t="shared" si="138"/>
        <v>0.20669157258147738</v>
      </c>
      <c r="BF49" s="11">
        <f t="shared" si="139"/>
        <v>1.2743409227082085</v>
      </c>
      <c r="BG49" s="11">
        <f t="shared" si="140"/>
        <v>0</v>
      </c>
      <c r="BH49" s="10"/>
      <c r="BI49" s="22">
        <f t="shared" si="141"/>
        <v>7.310572906617625</v>
      </c>
      <c r="BJ49" s="10"/>
      <c r="BK49" s="10"/>
      <c r="BL49"/>
      <c r="BM49"/>
      <c r="BN49"/>
      <c r="BO49"/>
      <c r="BP49"/>
      <c r="BQ49"/>
      <c r="BR49"/>
      <c r="BS49"/>
      <c r="BT49"/>
      <c r="BU49"/>
      <c r="BV49" s="10"/>
      <c r="BW49" s="10"/>
      <c r="BX49" s="10"/>
      <c r="BY49" s="10"/>
      <c r="BZ49" s="4"/>
      <c r="CA49" s="10"/>
      <c r="CB49" s="10"/>
      <c r="CC49" s="10"/>
      <c r="CD49" s="10"/>
      <c r="CE49" s="10"/>
      <c r="CF49" s="10"/>
      <c r="CG49" s="10"/>
      <c r="CJ49" s="10"/>
      <c r="CM49" s="10">
        <f t="shared" si="142"/>
        <v>2.4243000000000001E-2</v>
      </c>
      <c r="CN49" s="10">
        <f t="shared" si="143"/>
        <v>4.5004</v>
      </c>
      <c r="CO49" s="10">
        <f t="shared" si="144"/>
        <v>5.1698000000000004</v>
      </c>
      <c r="CP49" s="10">
        <f t="shared" si="145"/>
        <v>4.6003999999999996</v>
      </c>
      <c r="CQ49" s="10">
        <f t="shared" si="146"/>
        <v>4.0541</v>
      </c>
      <c r="CR49" s="10">
        <f t="shared" si="147"/>
        <v>3.5003000000000002</v>
      </c>
      <c r="CS49" s="10"/>
      <c r="CT49" s="10">
        <f t="shared" si="148"/>
        <v>0</v>
      </c>
      <c r="CU49" s="10">
        <f t="shared" si="149"/>
        <v>5.1906508900000005E-6</v>
      </c>
      <c r="CV49" s="10">
        <f t="shared" si="150"/>
        <v>0</v>
      </c>
      <c r="CW49" s="10">
        <f t="shared" si="151"/>
        <v>0</v>
      </c>
      <c r="CX49" s="10">
        <f t="shared" si="152"/>
        <v>0</v>
      </c>
      <c r="CY49" s="10"/>
      <c r="CZ49" s="10">
        <f t="shared" si="153"/>
        <v>5.1698000000000004</v>
      </c>
      <c r="DA49" s="10"/>
      <c r="DB49" s="10"/>
      <c r="DC49" s="10"/>
      <c r="DD49" s="10"/>
      <c r="DE49" s="1">
        <f t="shared" si="154"/>
        <v>2.4243000000000001E-2</v>
      </c>
      <c r="DF49" s="1">
        <f t="shared" si="155"/>
        <v>5.1698000000000004</v>
      </c>
      <c r="DG49" s="10">
        <f t="shared" si="156"/>
        <v>5.1455570000000002</v>
      </c>
      <c r="DH49" s="10"/>
      <c r="DI49" s="10">
        <f t="shared" si="157"/>
        <v>7.310572906617625</v>
      </c>
      <c r="DJ49" s="10"/>
      <c r="DK49" s="10"/>
      <c r="DL49" s="10"/>
    </row>
    <row r="50" spans="1:116" ht="15" x14ac:dyDescent="0.2">
      <c r="A50" s="13" t="s">
        <v>92</v>
      </c>
      <c r="B50" s="35">
        <v>-2.2852999999999999</v>
      </c>
      <c r="C50" s="35">
        <v>-2.6141000000000001</v>
      </c>
      <c r="D50" s="35">
        <v>-7.3888999999999996</v>
      </c>
      <c r="E50" s="35">
        <v>-7.7178000000000004</v>
      </c>
      <c r="F50" s="35">
        <v>-16.228999999999999</v>
      </c>
      <c r="G50" s="35">
        <v>-15.9</v>
      </c>
      <c r="H50" s="35">
        <v>-16.558</v>
      </c>
      <c r="I50" s="35">
        <v>-8.2449999999999992</v>
      </c>
      <c r="J50" s="35">
        <v>9.0240000000000008E-3</v>
      </c>
      <c r="K50" s="35">
        <v>2.9552999999999998</v>
      </c>
      <c r="L50" s="35">
        <v>3.3610000000000002</v>
      </c>
      <c r="M50" s="35">
        <v>4.4644000000000004</v>
      </c>
      <c r="N50" s="35">
        <v>5.2267999999999999</v>
      </c>
      <c r="O50" s="35">
        <v>6.7901999999999996</v>
      </c>
      <c r="P50" s="35">
        <v>6.2591000000000001</v>
      </c>
      <c r="Q50" s="35">
        <v>-9.4975000000000005</v>
      </c>
      <c r="R50" s="35">
        <v>4.5087999999999999</v>
      </c>
      <c r="S50" s="35">
        <v>6.2004999999999999</v>
      </c>
      <c r="T50" s="35">
        <v>4.2439999999999998</v>
      </c>
      <c r="V50" s="36">
        <v>1.6042999999999999E-3</v>
      </c>
      <c r="W50" s="36">
        <v>1.6042999999999999E-3</v>
      </c>
      <c r="X50" s="36">
        <v>1.6138999999999999E-3</v>
      </c>
      <c r="Y50" s="36">
        <v>1.6138999999999999E-3</v>
      </c>
      <c r="Z50" s="36">
        <v>1.1907E-3</v>
      </c>
      <c r="AA50" s="36">
        <v>5.9533999999999998E-4</v>
      </c>
      <c r="AB50" s="36">
        <v>5.9533999999999998E-4</v>
      </c>
      <c r="AC50" s="36">
        <v>1.0508E-3</v>
      </c>
      <c r="AD50" s="36">
        <v>3.7667E-3</v>
      </c>
      <c r="AE50" s="36">
        <v>5.7116000000000003E-4</v>
      </c>
      <c r="AF50" s="36">
        <v>3.1022999999999999E-4</v>
      </c>
      <c r="AG50" s="36">
        <v>0</v>
      </c>
      <c r="AH50" s="36">
        <v>3.3195E-3</v>
      </c>
      <c r="AI50" s="36">
        <v>3.1369000000000002E-3</v>
      </c>
      <c r="AJ50" s="36">
        <v>1.1894E-4</v>
      </c>
      <c r="AK50" s="36">
        <v>1.6764E-3</v>
      </c>
      <c r="AL50" s="36">
        <v>0</v>
      </c>
      <c r="AM50" s="36">
        <v>4.1897000000000001E-4</v>
      </c>
      <c r="AN50" s="36">
        <v>0</v>
      </c>
      <c r="AO50" s="10" t="str">
        <f t="shared" si="11"/>
        <v>533_D2</v>
      </c>
      <c r="AP50" s="9"/>
      <c r="AR50" s="10">
        <f t="shared" si="126"/>
        <v>0</v>
      </c>
      <c r="AS50" s="10">
        <f t="shared" si="127"/>
        <v>0</v>
      </c>
      <c r="AT50" s="10">
        <f t="shared" si="128"/>
        <v>3.3195E-3</v>
      </c>
      <c r="AU50" s="10">
        <f t="shared" si="129"/>
        <v>3.6748100000000001E-3</v>
      </c>
      <c r="AV50" s="10">
        <f t="shared" si="130"/>
        <v>3.7667E-3</v>
      </c>
      <c r="AW50" s="10">
        <f t="shared" si="131"/>
        <v>2.3813799999999998E-3</v>
      </c>
      <c r="AX50" s="12">
        <f t="shared" si="132"/>
        <v>1.5884779999999998E-2</v>
      </c>
      <c r="AY50" s="10"/>
      <c r="AZ50" s="11" t="str">
        <f t="shared" si="133"/>
        <v>533_D2</v>
      </c>
      <c r="BA50" s="11">
        <f t="shared" si="134"/>
        <v>1.1347190841994277</v>
      </c>
      <c r="BB50" s="11">
        <f t="shared" si="135"/>
        <v>0.23712635617238642</v>
      </c>
      <c r="BC50" s="11">
        <f t="shared" si="136"/>
        <v>0.20897362129031694</v>
      </c>
      <c r="BD50" s="11">
        <f t="shared" si="137"/>
        <v>0.23134157350621165</v>
      </c>
      <c r="BE50" s="11">
        <f t="shared" si="138"/>
        <v>0.1499158313807305</v>
      </c>
      <c r="BF50" s="11">
        <f t="shared" si="139"/>
        <v>1.5817299213061335</v>
      </c>
      <c r="BG50" s="11">
        <f t="shared" si="140"/>
        <v>0</v>
      </c>
      <c r="BH50" s="10"/>
      <c r="BI50" s="22">
        <f t="shared" si="141"/>
        <v>7.3902040776376694</v>
      </c>
      <c r="BJ50" s="10"/>
      <c r="BK50" s="10"/>
      <c r="BL50"/>
      <c r="BM50"/>
      <c r="BN50"/>
      <c r="BO50"/>
      <c r="BP50"/>
      <c r="BQ50"/>
      <c r="BR50"/>
      <c r="BS50"/>
      <c r="BT50"/>
      <c r="BU50"/>
      <c r="BV50" s="10"/>
      <c r="BW50" s="10"/>
      <c r="BX50" s="10"/>
      <c r="BY50" s="10"/>
      <c r="BZ50" s="4"/>
      <c r="CA50" s="10"/>
      <c r="CB50" s="10"/>
      <c r="CC50" s="10"/>
      <c r="CD50" s="10"/>
      <c r="CE50" s="10"/>
      <c r="CF50" s="10"/>
      <c r="CG50" s="10"/>
      <c r="CJ50" s="10"/>
      <c r="CM50" s="10">
        <f t="shared" si="142"/>
        <v>9.0240000000000008E-3</v>
      </c>
      <c r="CN50" s="10">
        <f t="shared" si="143"/>
        <v>4.4644000000000004</v>
      </c>
      <c r="CO50" s="10">
        <f t="shared" si="144"/>
        <v>5.2267999999999999</v>
      </c>
      <c r="CP50" s="10">
        <f t="shared" si="145"/>
        <v>4.5087999999999999</v>
      </c>
      <c r="CQ50" s="10">
        <f t="shared" si="146"/>
        <v>4.2439999999999998</v>
      </c>
      <c r="CR50" s="10">
        <f t="shared" si="147"/>
        <v>3.3610000000000002</v>
      </c>
      <c r="CS50" s="10"/>
      <c r="CT50" s="10">
        <f t="shared" si="148"/>
        <v>0</v>
      </c>
      <c r="CU50" s="10">
        <f t="shared" si="149"/>
        <v>1.101908025E-5</v>
      </c>
      <c r="CV50" s="10">
        <f t="shared" si="150"/>
        <v>0</v>
      </c>
      <c r="CW50" s="10">
        <f t="shared" si="151"/>
        <v>0</v>
      </c>
      <c r="CX50" s="10">
        <f t="shared" si="152"/>
        <v>0</v>
      </c>
      <c r="CY50" s="10"/>
      <c r="CZ50" s="10">
        <f t="shared" si="153"/>
        <v>5.2267999999999999</v>
      </c>
      <c r="DA50" s="10"/>
      <c r="DB50" s="10"/>
      <c r="DC50" s="10"/>
      <c r="DD50" s="10"/>
      <c r="DE50" s="1">
        <f t="shared" si="154"/>
        <v>9.0240000000000008E-3</v>
      </c>
      <c r="DF50" s="1">
        <f t="shared" si="155"/>
        <v>5.2267999999999999</v>
      </c>
      <c r="DG50" s="10">
        <f t="shared" si="156"/>
        <v>5.2177759999999997</v>
      </c>
      <c r="DH50" s="10"/>
      <c r="DI50" s="10">
        <f t="shared" si="157"/>
        <v>7.3902040776376694</v>
      </c>
      <c r="DJ50" s="10"/>
      <c r="DK50" s="10"/>
      <c r="DL50" s="10"/>
    </row>
    <row r="51" spans="1:116" ht="15" x14ac:dyDescent="0.2">
      <c r="A51" s="13" t="s">
        <v>93</v>
      </c>
      <c r="B51" s="37">
        <v>-2.3645999999999998</v>
      </c>
      <c r="C51" s="37">
        <v>-2.6934</v>
      </c>
      <c r="D51" s="37">
        <v>-7.4187000000000003</v>
      </c>
      <c r="E51" s="37">
        <v>-7.7474999999999996</v>
      </c>
      <c r="F51" s="37">
        <v>-16.166</v>
      </c>
      <c r="G51" s="37">
        <v>-15.837</v>
      </c>
      <c r="H51" s="37">
        <v>-16.495000000000001</v>
      </c>
      <c r="I51" s="37">
        <v>-8.2979000000000003</v>
      </c>
      <c r="J51" s="37">
        <v>-2.1172E-2</v>
      </c>
      <c r="K51" s="37">
        <v>2.8001999999999998</v>
      </c>
      <c r="L51" s="37">
        <v>3.4060000000000001</v>
      </c>
      <c r="M51" s="37">
        <v>4.5004</v>
      </c>
      <c r="N51" s="37">
        <v>4.9204999999999997</v>
      </c>
      <c r="O51" s="37">
        <v>6.7542</v>
      </c>
      <c r="P51" s="37">
        <v>6.2255000000000003</v>
      </c>
      <c r="Q51" s="37">
        <v>-9.2149000000000001</v>
      </c>
      <c r="R51" s="37">
        <v>4.673</v>
      </c>
      <c r="S51" s="37">
        <v>6.1997</v>
      </c>
      <c r="T51" s="37">
        <v>4.2256999999999998</v>
      </c>
      <c r="V51" s="38">
        <v>2.0113000000000002E-3</v>
      </c>
      <c r="W51" s="38">
        <v>2.0113000000000002E-3</v>
      </c>
      <c r="X51" s="38">
        <v>1.7872000000000001E-3</v>
      </c>
      <c r="Y51" s="38">
        <v>1.7872000000000001E-3</v>
      </c>
      <c r="Z51" s="38">
        <v>1.5862999999999999E-3</v>
      </c>
      <c r="AA51" s="38">
        <v>7.9316E-4</v>
      </c>
      <c r="AB51" s="38">
        <v>7.9316E-4</v>
      </c>
      <c r="AC51" s="38">
        <v>1.7514E-3</v>
      </c>
      <c r="AD51" s="38">
        <v>5.8766000000000001E-3</v>
      </c>
      <c r="AE51" s="38">
        <v>2.4564999999999999E-3</v>
      </c>
      <c r="AF51" s="38">
        <v>6.0053999999999998E-5</v>
      </c>
      <c r="AG51" s="38">
        <v>0</v>
      </c>
      <c r="AH51" s="38">
        <v>5.4926000000000003E-3</v>
      </c>
      <c r="AI51" s="38">
        <v>1.9612000000000002E-3</v>
      </c>
      <c r="AJ51" s="38">
        <v>3.0106999999999998E-3</v>
      </c>
      <c r="AK51" s="38">
        <v>1.4971E-4</v>
      </c>
      <c r="AL51" s="38">
        <v>0</v>
      </c>
      <c r="AM51" s="38">
        <v>2.6152999999999998E-5</v>
      </c>
      <c r="AN51" s="38">
        <v>0</v>
      </c>
      <c r="AO51" s="10" t="str">
        <f t="shared" si="11"/>
        <v>534_D2</v>
      </c>
      <c r="AP51" s="9"/>
      <c r="AR51" s="10">
        <f t="shared" si="126"/>
        <v>0</v>
      </c>
      <c r="AS51" s="10">
        <f t="shared" si="127"/>
        <v>0</v>
      </c>
      <c r="AT51" s="10">
        <f t="shared" si="128"/>
        <v>5.4926000000000003E-3</v>
      </c>
      <c r="AU51" s="10">
        <f t="shared" si="129"/>
        <v>4.9980530000000006E-3</v>
      </c>
      <c r="AV51" s="10">
        <f t="shared" si="130"/>
        <v>5.8766000000000001E-3</v>
      </c>
      <c r="AW51" s="10">
        <f t="shared" si="131"/>
        <v>3.1726200000000001E-3</v>
      </c>
      <c r="AX51" s="12">
        <f t="shared" si="132"/>
        <v>2.2587020000000003E-2</v>
      </c>
      <c r="AY51" s="10"/>
      <c r="AZ51" s="11" t="str">
        <f t="shared" si="133"/>
        <v>534_D2</v>
      </c>
      <c r="BA51" s="11">
        <f t="shared" si="134"/>
        <v>1.0699122455667625</v>
      </c>
      <c r="BB51" s="11">
        <f t="shared" si="135"/>
        <v>0.260175977176272</v>
      </c>
      <c r="BC51" s="11">
        <f t="shared" si="136"/>
        <v>0.24317506249164342</v>
      </c>
      <c r="BD51" s="11">
        <f t="shared" si="137"/>
        <v>0.22127987667253138</v>
      </c>
      <c r="BE51" s="11">
        <f t="shared" si="138"/>
        <v>0.14046208840298541</v>
      </c>
      <c r="BF51" s="11">
        <f t="shared" si="139"/>
        <v>1.8522861231411263</v>
      </c>
      <c r="BG51" s="11">
        <f t="shared" si="140"/>
        <v>0</v>
      </c>
      <c r="BH51" s="10"/>
      <c r="BI51" s="22">
        <f t="shared" si="141"/>
        <v>7.1196744677507828</v>
      </c>
      <c r="BJ51" s="10"/>
      <c r="BK51" s="10"/>
      <c r="BL51"/>
      <c r="BM51"/>
      <c r="BN51"/>
      <c r="BO51"/>
      <c r="BP51"/>
      <c r="BQ51"/>
      <c r="BR51"/>
      <c r="BS51"/>
      <c r="BT51"/>
      <c r="BU51"/>
      <c r="BV51" s="10"/>
      <c r="BW51" s="10"/>
      <c r="BX51" s="10"/>
      <c r="BY51" s="10"/>
      <c r="BZ51" s="4"/>
      <c r="CA51" s="10"/>
      <c r="CB51" s="10"/>
      <c r="CC51" s="10"/>
      <c r="CD51" s="10"/>
      <c r="CE51" s="10"/>
      <c r="CF51" s="10"/>
      <c r="CG51" s="10"/>
      <c r="CJ51" s="10"/>
      <c r="CM51" s="10">
        <f t="shared" si="142"/>
        <v>-2.1172E-2</v>
      </c>
      <c r="CN51" s="10">
        <f t="shared" si="143"/>
        <v>4.5004</v>
      </c>
      <c r="CO51" s="10">
        <f t="shared" si="144"/>
        <v>4.9204999999999997</v>
      </c>
      <c r="CP51" s="10">
        <f t="shared" si="145"/>
        <v>4.673</v>
      </c>
      <c r="CQ51" s="10">
        <f t="shared" si="146"/>
        <v>4.2256999999999998</v>
      </c>
      <c r="CR51" s="10">
        <f t="shared" si="147"/>
        <v>3.4060000000000001</v>
      </c>
      <c r="CS51" s="10"/>
      <c r="CT51" s="10">
        <f t="shared" si="148"/>
        <v>0</v>
      </c>
      <c r="CU51" s="10">
        <f t="shared" si="149"/>
        <v>3.0168654760000002E-5</v>
      </c>
      <c r="CV51" s="10">
        <f t="shared" si="150"/>
        <v>0</v>
      </c>
      <c r="CW51" s="10">
        <f t="shared" si="151"/>
        <v>0</v>
      </c>
      <c r="CX51" s="10">
        <f t="shared" si="152"/>
        <v>0</v>
      </c>
      <c r="CY51" s="10"/>
      <c r="CZ51" s="10">
        <f t="shared" si="153"/>
        <v>4.9204999999999997</v>
      </c>
      <c r="DA51" s="10"/>
      <c r="DB51" s="10"/>
      <c r="DC51" s="10"/>
      <c r="DD51" s="10"/>
      <c r="DE51" s="1">
        <f t="shared" si="154"/>
        <v>-2.1172E-2</v>
      </c>
      <c r="DF51" s="1">
        <f t="shared" si="155"/>
        <v>4.9204999999999997</v>
      </c>
      <c r="DG51" s="10">
        <f t="shared" si="156"/>
        <v>4.9416719999999996</v>
      </c>
      <c r="DH51" s="10"/>
      <c r="DI51" s="10">
        <f t="shared" si="157"/>
        <v>7.1196744677507828</v>
      </c>
      <c r="DJ51" s="10"/>
      <c r="DK51" s="10"/>
      <c r="DL51" s="10"/>
    </row>
    <row r="52" spans="1:116" ht="15" x14ac:dyDescent="0.2">
      <c r="A52" s="13" t="s">
        <v>94</v>
      </c>
      <c r="B52" s="39">
        <v>-2.327</v>
      </c>
      <c r="C52" s="39">
        <v>-2.6558000000000002</v>
      </c>
      <c r="D52" s="39">
        <v>-7.4196999999999997</v>
      </c>
      <c r="E52" s="39">
        <v>-7.7484999999999999</v>
      </c>
      <c r="F52" s="39">
        <v>-16.245999999999999</v>
      </c>
      <c r="G52" s="39">
        <v>-15.917</v>
      </c>
      <c r="H52" s="39">
        <v>-16.574999999999999</v>
      </c>
      <c r="I52" s="39">
        <v>-8.3356999999999992</v>
      </c>
      <c r="J52" s="39">
        <v>-2.4206999999999999E-2</v>
      </c>
      <c r="K52" s="39">
        <v>2.8479000000000001</v>
      </c>
      <c r="L52" s="39">
        <v>3.5003000000000002</v>
      </c>
      <c r="M52" s="39">
        <v>4.4927000000000001</v>
      </c>
      <c r="N52" s="39">
        <v>4.9782000000000002</v>
      </c>
      <c r="O52" s="39">
        <v>6.7671000000000001</v>
      </c>
      <c r="P52" s="39">
        <v>6.3407</v>
      </c>
      <c r="Q52" s="39">
        <v>-9.0840999999999994</v>
      </c>
      <c r="R52" s="39">
        <v>4.7161</v>
      </c>
      <c r="S52" s="39">
        <v>5.6504000000000003</v>
      </c>
      <c r="T52" s="39">
        <v>4.3249000000000004</v>
      </c>
      <c r="V52" s="40">
        <v>1.1463999999999999E-3</v>
      </c>
      <c r="W52" s="40">
        <v>1.1463999999999999E-3</v>
      </c>
      <c r="X52" s="40">
        <v>1.5307999999999999E-3</v>
      </c>
      <c r="Y52" s="40">
        <v>1.5307999999999999E-3</v>
      </c>
      <c r="Z52" s="40">
        <v>9.6652000000000001E-4</v>
      </c>
      <c r="AA52" s="40">
        <v>4.8326E-4</v>
      </c>
      <c r="AB52" s="40">
        <v>4.8326E-4</v>
      </c>
      <c r="AC52" s="40">
        <v>6.6434999999999997E-4</v>
      </c>
      <c r="AD52" s="40">
        <v>3.4978000000000001E-3</v>
      </c>
      <c r="AE52" s="40">
        <v>1.9254000000000001E-3</v>
      </c>
      <c r="AF52" s="40">
        <v>1.2536000000000001E-4</v>
      </c>
      <c r="AG52" s="40">
        <v>5.2435000000000002E-5</v>
      </c>
      <c r="AH52" s="40">
        <v>2.1021E-3</v>
      </c>
      <c r="AI52" s="40">
        <v>2.3089999999999999E-3</v>
      </c>
      <c r="AJ52" s="40">
        <v>0</v>
      </c>
      <c r="AK52" s="40">
        <v>3.9423000000000003E-4</v>
      </c>
      <c r="AL52" s="40">
        <v>2.9189000000000001E-5</v>
      </c>
      <c r="AM52" s="40">
        <v>1.5070000000000001E-3</v>
      </c>
      <c r="AN52" s="40">
        <v>0</v>
      </c>
      <c r="AO52" s="10" t="str">
        <f t="shared" si="11"/>
        <v>535_D2</v>
      </c>
      <c r="AP52" s="9"/>
      <c r="AR52" s="10">
        <f t="shared" si="126"/>
        <v>0</v>
      </c>
      <c r="AS52" s="10">
        <f t="shared" si="127"/>
        <v>0</v>
      </c>
      <c r="AT52" s="10">
        <f t="shared" si="128"/>
        <v>2.1837240000000002E-3</v>
      </c>
      <c r="AU52" s="10">
        <f t="shared" si="129"/>
        <v>3.8159999999999999E-3</v>
      </c>
      <c r="AV52" s="10">
        <f t="shared" si="130"/>
        <v>3.4978000000000001E-3</v>
      </c>
      <c r="AW52" s="10">
        <f t="shared" si="131"/>
        <v>1.93304E-3</v>
      </c>
      <c r="AX52" s="12">
        <f t="shared" si="132"/>
        <v>1.2200164000000003E-2</v>
      </c>
      <c r="AY52" s="10"/>
      <c r="AZ52" s="11" t="str">
        <f t="shared" si="133"/>
        <v>535_D2</v>
      </c>
      <c r="BA52" s="11">
        <f t="shared" si="134"/>
        <v>1.6017591966750375</v>
      </c>
      <c r="BB52" s="11">
        <f t="shared" si="135"/>
        <v>0.28670106401848361</v>
      </c>
      <c r="BC52" s="11">
        <f t="shared" si="136"/>
        <v>0.17899136437838045</v>
      </c>
      <c r="BD52" s="11">
        <f t="shared" si="137"/>
        <v>0.31278268062626036</v>
      </c>
      <c r="BE52" s="11">
        <f t="shared" si="138"/>
        <v>0.15844377173946184</v>
      </c>
      <c r="BF52" s="11">
        <f t="shared" si="139"/>
        <v>1.8094814385630924</v>
      </c>
      <c r="BG52" s="11">
        <f t="shared" si="140"/>
        <v>0</v>
      </c>
      <c r="BH52" s="10"/>
      <c r="BI52" s="22">
        <f t="shared" si="141"/>
        <v>7.1723229545185863</v>
      </c>
      <c r="BJ52" s="10"/>
      <c r="BK52" s="10"/>
      <c r="BL52"/>
      <c r="BM52"/>
      <c r="BN52"/>
      <c r="BO52"/>
      <c r="BP52"/>
      <c r="BQ52"/>
      <c r="BR52"/>
      <c r="BS52"/>
      <c r="BT52"/>
      <c r="BU52"/>
      <c r="BV52" s="10"/>
      <c r="BW52" s="10"/>
      <c r="BX52" s="10"/>
      <c r="BY52" s="10"/>
      <c r="BZ52" s="4"/>
      <c r="CA52" s="10"/>
      <c r="CB52" s="10"/>
      <c r="CC52" s="10"/>
      <c r="CD52" s="10"/>
      <c r="CE52" s="10"/>
      <c r="CF52" s="10"/>
      <c r="CG52" s="10"/>
      <c r="CJ52" s="10"/>
      <c r="CM52" s="10">
        <f t="shared" si="142"/>
        <v>-2.4206999999999999E-2</v>
      </c>
      <c r="CN52" s="10">
        <f t="shared" si="143"/>
        <v>4.4927000000000001</v>
      </c>
      <c r="CO52" s="10">
        <f t="shared" si="144"/>
        <v>4.9782000000000002</v>
      </c>
      <c r="CP52" s="10">
        <f t="shared" si="145"/>
        <v>4.7161</v>
      </c>
      <c r="CQ52" s="10">
        <f t="shared" si="146"/>
        <v>4.3249000000000004</v>
      </c>
      <c r="CR52" s="10">
        <f t="shared" si="147"/>
        <v>3.5003000000000002</v>
      </c>
      <c r="CS52" s="10"/>
      <c r="CT52" s="10">
        <f t="shared" si="148"/>
        <v>2.7494292250000003E-9</v>
      </c>
      <c r="CU52" s="10">
        <f t="shared" si="149"/>
        <v>4.4188244100000002E-6</v>
      </c>
      <c r="CV52" s="10">
        <f t="shared" si="150"/>
        <v>8.5199772100000008E-10</v>
      </c>
      <c r="CW52" s="10">
        <f t="shared" si="151"/>
        <v>0</v>
      </c>
      <c r="CX52" s="10">
        <f t="shared" si="152"/>
        <v>0</v>
      </c>
      <c r="CY52" s="10"/>
      <c r="CZ52" s="10">
        <f t="shared" si="153"/>
        <v>4.9778476692772564</v>
      </c>
      <c r="DA52" s="10"/>
      <c r="DB52" s="10"/>
      <c r="DC52" s="10"/>
      <c r="DD52" s="10"/>
      <c r="DE52" s="1">
        <f t="shared" si="154"/>
        <v>-2.4206999999999999E-2</v>
      </c>
      <c r="DF52" s="1">
        <f t="shared" si="155"/>
        <v>4.9778476692772564</v>
      </c>
      <c r="DG52" s="10">
        <f t="shared" si="156"/>
        <v>5.0020546692772561</v>
      </c>
      <c r="DH52" s="10"/>
      <c r="DI52" s="10">
        <f t="shared" si="157"/>
        <v>7.1723229545185863</v>
      </c>
      <c r="DJ52" s="10"/>
      <c r="DK52" s="10"/>
      <c r="DL52" s="10"/>
    </row>
    <row r="53" spans="1:116" ht="15" x14ac:dyDescent="0.2">
      <c r="A53" s="13" t="s">
        <v>95</v>
      </c>
      <c r="B53" s="41">
        <v>-2.3266</v>
      </c>
      <c r="C53" s="41">
        <v>-2.6554000000000002</v>
      </c>
      <c r="D53" s="41">
        <v>-7.4092000000000002</v>
      </c>
      <c r="E53" s="41">
        <v>-7.7380000000000004</v>
      </c>
      <c r="F53" s="41">
        <v>-16.137</v>
      </c>
      <c r="G53" s="41">
        <v>-15.808999999999999</v>
      </c>
      <c r="H53" s="41">
        <v>-16.466000000000001</v>
      </c>
      <c r="I53" s="41">
        <v>-8.3617000000000008</v>
      </c>
      <c r="J53" s="41">
        <v>-2.4830000000000001E-2</v>
      </c>
      <c r="K53" s="41">
        <v>2.9419</v>
      </c>
      <c r="L53" s="41">
        <v>3.4918999999999998</v>
      </c>
      <c r="M53" s="41">
        <v>4.4641000000000002</v>
      </c>
      <c r="N53" s="41">
        <v>5.1207000000000003</v>
      </c>
      <c r="O53" s="41">
        <v>6.7643000000000004</v>
      </c>
      <c r="P53" s="41">
        <v>6.2716000000000003</v>
      </c>
      <c r="Q53" s="41">
        <v>-9.6714000000000002</v>
      </c>
      <c r="R53" s="41">
        <v>4.5602999999999998</v>
      </c>
      <c r="S53" s="41">
        <v>5.8179999999999996</v>
      </c>
      <c r="T53" s="41">
        <v>4.0685000000000002</v>
      </c>
      <c r="V53" s="42">
        <v>2.2201E-3</v>
      </c>
      <c r="W53" s="42">
        <v>2.2201E-3</v>
      </c>
      <c r="X53" s="42">
        <v>2.1968000000000001E-3</v>
      </c>
      <c r="Y53" s="42">
        <v>2.1968000000000001E-3</v>
      </c>
      <c r="Z53" s="42">
        <v>1.7492E-3</v>
      </c>
      <c r="AA53" s="42">
        <v>8.7460999999999995E-4</v>
      </c>
      <c r="AB53" s="42">
        <v>8.7460999999999995E-4</v>
      </c>
      <c r="AC53" s="42">
        <v>1.2084000000000001E-3</v>
      </c>
      <c r="AD53" s="42">
        <v>5.8088999999999997E-3</v>
      </c>
      <c r="AE53" s="42">
        <v>8.7978000000000004E-4</v>
      </c>
      <c r="AF53" s="42">
        <v>2.0034999999999999E-4</v>
      </c>
      <c r="AG53" s="42">
        <v>0</v>
      </c>
      <c r="AH53" s="42">
        <v>3.2596000000000001E-3</v>
      </c>
      <c r="AI53" s="42">
        <v>3.1763999999999998E-3</v>
      </c>
      <c r="AJ53" s="42">
        <v>3.9592000000000002E-4</v>
      </c>
      <c r="AK53" s="42">
        <v>2.3059999999999999E-4</v>
      </c>
      <c r="AL53" s="42">
        <v>0</v>
      </c>
      <c r="AM53" s="42">
        <v>1.2548999999999999E-4</v>
      </c>
      <c r="AN53" s="42">
        <v>0</v>
      </c>
      <c r="AO53" s="10" t="str">
        <f t="shared" si="11"/>
        <v>536_D2</v>
      </c>
      <c r="AP53" s="9"/>
      <c r="AR53" s="10">
        <f t="shared" si="126"/>
        <v>0</v>
      </c>
      <c r="AS53" s="10">
        <f t="shared" si="127"/>
        <v>0</v>
      </c>
      <c r="AT53" s="10">
        <f t="shared" si="128"/>
        <v>3.2596000000000001E-3</v>
      </c>
      <c r="AU53" s="10">
        <f t="shared" si="129"/>
        <v>3.6978099999999997E-3</v>
      </c>
      <c r="AV53" s="10">
        <f t="shared" si="130"/>
        <v>5.8088999999999997E-3</v>
      </c>
      <c r="AW53" s="10">
        <f t="shared" si="131"/>
        <v>3.4984199999999999E-3</v>
      </c>
      <c r="AX53" s="12">
        <f t="shared" si="132"/>
        <v>2.1447319999999999E-2</v>
      </c>
      <c r="AY53" s="10"/>
      <c r="AZ53" s="11" t="str">
        <f t="shared" si="133"/>
        <v>536_D2</v>
      </c>
      <c r="BA53" s="11">
        <f t="shared" si="134"/>
        <v>1.7820898269726346</v>
      </c>
      <c r="BB53" s="11">
        <f t="shared" si="135"/>
        <v>0.27084502865626103</v>
      </c>
      <c r="BC53" s="11">
        <f t="shared" si="136"/>
        <v>0.15198169281756416</v>
      </c>
      <c r="BD53" s="11">
        <f t="shared" si="137"/>
        <v>0.17241361624669188</v>
      </c>
      <c r="BE53" s="11">
        <f t="shared" si="138"/>
        <v>0.16311688360130777</v>
      </c>
      <c r="BF53" s="11">
        <f t="shared" si="139"/>
        <v>1.6604352822131132</v>
      </c>
      <c r="BG53" s="11">
        <f t="shared" si="140"/>
        <v>0</v>
      </c>
      <c r="BH53" s="10"/>
      <c r="BI53" s="22">
        <f t="shared" si="141"/>
        <v>7.3105446472477915</v>
      </c>
      <c r="BJ53" s="10"/>
      <c r="BK53" s="10"/>
      <c r="BL53"/>
      <c r="BM53"/>
      <c r="BN53"/>
      <c r="BO53"/>
      <c r="BP53"/>
      <c r="BQ53"/>
      <c r="BR53"/>
      <c r="BS53"/>
      <c r="BT53"/>
      <c r="BU53"/>
      <c r="BV53" s="10"/>
      <c r="BW53" s="10"/>
      <c r="BX53" s="10"/>
      <c r="BY53" s="10"/>
      <c r="BZ53" s="4"/>
      <c r="CA53" s="10"/>
      <c r="CB53" s="10"/>
      <c r="CC53" s="10"/>
      <c r="CD53" s="10"/>
      <c r="CE53" s="10"/>
      <c r="CF53" s="10"/>
      <c r="CG53" s="10"/>
      <c r="CJ53" s="10"/>
      <c r="CM53" s="10">
        <f t="shared" si="142"/>
        <v>-2.4830000000000001E-2</v>
      </c>
      <c r="CN53" s="10">
        <f t="shared" si="143"/>
        <v>4.4641000000000002</v>
      </c>
      <c r="CO53" s="10">
        <f t="shared" si="144"/>
        <v>5.1207000000000003</v>
      </c>
      <c r="CP53" s="10">
        <f t="shared" si="145"/>
        <v>4.5602999999999998</v>
      </c>
      <c r="CQ53" s="10">
        <f t="shared" si="146"/>
        <v>4.0685000000000002</v>
      </c>
      <c r="CR53" s="10">
        <f t="shared" si="147"/>
        <v>3.4918999999999998</v>
      </c>
      <c r="CS53" s="10"/>
      <c r="CT53" s="10">
        <f t="shared" si="148"/>
        <v>0</v>
      </c>
      <c r="CU53" s="10">
        <f t="shared" si="149"/>
        <v>1.0624992160000001E-5</v>
      </c>
      <c r="CV53" s="10">
        <f t="shared" si="150"/>
        <v>0</v>
      </c>
      <c r="CW53" s="10">
        <f t="shared" si="151"/>
        <v>0</v>
      </c>
      <c r="CX53" s="10">
        <f t="shared" si="152"/>
        <v>0</v>
      </c>
      <c r="CY53" s="10"/>
      <c r="CZ53" s="10">
        <f t="shared" si="153"/>
        <v>5.1207000000000003</v>
      </c>
      <c r="DA53" s="10"/>
      <c r="DB53" s="10"/>
      <c r="DC53" s="10"/>
      <c r="DD53" s="10"/>
      <c r="DE53" s="1">
        <f t="shared" si="154"/>
        <v>-2.4830000000000001E-2</v>
      </c>
      <c r="DF53" s="1">
        <f t="shared" si="155"/>
        <v>5.1207000000000003</v>
      </c>
      <c r="DG53" s="10">
        <f t="shared" si="156"/>
        <v>5.1455299999999999</v>
      </c>
      <c r="DH53" s="10"/>
      <c r="DI53" s="10">
        <f t="shared" si="157"/>
        <v>7.3105446472477915</v>
      </c>
      <c r="DJ53" s="10"/>
      <c r="DK53" s="10"/>
      <c r="DL53" s="10"/>
    </row>
    <row r="54" spans="1:116" x14ac:dyDescent="0.15">
      <c r="A54" s="13" t="s">
        <v>96</v>
      </c>
      <c r="B54" s="9">
        <v>-2.33</v>
      </c>
      <c r="C54" s="9">
        <v>-2.66</v>
      </c>
      <c r="D54" s="9">
        <v>-7.38</v>
      </c>
      <c r="E54" s="9">
        <v>-7.71</v>
      </c>
      <c r="F54" s="9">
        <v>-16.3</v>
      </c>
      <c r="G54" s="9">
        <v>-16</v>
      </c>
      <c r="H54" s="9">
        <v>-16.600000000000001</v>
      </c>
      <c r="I54" s="9">
        <v>-8.3000000000000007</v>
      </c>
      <c r="J54" s="9">
        <v>4.0800000000000003E-3</v>
      </c>
      <c r="K54" s="9">
        <v>2.8</v>
      </c>
      <c r="L54" s="9">
        <v>3.36</v>
      </c>
      <c r="M54" s="9">
        <v>4.43</v>
      </c>
      <c r="N54" s="9">
        <v>4.96</v>
      </c>
      <c r="O54" s="9">
        <v>6.74</v>
      </c>
      <c r="P54" s="9">
        <v>6.25</v>
      </c>
      <c r="Q54" s="9">
        <v>-9.73</v>
      </c>
      <c r="R54" s="9">
        <v>4.58</v>
      </c>
      <c r="S54" s="9">
        <v>5.65</v>
      </c>
      <c r="T54" s="9">
        <v>4.2699999999999996</v>
      </c>
      <c r="V54" s="9">
        <v>1.3500000000000001E-3</v>
      </c>
      <c r="W54" s="9">
        <v>1.3500000000000001E-3</v>
      </c>
      <c r="X54" s="9">
        <v>1.4E-3</v>
      </c>
      <c r="Y54" s="9">
        <v>1.4E-3</v>
      </c>
      <c r="Z54" s="9">
        <v>7.8899999999999999E-4</v>
      </c>
      <c r="AA54" s="9">
        <v>3.9399999999999998E-4</v>
      </c>
      <c r="AB54" s="9">
        <v>3.9399999999999998E-4</v>
      </c>
      <c r="AC54" s="9">
        <v>6.7699999999999998E-4</v>
      </c>
      <c r="AD54" s="9">
        <v>2.64E-3</v>
      </c>
      <c r="AE54" s="9">
        <v>1.8400000000000001E-3</v>
      </c>
      <c r="AF54" s="9">
        <v>0</v>
      </c>
      <c r="AG54" s="9">
        <v>4.3099999999999997E-5</v>
      </c>
      <c r="AH54" s="9">
        <v>4.3499999999999997E-3</v>
      </c>
      <c r="AI54" s="9">
        <v>2.3600000000000001E-3</v>
      </c>
      <c r="AJ54" s="9">
        <v>5.1099999999999995E-4</v>
      </c>
      <c r="AK54" s="9">
        <v>5.4900000000000001E-4</v>
      </c>
      <c r="AL54" s="9">
        <v>1.44E-4</v>
      </c>
      <c r="AM54" s="9">
        <v>5.44E-4</v>
      </c>
      <c r="AN54" s="9">
        <v>0</v>
      </c>
      <c r="AO54" s="10" t="str">
        <f t="shared" si="11"/>
        <v>537_D2</v>
      </c>
      <c r="AP54" s="9"/>
      <c r="AR54" s="10">
        <f t="shared" si="126"/>
        <v>0</v>
      </c>
      <c r="AS54" s="10">
        <f t="shared" si="127"/>
        <v>0</v>
      </c>
      <c r="AT54" s="10">
        <f t="shared" si="128"/>
        <v>4.5370999999999996E-3</v>
      </c>
      <c r="AU54" s="10">
        <f t="shared" si="129"/>
        <v>3.4150000000000005E-3</v>
      </c>
      <c r="AV54" s="10">
        <f t="shared" si="130"/>
        <v>2.64E-3</v>
      </c>
      <c r="AW54" s="10">
        <f t="shared" si="131"/>
        <v>1.5770000000000001E-3</v>
      </c>
      <c r="AX54" s="12">
        <f t="shared" si="132"/>
        <v>1.4154100000000001E-2</v>
      </c>
      <c r="AY54" s="10"/>
      <c r="AZ54" s="11" t="str">
        <f t="shared" si="133"/>
        <v>537_D2</v>
      </c>
      <c r="BA54" s="11">
        <f t="shared" si="134"/>
        <v>0.58186947609706641</v>
      </c>
      <c r="BB54" s="11">
        <f t="shared" si="135"/>
        <v>0.18651839396358652</v>
      </c>
      <c r="BC54" s="11">
        <f t="shared" si="136"/>
        <v>0.32055022926219251</v>
      </c>
      <c r="BD54" s="11">
        <f t="shared" si="137"/>
        <v>0.2412728467369879</v>
      </c>
      <c r="BE54" s="11">
        <f t="shared" si="138"/>
        <v>0.11141648003052118</v>
      </c>
      <c r="BF54" s="11">
        <f t="shared" si="139"/>
        <v>1.6740646797717185</v>
      </c>
      <c r="BG54" s="11">
        <f t="shared" si="140"/>
        <v>0</v>
      </c>
      <c r="BH54" s="10"/>
      <c r="BI54" s="22">
        <f t="shared" si="141"/>
        <v>7.1314650533325361</v>
      </c>
      <c r="BJ54" s="10"/>
      <c r="BK54" s="10"/>
      <c r="BL54"/>
      <c r="BM54"/>
      <c r="BN54"/>
      <c r="BO54"/>
      <c r="BP54"/>
      <c r="BQ54"/>
      <c r="BR54"/>
      <c r="BS54"/>
      <c r="BT54"/>
      <c r="BU54"/>
      <c r="BV54" s="10"/>
      <c r="BW54" s="10"/>
      <c r="BX54" s="10"/>
      <c r="BY54" s="10"/>
      <c r="BZ54" s="4"/>
      <c r="CA54" s="10"/>
      <c r="CB54" s="10"/>
      <c r="CC54" s="10"/>
      <c r="CD54" s="10"/>
      <c r="CE54" s="10"/>
      <c r="CF54" s="10"/>
      <c r="CG54" s="10"/>
      <c r="CJ54" s="10"/>
      <c r="CM54" s="10">
        <f t="shared" si="142"/>
        <v>4.0800000000000003E-3</v>
      </c>
      <c r="CN54" s="10">
        <f t="shared" si="143"/>
        <v>4.43</v>
      </c>
      <c r="CO54" s="10">
        <f t="shared" si="144"/>
        <v>4.96</v>
      </c>
      <c r="CP54" s="10">
        <f t="shared" si="145"/>
        <v>4.58</v>
      </c>
      <c r="CQ54" s="10">
        <f t="shared" si="146"/>
        <v>4.2699999999999996</v>
      </c>
      <c r="CR54" s="10">
        <f t="shared" si="147"/>
        <v>3.36</v>
      </c>
      <c r="CS54" s="10"/>
      <c r="CT54" s="10">
        <f t="shared" si="148"/>
        <v>1.8576099999999998E-9</v>
      </c>
      <c r="CU54" s="10">
        <f t="shared" si="149"/>
        <v>1.8922499999999997E-5</v>
      </c>
      <c r="CV54" s="10">
        <f t="shared" si="150"/>
        <v>2.0736000000000001E-8</v>
      </c>
      <c r="CW54" s="10">
        <f t="shared" si="151"/>
        <v>0</v>
      </c>
      <c r="CX54" s="10">
        <f t="shared" si="152"/>
        <v>0</v>
      </c>
      <c r="CY54" s="10"/>
      <c r="CZ54" s="10">
        <f t="shared" si="153"/>
        <v>4.9595321103456929</v>
      </c>
      <c r="DA54" s="10"/>
      <c r="DB54" s="10"/>
      <c r="DC54" s="10"/>
      <c r="DD54" s="10"/>
      <c r="DE54" s="1">
        <f t="shared" si="154"/>
        <v>4.0800000000000003E-3</v>
      </c>
      <c r="DF54" s="1">
        <f t="shared" si="155"/>
        <v>4.9595321103456929</v>
      </c>
      <c r="DG54" s="10">
        <f t="shared" si="156"/>
        <v>4.9554521103456928</v>
      </c>
      <c r="DH54" s="10"/>
      <c r="DI54" s="10">
        <f t="shared" si="157"/>
        <v>7.1314650533325361</v>
      </c>
      <c r="DJ54" s="10"/>
      <c r="DK54" s="10"/>
      <c r="DL54" s="10"/>
    </row>
    <row r="55" spans="1:116" ht="15" x14ac:dyDescent="0.2">
      <c r="A55" s="13" t="s">
        <v>97</v>
      </c>
      <c r="B55" s="43">
        <v>-2.2871000000000001</v>
      </c>
      <c r="C55" s="43">
        <v>-2.6158999999999999</v>
      </c>
      <c r="D55" s="43">
        <v>-7.3611000000000004</v>
      </c>
      <c r="E55" s="43">
        <v>-7.6898999999999997</v>
      </c>
      <c r="F55" s="43">
        <v>-16.2</v>
      </c>
      <c r="G55" s="43">
        <v>-15.871</v>
      </c>
      <c r="H55" s="43">
        <v>-16.527999999999999</v>
      </c>
      <c r="I55" s="43">
        <v>-8.1852999999999998</v>
      </c>
      <c r="J55" s="43">
        <v>-1.5843999999999999E-3</v>
      </c>
      <c r="K55" s="43">
        <v>2.97</v>
      </c>
      <c r="L55" s="43">
        <v>3.3391000000000002</v>
      </c>
      <c r="M55" s="43">
        <v>4.1885000000000003</v>
      </c>
      <c r="N55" s="43">
        <v>5.0987</v>
      </c>
      <c r="O55" s="43">
        <v>6.7849000000000004</v>
      </c>
      <c r="P55" s="43">
        <v>6.2446000000000002</v>
      </c>
      <c r="Q55" s="43">
        <v>-9.8607999999999993</v>
      </c>
      <c r="R55" s="43">
        <v>4.5572999999999997</v>
      </c>
      <c r="S55" s="43">
        <v>5.7870999999999997</v>
      </c>
      <c r="T55" s="43">
        <v>4.2007000000000003</v>
      </c>
      <c r="V55" s="44">
        <v>1.4819E-3</v>
      </c>
      <c r="W55" s="44">
        <v>1.4819E-3</v>
      </c>
      <c r="X55" s="44">
        <v>1.2110000000000001E-3</v>
      </c>
      <c r="Y55" s="44">
        <v>1.2110000000000001E-3</v>
      </c>
      <c r="Z55" s="44">
        <v>9.9058000000000002E-4</v>
      </c>
      <c r="AA55" s="44">
        <v>4.9529000000000001E-4</v>
      </c>
      <c r="AB55" s="44">
        <v>4.9529000000000001E-4</v>
      </c>
      <c r="AC55" s="44">
        <v>1.9472999999999999E-3</v>
      </c>
      <c r="AD55" s="44">
        <v>3.8083000000000001E-3</v>
      </c>
      <c r="AE55" s="44">
        <v>8.5293999999999995E-4</v>
      </c>
      <c r="AF55" s="44">
        <v>5.8217999999999997E-5</v>
      </c>
      <c r="AG55" s="44">
        <v>0</v>
      </c>
      <c r="AH55" s="44">
        <v>3.2683999999999999E-3</v>
      </c>
      <c r="AI55" s="44">
        <v>2.4629999999999999E-3</v>
      </c>
      <c r="AJ55" s="44">
        <v>5.0480000000000002E-4</v>
      </c>
      <c r="AK55" s="44">
        <v>2.6187999999999998E-4</v>
      </c>
      <c r="AL55" s="44">
        <v>0</v>
      </c>
      <c r="AM55" s="44">
        <v>5.9277000000000002E-5</v>
      </c>
      <c r="AN55" s="44">
        <v>0</v>
      </c>
      <c r="AO55" s="10" t="str">
        <f t="shared" si="11"/>
        <v>538_D2</v>
      </c>
      <c r="AP55" s="9"/>
      <c r="AR55" s="10">
        <f t="shared" si="126"/>
        <v>0</v>
      </c>
      <c r="AS55" s="10">
        <f t="shared" si="127"/>
        <v>0</v>
      </c>
      <c r="AT55" s="10">
        <f t="shared" si="128"/>
        <v>3.2683999999999999E-3</v>
      </c>
      <c r="AU55" s="10">
        <f t="shared" si="129"/>
        <v>3.027077E-3</v>
      </c>
      <c r="AV55" s="10">
        <f t="shared" si="130"/>
        <v>3.8083000000000001E-3</v>
      </c>
      <c r="AW55" s="10">
        <f t="shared" si="131"/>
        <v>1.98116E-3</v>
      </c>
      <c r="AX55" s="12">
        <f t="shared" si="132"/>
        <v>1.4985459999999999E-2</v>
      </c>
      <c r="AY55" s="10"/>
      <c r="AZ55" s="11" t="str">
        <f t="shared" si="133"/>
        <v>538_D2</v>
      </c>
      <c r="BA55" s="11">
        <f t="shared" si="134"/>
        <v>1.1651878595031209</v>
      </c>
      <c r="BB55" s="11">
        <f t="shared" si="135"/>
        <v>0.25413300626073543</v>
      </c>
      <c r="BC55" s="11">
        <f t="shared" si="136"/>
        <v>0.21810474953721809</v>
      </c>
      <c r="BD55" s="11">
        <f t="shared" si="137"/>
        <v>0.2020009395774304</v>
      </c>
      <c r="BE55" s="11">
        <f t="shared" si="138"/>
        <v>0.1322054845163245</v>
      </c>
      <c r="BF55" s="11">
        <f t="shared" si="139"/>
        <v>1.922257667225262</v>
      </c>
      <c r="BG55" s="11">
        <f t="shared" si="140"/>
        <v>0</v>
      </c>
      <c r="BH55" s="10"/>
      <c r="BI55" s="22">
        <f t="shared" si="141"/>
        <v>7.2645318216463117</v>
      </c>
      <c r="BJ55" s="10"/>
      <c r="BK55" s="10"/>
      <c r="BL55"/>
      <c r="BM55"/>
      <c r="BN55"/>
      <c r="BO55"/>
      <c r="BP55"/>
      <c r="BQ55"/>
      <c r="BR55"/>
      <c r="BS55"/>
      <c r="BT55"/>
      <c r="BU55"/>
      <c r="BV55" s="10"/>
      <c r="BW55" s="10"/>
      <c r="BX55" s="10"/>
      <c r="BY55" s="10"/>
      <c r="BZ55" s="4"/>
      <c r="CA55" s="10"/>
      <c r="CB55" s="10"/>
      <c r="CC55" s="10"/>
      <c r="CD55" s="10"/>
      <c r="CE55" s="10"/>
      <c r="CF55" s="10"/>
      <c r="CG55" s="10"/>
      <c r="CJ55" s="10"/>
      <c r="CM55" s="10">
        <f t="shared" si="142"/>
        <v>-1.5843999999999999E-3</v>
      </c>
      <c r="CN55" s="10">
        <f t="shared" si="143"/>
        <v>4.1885000000000003</v>
      </c>
      <c r="CO55" s="10">
        <f t="shared" si="144"/>
        <v>5.0987</v>
      </c>
      <c r="CP55" s="10">
        <f t="shared" si="145"/>
        <v>4.5572999999999997</v>
      </c>
      <c r="CQ55" s="10">
        <f t="shared" si="146"/>
        <v>4.2007000000000003</v>
      </c>
      <c r="CR55" s="10">
        <f t="shared" si="147"/>
        <v>3.3391000000000002</v>
      </c>
      <c r="CS55" s="10"/>
      <c r="CT55" s="10">
        <f t="shared" si="148"/>
        <v>0</v>
      </c>
      <c r="CU55" s="10">
        <f t="shared" si="149"/>
        <v>1.0682438559999999E-5</v>
      </c>
      <c r="CV55" s="10">
        <f t="shared" si="150"/>
        <v>0</v>
      </c>
      <c r="CW55" s="10">
        <f t="shared" si="151"/>
        <v>0</v>
      </c>
      <c r="CX55" s="10">
        <f t="shared" si="152"/>
        <v>0</v>
      </c>
      <c r="CY55" s="10"/>
      <c r="CZ55" s="10">
        <f t="shared" si="153"/>
        <v>5.0987</v>
      </c>
      <c r="DA55" s="10"/>
      <c r="DB55" s="10"/>
      <c r="DC55" s="10"/>
      <c r="DD55" s="10"/>
      <c r="DE55" s="1">
        <f t="shared" si="154"/>
        <v>-1.5843999999999999E-3</v>
      </c>
      <c r="DF55" s="1">
        <f t="shared" si="155"/>
        <v>5.0987</v>
      </c>
      <c r="DG55" s="10">
        <f t="shared" si="156"/>
        <v>5.1002843999999996</v>
      </c>
      <c r="DH55" s="10"/>
      <c r="DI55" s="10">
        <f t="shared" si="157"/>
        <v>7.2645318216463117</v>
      </c>
      <c r="DJ55" s="10"/>
      <c r="DK55" s="10"/>
      <c r="DL55" s="10"/>
    </row>
    <row r="56" spans="1:116" ht="15" x14ac:dyDescent="0.2">
      <c r="A56" s="13" t="s">
        <v>98</v>
      </c>
      <c r="B56" s="45">
        <v>-2.3237999999999999</v>
      </c>
      <c r="C56" s="45">
        <v>-2.6526000000000001</v>
      </c>
      <c r="D56" s="45">
        <v>-7.4565999999999999</v>
      </c>
      <c r="E56" s="45">
        <v>-7.7854000000000001</v>
      </c>
      <c r="F56" s="45">
        <v>-16.2</v>
      </c>
      <c r="G56" s="45">
        <v>-15.871</v>
      </c>
      <c r="H56" s="45">
        <v>-16.527999999999999</v>
      </c>
      <c r="I56" s="45">
        <v>-7.9691999999999998</v>
      </c>
      <c r="J56" s="45">
        <v>-5.8561000000000002E-2</v>
      </c>
      <c r="K56" s="45">
        <v>2.8902000000000001</v>
      </c>
      <c r="L56" s="45">
        <v>3.3401999999999998</v>
      </c>
      <c r="M56" s="45">
        <v>4.5004</v>
      </c>
      <c r="N56" s="45">
        <v>5.0151000000000003</v>
      </c>
      <c r="O56" s="45">
        <v>6.7355999999999998</v>
      </c>
      <c r="P56" s="45">
        <v>6.2154999999999996</v>
      </c>
      <c r="Q56" s="45">
        <v>-9.9429999999999996</v>
      </c>
      <c r="R56" s="45">
        <v>4.5427999999999997</v>
      </c>
      <c r="S56" s="45">
        <v>6.2004999999999999</v>
      </c>
      <c r="T56" s="45">
        <v>4.1124000000000001</v>
      </c>
      <c r="V56" s="46">
        <v>1.5569E-3</v>
      </c>
      <c r="W56" s="46">
        <v>1.5569E-3</v>
      </c>
      <c r="X56" s="46">
        <v>1.3408999999999999E-3</v>
      </c>
      <c r="Y56" s="46">
        <v>1.3408999999999999E-3</v>
      </c>
      <c r="Z56" s="46">
        <v>1.1571000000000001E-3</v>
      </c>
      <c r="AA56" s="46">
        <v>5.7854E-4</v>
      </c>
      <c r="AB56" s="46">
        <v>5.7854E-4</v>
      </c>
      <c r="AC56" s="46">
        <v>4.4657000000000003E-5</v>
      </c>
      <c r="AD56" s="46">
        <v>3.1744999999999998E-3</v>
      </c>
      <c r="AE56" s="46">
        <v>4.5301E-4</v>
      </c>
      <c r="AF56" s="46">
        <v>4.6666999999999999E-5</v>
      </c>
      <c r="AG56" s="46">
        <v>0</v>
      </c>
      <c r="AH56" s="46">
        <v>2.3102999999999999E-3</v>
      </c>
      <c r="AI56" s="46">
        <v>1.8527999999999999E-3</v>
      </c>
      <c r="AJ56" s="46">
        <v>6.4073999999999997E-5</v>
      </c>
      <c r="AK56" s="46">
        <v>0</v>
      </c>
      <c r="AL56" s="46">
        <v>0</v>
      </c>
      <c r="AM56" s="46">
        <v>1.2125E-3</v>
      </c>
      <c r="AN56" s="46">
        <v>0</v>
      </c>
      <c r="AO56" s="10" t="str">
        <f t="shared" si="11"/>
        <v>539_D2</v>
      </c>
      <c r="AP56" s="9"/>
      <c r="AR56" s="10">
        <f t="shared" si="126"/>
        <v>0</v>
      </c>
      <c r="AS56" s="10">
        <f t="shared" si="127"/>
        <v>0</v>
      </c>
      <c r="AT56" s="10">
        <f t="shared" si="128"/>
        <v>2.3102999999999999E-3</v>
      </c>
      <c r="AU56" s="10">
        <f t="shared" si="129"/>
        <v>3.1293739999999999E-3</v>
      </c>
      <c r="AV56" s="10">
        <f t="shared" si="130"/>
        <v>3.1744999999999998E-3</v>
      </c>
      <c r="AW56" s="10">
        <f t="shared" si="131"/>
        <v>2.3141799999999999E-3</v>
      </c>
      <c r="AX56" s="12">
        <f t="shared" si="132"/>
        <v>1.402658E-2</v>
      </c>
      <c r="AY56" s="10"/>
      <c r="AZ56" s="11" t="str">
        <f t="shared" si="133"/>
        <v>539_D2</v>
      </c>
      <c r="BA56" s="11">
        <f t="shared" si="134"/>
        <v>1.3740639743756222</v>
      </c>
      <c r="BB56" s="11">
        <f t="shared" si="135"/>
        <v>0.22632031471677341</v>
      </c>
      <c r="BC56" s="11">
        <f t="shared" si="136"/>
        <v>0.16470871730671338</v>
      </c>
      <c r="BD56" s="11">
        <f t="shared" si="137"/>
        <v>0.2231031370440977</v>
      </c>
      <c r="BE56" s="11">
        <f t="shared" si="138"/>
        <v>0.16498533498543477</v>
      </c>
      <c r="BF56" s="11">
        <f t="shared" si="139"/>
        <v>1.3717601915149211</v>
      </c>
      <c r="BG56" s="11">
        <f t="shared" si="140"/>
        <v>0</v>
      </c>
      <c r="BH56" s="10"/>
      <c r="BI56" s="22">
        <f t="shared" si="141"/>
        <v>7.2385968133573506</v>
      </c>
      <c r="BJ56" s="10"/>
      <c r="BK56" s="10"/>
      <c r="BL56"/>
      <c r="BM56"/>
      <c r="BN56"/>
      <c r="BO56"/>
      <c r="BP56"/>
      <c r="BQ56"/>
      <c r="BR56"/>
      <c r="BS56"/>
      <c r="BT56"/>
      <c r="BU56"/>
      <c r="BV56" s="10"/>
      <c r="BW56" s="10"/>
      <c r="BX56" s="10"/>
      <c r="BY56" s="10"/>
      <c r="BZ56" s="4"/>
      <c r="CA56" s="10"/>
      <c r="CB56" s="10"/>
      <c r="CC56" s="10"/>
      <c r="CD56" s="10"/>
      <c r="CE56" s="10"/>
      <c r="CF56" s="10"/>
      <c r="CG56" s="10"/>
      <c r="CJ56" s="10"/>
      <c r="CM56" s="10">
        <f t="shared" si="142"/>
        <v>-5.8561000000000002E-2</v>
      </c>
      <c r="CN56" s="10">
        <f t="shared" si="143"/>
        <v>4.5004</v>
      </c>
      <c r="CO56" s="10">
        <f t="shared" si="144"/>
        <v>5.0151000000000003</v>
      </c>
      <c r="CP56" s="10">
        <f t="shared" si="145"/>
        <v>4.5427999999999997</v>
      </c>
      <c r="CQ56" s="10">
        <f t="shared" si="146"/>
        <v>4.1124000000000001</v>
      </c>
      <c r="CR56" s="10">
        <f t="shared" si="147"/>
        <v>3.3401999999999998</v>
      </c>
      <c r="CS56" s="10"/>
      <c r="CT56" s="10">
        <f t="shared" si="148"/>
        <v>0</v>
      </c>
      <c r="CU56" s="10">
        <f t="shared" si="149"/>
        <v>5.3374860899999994E-6</v>
      </c>
      <c r="CV56" s="10">
        <f t="shared" si="150"/>
        <v>0</v>
      </c>
      <c r="CW56" s="10">
        <f t="shared" si="151"/>
        <v>0</v>
      </c>
      <c r="CX56" s="10">
        <f t="shared" si="152"/>
        <v>0</v>
      </c>
      <c r="CY56" s="10"/>
      <c r="CZ56" s="10">
        <f t="shared" si="153"/>
        <v>5.0151000000000003</v>
      </c>
      <c r="DA56" s="10"/>
      <c r="DB56" s="10"/>
      <c r="DC56" s="10"/>
      <c r="DD56" s="10"/>
      <c r="DE56" s="1">
        <f t="shared" si="154"/>
        <v>-5.8561000000000002E-2</v>
      </c>
      <c r="DF56" s="1">
        <f t="shared" si="155"/>
        <v>5.0151000000000003</v>
      </c>
      <c r="DG56" s="10">
        <f t="shared" si="156"/>
        <v>5.0736610000000004</v>
      </c>
      <c r="DH56" s="10"/>
      <c r="DI56" s="10">
        <f t="shared" si="157"/>
        <v>7.2385968133573506</v>
      </c>
      <c r="DJ56" s="10"/>
      <c r="DK56" s="10"/>
      <c r="DL56" s="10"/>
    </row>
    <row r="57" spans="1:116" ht="15" x14ac:dyDescent="0.2">
      <c r="A57" s="13" t="s">
        <v>99</v>
      </c>
      <c r="B57" s="47">
        <v>-2.3144</v>
      </c>
      <c r="C57" s="47">
        <v>-2.6432000000000002</v>
      </c>
      <c r="D57" s="47">
        <v>-7.4222999999999999</v>
      </c>
      <c r="E57" s="47">
        <v>-7.7511999999999999</v>
      </c>
      <c r="F57" s="47">
        <v>-16.141999999999999</v>
      </c>
      <c r="G57" s="47">
        <v>-15.813000000000001</v>
      </c>
      <c r="H57" s="47">
        <v>-16.471</v>
      </c>
      <c r="I57" s="47">
        <v>-8.3094000000000001</v>
      </c>
      <c r="J57" s="47">
        <v>-2.2290999999999998E-2</v>
      </c>
      <c r="K57" s="47">
        <v>2.8001999999999998</v>
      </c>
      <c r="L57" s="47">
        <v>3.3003</v>
      </c>
      <c r="M57" s="47">
        <v>4.2690000000000001</v>
      </c>
      <c r="N57" s="47">
        <v>5.1143000000000001</v>
      </c>
      <c r="O57" s="47">
        <v>6.7866999999999997</v>
      </c>
      <c r="P57" s="47">
        <v>6.2408000000000001</v>
      </c>
      <c r="Q57" s="47">
        <v>-9.5853000000000002</v>
      </c>
      <c r="R57" s="47">
        <v>4.5332999999999997</v>
      </c>
      <c r="S57" s="47">
        <v>6.2004999999999999</v>
      </c>
      <c r="T57" s="47">
        <v>4.2777000000000003</v>
      </c>
      <c r="V57" s="48">
        <v>2.3073999999999998E-3</v>
      </c>
      <c r="W57" s="48">
        <v>2.3073999999999998E-3</v>
      </c>
      <c r="X57" s="48">
        <v>2.4854999999999999E-3</v>
      </c>
      <c r="Y57" s="48">
        <v>2.4854999999999999E-3</v>
      </c>
      <c r="Z57" s="48">
        <v>1.9239999999999999E-3</v>
      </c>
      <c r="AA57" s="48">
        <v>9.6197999999999997E-4</v>
      </c>
      <c r="AB57" s="48">
        <v>9.6197999999999997E-4</v>
      </c>
      <c r="AC57" s="48">
        <v>8.3496999999999998E-4</v>
      </c>
      <c r="AD57" s="48">
        <v>7.0127999999999996E-3</v>
      </c>
      <c r="AE57" s="48">
        <v>2.5154000000000001E-3</v>
      </c>
      <c r="AF57" s="48">
        <v>8.5663999999999998E-6</v>
      </c>
      <c r="AG57" s="48">
        <v>0</v>
      </c>
      <c r="AH57" s="48">
        <v>3.9829000000000002E-3</v>
      </c>
      <c r="AI57" s="48">
        <v>2.9382000000000002E-3</v>
      </c>
      <c r="AJ57" s="48">
        <v>2.5963000000000001E-4</v>
      </c>
      <c r="AK57" s="48">
        <v>0</v>
      </c>
      <c r="AL57" s="48">
        <v>0</v>
      </c>
      <c r="AM57" s="48">
        <v>1.5474E-3</v>
      </c>
      <c r="AN57" s="48">
        <v>0</v>
      </c>
      <c r="AO57" s="10" t="str">
        <f t="shared" si="11"/>
        <v>544_D2</v>
      </c>
      <c r="AP57" s="9"/>
      <c r="AR57" s="10">
        <f t="shared" si="126"/>
        <v>0</v>
      </c>
      <c r="AS57" s="10">
        <f t="shared" si="127"/>
        <v>0</v>
      </c>
      <c r="AT57" s="10">
        <f t="shared" si="128"/>
        <v>3.9829000000000002E-3</v>
      </c>
      <c r="AU57" s="10">
        <f t="shared" si="129"/>
        <v>4.7452300000000005E-3</v>
      </c>
      <c r="AV57" s="10">
        <f t="shared" si="130"/>
        <v>7.0127999999999996E-3</v>
      </c>
      <c r="AW57" s="10">
        <f t="shared" si="131"/>
        <v>3.8479599999999997E-3</v>
      </c>
      <c r="AX57" s="12">
        <f t="shared" si="132"/>
        <v>2.4073260000000003E-2</v>
      </c>
      <c r="AY57" s="10"/>
      <c r="AZ57" s="11" t="str">
        <f t="shared" si="133"/>
        <v>544_D2</v>
      </c>
      <c r="BA57" s="11">
        <f t="shared" si="134"/>
        <v>1.76072710838836</v>
      </c>
      <c r="BB57" s="11">
        <f t="shared" si="135"/>
        <v>0.29131077386278381</v>
      </c>
      <c r="BC57" s="11">
        <f t="shared" si="136"/>
        <v>0.16544913318761148</v>
      </c>
      <c r="BD57" s="11">
        <f t="shared" si="137"/>
        <v>0.19711621940692703</v>
      </c>
      <c r="BE57" s="11">
        <f t="shared" si="138"/>
        <v>0.15984374363920795</v>
      </c>
      <c r="BF57" s="11">
        <f t="shared" si="139"/>
        <v>1.8224721670703439</v>
      </c>
      <c r="BG57" s="11">
        <f t="shared" si="140"/>
        <v>0</v>
      </c>
      <c r="BH57" s="10"/>
      <c r="BI57" s="22">
        <f t="shared" si="141"/>
        <v>7.3012438875706636</v>
      </c>
      <c r="BJ57" s="10"/>
      <c r="BK57" s="10"/>
      <c r="BL57"/>
      <c r="BM57"/>
      <c r="BN57"/>
      <c r="BO57"/>
      <c r="BP57"/>
      <c r="BQ57"/>
      <c r="BR57"/>
      <c r="BS57"/>
      <c r="BT57"/>
      <c r="BU57"/>
      <c r="BV57" s="10"/>
      <c r="BW57" s="10"/>
      <c r="BX57" s="10"/>
      <c r="BY57" s="10"/>
      <c r="BZ57" s="4"/>
      <c r="CA57" s="10"/>
      <c r="CB57" s="10"/>
      <c r="CC57" s="10"/>
      <c r="CD57" s="10"/>
      <c r="CE57" s="10"/>
      <c r="CF57" s="10"/>
      <c r="CG57" s="10"/>
      <c r="CJ57" s="10"/>
      <c r="CM57" s="10">
        <f t="shared" si="142"/>
        <v>-2.2290999999999998E-2</v>
      </c>
      <c r="CN57" s="10">
        <f t="shared" si="143"/>
        <v>4.2690000000000001</v>
      </c>
      <c r="CO57" s="10">
        <f t="shared" si="144"/>
        <v>5.1143000000000001</v>
      </c>
      <c r="CP57" s="10">
        <f t="shared" si="145"/>
        <v>4.5332999999999997</v>
      </c>
      <c r="CQ57" s="10">
        <f t="shared" si="146"/>
        <v>4.2777000000000003</v>
      </c>
      <c r="CR57" s="10">
        <f t="shared" si="147"/>
        <v>3.3003</v>
      </c>
      <c r="CS57" s="10"/>
      <c r="CT57" s="10">
        <f t="shared" si="148"/>
        <v>0</v>
      </c>
      <c r="CU57" s="10">
        <f t="shared" si="149"/>
        <v>1.5863492410000003E-5</v>
      </c>
      <c r="CV57" s="10">
        <f t="shared" si="150"/>
        <v>0</v>
      </c>
      <c r="CW57" s="10">
        <f t="shared" si="151"/>
        <v>0</v>
      </c>
      <c r="CX57" s="10">
        <f t="shared" si="152"/>
        <v>0</v>
      </c>
      <c r="CY57" s="10"/>
      <c r="CZ57" s="10">
        <f t="shared" si="153"/>
        <v>5.1143000000000001</v>
      </c>
      <c r="DA57" s="10"/>
      <c r="DB57" s="10"/>
      <c r="DC57" s="10"/>
      <c r="DD57" s="10"/>
      <c r="DE57" s="1">
        <f t="shared" si="154"/>
        <v>-2.2290999999999998E-2</v>
      </c>
      <c r="DF57" s="1">
        <f t="shared" si="155"/>
        <v>5.1143000000000001</v>
      </c>
      <c r="DG57" s="10">
        <f t="shared" si="156"/>
        <v>5.1365910000000001</v>
      </c>
      <c r="DH57" s="10"/>
      <c r="DI57" s="10">
        <f t="shared" si="157"/>
        <v>7.3012438875706636</v>
      </c>
      <c r="DJ57" s="10"/>
      <c r="DK57" s="10"/>
      <c r="DL57" s="10"/>
    </row>
    <row r="58" spans="1:116" ht="15" x14ac:dyDescent="0.2">
      <c r="A58" s="13" t="s">
        <v>100</v>
      </c>
      <c r="B58" s="49">
        <v>-2.2947000000000002</v>
      </c>
      <c r="C58" s="49">
        <v>-2.6236000000000002</v>
      </c>
      <c r="D58" s="49">
        <v>-7.3796999999999997</v>
      </c>
      <c r="E58" s="49">
        <v>-7.7085999999999997</v>
      </c>
      <c r="F58" s="49">
        <v>-16.154</v>
      </c>
      <c r="G58" s="49">
        <v>-15.826000000000001</v>
      </c>
      <c r="H58" s="49">
        <v>-16.483000000000001</v>
      </c>
      <c r="I58" s="49">
        <v>-8.3452999999999999</v>
      </c>
      <c r="J58" s="49">
        <v>-3.9123999999999999E-3</v>
      </c>
      <c r="K58" s="49">
        <v>2.9517000000000002</v>
      </c>
      <c r="L58" s="49">
        <v>3.3003</v>
      </c>
      <c r="M58" s="49">
        <v>4.4090999999999996</v>
      </c>
      <c r="N58" s="49">
        <v>5.1688999999999998</v>
      </c>
      <c r="O58" s="49">
        <v>6.8042999999999996</v>
      </c>
      <c r="P58" s="49">
        <v>6.2750000000000004</v>
      </c>
      <c r="Q58" s="49">
        <v>-9.7383000000000006</v>
      </c>
      <c r="R58" s="49">
        <v>4.3986000000000001</v>
      </c>
      <c r="S58" s="49">
        <v>5.8236999999999997</v>
      </c>
      <c r="T58" s="49">
        <v>4.0616000000000003</v>
      </c>
      <c r="V58" s="50">
        <v>1.6992999999999999E-3</v>
      </c>
      <c r="W58" s="50">
        <v>1.6992999999999999E-3</v>
      </c>
      <c r="X58" s="50">
        <v>1.4664999999999999E-3</v>
      </c>
      <c r="Y58" s="50">
        <v>1.4664999999999999E-3</v>
      </c>
      <c r="Z58" s="50">
        <v>1.2416E-3</v>
      </c>
      <c r="AA58" s="50">
        <v>6.2078999999999997E-4</v>
      </c>
      <c r="AB58" s="50">
        <v>6.2078999999999997E-4</v>
      </c>
      <c r="AC58" s="50">
        <v>1.0851999999999999E-3</v>
      </c>
      <c r="AD58" s="50">
        <v>3.5065000000000001E-3</v>
      </c>
      <c r="AE58" s="50">
        <v>6.7564999999999997E-4</v>
      </c>
      <c r="AF58" s="50">
        <v>5.0812999999999997E-4</v>
      </c>
      <c r="AG58" s="50">
        <v>0</v>
      </c>
      <c r="AH58" s="50">
        <v>3.0747999999999999E-3</v>
      </c>
      <c r="AI58" s="50">
        <v>2.2290999999999999E-3</v>
      </c>
      <c r="AJ58" s="50">
        <v>5.1039E-4</v>
      </c>
      <c r="AK58" s="50">
        <v>3.0276000000000001E-4</v>
      </c>
      <c r="AL58" s="50">
        <v>0</v>
      </c>
      <c r="AM58" s="50">
        <v>7.2236000000000002E-4</v>
      </c>
      <c r="AN58" s="50">
        <v>0</v>
      </c>
      <c r="AO58" s="10" t="str">
        <f t="shared" si="11"/>
        <v>546_D2</v>
      </c>
      <c r="AP58" s="9"/>
      <c r="AR58" s="10">
        <f t="shared" si="126"/>
        <v>0</v>
      </c>
      <c r="AS58" s="10">
        <f t="shared" si="127"/>
        <v>0</v>
      </c>
      <c r="AT58" s="10">
        <f t="shared" si="128"/>
        <v>3.0747999999999999E-3</v>
      </c>
      <c r="AU58" s="10">
        <f t="shared" si="129"/>
        <v>3.4618499999999998E-3</v>
      </c>
      <c r="AV58" s="10">
        <f t="shared" si="130"/>
        <v>3.5065000000000001E-3</v>
      </c>
      <c r="AW58" s="10">
        <f t="shared" si="131"/>
        <v>2.4831799999999998E-3</v>
      </c>
      <c r="AX58" s="12">
        <f t="shared" si="132"/>
        <v>1.5861680000000003E-2</v>
      </c>
      <c r="AY58" s="10"/>
      <c r="AZ58" s="11" t="str">
        <f t="shared" si="133"/>
        <v>546_D2</v>
      </c>
      <c r="BA58" s="11">
        <f t="shared" si="134"/>
        <v>1.1403993755691428</v>
      </c>
      <c r="BB58" s="11">
        <f t="shared" si="135"/>
        <v>0.22106737747829985</v>
      </c>
      <c r="BC58" s="11">
        <f t="shared" si="136"/>
        <v>0.19385084051626306</v>
      </c>
      <c r="BD58" s="11">
        <f t="shared" si="137"/>
        <v>0.21825241714622909</v>
      </c>
      <c r="BE58" s="11">
        <f t="shared" si="138"/>
        <v>0.15655214327864383</v>
      </c>
      <c r="BF58" s="11">
        <f t="shared" si="139"/>
        <v>1.4121006129237512</v>
      </c>
      <c r="BG58" s="11">
        <f t="shared" si="140"/>
        <v>0</v>
      </c>
      <c r="BH58" s="10"/>
      <c r="BI58" s="22">
        <f t="shared" si="141"/>
        <v>7.3396384227264244</v>
      </c>
      <c r="BJ58" s="10"/>
      <c r="BK58" s="10"/>
      <c r="BL58"/>
      <c r="BM58"/>
      <c r="BN58"/>
      <c r="BO58"/>
      <c r="BP58"/>
      <c r="BQ58"/>
      <c r="BR58"/>
      <c r="BS58"/>
      <c r="BT58"/>
      <c r="BU58"/>
      <c r="BV58" s="10"/>
      <c r="BW58" s="10"/>
      <c r="BX58" s="10"/>
      <c r="BY58" s="10"/>
      <c r="BZ58" s="4"/>
      <c r="CA58" s="10"/>
      <c r="CB58" s="10"/>
      <c r="CC58" s="10"/>
      <c r="CD58" s="10"/>
      <c r="CE58" s="10"/>
      <c r="CF58" s="10"/>
      <c r="CG58" s="10"/>
      <c r="CJ58" s="10"/>
      <c r="CM58" s="10">
        <f t="shared" si="142"/>
        <v>-3.9123999999999999E-3</v>
      </c>
      <c r="CN58" s="10">
        <f t="shared" si="143"/>
        <v>4.4090999999999996</v>
      </c>
      <c r="CO58" s="10">
        <f t="shared" si="144"/>
        <v>5.1688999999999998</v>
      </c>
      <c r="CP58" s="10">
        <f t="shared" si="145"/>
        <v>4.3986000000000001</v>
      </c>
      <c r="CQ58" s="10">
        <f t="shared" si="146"/>
        <v>4.0616000000000003</v>
      </c>
      <c r="CR58" s="10">
        <f t="shared" si="147"/>
        <v>3.3003</v>
      </c>
      <c r="CS58" s="10"/>
      <c r="CT58" s="10">
        <f t="shared" si="148"/>
        <v>0</v>
      </c>
      <c r="CU58" s="10">
        <f t="shared" si="149"/>
        <v>9.4543950399999994E-6</v>
      </c>
      <c r="CV58" s="10">
        <f t="shared" si="150"/>
        <v>0</v>
      </c>
      <c r="CW58" s="10">
        <f t="shared" si="151"/>
        <v>0</v>
      </c>
      <c r="CX58" s="10">
        <f t="shared" si="152"/>
        <v>0</v>
      </c>
      <c r="CY58" s="10"/>
      <c r="CZ58" s="10">
        <f t="shared" si="153"/>
        <v>5.1688999999999998</v>
      </c>
      <c r="DA58" s="10"/>
      <c r="DB58" s="10"/>
      <c r="DC58" s="10"/>
      <c r="DD58" s="10"/>
      <c r="DE58" s="1">
        <f t="shared" si="154"/>
        <v>-3.9123999999999999E-3</v>
      </c>
      <c r="DF58" s="1">
        <f t="shared" si="155"/>
        <v>5.1688999999999998</v>
      </c>
      <c r="DG58" s="10">
        <f t="shared" si="156"/>
        <v>5.1728123999999998</v>
      </c>
      <c r="DH58" s="10"/>
      <c r="DI58" s="10">
        <f t="shared" si="157"/>
        <v>7.3396384227264244</v>
      </c>
      <c r="DJ58" s="10"/>
      <c r="DK58" s="10"/>
      <c r="DL58" s="10"/>
    </row>
    <row r="59" spans="1:116" ht="15" x14ac:dyDescent="0.2">
      <c r="A59" s="13" t="s">
        <v>101</v>
      </c>
      <c r="B59" s="51">
        <v>-2.3589000000000002</v>
      </c>
      <c r="C59" s="51">
        <v>-2.6877</v>
      </c>
      <c r="D59" s="51">
        <v>-7.4077999999999999</v>
      </c>
      <c r="E59" s="51">
        <v>-7.7366999999999999</v>
      </c>
      <c r="F59" s="51">
        <v>-16.187000000000001</v>
      </c>
      <c r="G59" s="51">
        <v>-15.858000000000001</v>
      </c>
      <c r="H59" s="51">
        <v>-16.515999999999998</v>
      </c>
      <c r="I59" s="51">
        <v>-8.3534000000000006</v>
      </c>
      <c r="J59" s="51">
        <v>-3.7225000000000001E-2</v>
      </c>
      <c r="K59" s="51">
        <v>2.8001999999999998</v>
      </c>
      <c r="L59" s="51">
        <v>3.4759000000000002</v>
      </c>
      <c r="M59" s="51">
        <v>4.5004</v>
      </c>
      <c r="N59" s="51">
        <v>4.9588000000000001</v>
      </c>
      <c r="O59" s="51">
        <v>6.7572999999999999</v>
      </c>
      <c r="P59" s="51">
        <v>6.2521000000000004</v>
      </c>
      <c r="Q59" s="51">
        <v>-9.3491999999999997</v>
      </c>
      <c r="R59" s="51">
        <v>4.4889999999999999</v>
      </c>
      <c r="S59" s="51">
        <v>6.2004999999999999</v>
      </c>
      <c r="T59" s="51">
        <v>4.4912999999999998</v>
      </c>
      <c r="V59" s="52">
        <v>2.2495000000000002E-3</v>
      </c>
      <c r="W59" s="52">
        <v>2.2495000000000002E-3</v>
      </c>
      <c r="X59" s="52">
        <v>2.1302000000000001E-3</v>
      </c>
      <c r="Y59" s="52">
        <v>2.1302000000000001E-3</v>
      </c>
      <c r="Z59" s="52">
        <v>1.9621E-3</v>
      </c>
      <c r="AA59" s="52">
        <v>9.8104000000000008E-4</v>
      </c>
      <c r="AB59" s="52">
        <v>9.8104000000000008E-4</v>
      </c>
      <c r="AC59" s="52">
        <v>6.9063000000000002E-4</v>
      </c>
      <c r="AD59" s="52">
        <v>6.7244000000000002E-3</v>
      </c>
      <c r="AE59" s="52">
        <v>2.9767000000000001E-3</v>
      </c>
      <c r="AF59" s="52">
        <v>4.0015999999999998E-5</v>
      </c>
      <c r="AG59" s="52">
        <v>6.0933000000000005E-4</v>
      </c>
      <c r="AH59" s="52">
        <v>5.9714E-3</v>
      </c>
      <c r="AI59" s="52">
        <v>2.8779000000000001E-3</v>
      </c>
      <c r="AJ59" s="52">
        <v>4.0663E-4</v>
      </c>
      <c r="AK59" s="52">
        <v>1.0046E-4</v>
      </c>
      <c r="AL59" s="52">
        <v>0</v>
      </c>
      <c r="AM59" s="52">
        <v>2.1695E-3</v>
      </c>
      <c r="AN59" s="52">
        <v>0</v>
      </c>
      <c r="AO59" s="10" t="str">
        <f t="shared" si="11"/>
        <v>547_D2</v>
      </c>
      <c r="AP59" s="9"/>
      <c r="AR59" s="10">
        <f t="shared" si="126"/>
        <v>0</v>
      </c>
      <c r="AS59" s="10">
        <f t="shared" si="127"/>
        <v>0</v>
      </c>
      <c r="AT59" s="10">
        <f t="shared" si="128"/>
        <v>6.5807299999999999E-3</v>
      </c>
      <c r="AU59" s="10">
        <f t="shared" si="129"/>
        <v>5.4540300000000003E-3</v>
      </c>
      <c r="AV59" s="10">
        <f t="shared" si="130"/>
        <v>6.7244000000000002E-3</v>
      </c>
      <c r="AW59" s="10">
        <f t="shared" si="131"/>
        <v>3.9241800000000002E-3</v>
      </c>
      <c r="AX59" s="12">
        <f t="shared" si="132"/>
        <v>2.6227310000000007E-2</v>
      </c>
      <c r="AY59" s="10"/>
      <c r="AZ59" s="11" t="str">
        <f t="shared" si="133"/>
        <v>547_D2</v>
      </c>
      <c r="BA59" s="11">
        <f t="shared" si="134"/>
        <v>1.0218319244217586</v>
      </c>
      <c r="BB59" s="11">
        <f t="shared" si="135"/>
        <v>0.25638923702049499</v>
      </c>
      <c r="BC59" s="11">
        <f t="shared" si="136"/>
        <v>0.25091135919009605</v>
      </c>
      <c r="BD59" s="11">
        <f t="shared" si="137"/>
        <v>0.20795232145423984</v>
      </c>
      <c r="BE59" s="11">
        <f t="shared" si="138"/>
        <v>0.14962190175050355</v>
      </c>
      <c r="BF59" s="11">
        <f t="shared" si="139"/>
        <v>1.7135809264610695</v>
      </c>
      <c r="BG59" s="11">
        <f t="shared" si="140"/>
        <v>0</v>
      </c>
      <c r="BH59" s="10"/>
      <c r="BI59" s="22">
        <f t="shared" si="141"/>
        <v>7.1627518125573069</v>
      </c>
      <c r="BJ59" s="10"/>
      <c r="BK59" s="10"/>
      <c r="BM59"/>
      <c r="BN59"/>
      <c r="BO59"/>
      <c r="BP59"/>
      <c r="BQ59"/>
      <c r="BR59"/>
      <c r="BS59"/>
      <c r="BT59"/>
      <c r="BU59"/>
      <c r="BV59" s="10"/>
      <c r="BW59" s="10"/>
      <c r="BX59" s="10"/>
      <c r="BY59" s="10"/>
      <c r="BZ59" s="4"/>
      <c r="CA59" s="10"/>
      <c r="CB59" s="10"/>
      <c r="CC59" s="10"/>
      <c r="CD59" s="10"/>
      <c r="CE59" s="10"/>
      <c r="CF59" s="10"/>
      <c r="CG59" s="10"/>
      <c r="CJ59" s="10"/>
      <c r="CM59" s="10">
        <f t="shared" si="142"/>
        <v>-3.7225000000000001E-2</v>
      </c>
      <c r="CN59" s="10">
        <f t="shared" si="143"/>
        <v>4.5004</v>
      </c>
      <c r="CO59" s="10">
        <f t="shared" si="144"/>
        <v>4.9588000000000001</v>
      </c>
      <c r="CP59" s="10">
        <f t="shared" si="145"/>
        <v>4.4889999999999999</v>
      </c>
      <c r="CQ59" s="10">
        <f t="shared" si="146"/>
        <v>4.4912999999999998</v>
      </c>
      <c r="CR59" s="10">
        <f t="shared" si="147"/>
        <v>3.4759000000000002</v>
      </c>
      <c r="CS59" s="10"/>
      <c r="CT59" s="10">
        <f t="shared" si="148"/>
        <v>3.7128304890000005E-7</v>
      </c>
      <c r="CU59" s="10">
        <f t="shared" si="149"/>
        <v>3.5657617959999999E-5</v>
      </c>
      <c r="CV59" s="10">
        <f t="shared" si="150"/>
        <v>0</v>
      </c>
      <c r="CW59" s="10">
        <f t="shared" si="151"/>
        <v>0</v>
      </c>
      <c r="CX59" s="10">
        <f t="shared" si="152"/>
        <v>0</v>
      </c>
      <c r="CY59" s="10"/>
      <c r="CZ59" s="10">
        <f t="shared" si="153"/>
        <v>4.954076121534384</v>
      </c>
      <c r="DA59" s="10"/>
      <c r="DB59" s="10"/>
      <c r="DC59" s="10"/>
      <c r="DD59" s="10"/>
      <c r="DE59" s="1">
        <f t="shared" si="154"/>
        <v>-3.7225000000000001E-2</v>
      </c>
      <c r="DF59" s="1">
        <f t="shared" si="155"/>
        <v>4.954076121534384</v>
      </c>
      <c r="DG59" s="10">
        <f t="shared" si="156"/>
        <v>4.9913011215343843</v>
      </c>
      <c r="DH59" s="10"/>
      <c r="DI59" s="10">
        <f t="shared" si="157"/>
        <v>7.1627518125573069</v>
      </c>
      <c r="DJ59" s="10"/>
      <c r="DK59" s="10"/>
      <c r="DL59" s="10"/>
    </row>
    <row r="60" spans="1:116" x14ac:dyDescent="0.15">
      <c r="A60" s="13" t="s">
        <v>102</v>
      </c>
      <c r="B60" s="9">
        <v>-2.3069000000000002</v>
      </c>
      <c r="C60" s="9">
        <v>-2.6358000000000001</v>
      </c>
      <c r="D60" s="9">
        <v>-7.4093999999999998</v>
      </c>
      <c r="E60" s="9">
        <v>-7.7382999999999997</v>
      </c>
      <c r="F60" s="9">
        <v>-16.163</v>
      </c>
      <c r="G60" s="9">
        <v>-15.835000000000001</v>
      </c>
      <c r="H60" s="9">
        <v>-16.492000000000001</v>
      </c>
      <c r="I60" s="9">
        <v>-8.2684999999999995</v>
      </c>
      <c r="J60" s="9">
        <v>-5.0542E-3</v>
      </c>
      <c r="K60" s="9">
        <v>2.8653</v>
      </c>
      <c r="L60" s="9">
        <v>3.5003000000000002</v>
      </c>
      <c r="M60" s="9">
        <v>4.4657999999999998</v>
      </c>
      <c r="N60" s="9">
        <v>5.1517999999999997</v>
      </c>
      <c r="O60" s="9">
        <v>6.7823000000000002</v>
      </c>
      <c r="P60" s="9">
        <v>6.3348000000000004</v>
      </c>
      <c r="Q60" s="9">
        <v>-9.6310000000000002</v>
      </c>
      <c r="R60" s="9">
        <v>4.5450999999999997</v>
      </c>
      <c r="S60" s="9">
        <v>5.6505000000000001</v>
      </c>
      <c r="T60" s="9">
        <v>4.2751000000000001</v>
      </c>
      <c r="V60" s="9">
        <v>2.1094999999999998E-3</v>
      </c>
      <c r="W60" s="9">
        <v>2.1094999999999998E-3</v>
      </c>
      <c r="X60" s="9">
        <v>1.6720000000000001E-3</v>
      </c>
      <c r="Y60" s="9">
        <v>1.6720000000000001E-3</v>
      </c>
      <c r="Z60" s="9">
        <v>1.4086000000000001E-3</v>
      </c>
      <c r="AA60" s="9">
        <v>7.0430999999999998E-4</v>
      </c>
      <c r="AB60" s="9">
        <v>7.0430999999999998E-4</v>
      </c>
      <c r="AC60" s="9">
        <v>1.3313000000000001E-3</v>
      </c>
      <c r="AD60" s="9">
        <v>5.3052999999999998E-3</v>
      </c>
      <c r="AE60" s="9">
        <v>7.7510999999999997E-4</v>
      </c>
      <c r="AF60" s="9">
        <v>7.3400999999999997E-5</v>
      </c>
      <c r="AG60" s="9">
        <v>0</v>
      </c>
      <c r="AH60" s="9">
        <v>2.4499000000000001E-3</v>
      </c>
      <c r="AI60" s="9">
        <v>2.8092E-3</v>
      </c>
      <c r="AJ60" s="9">
        <v>4.6041000000000002E-4</v>
      </c>
      <c r="AK60" s="9">
        <v>5.9632000000000001E-5</v>
      </c>
      <c r="AL60" s="9">
        <v>0</v>
      </c>
      <c r="AM60" s="9">
        <v>9.0112999999999999E-4</v>
      </c>
      <c r="AN60" s="9">
        <v>0</v>
      </c>
      <c r="AO60" s="10" t="str">
        <f t="shared" si="11"/>
        <v>548_D2</v>
      </c>
      <c r="AP60" s="9"/>
      <c r="AR60" s="10">
        <f t="shared" ref="AR60:AR63" si="158">IF(AP60=1,AF60,0)</f>
        <v>0</v>
      </c>
      <c r="AS60" s="10">
        <f t="shared" ref="AS60:AS63" si="159">IF(AQ60=1,AM60,0)</f>
        <v>0</v>
      </c>
      <c r="AT60" s="10">
        <f t="shared" ref="AT60:AT63" si="160">SUM(AR60:AS60,AG60,AH60,AL60,AN60)</f>
        <v>2.4499000000000001E-3</v>
      </c>
      <c r="AU60" s="10">
        <f t="shared" ref="AU60:AU63" si="161">SUM(AM60,AI60,AJ60) - AS60</f>
        <v>4.17074E-3</v>
      </c>
      <c r="AV60" s="10">
        <f t="shared" ref="AV60:AV63" si="162">AD60</f>
        <v>5.3052999999999998E-3</v>
      </c>
      <c r="AW60" s="10">
        <f t="shared" ref="AW60:AW63" si="163">SUM(Z60:AB60)</f>
        <v>2.8172200000000001E-3</v>
      </c>
      <c r="AX60" s="12">
        <f t="shared" ref="AX60:AX63" si="164">SUM(AT60,AV60,AW60,V60:W60,V60:W60)</f>
        <v>1.901042E-2</v>
      </c>
      <c r="AY60" s="10"/>
      <c r="AZ60" s="11" t="str">
        <f t="shared" si="133"/>
        <v>548_D2</v>
      </c>
      <c r="BA60" s="11">
        <f t="shared" ref="BA60:BA63" si="165">AV60/AT60</f>
        <v>2.1655169598759132</v>
      </c>
      <c r="BB60" s="11">
        <f t="shared" ref="BB60:BB63" si="166">AV60/AX60</f>
        <v>0.27907326613509853</v>
      </c>
      <c r="BC60" s="11">
        <f t="shared" ref="BC60:BC63" si="167">AT60/AX60</f>
        <v>0.12887142945816032</v>
      </c>
      <c r="BD60" s="11">
        <f t="shared" ref="BD60:BD63" si="168">AU60/AX60</f>
        <v>0.21939231221614253</v>
      </c>
      <c r="BE60" s="11">
        <f t="shared" ref="BE60:BE63" si="169">AW60/AX60</f>
        <v>0.14819346442635145</v>
      </c>
      <c r="BF60" s="11">
        <f t="shared" ref="BF60:BF63" si="170">AV60/AW60</f>
        <v>1.8831685136411072</v>
      </c>
      <c r="BG60" s="11">
        <f t="shared" ref="BG60:BG63" si="171">BV60</f>
        <v>0</v>
      </c>
      <c r="BH60" s="10"/>
      <c r="BI60" s="22">
        <f t="shared" ref="BI60:BI63" si="172">DI60</f>
        <v>7.3224876581806617</v>
      </c>
      <c r="BJ60" s="10"/>
      <c r="BK60" s="10"/>
      <c r="BM60"/>
      <c r="BN60"/>
      <c r="BO60"/>
      <c r="BP60"/>
      <c r="BQ60"/>
      <c r="BR60"/>
      <c r="BU60"/>
      <c r="BV60" s="10"/>
      <c r="BW60" s="10"/>
      <c r="BX60" s="10"/>
      <c r="BY60" s="10"/>
      <c r="BZ60" s="4"/>
      <c r="CA60" s="10"/>
      <c r="CB60" s="10"/>
      <c r="CC60" s="10"/>
      <c r="CD60" s="10"/>
      <c r="CE60" s="10"/>
      <c r="CF60" s="10"/>
      <c r="CG60" s="10"/>
      <c r="CJ60" s="10"/>
      <c r="CM60" s="10">
        <f t="shared" ref="CM60:CM63" si="173">J60</f>
        <v>-5.0542E-3</v>
      </c>
      <c r="CN60" s="10">
        <f t="shared" ref="CN60:CN63" si="174">M60</f>
        <v>4.4657999999999998</v>
      </c>
      <c r="CO60" s="10">
        <f t="shared" ref="CO60:CO63" si="175">N60</f>
        <v>5.1517999999999997</v>
      </c>
      <c r="CP60" s="10">
        <f t="shared" ref="CP60:CP63" si="176">R60</f>
        <v>4.5450999999999997</v>
      </c>
      <c r="CQ60" s="10">
        <f t="shared" ref="CQ60:CQ63" si="177">T60</f>
        <v>4.2751000000000001</v>
      </c>
      <c r="CR60" s="10">
        <f t="shared" ref="CR60:CR63" si="178">L60</f>
        <v>3.5003000000000002</v>
      </c>
      <c r="CS60" s="10"/>
      <c r="CT60" s="10">
        <f t="shared" ref="CT60:CT63" si="179">AG60^2</f>
        <v>0</v>
      </c>
      <c r="CU60" s="10">
        <f t="shared" ref="CU60:CU63" si="180">AH60^2</f>
        <v>6.00201001E-6</v>
      </c>
      <c r="CV60" s="10">
        <f t="shared" ref="CV60:CV63" si="181">AL60^2</f>
        <v>0</v>
      </c>
      <c r="CW60" s="10">
        <f t="shared" ref="CW60:CW63" si="182">AN60^2</f>
        <v>0</v>
      </c>
      <c r="CX60" s="10">
        <f t="shared" ref="CX60:CX63" si="183">IF(AP60=1,AF60^2,0)</f>
        <v>0</v>
      </c>
      <c r="CY60" s="10"/>
      <c r="CZ60" s="10">
        <f t="shared" ref="CZ60:CZ63" si="184">((CN60*CT60) + (CO60*CU60) + (CP60*CV60) + (CQ60*CW60) + (CR60*CX60))/(SUM(CT60:CX60))</f>
        <v>5.1517999999999997</v>
      </c>
      <c r="DA60" s="10"/>
      <c r="DB60" s="10"/>
      <c r="DC60" s="10"/>
      <c r="DD60" s="10"/>
      <c r="DE60" s="1">
        <f t="shared" ref="DE60:DE63" si="185">CM60</f>
        <v>-5.0542E-3</v>
      </c>
      <c r="DF60" s="1">
        <f t="shared" ref="DF60:DF63" si="186">CZ60</f>
        <v>5.1517999999999997</v>
      </c>
      <c r="DG60" s="10">
        <f t="shared" ref="DG60:DG63" si="187">DF60-DE60</f>
        <v>5.1568541999999997</v>
      </c>
      <c r="DH60" s="10"/>
      <c r="DI60" s="10">
        <f t="shared" ref="DI60:DI63" si="188">6.77 +LOG10(((DG60) - 3.29)/(5.68 - (DG60)))</f>
        <v>7.3224876581806617</v>
      </c>
      <c r="DJ60" s="10"/>
      <c r="DK60" s="10"/>
      <c r="DL60" s="10"/>
    </row>
    <row r="61" spans="1:116" x14ac:dyDescent="0.15">
      <c r="A61" s="13" t="s">
        <v>103</v>
      </c>
      <c r="B61" s="9">
        <v>-2.3517000000000001</v>
      </c>
      <c r="C61" s="9">
        <v>-2.6806000000000001</v>
      </c>
      <c r="D61" s="9">
        <v>-7.4470000000000001</v>
      </c>
      <c r="E61" s="9">
        <v>-7.7758000000000003</v>
      </c>
      <c r="F61" s="9">
        <v>-16.173999999999999</v>
      </c>
      <c r="G61" s="9">
        <v>-15.845000000000001</v>
      </c>
      <c r="H61" s="9">
        <v>-16.501999999999999</v>
      </c>
      <c r="I61" s="9">
        <v>-8.3412000000000006</v>
      </c>
      <c r="J61" s="9">
        <v>-3.7060999999999997E-2</v>
      </c>
      <c r="K61" s="9">
        <v>2.9809999999999999</v>
      </c>
      <c r="L61" s="9">
        <v>3.5</v>
      </c>
      <c r="M61" s="9">
        <v>4.5004</v>
      </c>
      <c r="N61" s="9">
        <v>5.0148000000000001</v>
      </c>
      <c r="O61" s="9">
        <v>6.7545999999999999</v>
      </c>
      <c r="P61" s="9">
        <v>6.2274000000000003</v>
      </c>
      <c r="Q61" s="9">
        <v>-9.9975000000000005</v>
      </c>
      <c r="R61" s="9">
        <v>4.7008000000000001</v>
      </c>
      <c r="S61" s="9">
        <v>6.2005999999999997</v>
      </c>
      <c r="T61" s="9">
        <v>3.4788000000000001</v>
      </c>
      <c r="V61" s="9">
        <v>2.0617000000000001E-3</v>
      </c>
      <c r="W61" s="9">
        <v>2.0617000000000001E-3</v>
      </c>
      <c r="X61" s="9">
        <v>1.779E-3</v>
      </c>
      <c r="Y61" s="9">
        <v>1.779E-3</v>
      </c>
      <c r="Z61" s="9">
        <v>1.4055000000000001E-3</v>
      </c>
      <c r="AA61" s="9">
        <v>7.0275999999999997E-4</v>
      </c>
      <c r="AB61" s="9">
        <v>7.0275999999999997E-4</v>
      </c>
      <c r="AC61" s="9">
        <v>1.1757E-3</v>
      </c>
      <c r="AD61" s="9">
        <v>5.1976000000000001E-3</v>
      </c>
      <c r="AE61" s="9">
        <v>4.8283000000000001E-4</v>
      </c>
      <c r="AF61" s="9">
        <v>0</v>
      </c>
      <c r="AG61" s="9">
        <v>0</v>
      </c>
      <c r="AH61" s="9">
        <v>1.9024999999999999E-3</v>
      </c>
      <c r="AI61" s="9">
        <v>2.4553999999999999E-3</v>
      </c>
      <c r="AJ61" s="9">
        <v>3.0488999999999999E-4</v>
      </c>
      <c r="AK61" s="9">
        <v>2.7915999999999998E-4</v>
      </c>
      <c r="AL61" s="9">
        <v>0</v>
      </c>
      <c r="AM61" s="9">
        <v>5.0558999999999999E-4</v>
      </c>
      <c r="AN61" s="9">
        <v>0</v>
      </c>
      <c r="AO61" s="10" t="str">
        <f t="shared" si="11"/>
        <v>550_D2</v>
      </c>
      <c r="AP61" s="9"/>
      <c r="AR61" s="10">
        <f t="shared" si="158"/>
        <v>0</v>
      </c>
      <c r="AS61" s="10">
        <f t="shared" si="159"/>
        <v>0</v>
      </c>
      <c r="AT61" s="10">
        <f t="shared" si="160"/>
        <v>1.9024999999999999E-3</v>
      </c>
      <c r="AU61" s="10">
        <f t="shared" si="161"/>
        <v>3.2658800000000001E-3</v>
      </c>
      <c r="AV61" s="10">
        <f t="shared" si="162"/>
        <v>5.1976000000000001E-3</v>
      </c>
      <c r="AW61" s="10">
        <f t="shared" si="163"/>
        <v>2.81102E-3</v>
      </c>
      <c r="AX61" s="12">
        <f t="shared" si="164"/>
        <v>1.8157919999999998E-2</v>
      </c>
      <c r="AY61" s="10"/>
      <c r="AZ61" s="11" t="str">
        <f t="shared" si="133"/>
        <v>550_D2</v>
      </c>
      <c r="BA61" s="11">
        <f t="shared" si="165"/>
        <v>2.7319842312746387</v>
      </c>
      <c r="BB61" s="11">
        <f t="shared" si="166"/>
        <v>0.28624423942830463</v>
      </c>
      <c r="BC61" s="11">
        <f t="shared" si="167"/>
        <v>0.10477521654462627</v>
      </c>
      <c r="BD61" s="11">
        <f t="shared" si="168"/>
        <v>0.17985980773128202</v>
      </c>
      <c r="BE61" s="11">
        <f t="shared" si="169"/>
        <v>0.15480958171420517</v>
      </c>
      <c r="BF61" s="11">
        <f t="shared" si="170"/>
        <v>1.8490085449409823</v>
      </c>
      <c r="BG61" s="11">
        <f t="shared" si="171"/>
        <v>0</v>
      </c>
      <c r="BH61" s="10"/>
      <c r="BI61" s="22">
        <f t="shared" si="172"/>
        <v>7.2179158834730774</v>
      </c>
      <c r="BJ61" s="10"/>
      <c r="BK61" s="10"/>
      <c r="BM61"/>
      <c r="BN61"/>
      <c r="BO61"/>
      <c r="BP61"/>
      <c r="BQ61"/>
      <c r="BR61"/>
      <c r="BU61"/>
      <c r="BV61" s="10"/>
      <c r="BW61" s="10"/>
      <c r="BX61" s="10"/>
      <c r="BY61" s="10"/>
      <c r="BZ61" s="4"/>
      <c r="CA61" s="10"/>
      <c r="CB61" s="10"/>
      <c r="CC61" s="10"/>
      <c r="CD61" s="10"/>
      <c r="CE61" s="10"/>
      <c r="CF61" s="10"/>
      <c r="CG61" s="10"/>
      <c r="CJ61" s="10"/>
      <c r="CM61" s="10">
        <f t="shared" si="173"/>
        <v>-3.7060999999999997E-2</v>
      </c>
      <c r="CN61" s="10">
        <f t="shared" si="174"/>
        <v>4.5004</v>
      </c>
      <c r="CO61" s="10">
        <f t="shared" si="175"/>
        <v>5.0148000000000001</v>
      </c>
      <c r="CP61" s="10">
        <f t="shared" si="176"/>
        <v>4.7008000000000001</v>
      </c>
      <c r="CQ61" s="10">
        <f t="shared" si="177"/>
        <v>3.4788000000000001</v>
      </c>
      <c r="CR61" s="10">
        <f t="shared" si="178"/>
        <v>3.5</v>
      </c>
      <c r="CS61" s="10"/>
      <c r="CT61" s="10">
        <f t="shared" si="179"/>
        <v>0</v>
      </c>
      <c r="CU61" s="10">
        <f t="shared" si="180"/>
        <v>3.6195062499999994E-6</v>
      </c>
      <c r="CV61" s="10">
        <f t="shared" si="181"/>
        <v>0</v>
      </c>
      <c r="CW61" s="10">
        <f t="shared" si="182"/>
        <v>0</v>
      </c>
      <c r="CX61" s="10">
        <f t="shared" si="183"/>
        <v>0</v>
      </c>
      <c r="CY61" s="10"/>
      <c r="CZ61" s="10">
        <f t="shared" si="184"/>
        <v>5.0148000000000001</v>
      </c>
      <c r="DA61" s="10"/>
      <c r="DB61" s="10"/>
      <c r="DC61" s="10"/>
      <c r="DD61" s="10"/>
      <c r="DE61" s="1">
        <f t="shared" si="185"/>
        <v>-3.7060999999999997E-2</v>
      </c>
      <c r="DF61" s="1">
        <f t="shared" si="186"/>
        <v>5.0148000000000001</v>
      </c>
      <c r="DG61" s="10">
        <f t="shared" si="187"/>
        <v>5.0518609999999997</v>
      </c>
      <c r="DH61" s="10"/>
      <c r="DI61" s="10">
        <f t="shared" si="188"/>
        <v>7.2179158834730774</v>
      </c>
      <c r="DJ61" s="10"/>
      <c r="DK61" s="10"/>
      <c r="DL61" s="10"/>
    </row>
    <row r="62" spans="1:116" x14ac:dyDescent="0.15">
      <c r="A62" s="13" t="s">
        <v>104</v>
      </c>
      <c r="B62" s="9">
        <v>-2.2671000000000001</v>
      </c>
      <c r="C62" s="9">
        <v>-2.5958999999999999</v>
      </c>
      <c r="D62" s="9">
        <v>-7.3529999999999998</v>
      </c>
      <c r="E62" s="9">
        <v>-7.6818999999999997</v>
      </c>
      <c r="F62" s="9">
        <v>-16.13</v>
      </c>
      <c r="G62" s="9">
        <v>-15.801</v>
      </c>
      <c r="H62" s="9">
        <v>-16.457999999999998</v>
      </c>
      <c r="I62" s="9">
        <v>-8.2913999999999994</v>
      </c>
      <c r="J62" s="9">
        <v>3.9022000000000001E-2</v>
      </c>
      <c r="K62" s="9">
        <v>2.9923000000000002</v>
      </c>
      <c r="L62" s="9">
        <v>3.4039999999999999</v>
      </c>
      <c r="M62" s="9">
        <v>4.2507000000000001</v>
      </c>
      <c r="N62" s="9">
        <v>5.1471999999999998</v>
      </c>
      <c r="O62" s="9">
        <v>6.8183999999999996</v>
      </c>
      <c r="P62" s="9">
        <v>6.2782999999999998</v>
      </c>
      <c r="Q62" s="9">
        <v>-9.3579000000000008</v>
      </c>
      <c r="R62" s="9">
        <v>4.5194999999999999</v>
      </c>
      <c r="S62" s="9">
        <v>6.2005999999999997</v>
      </c>
      <c r="T62" s="9">
        <v>4.0922999999999998</v>
      </c>
      <c r="V62" s="9">
        <v>2.0122E-3</v>
      </c>
      <c r="W62" s="9">
        <v>2.0122E-3</v>
      </c>
      <c r="X62" s="9">
        <v>1.7880000000000001E-3</v>
      </c>
      <c r="Y62" s="9">
        <v>1.7880000000000001E-3</v>
      </c>
      <c r="Z62" s="9">
        <v>1.4352E-3</v>
      </c>
      <c r="AA62" s="9">
        <v>7.1761999999999998E-4</v>
      </c>
      <c r="AB62" s="9">
        <v>7.1761999999999998E-4</v>
      </c>
      <c r="AC62" s="9">
        <v>1.1475999999999999E-3</v>
      </c>
      <c r="AD62" s="9">
        <v>4.6652999999999998E-3</v>
      </c>
      <c r="AE62" s="9">
        <v>4.9012999999999997E-4</v>
      </c>
      <c r="AF62" s="9">
        <v>6.3986999999999996E-5</v>
      </c>
      <c r="AG62" s="9">
        <v>0</v>
      </c>
      <c r="AH62" s="9">
        <v>3.2962E-3</v>
      </c>
      <c r="AI62" s="9">
        <v>2.3062E-3</v>
      </c>
      <c r="AJ62" s="9">
        <v>3.0987000000000001E-4</v>
      </c>
      <c r="AK62" s="9">
        <v>0</v>
      </c>
      <c r="AL62" s="9">
        <v>0</v>
      </c>
      <c r="AM62" s="9">
        <v>7.2077999999999997E-4</v>
      </c>
      <c r="AN62" s="9">
        <v>0</v>
      </c>
      <c r="AO62" s="10" t="str">
        <f t="shared" si="11"/>
        <v>552_D2</v>
      </c>
      <c r="AP62" s="9"/>
      <c r="AR62" s="10">
        <f t="shared" si="158"/>
        <v>0</v>
      </c>
      <c r="AS62" s="10">
        <f t="shared" si="159"/>
        <v>0</v>
      </c>
      <c r="AT62" s="10">
        <f t="shared" si="160"/>
        <v>3.2962E-3</v>
      </c>
      <c r="AU62" s="10">
        <f t="shared" si="161"/>
        <v>3.3368499999999997E-3</v>
      </c>
      <c r="AV62" s="10">
        <f t="shared" si="162"/>
        <v>4.6652999999999998E-3</v>
      </c>
      <c r="AW62" s="10">
        <f t="shared" si="163"/>
        <v>2.8704399999999997E-3</v>
      </c>
      <c r="AX62" s="12">
        <f t="shared" si="164"/>
        <v>1.888074E-2</v>
      </c>
      <c r="AY62" s="10"/>
      <c r="AZ62" s="11" t="str">
        <f t="shared" si="133"/>
        <v>552_D2</v>
      </c>
      <c r="BA62" s="11">
        <f t="shared" si="165"/>
        <v>1.415357077847218</v>
      </c>
      <c r="BB62" s="11">
        <f t="shared" si="166"/>
        <v>0.24709306944537129</v>
      </c>
      <c r="BC62" s="11">
        <f t="shared" si="167"/>
        <v>0.1745800217576218</v>
      </c>
      <c r="BD62" s="11">
        <f t="shared" si="168"/>
        <v>0.17673300940535169</v>
      </c>
      <c r="BE62" s="11">
        <f t="shared" si="169"/>
        <v>0.15203005814390749</v>
      </c>
      <c r="BF62" s="11">
        <f t="shared" si="170"/>
        <v>1.6252908961692285</v>
      </c>
      <c r="BG62" s="11">
        <f t="shared" si="171"/>
        <v>0</v>
      </c>
      <c r="BH62" s="10"/>
      <c r="BI62" s="22">
        <f t="shared" si="172"/>
        <v>7.272375538309463</v>
      </c>
      <c r="BJ62" s="10"/>
      <c r="BK62" s="10"/>
      <c r="BM62"/>
      <c r="BN62"/>
      <c r="BO62"/>
      <c r="BP62"/>
      <c r="BQ62"/>
      <c r="BR62"/>
      <c r="BU62"/>
      <c r="BV62" s="10"/>
      <c r="BW62" s="10"/>
      <c r="BX62" s="10"/>
      <c r="BY62" s="10"/>
      <c r="BZ62" s="4"/>
      <c r="CA62" s="10"/>
      <c r="CB62" s="10"/>
      <c r="CC62" s="10"/>
      <c r="CD62" s="10"/>
      <c r="CE62" s="10"/>
      <c r="CF62" s="10"/>
      <c r="CG62" s="10"/>
      <c r="CJ62" s="10"/>
      <c r="CM62" s="10">
        <f t="shared" si="173"/>
        <v>3.9022000000000001E-2</v>
      </c>
      <c r="CN62" s="10">
        <f t="shared" si="174"/>
        <v>4.2507000000000001</v>
      </c>
      <c r="CO62" s="10">
        <f t="shared" si="175"/>
        <v>5.1471999999999998</v>
      </c>
      <c r="CP62" s="10">
        <f t="shared" si="176"/>
        <v>4.5194999999999999</v>
      </c>
      <c r="CQ62" s="10">
        <f t="shared" si="177"/>
        <v>4.0922999999999998</v>
      </c>
      <c r="CR62" s="10">
        <f t="shared" si="178"/>
        <v>3.4039999999999999</v>
      </c>
      <c r="CS62" s="10"/>
      <c r="CT62" s="10">
        <f t="shared" si="179"/>
        <v>0</v>
      </c>
      <c r="CU62" s="10">
        <f t="shared" si="180"/>
        <v>1.086493444E-5</v>
      </c>
      <c r="CV62" s="10">
        <f t="shared" si="181"/>
        <v>0</v>
      </c>
      <c r="CW62" s="10">
        <f t="shared" si="182"/>
        <v>0</v>
      </c>
      <c r="CX62" s="10">
        <f t="shared" si="183"/>
        <v>0</v>
      </c>
      <c r="CY62" s="10"/>
      <c r="CZ62" s="10">
        <f t="shared" si="184"/>
        <v>5.1471999999999998</v>
      </c>
      <c r="DA62" s="10"/>
      <c r="DB62" s="10"/>
      <c r="DC62" s="10"/>
      <c r="DD62" s="10"/>
      <c r="DE62" s="1">
        <f t="shared" si="185"/>
        <v>3.9022000000000001E-2</v>
      </c>
      <c r="DF62" s="1">
        <f t="shared" si="186"/>
        <v>5.1471999999999998</v>
      </c>
      <c r="DG62" s="10">
        <f t="shared" si="187"/>
        <v>5.1081779999999997</v>
      </c>
      <c r="DH62" s="10"/>
      <c r="DI62" s="10">
        <f t="shared" si="188"/>
        <v>7.272375538309463</v>
      </c>
      <c r="DJ62" s="10"/>
      <c r="DK62" s="10"/>
      <c r="DL62" s="10"/>
    </row>
    <row r="63" spans="1:116" x14ac:dyDescent="0.15">
      <c r="A63" s="13" t="s">
        <v>105</v>
      </c>
      <c r="B63" s="9">
        <v>-2.2696000000000001</v>
      </c>
      <c r="C63" s="9">
        <v>-2.5983999999999998</v>
      </c>
      <c r="D63" s="9">
        <v>-7.3834999999999997</v>
      </c>
      <c r="E63" s="9">
        <v>-7.7122999999999999</v>
      </c>
      <c r="F63" s="9">
        <v>-16.143999999999998</v>
      </c>
      <c r="G63" s="9">
        <v>-15.815</v>
      </c>
      <c r="H63" s="9">
        <v>-16.472999999999999</v>
      </c>
      <c r="I63" s="9">
        <v>-8.3082999999999991</v>
      </c>
      <c r="J63" s="9">
        <v>8.8497999999999997E-3</v>
      </c>
      <c r="K63" s="9">
        <v>2.9817</v>
      </c>
      <c r="L63" s="9">
        <v>3.5003000000000002</v>
      </c>
      <c r="M63" s="9">
        <v>4.5004</v>
      </c>
      <c r="N63" s="9">
        <v>5.0076000000000001</v>
      </c>
      <c r="O63" s="9">
        <v>6.8170000000000002</v>
      </c>
      <c r="P63" s="9">
        <v>6.3304</v>
      </c>
      <c r="Q63" s="9">
        <v>-9.5071999999999992</v>
      </c>
      <c r="R63" s="9">
        <v>4.7096999999999998</v>
      </c>
      <c r="S63" s="9">
        <v>6.2005999999999997</v>
      </c>
      <c r="T63" s="9">
        <v>4.6003999999999996</v>
      </c>
      <c r="V63" s="9">
        <v>2.9229999999999998E-3</v>
      </c>
      <c r="W63" s="9">
        <v>2.9229999999999998E-3</v>
      </c>
      <c r="X63" s="9">
        <v>2.7303000000000002E-3</v>
      </c>
      <c r="Y63" s="9">
        <v>2.7303000000000002E-3</v>
      </c>
      <c r="Z63" s="9">
        <v>2.1386999999999999E-3</v>
      </c>
      <c r="AA63" s="9">
        <v>1.0693E-3</v>
      </c>
      <c r="AB63" s="9">
        <v>1.0693E-3</v>
      </c>
      <c r="AC63" s="9">
        <v>7.1015E-4</v>
      </c>
      <c r="AD63" s="9">
        <v>1.0487E-2</v>
      </c>
      <c r="AE63" s="9">
        <v>3.4173999999999999E-4</v>
      </c>
      <c r="AF63" s="9">
        <v>3.5301E-5</v>
      </c>
      <c r="AG63" s="9">
        <v>0</v>
      </c>
      <c r="AH63" s="9">
        <v>4.3594000000000003E-3</v>
      </c>
      <c r="AI63" s="9">
        <v>2.7855000000000002E-3</v>
      </c>
      <c r="AJ63" s="9">
        <v>3.3942E-4</v>
      </c>
      <c r="AK63" s="9">
        <v>0</v>
      </c>
      <c r="AL63" s="9">
        <v>2.9352000000000002E-4</v>
      </c>
      <c r="AM63" s="9">
        <v>1.781E-3</v>
      </c>
      <c r="AN63" s="9">
        <v>0</v>
      </c>
      <c r="AO63" s="10" t="str">
        <f t="shared" si="11"/>
        <v>553_D2</v>
      </c>
      <c r="AP63" s="9"/>
      <c r="AR63" s="10">
        <f t="shared" si="158"/>
        <v>0</v>
      </c>
      <c r="AS63" s="10">
        <f t="shared" si="159"/>
        <v>0</v>
      </c>
      <c r="AT63" s="10">
        <f t="shared" si="160"/>
        <v>4.6529200000000005E-3</v>
      </c>
      <c r="AU63" s="10">
        <f t="shared" si="161"/>
        <v>4.9059200000000002E-3</v>
      </c>
      <c r="AV63" s="10">
        <f t="shared" si="162"/>
        <v>1.0487E-2</v>
      </c>
      <c r="AW63" s="10">
        <f t="shared" si="163"/>
        <v>4.2772999999999995E-3</v>
      </c>
      <c r="AX63" s="12">
        <f t="shared" si="164"/>
        <v>3.1109219999999993E-2</v>
      </c>
      <c r="AY63" s="10"/>
      <c r="AZ63" s="11" t="str">
        <f t="shared" si="133"/>
        <v>553_D2</v>
      </c>
      <c r="BA63" s="11">
        <f t="shared" si="165"/>
        <v>2.2538534941499098</v>
      </c>
      <c r="BB63" s="11">
        <f t="shared" si="166"/>
        <v>0.337102633881531</v>
      </c>
      <c r="BC63" s="11">
        <f t="shared" si="167"/>
        <v>0.14956723440832015</v>
      </c>
      <c r="BD63" s="11">
        <f t="shared" si="168"/>
        <v>0.15769987161362456</v>
      </c>
      <c r="BE63" s="11">
        <f t="shared" si="169"/>
        <v>0.13749300046738558</v>
      </c>
      <c r="BF63" s="11">
        <f t="shared" si="170"/>
        <v>2.4517803287120383</v>
      </c>
      <c r="BG63" s="11">
        <f t="shared" si="171"/>
        <v>0</v>
      </c>
      <c r="BH63" s="10"/>
      <c r="BI63" s="22">
        <f t="shared" si="172"/>
        <v>7.1681741597552673</v>
      </c>
      <c r="BJ63" s="10"/>
      <c r="BK63" s="10"/>
      <c r="BM63"/>
      <c r="BN63"/>
      <c r="BO63"/>
      <c r="BP63"/>
      <c r="BQ63"/>
      <c r="BR63"/>
      <c r="BU63"/>
      <c r="BV63" s="10"/>
      <c r="BW63" s="10"/>
      <c r="BX63" s="10"/>
      <c r="BY63" s="10"/>
      <c r="BZ63" s="4"/>
      <c r="CA63" s="10"/>
      <c r="CB63" s="10"/>
      <c r="CC63" s="10"/>
      <c r="CD63" s="10"/>
      <c r="CE63" s="10"/>
      <c r="CF63" s="10"/>
      <c r="CG63" s="10"/>
      <c r="CJ63" s="10"/>
      <c r="CM63" s="10">
        <f t="shared" si="173"/>
        <v>8.8497999999999997E-3</v>
      </c>
      <c r="CN63" s="10">
        <f t="shared" si="174"/>
        <v>4.5004</v>
      </c>
      <c r="CO63" s="10">
        <f t="shared" si="175"/>
        <v>5.0076000000000001</v>
      </c>
      <c r="CP63" s="10">
        <f t="shared" si="176"/>
        <v>4.7096999999999998</v>
      </c>
      <c r="CQ63" s="10">
        <f t="shared" si="177"/>
        <v>4.6003999999999996</v>
      </c>
      <c r="CR63" s="10">
        <f t="shared" si="178"/>
        <v>3.5003000000000002</v>
      </c>
      <c r="CS63" s="10"/>
      <c r="CT63" s="10">
        <f t="shared" si="179"/>
        <v>0</v>
      </c>
      <c r="CU63" s="10">
        <f t="shared" si="180"/>
        <v>1.9004368360000003E-5</v>
      </c>
      <c r="CV63" s="10">
        <f t="shared" si="181"/>
        <v>8.6153990400000015E-8</v>
      </c>
      <c r="CW63" s="10">
        <f t="shared" si="182"/>
        <v>0</v>
      </c>
      <c r="CX63" s="10">
        <f t="shared" si="183"/>
        <v>0</v>
      </c>
      <c r="CY63" s="10"/>
      <c r="CZ63" s="10">
        <f t="shared" si="184"/>
        <v>5.0062556012837636</v>
      </c>
      <c r="DA63" s="10"/>
      <c r="DB63" s="10"/>
      <c r="DC63" s="10"/>
      <c r="DD63" s="10"/>
      <c r="DE63" s="1">
        <f t="shared" si="185"/>
        <v>8.8497999999999997E-3</v>
      </c>
      <c r="DF63" s="1">
        <f t="shared" si="186"/>
        <v>5.0062556012837636</v>
      </c>
      <c r="DG63" s="10">
        <f t="shared" si="187"/>
        <v>4.9974058012837634</v>
      </c>
      <c r="DH63" s="10"/>
      <c r="DI63" s="10">
        <f t="shared" si="188"/>
        <v>7.1681741597552673</v>
      </c>
      <c r="DJ63" s="10"/>
      <c r="DK63" s="10"/>
      <c r="DL63" s="10"/>
    </row>
    <row r="64" spans="1:116" x14ac:dyDescent="0.15">
      <c r="A64" s="13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10"/>
      <c r="AP64" s="9"/>
      <c r="AR64" s="10"/>
      <c r="AS64" s="10"/>
      <c r="AT64" s="10"/>
      <c r="AU64" s="10"/>
      <c r="AV64" s="10"/>
      <c r="AW64" s="10"/>
      <c r="AX64" s="12"/>
      <c r="AY64" s="10"/>
      <c r="BH64" s="10"/>
      <c r="BJ64" s="10"/>
      <c r="BK64" s="10"/>
      <c r="BM64"/>
      <c r="BN64"/>
      <c r="BO64"/>
      <c r="BP64"/>
      <c r="BQ64"/>
      <c r="BR64"/>
      <c r="BU64"/>
      <c r="BV64" s="10"/>
      <c r="BW64" s="10"/>
      <c r="BX64" s="10"/>
      <c r="BY64" s="10"/>
      <c r="BZ64" s="4"/>
      <c r="CA64" s="10"/>
      <c r="CB64" s="10"/>
      <c r="CC64" s="10"/>
      <c r="CD64" s="10"/>
      <c r="CE64" s="10"/>
      <c r="CF64" s="10"/>
      <c r="CG64" s="10"/>
      <c r="CJ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I64" s="10"/>
      <c r="DJ64" s="10"/>
      <c r="DK64" s="10"/>
      <c r="DL64" s="10"/>
    </row>
    <row r="65" spans="1:123" x14ac:dyDescent="0.15">
      <c r="A65" s="1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10"/>
      <c r="AP65" s="9"/>
      <c r="AR65" s="10"/>
      <c r="AS65" s="10"/>
      <c r="AT65" s="10"/>
      <c r="AU65" s="10"/>
      <c r="AV65" s="10"/>
      <c r="AW65" s="10"/>
      <c r="AX65" s="12"/>
      <c r="AY65" s="10"/>
      <c r="BH65" s="10"/>
      <c r="BJ65" s="10"/>
      <c r="BK65" s="10"/>
      <c r="BM65"/>
      <c r="BN65"/>
      <c r="BO65"/>
      <c r="BP65"/>
      <c r="BQ65"/>
      <c r="BR65"/>
      <c r="BU65"/>
      <c r="BV65" s="10"/>
      <c r="BW65" s="10"/>
      <c r="BX65" s="10"/>
      <c r="BY65" s="10"/>
      <c r="BZ65" s="4"/>
      <c r="CA65" s="10"/>
      <c r="CB65" s="10"/>
      <c r="CC65" s="10"/>
      <c r="CD65" s="10"/>
      <c r="CE65" s="10"/>
      <c r="CF65" s="10"/>
      <c r="CG65" s="10"/>
      <c r="CJ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I65" s="10"/>
      <c r="DJ65" s="10"/>
      <c r="DK65" s="10"/>
      <c r="DL65" s="10"/>
    </row>
    <row r="66" spans="1:123" x14ac:dyDescent="0.15">
      <c r="A66" s="1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10"/>
      <c r="AP66" s="9"/>
      <c r="AR66" s="10"/>
      <c r="AS66" s="10"/>
      <c r="AT66" s="10"/>
      <c r="AU66" s="10"/>
      <c r="AV66" s="10"/>
      <c r="AW66" s="10"/>
      <c r="AX66" s="12"/>
      <c r="AY66" s="10"/>
      <c r="BH66" s="10"/>
      <c r="BJ66" s="10"/>
      <c r="BK66" s="10"/>
      <c r="BM66"/>
      <c r="BN66"/>
      <c r="BO66"/>
      <c r="BP66"/>
      <c r="BQ66"/>
      <c r="BR66"/>
      <c r="BU66"/>
      <c r="BV66" s="10"/>
      <c r="BW66" s="10"/>
      <c r="BX66" s="10"/>
      <c r="BY66" s="10"/>
      <c r="BZ66" s="4"/>
      <c r="CA66" s="10"/>
      <c r="CB66" s="10"/>
      <c r="CC66" s="10"/>
      <c r="CD66" s="10"/>
      <c r="CE66" s="10"/>
      <c r="CF66" s="10"/>
      <c r="CG66" s="10"/>
      <c r="CJ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I66" s="10"/>
      <c r="DJ66" s="10"/>
      <c r="DK66" s="10"/>
      <c r="DL66" s="10"/>
    </row>
    <row r="67" spans="1:123" x14ac:dyDescent="0.15">
      <c r="A67" s="1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10"/>
      <c r="AP67" s="9"/>
      <c r="AR67" s="10"/>
      <c r="AS67" s="10"/>
      <c r="AT67" s="10"/>
      <c r="AU67" s="10"/>
      <c r="AV67" s="10"/>
      <c r="AW67" s="10"/>
      <c r="AX67" s="12"/>
      <c r="AY67" s="10"/>
      <c r="BH67" s="10"/>
      <c r="BJ67" s="10"/>
      <c r="BK67" s="10"/>
      <c r="BM67"/>
      <c r="BN67"/>
      <c r="BO67"/>
      <c r="BP67"/>
      <c r="BQ67"/>
      <c r="BR67"/>
      <c r="BU67"/>
      <c r="BV67" s="10"/>
      <c r="BW67" s="10"/>
      <c r="BX67" s="10"/>
      <c r="BY67" s="10"/>
      <c r="BZ67" s="4"/>
      <c r="CA67" s="10"/>
      <c r="CB67" s="10"/>
      <c r="CC67" s="10"/>
      <c r="CD67" s="10"/>
      <c r="CE67" s="10"/>
      <c r="CF67" s="10"/>
      <c r="CG67" s="10"/>
      <c r="CJ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I67" s="10"/>
      <c r="DJ67" s="10"/>
      <c r="DK67" s="10"/>
      <c r="DL67" s="10"/>
    </row>
    <row r="68" spans="1:123" x14ac:dyDescent="0.15">
      <c r="A68" s="1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10"/>
      <c r="AP68" s="9"/>
      <c r="AR68" s="10"/>
      <c r="AS68" s="10"/>
      <c r="AT68" s="10"/>
      <c r="AU68" s="10"/>
      <c r="AV68" s="10"/>
      <c r="AW68" s="10"/>
      <c r="AX68" s="12"/>
      <c r="AY68" s="10"/>
      <c r="BH68" s="10"/>
      <c r="BJ68" s="10"/>
      <c r="BK68" s="10"/>
      <c r="BM68"/>
      <c r="BN68"/>
      <c r="BO68"/>
      <c r="BP68"/>
      <c r="BQ68"/>
      <c r="BR68"/>
      <c r="BU68"/>
      <c r="BV68" s="10"/>
      <c r="BW68" s="10"/>
      <c r="BX68" s="10"/>
      <c r="BY68" s="10"/>
      <c r="BZ68" s="4"/>
      <c r="CA68" s="10"/>
      <c r="CB68" s="10"/>
      <c r="CC68" s="10"/>
      <c r="CD68" s="10"/>
      <c r="CE68" s="10"/>
      <c r="CF68" s="10"/>
      <c r="CG68" s="10"/>
      <c r="CJ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I68" s="10"/>
      <c r="DJ68" s="10"/>
      <c r="DK68" s="10"/>
      <c r="DL68" s="10"/>
    </row>
    <row r="69" spans="1:123" x14ac:dyDescent="0.15">
      <c r="A69" s="1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10"/>
      <c r="AP69" s="9"/>
      <c r="AR69" s="10"/>
      <c r="AS69" s="10"/>
      <c r="AT69" s="10"/>
      <c r="AU69" s="10"/>
      <c r="AV69" s="10"/>
      <c r="AW69" s="10"/>
      <c r="AX69" s="12"/>
      <c r="AY69" s="10"/>
      <c r="BH69" s="10"/>
      <c r="BJ69" s="10"/>
      <c r="BK69" s="10"/>
      <c r="BM69"/>
      <c r="BN69"/>
      <c r="BO69"/>
      <c r="BP69"/>
      <c r="BQ69"/>
      <c r="BR69"/>
      <c r="BU69"/>
      <c r="BV69" s="10"/>
      <c r="BW69" s="10"/>
      <c r="BX69" s="10"/>
      <c r="BY69" s="10"/>
      <c r="BZ69" s="4"/>
      <c r="CA69" s="10"/>
      <c r="CB69" s="10"/>
      <c r="CC69" s="10"/>
      <c r="CD69" s="10"/>
      <c r="CE69" s="10"/>
      <c r="CF69" s="10"/>
      <c r="CG69" s="10"/>
      <c r="CJ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I69" s="10"/>
      <c r="DJ69" s="10"/>
      <c r="DK69" s="10"/>
      <c r="DL69" s="10"/>
    </row>
    <row r="70" spans="1:123" s="10" customFormat="1" x14ac:dyDescent="0.15">
      <c r="A70" s="13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P70" s="9"/>
      <c r="AQ70" s="1"/>
      <c r="AX70" s="12"/>
      <c r="AZ70" s="11"/>
      <c r="BA70" s="11"/>
      <c r="BB70" s="11"/>
      <c r="BC70" s="11"/>
      <c r="BD70" s="11"/>
      <c r="BE70" s="11"/>
      <c r="BF70" s="11"/>
      <c r="BG70" s="11"/>
      <c r="BI70" s="22"/>
      <c r="BL70" s="1"/>
      <c r="BM70"/>
      <c r="BN70"/>
      <c r="BO70"/>
      <c r="BP70"/>
      <c r="BQ70"/>
      <c r="BR70"/>
      <c r="BS70" s="1"/>
      <c r="BT70" s="1"/>
      <c r="BU70"/>
      <c r="BZ70" s="4"/>
      <c r="CH70" s="1"/>
      <c r="CI70" s="1"/>
      <c r="CK70" s="1"/>
      <c r="CL70" s="1"/>
      <c r="DE70" s="1"/>
      <c r="DF70" s="1"/>
      <c r="DG70" s="1"/>
      <c r="DH70" s="1"/>
      <c r="DM70" s="1"/>
      <c r="DN70" s="1"/>
      <c r="DO70" s="1"/>
      <c r="DP70" s="1"/>
      <c r="DQ70" s="1"/>
      <c r="DR70" s="1"/>
      <c r="DS70" s="1"/>
    </row>
    <row r="71" spans="1:123" x14ac:dyDescent="0.15">
      <c r="A71" s="1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10"/>
      <c r="AP71" s="9"/>
      <c r="AR71" s="10"/>
      <c r="AS71" s="10"/>
      <c r="AT71" s="10"/>
      <c r="AU71" s="10"/>
      <c r="AV71" s="10"/>
      <c r="AW71" s="10"/>
      <c r="AX71" s="12"/>
      <c r="AY71" s="10"/>
      <c r="BH71" s="10"/>
      <c r="BJ71" s="10"/>
      <c r="BK71" s="10"/>
      <c r="BM71"/>
      <c r="BN71"/>
      <c r="BO71"/>
      <c r="BP71"/>
      <c r="BQ71"/>
      <c r="BR71"/>
      <c r="BU71"/>
      <c r="BV71" s="10"/>
      <c r="BW71" s="10"/>
      <c r="BX71" s="10"/>
      <c r="BY71" s="10"/>
      <c r="BZ71" s="4"/>
      <c r="CA71" s="10"/>
      <c r="CB71" s="10"/>
      <c r="CC71" s="10"/>
      <c r="CD71" s="10"/>
      <c r="CE71" s="10"/>
      <c r="CF71" s="10"/>
      <c r="CG71" s="10"/>
      <c r="CJ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I71" s="10"/>
      <c r="DJ71" s="10"/>
      <c r="DK71" s="10"/>
      <c r="DL71" s="10"/>
    </row>
    <row r="72" spans="1:123" x14ac:dyDescent="0.15">
      <c r="A72" s="1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10"/>
      <c r="AP72" s="9"/>
      <c r="AR72" s="10"/>
      <c r="AS72" s="10"/>
      <c r="AT72" s="10"/>
      <c r="AU72" s="10"/>
      <c r="AV72" s="10"/>
      <c r="AW72" s="10"/>
      <c r="AX72" s="12"/>
      <c r="AY72" s="10"/>
      <c r="BH72" s="10"/>
      <c r="BJ72" s="10"/>
      <c r="BK72" s="10"/>
      <c r="BM72"/>
      <c r="BN72"/>
      <c r="BO72"/>
      <c r="BP72"/>
      <c r="BQ72"/>
      <c r="BR72"/>
      <c r="BU72"/>
      <c r="BV72" s="10"/>
      <c r="BW72" s="10"/>
      <c r="BX72" s="10"/>
      <c r="BY72" s="10"/>
      <c r="BZ72" s="4"/>
      <c r="CA72" s="10"/>
      <c r="CB72" s="10"/>
      <c r="CC72" s="10"/>
      <c r="CD72" s="10"/>
      <c r="CE72" s="10"/>
      <c r="CF72" s="10"/>
      <c r="CG72" s="10"/>
      <c r="CJ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I72" s="10"/>
      <c r="DJ72" s="10"/>
      <c r="DK72" s="10"/>
      <c r="DL72" s="10"/>
    </row>
    <row r="73" spans="1:123" x14ac:dyDescent="0.15">
      <c r="A73" s="1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10"/>
      <c r="AP73" s="9"/>
      <c r="AR73" s="10"/>
      <c r="AS73" s="10"/>
      <c r="AT73" s="10"/>
      <c r="AU73" s="10"/>
      <c r="AV73" s="10"/>
      <c r="AW73" s="10"/>
      <c r="AX73" s="12"/>
      <c r="AY73" s="10"/>
      <c r="BH73" s="10"/>
      <c r="BJ73" s="10"/>
      <c r="BK73" s="10"/>
      <c r="BM73"/>
      <c r="BN73"/>
      <c r="BO73"/>
      <c r="BP73"/>
      <c r="BQ73"/>
      <c r="BR73"/>
      <c r="BU73"/>
      <c r="BV73" s="10"/>
      <c r="BW73" s="10"/>
      <c r="BX73" s="10"/>
      <c r="BY73" s="10"/>
      <c r="BZ73" s="4"/>
      <c r="CA73" s="10"/>
      <c r="CB73" s="10"/>
      <c r="CC73" s="10"/>
      <c r="CD73" s="10"/>
      <c r="CE73" s="10"/>
      <c r="CF73" s="10"/>
      <c r="CG73" s="10"/>
      <c r="CJ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I73" s="10"/>
      <c r="DJ73" s="10"/>
      <c r="DK73" s="10"/>
      <c r="DL73" s="10"/>
    </row>
    <row r="74" spans="1:123" x14ac:dyDescent="0.15">
      <c r="A74" s="1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10"/>
      <c r="AP74" s="9"/>
      <c r="AR74" s="10"/>
      <c r="AS74" s="10"/>
      <c r="AT74" s="10"/>
      <c r="AU74" s="10"/>
      <c r="AV74" s="10"/>
      <c r="AW74" s="10"/>
      <c r="AX74" s="12"/>
      <c r="AY74" s="10"/>
      <c r="BH74" s="10"/>
      <c r="BJ74" s="10"/>
      <c r="BK74" s="10"/>
      <c r="BM74"/>
      <c r="BN74"/>
      <c r="BO74"/>
      <c r="BP74"/>
      <c r="BQ74"/>
      <c r="BR74"/>
      <c r="BU74"/>
      <c r="BV74" s="10"/>
      <c r="BW74" s="10"/>
      <c r="BX74" s="10"/>
      <c r="BY74" s="10"/>
      <c r="BZ74" s="4"/>
      <c r="CA74" s="10"/>
      <c r="CB74" s="10"/>
      <c r="CC74" s="10"/>
      <c r="CD74" s="10"/>
      <c r="CE74" s="10"/>
      <c r="CF74" s="10"/>
      <c r="CG74" s="10"/>
      <c r="CJ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I74" s="10"/>
      <c r="DJ74" s="10"/>
      <c r="DK74" s="10"/>
      <c r="DL74" s="10"/>
    </row>
    <row r="75" spans="1:123" x14ac:dyDescent="0.15">
      <c r="A75" s="1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10"/>
      <c r="AP75" s="9"/>
      <c r="AR75" s="10"/>
      <c r="AS75" s="10"/>
      <c r="AT75" s="10"/>
      <c r="AU75" s="10"/>
      <c r="AV75" s="10"/>
      <c r="AW75" s="10"/>
      <c r="AX75" s="12"/>
      <c r="AY75" s="10"/>
      <c r="BH75" s="10"/>
      <c r="BJ75" s="10"/>
      <c r="BK75" s="10"/>
      <c r="BM75"/>
      <c r="BN75"/>
      <c r="BO75"/>
      <c r="BP75"/>
      <c r="BQ75"/>
      <c r="BR75"/>
      <c r="BU75"/>
      <c r="BV75" s="10"/>
      <c r="BW75" s="10"/>
      <c r="BX75" s="10"/>
      <c r="BY75" s="10"/>
      <c r="BZ75" s="4"/>
      <c r="CA75" s="10"/>
      <c r="CB75" s="10"/>
      <c r="CC75" s="10"/>
      <c r="CD75" s="10"/>
      <c r="CE75" s="10"/>
      <c r="CF75" s="10"/>
      <c r="CG75" s="10"/>
      <c r="CJ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I75" s="10"/>
      <c r="DJ75" s="10"/>
      <c r="DK75" s="10"/>
      <c r="DL75" s="10"/>
    </row>
    <row r="76" spans="1:123" x14ac:dyDescent="0.15">
      <c r="A76" s="1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10"/>
      <c r="AP76" s="9"/>
      <c r="AR76" s="10"/>
      <c r="AS76" s="10"/>
      <c r="AT76" s="10"/>
      <c r="AU76" s="10"/>
      <c r="AV76" s="10"/>
      <c r="AW76" s="10"/>
      <c r="AX76" s="12"/>
      <c r="AY76" s="10"/>
      <c r="BH76" s="10"/>
      <c r="BJ76" s="10"/>
      <c r="BK76" s="10"/>
      <c r="BM76"/>
      <c r="BN76"/>
      <c r="BO76"/>
      <c r="BP76"/>
      <c r="BQ76"/>
      <c r="BR76"/>
      <c r="BU76"/>
      <c r="BV76" s="10"/>
      <c r="BW76" s="10"/>
      <c r="BX76" s="10"/>
      <c r="BY76" s="10"/>
      <c r="BZ76" s="4"/>
      <c r="CA76" s="10"/>
      <c r="CB76" s="10"/>
      <c r="CC76" s="10"/>
      <c r="CD76" s="10"/>
      <c r="CE76" s="10"/>
      <c r="CF76" s="10"/>
      <c r="CG76" s="10"/>
      <c r="CJ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I76" s="10"/>
      <c r="DJ76" s="10"/>
      <c r="DK76" s="10"/>
      <c r="DL76" s="10"/>
    </row>
    <row r="77" spans="1:123" x14ac:dyDescent="0.15">
      <c r="A77" s="1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0"/>
      <c r="AP77" s="9"/>
      <c r="AR77" s="10"/>
      <c r="AS77" s="10"/>
      <c r="AT77" s="10"/>
      <c r="AU77" s="10"/>
      <c r="AV77" s="10"/>
      <c r="AW77" s="10"/>
      <c r="AX77" s="12"/>
      <c r="AY77" s="10"/>
      <c r="BH77" s="10"/>
      <c r="BJ77" s="10"/>
      <c r="BK77" s="10"/>
      <c r="BM77"/>
      <c r="BN77"/>
      <c r="BO77"/>
      <c r="BP77"/>
      <c r="BQ77"/>
      <c r="BR77"/>
      <c r="BU77"/>
      <c r="BV77" s="10"/>
      <c r="BW77" s="10"/>
      <c r="BX77" s="10"/>
      <c r="BY77" s="10"/>
      <c r="BZ77" s="4"/>
      <c r="CA77" s="10"/>
      <c r="CB77" s="10"/>
      <c r="CC77" s="10"/>
      <c r="CD77" s="10"/>
      <c r="CE77" s="10"/>
      <c r="CF77" s="10"/>
      <c r="CG77" s="10"/>
      <c r="CJ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I77" s="10"/>
      <c r="DJ77" s="10"/>
      <c r="DK77" s="10"/>
      <c r="DL77" s="10"/>
    </row>
    <row r="78" spans="1:123" x14ac:dyDescent="0.15">
      <c r="A78" s="1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10"/>
      <c r="AP78" s="9"/>
      <c r="AR78" s="10"/>
      <c r="AS78" s="10"/>
      <c r="AT78" s="10"/>
      <c r="AU78" s="10"/>
      <c r="AV78" s="10"/>
      <c r="AW78" s="10"/>
      <c r="AX78" s="12"/>
      <c r="AY78" s="10"/>
      <c r="BH78" s="10"/>
      <c r="BJ78" s="10"/>
      <c r="BK78" s="10"/>
      <c r="BM78"/>
      <c r="BN78"/>
      <c r="BO78"/>
      <c r="BP78"/>
      <c r="BQ78"/>
      <c r="BR78"/>
      <c r="BU78"/>
      <c r="BV78" s="10"/>
      <c r="BW78" s="10"/>
      <c r="BX78" s="10"/>
      <c r="BY78" s="10"/>
      <c r="BZ78" s="4"/>
      <c r="CA78" s="10"/>
      <c r="CB78" s="10"/>
      <c r="CC78" s="10"/>
      <c r="CD78" s="10"/>
      <c r="CE78" s="10"/>
      <c r="CF78" s="10"/>
      <c r="CG78" s="10"/>
      <c r="CJ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I78" s="10"/>
      <c r="DJ78" s="10"/>
      <c r="DK78" s="10"/>
      <c r="DL78" s="10"/>
    </row>
    <row r="79" spans="1:123" x14ac:dyDescent="0.15">
      <c r="A79" s="1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10"/>
      <c r="AP79" s="9"/>
      <c r="AR79" s="10"/>
      <c r="AS79" s="10"/>
      <c r="AT79" s="10"/>
      <c r="AU79" s="10"/>
      <c r="AV79" s="10"/>
      <c r="AW79" s="10"/>
      <c r="AX79" s="12"/>
      <c r="AY79" s="10"/>
      <c r="BH79" s="10"/>
      <c r="BJ79" s="10"/>
      <c r="BK79" s="10"/>
      <c r="BM79"/>
      <c r="BN79"/>
      <c r="BO79"/>
      <c r="BP79"/>
      <c r="BQ79"/>
      <c r="BR79"/>
      <c r="BU79"/>
      <c r="BV79" s="10"/>
      <c r="BW79" s="10"/>
      <c r="BX79" s="10"/>
      <c r="BY79" s="10"/>
      <c r="BZ79" s="4"/>
      <c r="CA79" s="10"/>
      <c r="CB79" s="10"/>
      <c r="CC79" s="10"/>
      <c r="CD79" s="10"/>
      <c r="CE79" s="10"/>
      <c r="CF79" s="10"/>
      <c r="CG79" s="10"/>
      <c r="CJ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I79" s="10"/>
      <c r="DJ79" s="10"/>
      <c r="DK79" s="10"/>
      <c r="DL79" s="10"/>
    </row>
    <row r="80" spans="1:123" x14ac:dyDescent="0.15">
      <c r="A80" s="1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0"/>
      <c r="AP80" s="9"/>
      <c r="AR80" s="10"/>
      <c r="AS80" s="10"/>
      <c r="AT80" s="10"/>
      <c r="AU80" s="10"/>
      <c r="AV80" s="10"/>
      <c r="AW80" s="10"/>
      <c r="AX80" s="12"/>
      <c r="AY80" s="10"/>
      <c r="BJ80" s="10"/>
      <c r="BK80" s="10"/>
      <c r="BM80"/>
      <c r="BN80"/>
      <c r="BO80"/>
      <c r="BP80"/>
      <c r="BQ80"/>
      <c r="BR80"/>
      <c r="BU80"/>
      <c r="BV80" s="10"/>
      <c r="BW80" s="10"/>
      <c r="BX80" s="10"/>
      <c r="BY80" s="10"/>
      <c r="CA80" s="10"/>
      <c r="CJ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I80" s="10"/>
      <c r="DJ80" s="10"/>
      <c r="DK80" s="10"/>
      <c r="DL80" s="10"/>
    </row>
    <row r="81" spans="1:116" x14ac:dyDescent="0.15">
      <c r="A81" s="1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0"/>
      <c r="AP81" s="9"/>
      <c r="AR81" s="10"/>
      <c r="AS81" s="10"/>
      <c r="AT81" s="10"/>
      <c r="AU81" s="10"/>
      <c r="AV81" s="10"/>
      <c r="AW81" s="10"/>
      <c r="AX81" s="12"/>
      <c r="AY81" s="10"/>
      <c r="BJ81" s="10"/>
      <c r="BK81" s="10"/>
      <c r="BM81"/>
      <c r="BN81"/>
      <c r="BO81"/>
      <c r="BP81"/>
      <c r="BQ81"/>
      <c r="BR81"/>
      <c r="BU81"/>
      <c r="BV81" s="10"/>
      <c r="BW81" s="10"/>
      <c r="BX81" s="10"/>
      <c r="BY81" s="10"/>
      <c r="CA81" s="10"/>
      <c r="CJ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I81" s="10"/>
      <c r="DJ81" s="10"/>
      <c r="DK81" s="10"/>
      <c r="DL81" s="10"/>
    </row>
    <row r="82" spans="1:116" x14ac:dyDescent="0.15">
      <c r="A82" s="1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0"/>
      <c r="AP82" s="9"/>
      <c r="AR82" s="10"/>
      <c r="AS82" s="10"/>
      <c r="AT82" s="10"/>
      <c r="AU82" s="10"/>
      <c r="AV82" s="10"/>
      <c r="AW82" s="10"/>
      <c r="AX82" s="12"/>
      <c r="AY82" s="10"/>
      <c r="BJ82" s="10"/>
      <c r="BK82" s="10"/>
      <c r="BM82"/>
      <c r="BN82"/>
      <c r="BO82"/>
      <c r="BP82"/>
      <c r="BQ82"/>
      <c r="BR82"/>
      <c r="BU82"/>
      <c r="BV82" s="10"/>
      <c r="BW82" s="10"/>
      <c r="BX82" s="10"/>
      <c r="BY82" s="10"/>
      <c r="CA82" s="10"/>
      <c r="CJ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I82" s="10"/>
      <c r="DJ82" s="10"/>
      <c r="DK82" s="10"/>
      <c r="DL82" s="10"/>
    </row>
    <row r="83" spans="1:116" x14ac:dyDescent="0.15">
      <c r="A83" s="1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10"/>
      <c r="AP83" s="9"/>
      <c r="AR83" s="10"/>
      <c r="AS83" s="10"/>
      <c r="AT83" s="10"/>
      <c r="AU83" s="10"/>
      <c r="AV83" s="10"/>
      <c r="AW83" s="10"/>
      <c r="AX83" s="12"/>
      <c r="AY83" s="10"/>
      <c r="BJ83" s="10"/>
      <c r="BK83" s="10"/>
      <c r="BM83"/>
      <c r="BN83"/>
      <c r="BO83"/>
      <c r="BP83"/>
      <c r="BQ83"/>
      <c r="BR83"/>
      <c r="BU83"/>
      <c r="BV83" s="10"/>
      <c r="BW83" s="10"/>
      <c r="BX83" s="10"/>
      <c r="BY83" s="10"/>
      <c r="CA83" s="10"/>
      <c r="CJ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I83" s="10"/>
      <c r="DJ83" s="10"/>
      <c r="DK83" s="10"/>
      <c r="DL83" s="10"/>
    </row>
    <row r="84" spans="1:116" x14ac:dyDescent="0.15">
      <c r="A84" s="13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10"/>
      <c r="AP84" s="9"/>
      <c r="AR84" s="10"/>
      <c r="AS84" s="10"/>
      <c r="AT84" s="10"/>
      <c r="AU84" s="10"/>
      <c r="AV84" s="10"/>
      <c r="AW84" s="10"/>
      <c r="AX84" s="12"/>
      <c r="AY84" s="10"/>
      <c r="BJ84" s="10"/>
      <c r="BK84" s="10"/>
      <c r="BM84"/>
      <c r="BN84"/>
      <c r="BO84"/>
      <c r="BP84"/>
      <c r="BQ84"/>
      <c r="BR84"/>
      <c r="BU84"/>
      <c r="BV84" s="10"/>
      <c r="BW84" s="10"/>
      <c r="BX84" s="10"/>
      <c r="BY84" s="10"/>
      <c r="CA84" s="10"/>
      <c r="CJ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I84" s="10"/>
      <c r="DJ84" s="10"/>
      <c r="DK84" s="10"/>
      <c r="DL84" s="10"/>
    </row>
    <row r="85" spans="1:116" x14ac:dyDescent="0.15">
      <c r="A85" s="1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10"/>
      <c r="AP85" s="9"/>
      <c r="AR85" s="10"/>
      <c r="AS85" s="10"/>
      <c r="AT85" s="10"/>
      <c r="AU85" s="10"/>
      <c r="AV85" s="10"/>
      <c r="AW85" s="10"/>
      <c r="AX85" s="12"/>
      <c r="AY85" s="10"/>
      <c r="BJ85" s="10"/>
      <c r="BK85" s="10"/>
      <c r="BM85"/>
      <c r="BN85"/>
      <c r="BO85"/>
      <c r="BP85"/>
      <c r="BQ85"/>
      <c r="BR85"/>
      <c r="BU85"/>
      <c r="BV85" s="10"/>
      <c r="BW85" s="10"/>
      <c r="BX85" s="10"/>
      <c r="BY85" s="10"/>
      <c r="CA85" s="10"/>
      <c r="CJ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I85" s="10"/>
      <c r="DJ85" s="10"/>
      <c r="DK85" s="10"/>
      <c r="DL85" s="10"/>
    </row>
    <row r="86" spans="1:116" x14ac:dyDescent="0.15">
      <c r="A86" s="13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10"/>
      <c r="AP86" s="9"/>
      <c r="AR86" s="10"/>
      <c r="AS86" s="10"/>
      <c r="AT86" s="10"/>
      <c r="AU86" s="10"/>
      <c r="AV86" s="10"/>
      <c r="AW86" s="10"/>
      <c r="AX86" s="12"/>
      <c r="AY86" s="10"/>
      <c r="BJ86" s="10"/>
      <c r="BK86" s="10"/>
      <c r="BM86"/>
      <c r="BN86"/>
      <c r="BO86"/>
      <c r="BP86"/>
      <c r="BQ86"/>
      <c r="BR86"/>
      <c r="BU86"/>
      <c r="BV86" s="10"/>
      <c r="BW86" s="10"/>
      <c r="BX86" s="10"/>
      <c r="BY86" s="10"/>
      <c r="CA86" s="10"/>
      <c r="CJ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I86" s="10"/>
      <c r="DJ86" s="10"/>
      <c r="DK86" s="10"/>
      <c r="DL86" s="10"/>
    </row>
    <row r="87" spans="1:116" x14ac:dyDescent="0.15">
      <c r="A87" s="13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10"/>
      <c r="AP87" s="9"/>
      <c r="AR87" s="10"/>
      <c r="AS87" s="10"/>
      <c r="AT87" s="10"/>
      <c r="AU87" s="10"/>
      <c r="AV87" s="10"/>
      <c r="AW87" s="10"/>
      <c r="AX87" s="12"/>
      <c r="AY87" s="10"/>
      <c r="BJ87" s="10"/>
      <c r="BK87" s="10"/>
      <c r="BM87"/>
      <c r="BN87"/>
      <c r="BO87"/>
      <c r="BP87"/>
      <c r="BQ87"/>
      <c r="BR87"/>
      <c r="BU87"/>
      <c r="BV87" s="10"/>
      <c r="BW87" s="10"/>
      <c r="BX87" s="10"/>
      <c r="BY87" s="10"/>
      <c r="CA87" s="10"/>
      <c r="CJ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I87" s="10"/>
      <c r="DJ87" s="10"/>
      <c r="DK87" s="10"/>
      <c r="DL87" s="10"/>
    </row>
    <row r="88" spans="1:116" x14ac:dyDescent="0.15">
      <c r="A88" s="13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10"/>
      <c r="AP88" s="9"/>
      <c r="AR88" s="10"/>
      <c r="AS88" s="10"/>
      <c r="AT88" s="10"/>
      <c r="AU88" s="10"/>
      <c r="AV88" s="10"/>
      <c r="AW88" s="10"/>
      <c r="AX88" s="12"/>
      <c r="AY88" s="10"/>
      <c r="BJ88" s="10"/>
      <c r="BK88" s="10"/>
      <c r="BM88"/>
      <c r="BN88"/>
      <c r="BO88"/>
      <c r="BP88"/>
      <c r="BQ88"/>
      <c r="BR88"/>
      <c r="BU88"/>
      <c r="BV88" s="10"/>
      <c r="BW88" s="10"/>
      <c r="BX88" s="10"/>
      <c r="BY88" s="10"/>
      <c r="CA88" s="10"/>
      <c r="CJ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I88" s="10"/>
      <c r="DJ88" s="10"/>
      <c r="DK88" s="10"/>
      <c r="DL88" s="10"/>
    </row>
    <row r="89" spans="1:116" x14ac:dyDescent="0.15">
      <c r="A89" s="1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10"/>
      <c r="AP89" s="9"/>
      <c r="AR89" s="10"/>
      <c r="AS89" s="10"/>
      <c r="AT89" s="10"/>
      <c r="AU89" s="10"/>
      <c r="AV89" s="10"/>
      <c r="AW89" s="10"/>
      <c r="AX89" s="12"/>
      <c r="AY89" s="10"/>
      <c r="BJ89" s="10"/>
      <c r="BK89" s="10"/>
      <c r="BM89"/>
      <c r="BN89"/>
      <c r="BO89"/>
      <c r="BP89"/>
      <c r="BQ89"/>
      <c r="BR89"/>
      <c r="BU89"/>
      <c r="BV89" s="10"/>
      <c r="BW89" s="10"/>
      <c r="BX89" s="10"/>
      <c r="BY89" s="10"/>
      <c r="CA89" s="10"/>
      <c r="CJ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I89" s="10"/>
      <c r="DJ89" s="10"/>
      <c r="DK89" s="10"/>
      <c r="DL89" s="10"/>
    </row>
    <row r="90" spans="1:116" x14ac:dyDescent="0.15">
      <c r="A90" s="1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10"/>
      <c r="AP90" s="9"/>
      <c r="AR90" s="10"/>
      <c r="AS90" s="10"/>
      <c r="AT90" s="10"/>
      <c r="AU90" s="10"/>
      <c r="AV90" s="10"/>
      <c r="AW90" s="10"/>
      <c r="AX90" s="12"/>
      <c r="AY90" s="10"/>
      <c r="BJ90" s="10"/>
      <c r="BK90" s="10"/>
      <c r="BM90"/>
      <c r="BN90"/>
      <c r="BO90"/>
      <c r="BP90"/>
      <c r="BQ90"/>
      <c r="BR90"/>
      <c r="BU90"/>
      <c r="BV90" s="10"/>
      <c r="BW90" s="10"/>
      <c r="BX90" s="10"/>
      <c r="BY90" s="10"/>
      <c r="CA90" s="10"/>
      <c r="CJ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I90" s="10"/>
      <c r="DJ90" s="10"/>
      <c r="DK90" s="10"/>
      <c r="DL90" s="10"/>
    </row>
    <row r="91" spans="1:116" x14ac:dyDescent="0.15">
      <c r="A91" s="13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10"/>
      <c r="AP91" s="9"/>
      <c r="AR91" s="10"/>
      <c r="AS91" s="10"/>
      <c r="AT91" s="10"/>
      <c r="AU91" s="10"/>
      <c r="AV91" s="10"/>
      <c r="AW91" s="10"/>
      <c r="AX91" s="12"/>
      <c r="AY91" s="10"/>
      <c r="BJ91" s="10"/>
      <c r="BK91" s="10"/>
      <c r="BM91"/>
      <c r="BN91"/>
      <c r="BO91"/>
      <c r="BP91"/>
      <c r="BQ91"/>
      <c r="BR91"/>
      <c r="BU91"/>
      <c r="BV91" s="10"/>
      <c r="BW91" s="10"/>
      <c r="BX91" s="10"/>
      <c r="BY91" s="10"/>
      <c r="CA91" s="10"/>
      <c r="CJ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I91" s="10"/>
      <c r="DJ91" s="10"/>
      <c r="DK91" s="10"/>
      <c r="DL91" s="10"/>
    </row>
    <row r="92" spans="1:116" x14ac:dyDescent="0.15">
      <c r="A92" s="13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0"/>
      <c r="AP92" s="9"/>
      <c r="AR92" s="10"/>
      <c r="AS92" s="10"/>
      <c r="AT92" s="10"/>
      <c r="AU92" s="10"/>
      <c r="AV92" s="10"/>
      <c r="AW92" s="10"/>
      <c r="AX92" s="12"/>
      <c r="AY92" s="10"/>
      <c r="BJ92" s="10"/>
      <c r="BK92" s="10"/>
      <c r="BM92"/>
      <c r="BN92"/>
      <c r="BO92"/>
      <c r="BP92"/>
      <c r="BQ92"/>
      <c r="BR92"/>
      <c r="BU92"/>
      <c r="BV92" s="10"/>
      <c r="BW92" s="10"/>
      <c r="BX92" s="10"/>
      <c r="BY92" s="10"/>
      <c r="CA92" s="10"/>
      <c r="CJ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I92" s="10"/>
      <c r="DJ92" s="10"/>
      <c r="DK92" s="10"/>
      <c r="DL92" s="10"/>
    </row>
    <row r="93" spans="1:116" x14ac:dyDescent="0.15">
      <c r="A93" s="1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0"/>
      <c r="AP93" s="9"/>
      <c r="AR93" s="10"/>
      <c r="AS93" s="10"/>
      <c r="AT93" s="10"/>
      <c r="AU93" s="10"/>
      <c r="AV93" s="10"/>
      <c r="AW93" s="10"/>
      <c r="AX93" s="12"/>
      <c r="AY93" s="10"/>
      <c r="BJ93" s="10"/>
      <c r="BK93" s="10"/>
      <c r="BM93"/>
      <c r="BN93"/>
      <c r="BO93"/>
      <c r="BP93"/>
      <c r="BQ93"/>
      <c r="BR93"/>
      <c r="BU93"/>
      <c r="BV93" s="10"/>
      <c r="BW93" s="10"/>
      <c r="BX93" s="10"/>
      <c r="BY93" s="10"/>
      <c r="CA93" s="10"/>
      <c r="CJ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I93" s="10"/>
      <c r="DJ93" s="10"/>
      <c r="DK93" s="10"/>
      <c r="DL93" s="10"/>
    </row>
    <row r="94" spans="1:116" x14ac:dyDescent="0.15">
      <c r="A94" s="13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10"/>
      <c r="AP94" s="9"/>
      <c r="AR94" s="10"/>
      <c r="AS94" s="10"/>
      <c r="AT94" s="10"/>
      <c r="AU94" s="10"/>
      <c r="AV94" s="10"/>
      <c r="AW94" s="10"/>
      <c r="AX94" s="12"/>
      <c r="AY94" s="10"/>
      <c r="BJ94" s="10"/>
      <c r="BK94" s="10"/>
      <c r="BM94"/>
      <c r="BN94"/>
      <c r="BO94"/>
      <c r="BP94"/>
      <c r="BQ94"/>
      <c r="BR94"/>
      <c r="BU94"/>
      <c r="BV94" s="10"/>
      <c r="BW94" s="10"/>
      <c r="BX94" s="10"/>
      <c r="BY94" s="10"/>
      <c r="CA94" s="10"/>
      <c r="CJ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I94" s="10"/>
      <c r="DJ94" s="10"/>
      <c r="DK94" s="10"/>
      <c r="DL94" s="10"/>
    </row>
    <row r="95" spans="1:116" x14ac:dyDescent="0.15">
      <c r="A95" s="13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10"/>
      <c r="AP95" s="9"/>
      <c r="AR95" s="10"/>
      <c r="AS95" s="10"/>
      <c r="AT95" s="10"/>
      <c r="AU95" s="10"/>
      <c r="AV95" s="10"/>
      <c r="AW95" s="10"/>
      <c r="AX95" s="12"/>
      <c r="AY95" s="10"/>
      <c r="BJ95" s="10"/>
      <c r="BK95" s="10"/>
      <c r="BM95"/>
      <c r="BN95"/>
      <c r="BO95"/>
      <c r="BP95"/>
      <c r="BQ95"/>
      <c r="BR95"/>
      <c r="BU95"/>
      <c r="BV95" s="10"/>
      <c r="BW95" s="10"/>
      <c r="BX95" s="10"/>
      <c r="BY95" s="10"/>
      <c r="CA95" s="10"/>
      <c r="CJ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I95" s="10"/>
      <c r="DJ95" s="10"/>
      <c r="DK95" s="10"/>
      <c r="DL95" s="10"/>
    </row>
    <row r="96" spans="1:116" x14ac:dyDescent="0.15">
      <c r="A96" s="13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10"/>
      <c r="AP96" s="9"/>
      <c r="AR96" s="10"/>
      <c r="AS96" s="10"/>
      <c r="AT96" s="10"/>
      <c r="AU96" s="10"/>
      <c r="AV96" s="10"/>
      <c r="AW96" s="10"/>
      <c r="AX96" s="12"/>
      <c r="AY96" s="10"/>
      <c r="BJ96" s="10"/>
      <c r="BK96" s="10"/>
      <c r="BM96"/>
      <c r="BN96"/>
      <c r="BO96"/>
      <c r="BP96"/>
      <c r="BQ96"/>
      <c r="BR96"/>
      <c r="BU96"/>
      <c r="BV96" s="10"/>
      <c r="BW96" s="10"/>
      <c r="BX96" s="10"/>
      <c r="BY96" s="10"/>
      <c r="CA96" s="10"/>
      <c r="CJ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I96" s="10"/>
      <c r="DJ96" s="10"/>
      <c r="DK96" s="10"/>
      <c r="DL96" s="10"/>
    </row>
    <row r="97" spans="1:116" x14ac:dyDescent="0.15">
      <c r="A97" s="13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10"/>
      <c r="AP97" s="9"/>
      <c r="AR97" s="10"/>
      <c r="AS97" s="10"/>
      <c r="AT97" s="10"/>
      <c r="AU97" s="10"/>
      <c r="AV97" s="10"/>
      <c r="AW97" s="10"/>
      <c r="AX97" s="12"/>
      <c r="AY97" s="10"/>
      <c r="BJ97" s="10"/>
      <c r="BK97" s="10"/>
      <c r="BM97"/>
      <c r="BN97"/>
      <c r="BO97"/>
      <c r="BP97"/>
      <c r="BQ97"/>
      <c r="BR97"/>
      <c r="BU97"/>
      <c r="BV97" s="10"/>
      <c r="BW97" s="10"/>
      <c r="BX97" s="10"/>
      <c r="BY97" s="10"/>
      <c r="CA97" s="10"/>
      <c r="CJ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I97" s="10"/>
      <c r="DJ97" s="10"/>
      <c r="DK97" s="10"/>
      <c r="DL97" s="10"/>
    </row>
    <row r="98" spans="1:116" x14ac:dyDescent="0.15">
      <c r="A98" s="13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10"/>
      <c r="AP98" s="9"/>
      <c r="AR98" s="10"/>
      <c r="AS98" s="10"/>
      <c r="AT98" s="10"/>
      <c r="AU98" s="10"/>
      <c r="AV98" s="10"/>
      <c r="AW98" s="10"/>
      <c r="AX98" s="12"/>
      <c r="AY98" s="10"/>
      <c r="BJ98" s="10"/>
      <c r="BK98" s="10"/>
      <c r="BM98"/>
      <c r="BN98"/>
      <c r="BO98"/>
      <c r="BP98"/>
      <c r="BQ98"/>
      <c r="BR98"/>
      <c r="BU98"/>
      <c r="BV98" s="10"/>
      <c r="BW98" s="10"/>
      <c r="BX98" s="10"/>
      <c r="BY98" s="10"/>
      <c r="CA98" s="10"/>
      <c r="CJ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I98" s="10"/>
      <c r="DJ98" s="10"/>
      <c r="DK98" s="10"/>
      <c r="DL98" s="10"/>
    </row>
    <row r="99" spans="1:116" x14ac:dyDescent="0.15">
      <c r="A99" s="13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10"/>
      <c r="AP99" s="9"/>
      <c r="AR99" s="10"/>
      <c r="AS99" s="10"/>
      <c r="AT99" s="10"/>
      <c r="AU99" s="10"/>
      <c r="AV99" s="10"/>
      <c r="AW99" s="10"/>
      <c r="AX99" s="12"/>
      <c r="AY99" s="10"/>
      <c r="BJ99" s="10"/>
      <c r="BK99" s="10"/>
      <c r="BM99"/>
      <c r="BN99"/>
      <c r="BO99"/>
      <c r="BP99"/>
      <c r="BQ99"/>
      <c r="BR99"/>
      <c r="BU99"/>
      <c r="BV99" s="10"/>
      <c r="BW99" s="10"/>
      <c r="BX99" s="10"/>
      <c r="BY99" s="10"/>
      <c r="CA99" s="10"/>
      <c r="CJ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I99" s="10"/>
      <c r="DJ99" s="10"/>
      <c r="DK99" s="10"/>
      <c r="DL99" s="10"/>
    </row>
    <row r="100" spans="1:116" x14ac:dyDescent="0.15">
      <c r="A100" s="13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10"/>
      <c r="AP100" s="9"/>
      <c r="AR100" s="10"/>
      <c r="AS100" s="10"/>
      <c r="AT100" s="10"/>
      <c r="AU100" s="10"/>
      <c r="AV100" s="10"/>
      <c r="AW100" s="10"/>
      <c r="AX100" s="12"/>
      <c r="AY100" s="10"/>
      <c r="BJ100" s="10"/>
      <c r="BK100" s="10"/>
      <c r="BM100"/>
      <c r="BN100"/>
      <c r="BO100"/>
      <c r="BP100"/>
      <c r="BQ100"/>
      <c r="BR100"/>
      <c r="BU100"/>
      <c r="BV100" s="10"/>
      <c r="BW100" s="10"/>
      <c r="BX100" s="10"/>
      <c r="BY100" s="10"/>
      <c r="CA100" s="10"/>
      <c r="CJ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I100" s="10"/>
      <c r="DJ100" s="10"/>
      <c r="DK100" s="10"/>
      <c r="DL100" s="10"/>
    </row>
    <row r="101" spans="1:116" x14ac:dyDescent="0.15">
      <c r="A101" s="1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10"/>
      <c r="AP101" s="9"/>
      <c r="AR101" s="10"/>
      <c r="AS101" s="10"/>
      <c r="AT101" s="10"/>
      <c r="AU101" s="10"/>
      <c r="AV101" s="10"/>
      <c r="AW101" s="10"/>
      <c r="AX101" s="12"/>
      <c r="AY101" s="10"/>
      <c r="BJ101" s="10"/>
      <c r="BK101" s="10"/>
      <c r="BM101"/>
      <c r="BN101"/>
      <c r="BO101"/>
      <c r="BP101"/>
      <c r="BQ101"/>
      <c r="BR101"/>
      <c r="BU101"/>
      <c r="BV101" s="10"/>
      <c r="BW101" s="10"/>
      <c r="BX101" s="10"/>
      <c r="BY101" s="10"/>
      <c r="CA101" s="10"/>
      <c r="CJ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I101" s="10"/>
      <c r="DJ101" s="10"/>
      <c r="DK101" s="10"/>
      <c r="DL101" s="10"/>
    </row>
    <row r="102" spans="1:116" x14ac:dyDescent="0.15">
      <c r="A102" s="13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10"/>
      <c r="AP102" s="9"/>
      <c r="AR102" s="10"/>
      <c r="AS102" s="10"/>
      <c r="AT102" s="10"/>
      <c r="AU102" s="10"/>
      <c r="AV102" s="10"/>
      <c r="AW102" s="10"/>
      <c r="AX102" s="12"/>
      <c r="AY102" s="10"/>
      <c r="BJ102" s="10"/>
      <c r="BK102" s="10"/>
      <c r="BM102"/>
      <c r="BN102"/>
      <c r="BO102"/>
      <c r="BP102"/>
      <c r="BQ102"/>
      <c r="BR102"/>
      <c r="BU102"/>
      <c r="BV102" s="10"/>
      <c r="BW102" s="10"/>
      <c r="BX102" s="10"/>
      <c r="BY102" s="10"/>
      <c r="CA102" s="10"/>
      <c r="CJ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I102" s="10"/>
      <c r="DJ102" s="10"/>
      <c r="DK102" s="10"/>
      <c r="DL102" s="10"/>
    </row>
    <row r="103" spans="1:116" x14ac:dyDescent="0.15">
      <c r="A103" s="1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10"/>
      <c r="AP103" s="9"/>
      <c r="AR103" s="10"/>
      <c r="AS103" s="10"/>
      <c r="AT103" s="10"/>
      <c r="AU103" s="10"/>
      <c r="AV103" s="10"/>
      <c r="AW103" s="10"/>
      <c r="AX103" s="12"/>
      <c r="AY103" s="10"/>
      <c r="BJ103" s="10"/>
      <c r="BK103" s="10"/>
      <c r="BM103"/>
      <c r="BN103"/>
      <c r="BO103"/>
      <c r="BP103"/>
      <c r="BQ103"/>
      <c r="BR103"/>
      <c r="BU103"/>
      <c r="BV103" s="10"/>
      <c r="BW103" s="10"/>
      <c r="BX103" s="10"/>
      <c r="BY103" s="10"/>
      <c r="CA103" s="10"/>
    </row>
    <row r="104" spans="1:116" x14ac:dyDescent="0.15">
      <c r="A104" s="13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10"/>
      <c r="AP104" s="9"/>
      <c r="AR104" s="10"/>
      <c r="AS104" s="10"/>
      <c r="AT104" s="10"/>
      <c r="AU104" s="10"/>
      <c r="AV104" s="10"/>
      <c r="AW104" s="10"/>
      <c r="AX104" s="12"/>
      <c r="AY104" s="10"/>
      <c r="BJ104" s="10"/>
      <c r="BK104" s="10"/>
      <c r="BM104"/>
      <c r="BN104"/>
      <c r="BO104"/>
      <c r="BP104"/>
      <c r="BQ104"/>
      <c r="BR104"/>
      <c r="BU104"/>
      <c r="BV104" s="10"/>
      <c r="BW104" s="10"/>
      <c r="BX104" s="10"/>
      <c r="BY104" s="10"/>
      <c r="CA104" s="10"/>
    </row>
    <row r="105" spans="1:116" x14ac:dyDescent="0.15">
      <c r="A105" s="13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10"/>
      <c r="AP105" s="9"/>
      <c r="AR105" s="10"/>
      <c r="AS105" s="10"/>
      <c r="AT105" s="10"/>
      <c r="AU105" s="10"/>
      <c r="AV105" s="10"/>
      <c r="AW105" s="10"/>
      <c r="AX105" s="12"/>
      <c r="AY105" s="10"/>
      <c r="BJ105" s="10"/>
      <c r="BK105" s="10"/>
      <c r="BM105"/>
      <c r="BN105"/>
      <c r="BO105"/>
      <c r="BP105"/>
      <c r="BQ105"/>
      <c r="BR105"/>
      <c r="BU105"/>
      <c r="BV105" s="10"/>
      <c r="BW105" s="10"/>
      <c r="BX105" s="10"/>
      <c r="BY105" s="10"/>
      <c r="CA105" s="10"/>
    </row>
    <row r="106" spans="1:116" x14ac:dyDescent="0.15">
      <c r="A106" s="13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10"/>
      <c r="AP106" s="9"/>
      <c r="AR106" s="10"/>
      <c r="AS106" s="10"/>
      <c r="AT106" s="10"/>
      <c r="AU106" s="10"/>
      <c r="AV106" s="10"/>
      <c r="AW106" s="10"/>
      <c r="AX106" s="12"/>
      <c r="AY106" s="10"/>
      <c r="BJ106" s="10"/>
      <c r="BK106" s="10"/>
      <c r="BM106"/>
      <c r="BN106"/>
      <c r="BO106"/>
      <c r="BP106"/>
      <c r="BQ106"/>
      <c r="BR106"/>
      <c r="BU106"/>
      <c r="BV106" s="10"/>
      <c r="BW106" s="10"/>
      <c r="BX106" s="10"/>
      <c r="BY106" s="10"/>
      <c r="CA106" s="10"/>
    </row>
    <row r="107" spans="1:116" x14ac:dyDescent="0.15">
      <c r="A107" s="13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10"/>
      <c r="AP107" s="9"/>
      <c r="AR107" s="10"/>
      <c r="AS107" s="10"/>
      <c r="AT107" s="10"/>
      <c r="AU107" s="10"/>
      <c r="AV107" s="10"/>
      <c r="AW107" s="10"/>
      <c r="AX107" s="12"/>
      <c r="AY107" s="10"/>
      <c r="BJ107" s="10"/>
      <c r="BK107" s="10"/>
      <c r="BM107"/>
      <c r="BN107"/>
      <c r="BO107"/>
      <c r="BP107"/>
      <c r="BQ107"/>
      <c r="BR107"/>
      <c r="BU107"/>
      <c r="BV107" s="10"/>
      <c r="BW107" s="10"/>
      <c r="BX107" s="10"/>
      <c r="BY107" s="10"/>
      <c r="CA107" s="10"/>
    </row>
    <row r="108" spans="1:116" x14ac:dyDescent="0.15">
      <c r="A108" s="1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10"/>
      <c r="AP108" s="9"/>
      <c r="AR108" s="10"/>
      <c r="AS108" s="10"/>
      <c r="AT108" s="10"/>
      <c r="AU108" s="10"/>
      <c r="AV108" s="10"/>
      <c r="AW108" s="10"/>
      <c r="AX108" s="12"/>
      <c r="AY108" s="10"/>
      <c r="BJ108" s="10"/>
      <c r="BK108" s="10"/>
      <c r="BM108"/>
      <c r="BN108"/>
      <c r="BO108"/>
      <c r="BP108"/>
      <c r="BQ108"/>
      <c r="BR108"/>
      <c r="BU108"/>
      <c r="BV108" s="10"/>
      <c r="BW108" s="10"/>
      <c r="BX108" s="10"/>
      <c r="BY108" s="10"/>
      <c r="CA108" s="10"/>
    </row>
    <row r="109" spans="1:116" x14ac:dyDescent="0.15">
      <c r="A109" s="1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10"/>
      <c r="AP109" s="9"/>
      <c r="AR109" s="10"/>
      <c r="AS109" s="10"/>
      <c r="AT109" s="10"/>
      <c r="AU109" s="10"/>
      <c r="AV109" s="10"/>
      <c r="AW109" s="10"/>
      <c r="AX109" s="12"/>
      <c r="AY109" s="10"/>
      <c r="BJ109" s="10"/>
      <c r="BK109" s="10"/>
      <c r="BM109"/>
      <c r="BN109"/>
      <c r="BO109"/>
      <c r="BP109"/>
      <c r="BQ109"/>
      <c r="BR109"/>
      <c r="BU109"/>
      <c r="BV109" s="10"/>
      <c r="BW109" s="10"/>
      <c r="BX109" s="10"/>
      <c r="BY109" s="10"/>
      <c r="CA109" s="10"/>
    </row>
    <row r="110" spans="1:116" x14ac:dyDescent="0.15">
      <c r="A110" s="13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10"/>
      <c r="AP110" s="9"/>
      <c r="AR110" s="10"/>
      <c r="AS110" s="10"/>
      <c r="AT110" s="10"/>
      <c r="AU110" s="10"/>
      <c r="AV110" s="10"/>
      <c r="AW110" s="10"/>
      <c r="AX110" s="12"/>
      <c r="AY110" s="10"/>
      <c r="BJ110" s="10"/>
      <c r="BK110" s="10"/>
      <c r="BM110"/>
      <c r="BN110"/>
      <c r="BO110"/>
      <c r="BP110"/>
      <c r="BQ110"/>
      <c r="BR110"/>
      <c r="BU110"/>
      <c r="BV110" s="10"/>
      <c r="BW110" s="10"/>
      <c r="BX110" s="10"/>
      <c r="BY110" s="10"/>
      <c r="CA110" s="10"/>
    </row>
    <row r="111" spans="1:116" x14ac:dyDescent="0.15">
      <c r="A111" s="13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10"/>
      <c r="AP111" s="9"/>
      <c r="AR111" s="10"/>
      <c r="AS111" s="10"/>
      <c r="AT111" s="10"/>
      <c r="AU111" s="10"/>
      <c r="AV111" s="10"/>
      <c r="AW111" s="10"/>
      <c r="AX111" s="12"/>
      <c r="AY111" s="10"/>
      <c r="BH111" s="10"/>
      <c r="BJ111" s="10"/>
      <c r="BK111" s="10"/>
      <c r="BL111"/>
      <c r="BM111"/>
      <c r="BN111"/>
      <c r="BO111"/>
      <c r="BP111"/>
      <c r="BQ111"/>
      <c r="BR111"/>
      <c r="BS111"/>
      <c r="BT111"/>
      <c r="BU111"/>
      <c r="BV111" s="10"/>
      <c r="BW111" s="10"/>
      <c r="BX111" s="10"/>
      <c r="BY111" s="10"/>
      <c r="BZ111" s="4"/>
      <c r="CA111" s="10"/>
      <c r="CC111" s="10"/>
      <c r="CD111" s="10"/>
      <c r="CE111" s="10"/>
      <c r="CF111" s="10"/>
      <c r="CG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I111" s="10"/>
      <c r="DJ111" s="10"/>
      <c r="DK111" s="10"/>
      <c r="DL111" s="10"/>
    </row>
    <row r="112" spans="1:116" x14ac:dyDescent="0.15">
      <c r="A112" s="1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10"/>
      <c r="AP112" s="9"/>
      <c r="AR112" s="10"/>
      <c r="AS112" s="10"/>
      <c r="AT112" s="10"/>
      <c r="AU112" s="10"/>
      <c r="AV112" s="10"/>
      <c r="AW112" s="10"/>
      <c r="AX112" s="12"/>
      <c r="AY112" s="10"/>
      <c r="BJ112" s="10"/>
      <c r="BK112" s="10"/>
      <c r="BM112"/>
      <c r="BN112"/>
      <c r="BO112"/>
      <c r="BP112"/>
      <c r="BQ112"/>
      <c r="BR112"/>
      <c r="BU112"/>
      <c r="BV112" s="10"/>
      <c r="BW112" s="10"/>
      <c r="BX112" s="10"/>
      <c r="BY112" s="10"/>
      <c r="CA112" s="10"/>
    </row>
    <row r="113" spans="1:79" x14ac:dyDescent="0.15">
      <c r="A113" s="1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10"/>
      <c r="AP113" s="9"/>
      <c r="AR113" s="10"/>
      <c r="AS113" s="10"/>
      <c r="AT113" s="10"/>
      <c r="AU113" s="10"/>
      <c r="AV113" s="10"/>
      <c r="AW113" s="10"/>
      <c r="AX113" s="12"/>
      <c r="AY113" s="10"/>
      <c r="BJ113" s="10"/>
      <c r="BK113" s="10"/>
      <c r="BM113"/>
      <c r="BN113"/>
      <c r="BO113"/>
      <c r="BP113"/>
      <c r="BQ113"/>
      <c r="BR113"/>
      <c r="BU113"/>
      <c r="BV113" s="10"/>
      <c r="BW113" s="10"/>
      <c r="BX113" s="10"/>
      <c r="BY113" s="10"/>
      <c r="CA113" s="10"/>
    </row>
    <row r="114" spans="1:79" x14ac:dyDescent="0.15">
      <c r="A114" s="1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10"/>
      <c r="AP114" s="9"/>
      <c r="AR114" s="10"/>
      <c r="AS114" s="10"/>
      <c r="AT114" s="10"/>
      <c r="AU114" s="10"/>
      <c r="AV114" s="10"/>
      <c r="AW114" s="10"/>
      <c r="AX114" s="12"/>
      <c r="AY114" s="10"/>
      <c r="BJ114" s="10"/>
      <c r="BK114" s="10"/>
      <c r="BM114"/>
      <c r="BN114"/>
      <c r="BO114"/>
      <c r="BP114"/>
      <c r="BQ114"/>
      <c r="BR114"/>
      <c r="BU114"/>
      <c r="BV114" s="10"/>
      <c r="BW114" s="10"/>
      <c r="BX114" s="10"/>
      <c r="BY114" s="10"/>
      <c r="CA114" s="10"/>
    </row>
    <row r="115" spans="1:79" x14ac:dyDescent="0.15">
      <c r="A115" s="10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10"/>
      <c r="AP115" s="9"/>
      <c r="AR115" s="10"/>
      <c r="AS115" s="10"/>
      <c r="AT115" s="10"/>
      <c r="AU115" s="10"/>
      <c r="AV115" s="10"/>
      <c r="AW115" s="10"/>
      <c r="AX115" s="12"/>
      <c r="AY115" s="10"/>
      <c r="BJ115" s="10"/>
      <c r="BK115" s="10"/>
      <c r="BM115"/>
      <c r="BN115"/>
      <c r="BO115"/>
      <c r="BP115"/>
      <c r="BQ115"/>
      <c r="BR115"/>
      <c r="BU115"/>
      <c r="BV115" s="10"/>
      <c r="BW115" s="10"/>
      <c r="BX115" s="10"/>
      <c r="BY115" s="10"/>
      <c r="CA115" s="10"/>
    </row>
    <row r="116" spans="1:79" x14ac:dyDescent="0.15">
      <c r="A116" s="10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10"/>
      <c r="AP116" s="9"/>
      <c r="AR116" s="10"/>
      <c r="AS116" s="10"/>
      <c r="AT116" s="10"/>
      <c r="AU116" s="10"/>
      <c r="AV116" s="10"/>
      <c r="AW116" s="10"/>
      <c r="AX116" s="12"/>
      <c r="AY116" s="10"/>
      <c r="BJ116" s="10"/>
      <c r="BK116" s="10"/>
      <c r="BM116"/>
      <c r="BN116"/>
      <c r="BO116"/>
      <c r="BP116"/>
      <c r="BQ116"/>
      <c r="BR116"/>
      <c r="BU116"/>
      <c r="BV116" s="10"/>
      <c r="BW116" s="10"/>
      <c r="BX116" s="10"/>
      <c r="BY116" s="10"/>
      <c r="CA116" s="10"/>
    </row>
    <row r="117" spans="1:79" x14ac:dyDescent="0.15">
      <c r="A117" s="10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10"/>
      <c r="AP117" s="9"/>
      <c r="AR117" s="10"/>
      <c r="AS117" s="10"/>
      <c r="AT117" s="10"/>
      <c r="AU117" s="10"/>
      <c r="AV117" s="10"/>
      <c r="AW117" s="10"/>
      <c r="AX117" s="12"/>
      <c r="AY117" s="10"/>
      <c r="BJ117" s="10"/>
      <c r="BK117" s="10"/>
      <c r="BM117"/>
      <c r="BN117"/>
      <c r="BO117"/>
      <c r="BP117"/>
      <c r="BQ117"/>
      <c r="BR117"/>
      <c r="BU117"/>
      <c r="BV117" s="10"/>
      <c r="BW117" s="10"/>
      <c r="BX117" s="10"/>
      <c r="BY117" s="10"/>
      <c r="CA117" s="10"/>
    </row>
    <row r="118" spans="1:79" x14ac:dyDescent="0.15">
      <c r="A118" s="10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10"/>
      <c r="AP118" s="9"/>
      <c r="AR118" s="10"/>
      <c r="AS118" s="10"/>
      <c r="AT118" s="10"/>
      <c r="AU118" s="10"/>
      <c r="AV118" s="10"/>
      <c r="AW118" s="10"/>
      <c r="AX118" s="12"/>
      <c r="AY118" s="10"/>
      <c r="BJ118" s="10"/>
      <c r="BK118" s="10"/>
      <c r="BM118"/>
      <c r="BN118"/>
      <c r="BO118"/>
      <c r="BP118"/>
      <c r="BQ118"/>
      <c r="BR118"/>
      <c r="BU118"/>
      <c r="BV118" s="10"/>
      <c r="BW118" s="10"/>
      <c r="BX118" s="10"/>
      <c r="BY118" s="10"/>
      <c r="CA118" s="10"/>
    </row>
    <row r="119" spans="1:79" x14ac:dyDescent="0.15">
      <c r="A119" s="10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10"/>
      <c r="AP119" s="9"/>
      <c r="AR119" s="10"/>
      <c r="AS119" s="10"/>
      <c r="AT119" s="10"/>
      <c r="AU119" s="10"/>
      <c r="AV119" s="10"/>
      <c r="AW119" s="10"/>
      <c r="AX119" s="12"/>
      <c r="AY119" s="10"/>
      <c r="BJ119" s="10"/>
      <c r="BK119" s="10"/>
      <c r="BM119"/>
      <c r="BN119"/>
      <c r="BO119"/>
      <c r="BP119"/>
      <c r="BQ119"/>
      <c r="BR119"/>
      <c r="BU119"/>
      <c r="BV119" s="10"/>
      <c r="BW119" s="10"/>
      <c r="BX119" s="10"/>
      <c r="BY119" s="10"/>
      <c r="CA119" s="10"/>
    </row>
    <row r="120" spans="1:79" x14ac:dyDescent="0.15">
      <c r="A120" s="1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10"/>
      <c r="AP120" s="9"/>
      <c r="AR120" s="10"/>
      <c r="AS120" s="10"/>
      <c r="AT120" s="10"/>
      <c r="AU120" s="10"/>
      <c r="AV120" s="10"/>
      <c r="AW120" s="10"/>
      <c r="AX120" s="12"/>
      <c r="AY120" s="10"/>
      <c r="BJ120" s="10"/>
      <c r="BK120" s="10"/>
      <c r="BM120"/>
      <c r="BN120"/>
      <c r="BO120"/>
      <c r="BP120"/>
      <c r="BQ120"/>
      <c r="BR120"/>
      <c r="BU120"/>
      <c r="BV120" s="10"/>
      <c r="BW120" s="10"/>
      <c r="BX120" s="10"/>
      <c r="BY120" s="10"/>
      <c r="CA120" s="10"/>
    </row>
    <row r="121" spans="1:79" x14ac:dyDescent="0.15">
      <c r="A121" s="10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10"/>
      <c r="AP121" s="9"/>
      <c r="AR121" s="10"/>
      <c r="AS121" s="10"/>
      <c r="AT121" s="10"/>
      <c r="AU121" s="10"/>
      <c r="AV121" s="10"/>
      <c r="AW121" s="10"/>
      <c r="AX121" s="12"/>
      <c r="AY121" s="10"/>
      <c r="BJ121" s="10"/>
      <c r="BK121" s="10"/>
      <c r="BM121"/>
      <c r="BN121"/>
      <c r="BO121"/>
      <c r="BP121"/>
      <c r="BQ121"/>
      <c r="BR121"/>
      <c r="BU121"/>
      <c r="BV121" s="10"/>
      <c r="BW121" s="10"/>
      <c r="BX121" s="10"/>
      <c r="BY121" s="10"/>
      <c r="CA121" s="10"/>
    </row>
    <row r="122" spans="1:79" x14ac:dyDescent="0.15">
      <c r="A122" s="10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10"/>
      <c r="AP122" s="9"/>
      <c r="AR122" s="10"/>
      <c r="AS122" s="10"/>
      <c r="AT122" s="10"/>
      <c r="AU122" s="10"/>
      <c r="AV122" s="10"/>
      <c r="AW122" s="10"/>
      <c r="AX122" s="12"/>
      <c r="AY122" s="10"/>
      <c r="BJ122" s="10"/>
      <c r="BK122" s="10"/>
      <c r="BM122"/>
      <c r="BN122"/>
      <c r="BO122"/>
      <c r="BP122"/>
      <c r="BQ122"/>
      <c r="BR122"/>
      <c r="BU122"/>
      <c r="BV122" s="10"/>
      <c r="BW122" s="10"/>
      <c r="BX122" s="10"/>
      <c r="BY122" s="10"/>
      <c r="CA122" s="10"/>
    </row>
    <row r="123" spans="1:79" x14ac:dyDescent="0.15">
      <c r="A123" s="10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10">
        <f t="shared" ref="AO123:AO169" si="189">A123</f>
        <v>0</v>
      </c>
      <c r="AP123" s="9"/>
      <c r="AR123" s="10">
        <f t="shared" ref="AR123:AR132" si="190">IF(AP123=1,AF123,0)</f>
        <v>0</v>
      </c>
      <c r="AS123" s="10">
        <f t="shared" ref="AS123:AS132" si="191">IF(AQ123=1,AM123,0)</f>
        <v>0</v>
      </c>
      <c r="AT123" s="10">
        <f t="shared" ref="AT123:AT132" si="192">SUM(AR123:AS123,AG123,AH123,AL123,AN123)</f>
        <v>0</v>
      </c>
      <c r="AU123" s="10">
        <f t="shared" ref="AU123:AU132" si="193">SUM(AM123,AI123,AJ123) - AS123</f>
        <v>0</v>
      </c>
      <c r="AV123" s="10">
        <f t="shared" ref="AV123:AV132" si="194">AD123</f>
        <v>0</v>
      </c>
      <c r="AW123" s="10">
        <f t="shared" ref="AW123:AW132" si="195">SUM(Z123:AB123)</f>
        <v>0</v>
      </c>
      <c r="AX123" s="12">
        <f t="shared" ref="AX123:AX134" si="196">SUM(AT123,AV123,AW123,V123:W123,V123:W123)</f>
        <v>0</v>
      </c>
      <c r="AY123" s="10"/>
      <c r="BA123" s="11" t="e">
        <f t="shared" ref="BA123:BA132" si="197">AV123/AT123</f>
        <v>#DIV/0!</v>
      </c>
      <c r="BB123" s="11" t="e">
        <f t="shared" ref="BB123:BB132" si="198">AV123/AX123</f>
        <v>#DIV/0!</v>
      </c>
      <c r="BC123" s="11" t="e">
        <f t="shared" ref="BC123:BC132" si="199">AT123/AX123</f>
        <v>#DIV/0!</v>
      </c>
      <c r="BD123" s="11" t="e">
        <f t="shared" ref="BD123:BD132" si="200">AU123/AX123</f>
        <v>#DIV/0!</v>
      </c>
      <c r="BE123" s="11" t="e">
        <f t="shared" ref="BE123:BE132" si="201">AW123/AX123</f>
        <v>#DIV/0!</v>
      </c>
      <c r="BF123" s="11" t="e">
        <f t="shared" ref="BF123:BF132" si="202">AV123/AW123</f>
        <v>#DIV/0!</v>
      </c>
      <c r="BG123" s="11">
        <f t="shared" ref="BG123:BG132" si="203">BV123</f>
        <v>0</v>
      </c>
      <c r="BJ123" s="10"/>
      <c r="BK123" s="10"/>
      <c r="BM123"/>
      <c r="BN123"/>
      <c r="BO123"/>
      <c r="BP123"/>
      <c r="BQ123"/>
      <c r="BR123"/>
      <c r="BU123"/>
      <c r="BV123" s="10"/>
      <c r="BW123" s="10"/>
      <c r="BX123" s="10"/>
      <c r="BY123" s="10"/>
      <c r="CA123" s="10"/>
    </row>
    <row r="124" spans="1:79" x14ac:dyDescent="0.15">
      <c r="A124" s="10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10">
        <f t="shared" si="189"/>
        <v>0</v>
      </c>
      <c r="AP124" s="9"/>
      <c r="AR124" s="10">
        <f t="shared" si="190"/>
        <v>0</v>
      </c>
      <c r="AS124" s="10">
        <f t="shared" si="191"/>
        <v>0</v>
      </c>
      <c r="AT124" s="10">
        <f t="shared" si="192"/>
        <v>0</v>
      </c>
      <c r="AU124" s="10">
        <f t="shared" si="193"/>
        <v>0</v>
      </c>
      <c r="AV124" s="10">
        <f t="shared" si="194"/>
        <v>0</v>
      </c>
      <c r="AW124" s="10">
        <f t="shared" si="195"/>
        <v>0</v>
      </c>
      <c r="AX124" s="12">
        <f t="shared" si="196"/>
        <v>0</v>
      </c>
      <c r="AY124" s="10"/>
      <c r="BA124" s="11" t="e">
        <f t="shared" si="197"/>
        <v>#DIV/0!</v>
      </c>
      <c r="BB124" s="11" t="e">
        <f t="shared" si="198"/>
        <v>#DIV/0!</v>
      </c>
      <c r="BC124" s="11" t="e">
        <f t="shared" si="199"/>
        <v>#DIV/0!</v>
      </c>
      <c r="BD124" s="11" t="e">
        <f t="shared" si="200"/>
        <v>#DIV/0!</v>
      </c>
      <c r="BE124" s="11" t="e">
        <f t="shared" si="201"/>
        <v>#DIV/0!</v>
      </c>
      <c r="BF124" s="11" t="e">
        <f t="shared" si="202"/>
        <v>#DIV/0!</v>
      </c>
      <c r="BG124" s="11">
        <f t="shared" si="203"/>
        <v>0</v>
      </c>
      <c r="BJ124" s="10"/>
      <c r="BK124" s="10"/>
      <c r="BM124"/>
      <c r="BN124"/>
      <c r="BO124"/>
      <c r="BP124"/>
      <c r="BQ124"/>
      <c r="BR124"/>
      <c r="BU124"/>
      <c r="BV124" s="10"/>
      <c r="BW124" s="10"/>
      <c r="BX124" s="10"/>
      <c r="BY124" s="10"/>
      <c r="CA124" s="10"/>
    </row>
    <row r="125" spans="1:79" x14ac:dyDescent="0.15">
      <c r="A125" s="10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10">
        <f t="shared" si="189"/>
        <v>0</v>
      </c>
      <c r="AP125" s="9"/>
      <c r="AR125" s="10">
        <f t="shared" si="190"/>
        <v>0</v>
      </c>
      <c r="AS125" s="10">
        <f t="shared" si="191"/>
        <v>0</v>
      </c>
      <c r="AT125" s="10">
        <f t="shared" si="192"/>
        <v>0</v>
      </c>
      <c r="AU125" s="10">
        <f t="shared" si="193"/>
        <v>0</v>
      </c>
      <c r="AV125" s="10">
        <f t="shared" si="194"/>
        <v>0</v>
      </c>
      <c r="AW125" s="10">
        <f t="shared" si="195"/>
        <v>0</v>
      </c>
      <c r="AX125" s="12">
        <f t="shared" si="196"/>
        <v>0</v>
      </c>
      <c r="AY125" s="10"/>
      <c r="BA125" s="11" t="e">
        <f t="shared" si="197"/>
        <v>#DIV/0!</v>
      </c>
      <c r="BB125" s="11" t="e">
        <f t="shared" si="198"/>
        <v>#DIV/0!</v>
      </c>
      <c r="BC125" s="11" t="e">
        <f t="shared" si="199"/>
        <v>#DIV/0!</v>
      </c>
      <c r="BD125" s="11" t="e">
        <f t="shared" si="200"/>
        <v>#DIV/0!</v>
      </c>
      <c r="BE125" s="11" t="e">
        <f t="shared" si="201"/>
        <v>#DIV/0!</v>
      </c>
      <c r="BF125" s="11" t="e">
        <f t="shared" si="202"/>
        <v>#DIV/0!</v>
      </c>
      <c r="BG125" s="11">
        <f t="shared" si="203"/>
        <v>0</v>
      </c>
      <c r="BJ125" s="10"/>
      <c r="BK125" s="10"/>
      <c r="BM125"/>
      <c r="BN125"/>
      <c r="BO125"/>
      <c r="BP125"/>
      <c r="BQ125"/>
      <c r="BR125"/>
      <c r="BU125"/>
      <c r="BV125" s="10"/>
      <c r="BW125" s="10"/>
      <c r="BX125" s="10"/>
      <c r="BY125" s="10"/>
      <c r="CA125" s="10"/>
    </row>
    <row r="126" spans="1:79" x14ac:dyDescent="0.15">
      <c r="A126" s="10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10">
        <f t="shared" si="189"/>
        <v>0</v>
      </c>
      <c r="AP126" s="9"/>
      <c r="AR126" s="10">
        <f t="shared" si="190"/>
        <v>0</v>
      </c>
      <c r="AS126" s="10">
        <f t="shared" si="191"/>
        <v>0</v>
      </c>
      <c r="AT126" s="10">
        <f t="shared" si="192"/>
        <v>0</v>
      </c>
      <c r="AU126" s="10">
        <f t="shared" si="193"/>
        <v>0</v>
      </c>
      <c r="AV126" s="10">
        <f t="shared" si="194"/>
        <v>0</v>
      </c>
      <c r="AW126" s="10">
        <f t="shared" si="195"/>
        <v>0</v>
      </c>
      <c r="AX126" s="12">
        <f t="shared" si="196"/>
        <v>0</v>
      </c>
      <c r="AY126" s="10"/>
      <c r="BA126" s="11" t="e">
        <f t="shared" si="197"/>
        <v>#DIV/0!</v>
      </c>
      <c r="BB126" s="11" t="e">
        <f t="shared" si="198"/>
        <v>#DIV/0!</v>
      </c>
      <c r="BC126" s="11" t="e">
        <f t="shared" si="199"/>
        <v>#DIV/0!</v>
      </c>
      <c r="BD126" s="11" t="e">
        <f t="shared" si="200"/>
        <v>#DIV/0!</v>
      </c>
      <c r="BE126" s="11" t="e">
        <f t="shared" si="201"/>
        <v>#DIV/0!</v>
      </c>
      <c r="BF126" s="11" t="e">
        <f t="shared" si="202"/>
        <v>#DIV/0!</v>
      </c>
      <c r="BG126" s="11">
        <f t="shared" si="203"/>
        <v>0</v>
      </c>
      <c r="BJ126" s="10"/>
      <c r="BK126" s="10"/>
      <c r="BM126"/>
      <c r="BN126"/>
      <c r="BO126"/>
      <c r="BP126"/>
      <c r="BQ126"/>
      <c r="BR126"/>
      <c r="BU126"/>
      <c r="BV126" s="10"/>
      <c r="BW126" s="10"/>
      <c r="BX126" s="10"/>
      <c r="BY126" s="10"/>
      <c r="CA126" s="10"/>
    </row>
    <row r="127" spans="1:79" x14ac:dyDescent="0.15">
      <c r="A127" s="10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10">
        <f t="shared" si="189"/>
        <v>0</v>
      </c>
      <c r="AP127" s="9"/>
      <c r="AR127" s="10">
        <f t="shared" si="190"/>
        <v>0</v>
      </c>
      <c r="AS127" s="10">
        <f t="shared" si="191"/>
        <v>0</v>
      </c>
      <c r="AT127" s="10">
        <f t="shared" si="192"/>
        <v>0</v>
      </c>
      <c r="AU127" s="10">
        <f t="shared" si="193"/>
        <v>0</v>
      </c>
      <c r="AV127" s="10">
        <f t="shared" si="194"/>
        <v>0</v>
      </c>
      <c r="AW127" s="10">
        <f t="shared" si="195"/>
        <v>0</v>
      </c>
      <c r="AX127" s="12">
        <f t="shared" si="196"/>
        <v>0</v>
      </c>
      <c r="AY127" s="10"/>
      <c r="BA127" s="11" t="e">
        <f t="shared" si="197"/>
        <v>#DIV/0!</v>
      </c>
      <c r="BB127" s="11" t="e">
        <f t="shared" si="198"/>
        <v>#DIV/0!</v>
      </c>
      <c r="BC127" s="11" t="e">
        <f t="shared" si="199"/>
        <v>#DIV/0!</v>
      </c>
      <c r="BD127" s="11" t="e">
        <f t="shared" si="200"/>
        <v>#DIV/0!</v>
      </c>
      <c r="BE127" s="11" t="e">
        <f t="shared" si="201"/>
        <v>#DIV/0!</v>
      </c>
      <c r="BF127" s="11" t="e">
        <f t="shared" si="202"/>
        <v>#DIV/0!</v>
      </c>
      <c r="BG127" s="11">
        <f t="shared" si="203"/>
        <v>0</v>
      </c>
      <c r="BJ127" s="10"/>
      <c r="BK127" s="10"/>
      <c r="BM127"/>
      <c r="BN127"/>
      <c r="BO127"/>
      <c r="BP127"/>
      <c r="BQ127"/>
      <c r="BR127"/>
      <c r="BU127"/>
      <c r="BV127" s="10"/>
      <c r="BW127" s="10"/>
      <c r="BX127" s="10"/>
      <c r="BY127" s="10"/>
      <c r="CA127" s="10"/>
    </row>
    <row r="128" spans="1:79" x14ac:dyDescent="0.15">
      <c r="A128" s="10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10">
        <f t="shared" si="189"/>
        <v>0</v>
      </c>
      <c r="AP128" s="9"/>
      <c r="AR128" s="10">
        <f t="shared" si="190"/>
        <v>0</v>
      </c>
      <c r="AS128" s="10">
        <f t="shared" si="191"/>
        <v>0</v>
      </c>
      <c r="AT128" s="10">
        <f t="shared" si="192"/>
        <v>0</v>
      </c>
      <c r="AU128" s="10">
        <f t="shared" si="193"/>
        <v>0</v>
      </c>
      <c r="AV128" s="10">
        <f t="shared" si="194"/>
        <v>0</v>
      </c>
      <c r="AW128" s="10">
        <f t="shared" si="195"/>
        <v>0</v>
      </c>
      <c r="AX128" s="12">
        <f t="shared" si="196"/>
        <v>0</v>
      </c>
      <c r="AY128" s="10"/>
      <c r="BA128" s="11" t="e">
        <f t="shared" si="197"/>
        <v>#DIV/0!</v>
      </c>
      <c r="BB128" s="11" t="e">
        <f t="shared" si="198"/>
        <v>#DIV/0!</v>
      </c>
      <c r="BC128" s="11" t="e">
        <f t="shared" si="199"/>
        <v>#DIV/0!</v>
      </c>
      <c r="BD128" s="11" t="e">
        <f t="shared" si="200"/>
        <v>#DIV/0!</v>
      </c>
      <c r="BE128" s="11" t="e">
        <f t="shared" si="201"/>
        <v>#DIV/0!</v>
      </c>
      <c r="BF128" s="11" t="e">
        <f t="shared" si="202"/>
        <v>#DIV/0!</v>
      </c>
      <c r="BG128" s="11">
        <f t="shared" si="203"/>
        <v>0</v>
      </c>
      <c r="BJ128" s="10"/>
      <c r="BK128" s="10"/>
      <c r="BM128"/>
      <c r="BN128"/>
      <c r="BO128"/>
      <c r="BP128"/>
      <c r="BQ128"/>
      <c r="BR128"/>
      <c r="BU128"/>
      <c r="BV128" s="10"/>
      <c r="BW128" s="10"/>
      <c r="BX128" s="10"/>
      <c r="BY128" s="10"/>
      <c r="CA128" s="10"/>
    </row>
    <row r="129" spans="1:79" x14ac:dyDescent="0.15">
      <c r="A129" s="10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10">
        <f t="shared" si="189"/>
        <v>0</v>
      </c>
      <c r="AP129" s="9"/>
      <c r="AR129" s="10">
        <f t="shared" si="190"/>
        <v>0</v>
      </c>
      <c r="AS129" s="10">
        <f t="shared" si="191"/>
        <v>0</v>
      </c>
      <c r="AT129" s="10">
        <f t="shared" si="192"/>
        <v>0</v>
      </c>
      <c r="AU129" s="10">
        <f t="shared" si="193"/>
        <v>0</v>
      </c>
      <c r="AV129" s="10">
        <f t="shared" si="194"/>
        <v>0</v>
      </c>
      <c r="AW129" s="10">
        <f t="shared" si="195"/>
        <v>0</v>
      </c>
      <c r="AX129" s="12">
        <f t="shared" si="196"/>
        <v>0</v>
      </c>
      <c r="AY129" s="10"/>
      <c r="BA129" s="11" t="e">
        <f t="shared" si="197"/>
        <v>#DIV/0!</v>
      </c>
      <c r="BB129" s="11" t="e">
        <f t="shared" si="198"/>
        <v>#DIV/0!</v>
      </c>
      <c r="BC129" s="11" t="e">
        <f t="shared" si="199"/>
        <v>#DIV/0!</v>
      </c>
      <c r="BD129" s="11" t="e">
        <f t="shared" si="200"/>
        <v>#DIV/0!</v>
      </c>
      <c r="BE129" s="11" t="e">
        <f t="shared" si="201"/>
        <v>#DIV/0!</v>
      </c>
      <c r="BF129" s="11" t="e">
        <f t="shared" si="202"/>
        <v>#DIV/0!</v>
      </c>
      <c r="BG129" s="11">
        <f t="shared" si="203"/>
        <v>0</v>
      </c>
      <c r="BJ129" s="10"/>
      <c r="BK129" s="10"/>
      <c r="BM129"/>
      <c r="BN129"/>
      <c r="BO129"/>
      <c r="BP129"/>
      <c r="BQ129"/>
      <c r="BR129"/>
      <c r="BU129"/>
      <c r="BV129" s="10"/>
      <c r="BW129" s="10"/>
      <c r="BX129" s="10"/>
      <c r="BY129" s="10"/>
      <c r="CA129" s="10"/>
    </row>
    <row r="130" spans="1:79" x14ac:dyDescent="0.15">
      <c r="A130" s="10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10">
        <f t="shared" si="189"/>
        <v>0</v>
      </c>
      <c r="AP130" s="9"/>
      <c r="AR130" s="10">
        <f t="shared" si="190"/>
        <v>0</v>
      </c>
      <c r="AS130" s="10">
        <f t="shared" si="191"/>
        <v>0</v>
      </c>
      <c r="AT130" s="10">
        <f t="shared" si="192"/>
        <v>0</v>
      </c>
      <c r="AU130" s="10">
        <f t="shared" si="193"/>
        <v>0</v>
      </c>
      <c r="AV130" s="10">
        <f t="shared" si="194"/>
        <v>0</v>
      </c>
      <c r="AW130" s="10">
        <f t="shared" si="195"/>
        <v>0</v>
      </c>
      <c r="AX130" s="12">
        <f t="shared" si="196"/>
        <v>0</v>
      </c>
      <c r="AY130" s="10"/>
      <c r="BA130" s="11" t="e">
        <f t="shared" si="197"/>
        <v>#DIV/0!</v>
      </c>
      <c r="BB130" s="11" t="e">
        <f t="shared" si="198"/>
        <v>#DIV/0!</v>
      </c>
      <c r="BC130" s="11" t="e">
        <f t="shared" si="199"/>
        <v>#DIV/0!</v>
      </c>
      <c r="BD130" s="11" t="e">
        <f t="shared" si="200"/>
        <v>#DIV/0!</v>
      </c>
      <c r="BE130" s="11" t="e">
        <f t="shared" si="201"/>
        <v>#DIV/0!</v>
      </c>
      <c r="BF130" s="11" t="e">
        <f t="shared" si="202"/>
        <v>#DIV/0!</v>
      </c>
      <c r="BG130" s="11">
        <f t="shared" si="203"/>
        <v>0</v>
      </c>
      <c r="BJ130" s="10"/>
      <c r="BK130" s="10"/>
      <c r="BM130"/>
      <c r="BN130"/>
      <c r="BO130"/>
      <c r="BP130"/>
      <c r="BQ130"/>
      <c r="BR130"/>
      <c r="BU130"/>
      <c r="BV130" s="10"/>
      <c r="BW130" s="10"/>
      <c r="BX130" s="10"/>
      <c r="BY130" s="10"/>
      <c r="CA130" s="10"/>
    </row>
    <row r="131" spans="1:79" x14ac:dyDescent="0.15">
      <c r="A131" s="10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10">
        <f t="shared" si="189"/>
        <v>0</v>
      </c>
      <c r="AP131" s="9"/>
      <c r="AR131" s="10">
        <f t="shared" si="190"/>
        <v>0</v>
      </c>
      <c r="AS131" s="10">
        <f t="shared" si="191"/>
        <v>0</v>
      </c>
      <c r="AT131" s="10">
        <f t="shared" si="192"/>
        <v>0</v>
      </c>
      <c r="AU131" s="10">
        <f t="shared" si="193"/>
        <v>0</v>
      </c>
      <c r="AV131" s="10">
        <f t="shared" si="194"/>
        <v>0</v>
      </c>
      <c r="AW131" s="10">
        <f t="shared" si="195"/>
        <v>0</v>
      </c>
      <c r="AX131" s="12">
        <f t="shared" si="196"/>
        <v>0</v>
      </c>
      <c r="AY131" s="10"/>
      <c r="BA131" s="11" t="e">
        <f t="shared" si="197"/>
        <v>#DIV/0!</v>
      </c>
      <c r="BB131" s="11" t="e">
        <f t="shared" si="198"/>
        <v>#DIV/0!</v>
      </c>
      <c r="BC131" s="11" t="e">
        <f t="shared" si="199"/>
        <v>#DIV/0!</v>
      </c>
      <c r="BD131" s="11" t="e">
        <f t="shared" si="200"/>
        <v>#DIV/0!</v>
      </c>
      <c r="BE131" s="11" t="e">
        <f t="shared" si="201"/>
        <v>#DIV/0!</v>
      </c>
      <c r="BF131" s="11" t="e">
        <f t="shared" si="202"/>
        <v>#DIV/0!</v>
      </c>
      <c r="BG131" s="11">
        <f t="shared" si="203"/>
        <v>0</v>
      </c>
      <c r="BJ131" s="10"/>
      <c r="BK131" s="10"/>
      <c r="BM131"/>
      <c r="BN131"/>
      <c r="BO131"/>
      <c r="BP131"/>
      <c r="BQ131"/>
      <c r="BR131"/>
      <c r="BU131"/>
      <c r="BV131" s="10"/>
      <c r="BW131" s="10"/>
      <c r="BX131" s="10"/>
      <c r="BY131" s="10"/>
      <c r="CA131" s="10"/>
    </row>
    <row r="132" spans="1:79" x14ac:dyDescent="0.15">
      <c r="A132" s="10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10">
        <f t="shared" si="189"/>
        <v>0</v>
      </c>
      <c r="AP132" s="9"/>
      <c r="AR132" s="10">
        <f t="shared" si="190"/>
        <v>0</v>
      </c>
      <c r="AS132" s="10">
        <f t="shared" si="191"/>
        <v>0</v>
      </c>
      <c r="AT132" s="10">
        <f t="shared" si="192"/>
        <v>0</v>
      </c>
      <c r="AU132" s="10">
        <f t="shared" si="193"/>
        <v>0</v>
      </c>
      <c r="AV132" s="10">
        <f t="shared" si="194"/>
        <v>0</v>
      </c>
      <c r="AW132" s="10">
        <f t="shared" si="195"/>
        <v>0</v>
      </c>
      <c r="AX132" s="12">
        <f t="shared" si="196"/>
        <v>0</v>
      </c>
      <c r="AY132" s="10"/>
      <c r="BA132" s="11" t="e">
        <f t="shared" si="197"/>
        <v>#DIV/0!</v>
      </c>
      <c r="BB132" s="11" t="e">
        <f t="shared" si="198"/>
        <v>#DIV/0!</v>
      </c>
      <c r="BC132" s="11" t="e">
        <f t="shared" si="199"/>
        <v>#DIV/0!</v>
      </c>
      <c r="BD132" s="11" t="e">
        <f t="shared" si="200"/>
        <v>#DIV/0!</v>
      </c>
      <c r="BE132" s="11" t="e">
        <f t="shared" si="201"/>
        <v>#DIV/0!</v>
      </c>
      <c r="BF132" s="11" t="e">
        <f t="shared" si="202"/>
        <v>#DIV/0!</v>
      </c>
      <c r="BG132" s="11">
        <f t="shared" si="203"/>
        <v>0</v>
      </c>
      <c r="BJ132" s="10"/>
      <c r="BK132" s="10"/>
      <c r="BM132"/>
      <c r="BN132"/>
      <c r="BO132"/>
      <c r="BP132"/>
      <c r="BQ132"/>
      <c r="BR132"/>
      <c r="BU132"/>
      <c r="BV132" s="10"/>
      <c r="BW132" s="10"/>
      <c r="BX132" s="10"/>
      <c r="BY132" s="10"/>
      <c r="CA132" s="10"/>
    </row>
    <row r="133" spans="1:79" x14ac:dyDescent="0.15">
      <c r="A133" s="10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10">
        <f t="shared" si="189"/>
        <v>0</v>
      </c>
      <c r="AP133" s="9"/>
      <c r="AR133" s="10">
        <f>IF(AP133=1,AF133,0)</f>
        <v>0</v>
      </c>
      <c r="AS133" s="10">
        <f>IF(AQ133=1,AM133,0)</f>
        <v>0</v>
      </c>
      <c r="AT133" s="10">
        <f>SUM(AR133:AS133,AG133,AH133,AL133,AN133)</f>
        <v>0</v>
      </c>
      <c r="AU133" s="10">
        <f>SUM(AM133,AI133,AJ133) - AS133</f>
        <v>0</v>
      </c>
      <c r="AV133" s="10">
        <f>AD133</f>
        <v>0</v>
      </c>
      <c r="AW133" s="10">
        <f>SUM(Z133:AB133)</f>
        <v>0</v>
      </c>
      <c r="AX133" s="12">
        <f t="shared" si="196"/>
        <v>0</v>
      </c>
      <c r="AY133" s="10"/>
      <c r="BA133" s="11" t="e">
        <f>AV133/AT133</f>
        <v>#DIV/0!</v>
      </c>
      <c r="BB133" s="11" t="e">
        <f>AV133/AX133</f>
        <v>#DIV/0!</v>
      </c>
      <c r="BC133" s="11" t="e">
        <f>AT133/AX133</f>
        <v>#DIV/0!</v>
      </c>
      <c r="BD133" s="11" t="e">
        <f>AU133/AX133</f>
        <v>#DIV/0!</v>
      </c>
      <c r="BE133" s="11" t="e">
        <f>AW133/AX133</f>
        <v>#DIV/0!</v>
      </c>
      <c r="BF133" s="11" t="e">
        <f>AV133/AW133</f>
        <v>#DIV/0!</v>
      </c>
      <c r="BG133" s="11">
        <f>BV133</f>
        <v>0</v>
      </c>
      <c r="BJ133" s="10"/>
      <c r="BK133" s="10"/>
      <c r="BM133"/>
      <c r="BN133"/>
      <c r="BO133"/>
      <c r="BP133"/>
      <c r="BQ133"/>
      <c r="BR133"/>
      <c r="BU133"/>
      <c r="BV133" s="10"/>
      <c r="BW133" s="10"/>
      <c r="BX133" s="10"/>
      <c r="BY133" s="10"/>
      <c r="CA133" s="10"/>
    </row>
    <row r="134" spans="1:79" x14ac:dyDescent="0.15">
      <c r="A134" s="10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10">
        <f t="shared" si="189"/>
        <v>0</v>
      </c>
      <c r="AP134" s="9"/>
      <c r="AR134" s="10">
        <f>IF(AP134=1,AF134,0)</f>
        <v>0</v>
      </c>
      <c r="AS134" s="10">
        <f>IF(AQ134=1,AM134,0)</f>
        <v>0</v>
      </c>
      <c r="AT134" s="10">
        <f>SUM(AR134:AS134,AG134,AH134,AL134,AN134)</f>
        <v>0</v>
      </c>
      <c r="AU134" s="10">
        <f>SUM(AM134,AI134,AJ134) - AS134</f>
        <v>0</v>
      </c>
      <c r="AV134" s="10">
        <f>AD134</f>
        <v>0</v>
      </c>
      <c r="AW134" s="10">
        <f>SUM(Z134:AB134)</f>
        <v>0</v>
      </c>
      <c r="AX134" s="12">
        <f t="shared" si="196"/>
        <v>0</v>
      </c>
      <c r="AY134" s="10"/>
      <c r="BA134" s="11" t="e">
        <f>AV134/AT134</f>
        <v>#DIV/0!</v>
      </c>
      <c r="BB134" s="11" t="e">
        <f>AV134/AX134</f>
        <v>#DIV/0!</v>
      </c>
      <c r="BC134" s="11" t="e">
        <f>AT134/AX134</f>
        <v>#DIV/0!</v>
      </c>
      <c r="BD134" s="11" t="e">
        <f>AU134/AX134</f>
        <v>#DIV/0!</v>
      </c>
      <c r="BE134" s="11" t="e">
        <f>AW134/AX134</f>
        <v>#DIV/0!</v>
      </c>
      <c r="BF134" s="11" t="e">
        <f>AV134/AW134</f>
        <v>#DIV/0!</v>
      </c>
      <c r="BG134" s="11">
        <f>BV134</f>
        <v>0</v>
      </c>
      <c r="BJ134" s="10"/>
      <c r="BK134" s="10"/>
      <c r="BM134"/>
      <c r="BN134"/>
      <c r="BO134"/>
      <c r="BP134"/>
      <c r="BQ134"/>
      <c r="BR134"/>
      <c r="BU134"/>
      <c r="BV134" s="10"/>
      <c r="BW134" s="10"/>
      <c r="BX134" s="10"/>
      <c r="BY134" s="10"/>
      <c r="CA134" s="10"/>
    </row>
    <row r="135" spans="1:79" x14ac:dyDescent="0.15">
      <c r="A135" s="10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10">
        <f t="shared" si="189"/>
        <v>0</v>
      </c>
      <c r="AP135" s="9"/>
      <c r="AR135" s="10">
        <f t="shared" ref="AR135:AR158" si="204">IF(AP135=1,AF135,0)</f>
        <v>0</v>
      </c>
      <c r="AS135" s="10">
        <f t="shared" ref="AS135:AS158" si="205">IF(AQ135=1,AM135,0)</f>
        <v>0</v>
      </c>
      <c r="AT135" s="10">
        <f t="shared" ref="AT135:AT158" si="206">SUM(AR135:AS135,AG135,AH135,AL135,AN135)</f>
        <v>0</v>
      </c>
      <c r="AU135" s="10">
        <f t="shared" ref="AU135:AU158" si="207">SUM(AM135,AI135,AJ135) - AS135</f>
        <v>0</v>
      </c>
      <c r="AV135" s="10">
        <f t="shared" ref="AV135:AV158" si="208">AD135</f>
        <v>0</v>
      </c>
      <c r="AW135" s="10">
        <f t="shared" ref="AW135:AW158" si="209">SUM(Z135:AB135)</f>
        <v>0</v>
      </c>
      <c r="AX135" s="12">
        <f t="shared" ref="AX135:AX158" si="210">SUM(AT135,AV135,AW135,V135:W135,V135:W135)</f>
        <v>0</v>
      </c>
      <c r="AY135" s="10"/>
      <c r="BA135" s="11" t="e">
        <f t="shared" ref="BA135:BA158" si="211">AV135/AT135</f>
        <v>#DIV/0!</v>
      </c>
      <c r="BB135" s="11" t="e">
        <f t="shared" ref="BB135:BB158" si="212">AV135/AX135</f>
        <v>#DIV/0!</v>
      </c>
      <c r="BC135" s="11" t="e">
        <f t="shared" ref="BC135:BC158" si="213">AT135/AX135</f>
        <v>#DIV/0!</v>
      </c>
      <c r="BD135" s="11" t="e">
        <f t="shared" ref="BD135:BD158" si="214">AU135/AX135</f>
        <v>#DIV/0!</v>
      </c>
      <c r="BE135" s="11" t="e">
        <f t="shared" ref="BE135:BE158" si="215">AW135/AX135</f>
        <v>#DIV/0!</v>
      </c>
      <c r="BF135" s="11" t="e">
        <f t="shared" ref="BF135:BF158" si="216">AV135/AW135</f>
        <v>#DIV/0!</v>
      </c>
      <c r="BG135" s="11">
        <f t="shared" ref="BG135:BG158" si="217">BV135</f>
        <v>0</v>
      </c>
      <c r="BJ135" s="10"/>
      <c r="BK135" s="10"/>
      <c r="BM135"/>
      <c r="BN135"/>
      <c r="BO135"/>
      <c r="BP135"/>
      <c r="BQ135"/>
      <c r="BR135"/>
      <c r="BU135"/>
      <c r="BV135" s="10"/>
      <c r="BW135" s="10"/>
      <c r="BX135" s="10"/>
      <c r="BY135" s="10"/>
      <c r="CA135" s="10"/>
    </row>
    <row r="136" spans="1:79" x14ac:dyDescent="0.15">
      <c r="A136" s="1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10">
        <f t="shared" si="189"/>
        <v>0</v>
      </c>
      <c r="AP136" s="9"/>
      <c r="AR136" s="10">
        <f t="shared" si="204"/>
        <v>0</v>
      </c>
      <c r="AS136" s="10">
        <f t="shared" si="205"/>
        <v>0</v>
      </c>
      <c r="AT136" s="10">
        <f t="shared" si="206"/>
        <v>0</v>
      </c>
      <c r="AU136" s="10">
        <f t="shared" si="207"/>
        <v>0</v>
      </c>
      <c r="AV136" s="10">
        <f t="shared" si="208"/>
        <v>0</v>
      </c>
      <c r="AW136" s="10">
        <f t="shared" si="209"/>
        <v>0</v>
      </c>
      <c r="AX136" s="12">
        <f t="shared" si="210"/>
        <v>0</v>
      </c>
      <c r="AY136" s="10"/>
      <c r="BA136" s="11" t="e">
        <f t="shared" si="211"/>
        <v>#DIV/0!</v>
      </c>
      <c r="BB136" s="11" t="e">
        <f t="shared" si="212"/>
        <v>#DIV/0!</v>
      </c>
      <c r="BC136" s="11" t="e">
        <f t="shared" si="213"/>
        <v>#DIV/0!</v>
      </c>
      <c r="BD136" s="11" t="e">
        <f t="shared" si="214"/>
        <v>#DIV/0!</v>
      </c>
      <c r="BE136" s="11" t="e">
        <f t="shared" si="215"/>
        <v>#DIV/0!</v>
      </c>
      <c r="BF136" s="11" t="e">
        <f t="shared" si="216"/>
        <v>#DIV/0!</v>
      </c>
      <c r="BG136" s="11">
        <f t="shared" si="217"/>
        <v>0</v>
      </c>
      <c r="BJ136" s="10"/>
      <c r="BK136" s="10"/>
      <c r="BM136"/>
      <c r="BN136"/>
      <c r="BO136"/>
      <c r="BP136"/>
      <c r="BQ136"/>
      <c r="BR136"/>
      <c r="BU136"/>
      <c r="BV136" s="10"/>
      <c r="BW136" s="10"/>
      <c r="BX136" s="10"/>
      <c r="BY136" s="10"/>
      <c r="CA136" s="10"/>
    </row>
    <row r="137" spans="1:79" x14ac:dyDescent="0.15">
      <c r="A137" s="10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10">
        <f t="shared" si="189"/>
        <v>0</v>
      </c>
      <c r="AP137" s="9"/>
      <c r="AR137" s="10">
        <f t="shared" si="204"/>
        <v>0</v>
      </c>
      <c r="AS137" s="10">
        <f t="shared" si="205"/>
        <v>0</v>
      </c>
      <c r="AT137" s="10">
        <f t="shared" si="206"/>
        <v>0</v>
      </c>
      <c r="AU137" s="10">
        <f t="shared" si="207"/>
        <v>0</v>
      </c>
      <c r="AV137" s="10">
        <f t="shared" si="208"/>
        <v>0</v>
      </c>
      <c r="AW137" s="10">
        <f t="shared" si="209"/>
        <v>0</v>
      </c>
      <c r="AX137" s="12">
        <f t="shared" si="210"/>
        <v>0</v>
      </c>
      <c r="AY137" s="10"/>
      <c r="BA137" s="11" t="e">
        <f t="shared" si="211"/>
        <v>#DIV/0!</v>
      </c>
      <c r="BB137" s="11" t="e">
        <f t="shared" si="212"/>
        <v>#DIV/0!</v>
      </c>
      <c r="BC137" s="11" t="e">
        <f t="shared" si="213"/>
        <v>#DIV/0!</v>
      </c>
      <c r="BD137" s="11" t="e">
        <f t="shared" si="214"/>
        <v>#DIV/0!</v>
      </c>
      <c r="BE137" s="11" t="e">
        <f t="shared" si="215"/>
        <v>#DIV/0!</v>
      </c>
      <c r="BF137" s="11" t="e">
        <f t="shared" si="216"/>
        <v>#DIV/0!</v>
      </c>
      <c r="BG137" s="11">
        <f t="shared" si="217"/>
        <v>0</v>
      </c>
      <c r="BJ137" s="10"/>
      <c r="BK137" s="10"/>
      <c r="BM137"/>
      <c r="BN137"/>
      <c r="BO137"/>
      <c r="BP137"/>
      <c r="BQ137"/>
      <c r="BR137"/>
      <c r="BU137"/>
      <c r="BV137" s="10"/>
      <c r="BW137" s="10"/>
      <c r="BX137" s="10"/>
      <c r="BY137" s="10"/>
      <c r="CA137" s="10"/>
    </row>
    <row r="138" spans="1:79" x14ac:dyDescent="0.15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10">
        <f t="shared" si="189"/>
        <v>0</v>
      </c>
      <c r="AP138" s="9"/>
      <c r="AR138" s="10">
        <f t="shared" si="204"/>
        <v>0</v>
      </c>
      <c r="AS138" s="10">
        <f t="shared" si="205"/>
        <v>0</v>
      </c>
      <c r="AT138" s="10">
        <f t="shared" si="206"/>
        <v>0</v>
      </c>
      <c r="AU138" s="10">
        <f t="shared" si="207"/>
        <v>0</v>
      </c>
      <c r="AV138" s="10">
        <f t="shared" si="208"/>
        <v>0</v>
      </c>
      <c r="AW138" s="10">
        <f t="shared" si="209"/>
        <v>0</v>
      </c>
      <c r="AX138" s="12">
        <f t="shared" si="210"/>
        <v>0</v>
      </c>
      <c r="AY138" s="10"/>
      <c r="BA138" s="11" t="e">
        <f t="shared" si="211"/>
        <v>#DIV/0!</v>
      </c>
      <c r="BB138" s="11" t="e">
        <f t="shared" si="212"/>
        <v>#DIV/0!</v>
      </c>
      <c r="BC138" s="11" t="e">
        <f t="shared" si="213"/>
        <v>#DIV/0!</v>
      </c>
      <c r="BD138" s="11" t="e">
        <f t="shared" si="214"/>
        <v>#DIV/0!</v>
      </c>
      <c r="BE138" s="11" t="e">
        <f t="shared" si="215"/>
        <v>#DIV/0!</v>
      </c>
      <c r="BF138" s="11" t="e">
        <f t="shared" si="216"/>
        <v>#DIV/0!</v>
      </c>
      <c r="BG138" s="11">
        <f t="shared" si="217"/>
        <v>0</v>
      </c>
      <c r="BJ138" s="10"/>
      <c r="BK138" s="10"/>
      <c r="BM138"/>
      <c r="BN138"/>
      <c r="BO138"/>
      <c r="BP138"/>
      <c r="BQ138"/>
      <c r="BR138"/>
      <c r="BU138"/>
      <c r="BV138" s="10"/>
      <c r="BW138" s="10"/>
      <c r="BX138" s="10"/>
      <c r="BY138" s="10"/>
      <c r="CA138" s="10"/>
    </row>
    <row r="139" spans="1:79" x14ac:dyDescent="0.15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10">
        <f t="shared" si="189"/>
        <v>0</v>
      </c>
      <c r="AP139" s="9"/>
      <c r="AR139" s="10">
        <f t="shared" si="204"/>
        <v>0</v>
      </c>
      <c r="AS139" s="10">
        <f t="shared" si="205"/>
        <v>0</v>
      </c>
      <c r="AT139" s="10">
        <f t="shared" si="206"/>
        <v>0</v>
      </c>
      <c r="AU139" s="10">
        <f t="shared" si="207"/>
        <v>0</v>
      </c>
      <c r="AV139" s="10">
        <f t="shared" si="208"/>
        <v>0</v>
      </c>
      <c r="AW139" s="10">
        <f t="shared" si="209"/>
        <v>0</v>
      </c>
      <c r="AX139" s="12">
        <f t="shared" si="210"/>
        <v>0</v>
      </c>
      <c r="AY139" s="10"/>
      <c r="BA139" s="11" t="e">
        <f t="shared" si="211"/>
        <v>#DIV/0!</v>
      </c>
      <c r="BB139" s="11" t="e">
        <f t="shared" si="212"/>
        <v>#DIV/0!</v>
      </c>
      <c r="BC139" s="11" t="e">
        <f t="shared" si="213"/>
        <v>#DIV/0!</v>
      </c>
      <c r="BD139" s="11" t="e">
        <f t="shared" si="214"/>
        <v>#DIV/0!</v>
      </c>
      <c r="BE139" s="11" t="e">
        <f t="shared" si="215"/>
        <v>#DIV/0!</v>
      </c>
      <c r="BF139" s="11" t="e">
        <f t="shared" si="216"/>
        <v>#DIV/0!</v>
      </c>
      <c r="BG139" s="11">
        <f t="shared" si="217"/>
        <v>0</v>
      </c>
      <c r="BJ139" s="10"/>
      <c r="BK139" s="10"/>
      <c r="BM139"/>
      <c r="BN139"/>
      <c r="BO139"/>
      <c r="BP139"/>
      <c r="BQ139"/>
      <c r="BR139"/>
      <c r="BU139"/>
      <c r="BV139" s="10"/>
      <c r="BW139" s="10"/>
      <c r="BX139" s="10"/>
      <c r="BY139" s="10"/>
      <c r="CA139" s="10"/>
    </row>
    <row r="140" spans="1:79" x14ac:dyDescent="0.15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10">
        <f t="shared" si="189"/>
        <v>0</v>
      </c>
      <c r="AP140" s="9"/>
      <c r="AR140" s="10">
        <f t="shared" si="204"/>
        <v>0</v>
      </c>
      <c r="AS140" s="10">
        <f t="shared" si="205"/>
        <v>0</v>
      </c>
      <c r="AT140" s="10">
        <f t="shared" si="206"/>
        <v>0</v>
      </c>
      <c r="AU140" s="10">
        <f t="shared" si="207"/>
        <v>0</v>
      </c>
      <c r="AV140" s="10">
        <f t="shared" si="208"/>
        <v>0</v>
      </c>
      <c r="AW140" s="10">
        <f t="shared" si="209"/>
        <v>0</v>
      </c>
      <c r="AX140" s="12">
        <f t="shared" si="210"/>
        <v>0</v>
      </c>
      <c r="AY140" s="10"/>
      <c r="BA140" s="11" t="e">
        <f t="shared" si="211"/>
        <v>#DIV/0!</v>
      </c>
      <c r="BB140" s="11" t="e">
        <f t="shared" si="212"/>
        <v>#DIV/0!</v>
      </c>
      <c r="BC140" s="11" t="e">
        <f t="shared" si="213"/>
        <v>#DIV/0!</v>
      </c>
      <c r="BD140" s="11" t="e">
        <f t="shared" si="214"/>
        <v>#DIV/0!</v>
      </c>
      <c r="BE140" s="11" t="e">
        <f t="shared" si="215"/>
        <v>#DIV/0!</v>
      </c>
      <c r="BF140" s="11" t="e">
        <f t="shared" si="216"/>
        <v>#DIV/0!</v>
      </c>
      <c r="BG140" s="11">
        <f t="shared" si="217"/>
        <v>0</v>
      </c>
      <c r="BJ140" s="10"/>
      <c r="BK140" s="10"/>
      <c r="BM140"/>
      <c r="BN140"/>
      <c r="BO140"/>
      <c r="BP140"/>
      <c r="BQ140"/>
      <c r="BR140"/>
      <c r="BU140"/>
      <c r="BV140" s="10"/>
      <c r="BW140" s="10"/>
      <c r="BX140" s="10"/>
      <c r="BY140" s="10"/>
      <c r="CA140" s="10"/>
    </row>
    <row r="141" spans="1:79" x14ac:dyDescent="0.15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10">
        <f t="shared" si="189"/>
        <v>0</v>
      </c>
      <c r="AP141" s="9"/>
      <c r="AR141" s="10">
        <f t="shared" si="204"/>
        <v>0</v>
      </c>
      <c r="AS141" s="10">
        <f t="shared" si="205"/>
        <v>0</v>
      </c>
      <c r="AT141" s="10">
        <f t="shared" si="206"/>
        <v>0</v>
      </c>
      <c r="AU141" s="10">
        <f t="shared" si="207"/>
        <v>0</v>
      </c>
      <c r="AV141" s="10">
        <f t="shared" si="208"/>
        <v>0</v>
      </c>
      <c r="AW141" s="10">
        <f t="shared" si="209"/>
        <v>0</v>
      </c>
      <c r="AX141" s="12">
        <f t="shared" si="210"/>
        <v>0</v>
      </c>
      <c r="AY141" s="10"/>
      <c r="BA141" s="11" t="e">
        <f t="shared" si="211"/>
        <v>#DIV/0!</v>
      </c>
      <c r="BB141" s="11" t="e">
        <f t="shared" si="212"/>
        <v>#DIV/0!</v>
      </c>
      <c r="BC141" s="11" t="e">
        <f t="shared" si="213"/>
        <v>#DIV/0!</v>
      </c>
      <c r="BD141" s="11" t="e">
        <f t="shared" si="214"/>
        <v>#DIV/0!</v>
      </c>
      <c r="BE141" s="11" t="e">
        <f t="shared" si="215"/>
        <v>#DIV/0!</v>
      </c>
      <c r="BF141" s="11" t="e">
        <f t="shared" si="216"/>
        <v>#DIV/0!</v>
      </c>
      <c r="BG141" s="11">
        <f t="shared" si="217"/>
        <v>0</v>
      </c>
      <c r="BJ141" s="10"/>
      <c r="BK141" s="10"/>
      <c r="BM141"/>
      <c r="BN141"/>
      <c r="BO141"/>
      <c r="BP141"/>
      <c r="BQ141"/>
      <c r="BR141"/>
      <c r="BU141"/>
      <c r="BV141" s="10"/>
      <c r="BW141" s="10"/>
      <c r="BX141" s="10"/>
      <c r="BY141" s="10"/>
      <c r="CA141" s="10"/>
    </row>
    <row r="142" spans="1:79" x14ac:dyDescent="0.15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10">
        <f t="shared" si="189"/>
        <v>0</v>
      </c>
      <c r="AP142" s="9"/>
      <c r="AR142" s="10">
        <f t="shared" si="204"/>
        <v>0</v>
      </c>
      <c r="AS142" s="10">
        <f t="shared" si="205"/>
        <v>0</v>
      </c>
      <c r="AT142" s="10">
        <f t="shared" si="206"/>
        <v>0</v>
      </c>
      <c r="AU142" s="10">
        <f t="shared" si="207"/>
        <v>0</v>
      </c>
      <c r="AV142" s="10">
        <f t="shared" si="208"/>
        <v>0</v>
      </c>
      <c r="AW142" s="10">
        <f t="shared" si="209"/>
        <v>0</v>
      </c>
      <c r="AX142" s="12">
        <f t="shared" si="210"/>
        <v>0</v>
      </c>
      <c r="AY142" s="10"/>
      <c r="BA142" s="11" t="e">
        <f t="shared" si="211"/>
        <v>#DIV/0!</v>
      </c>
      <c r="BB142" s="11" t="e">
        <f t="shared" si="212"/>
        <v>#DIV/0!</v>
      </c>
      <c r="BC142" s="11" t="e">
        <f t="shared" si="213"/>
        <v>#DIV/0!</v>
      </c>
      <c r="BD142" s="11" t="e">
        <f t="shared" si="214"/>
        <v>#DIV/0!</v>
      </c>
      <c r="BE142" s="11" t="e">
        <f t="shared" si="215"/>
        <v>#DIV/0!</v>
      </c>
      <c r="BF142" s="11" t="e">
        <f t="shared" si="216"/>
        <v>#DIV/0!</v>
      </c>
      <c r="BG142" s="11">
        <f t="shared" si="217"/>
        <v>0</v>
      </c>
      <c r="BJ142" s="10"/>
      <c r="BK142" s="10"/>
      <c r="BM142"/>
      <c r="BN142"/>
      <c r="BO142"/>
      <c r="BP142"/>
      <c r="BQ142"/>
      <c r="BR142"/>
      <c r="BU142"/>
      <c r="BV142" s="10"/>
      <c r="BW142" s="10"/>
      <c r="BX142" s="10"/>
      <c r="BY142" s="10"/>
      <c r="CA142" s="10"/>
    </row>
    <row r="143" spans="1:79" x14ac:dyDescent="0.15">
      <c r="A143" s="1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10">
        <f t="shared" si="189"/>
        <v>0</v>
      </c>
      <c r="AP143" s="9"/>
      <c r="AR143" s="10">
        <f t="shared" si="204"/>
        <v>0</v>
      </c>
      <c r="AS143" s="10">
        <f t="shared" si="205"/>
        <v>0</v>
      </c>
      <c r="AT143" s="10">
        <f t="shared" si="206"/>
        <v>0</v>
      </c>
      <c r="AU143" s="10">
        <f t="shared" si="207"/>
        <v>0</v>
      </c>
      <c r="AV143" s="10">
        <f t="shared" si="208"/>
        <v>0</v>
      </c>
      <c r="AW143" s="10">
        <f t="shared" si="209"/>
        <v>0</v>
      </c>
      <c r="AX143" s="12">
        <f t="shared" si="210"/>
        <v>0</v>
      </c>
      <c r="AY143" s="10"/>
      <c r="BA143" s="11" t="e">
        <f t="shared" si="211"/>
        <v>#DIV/0!</v>
      </c>
      <c r="BB143" s="11" t="e">
        <f t="shared" si="212"/>
        <v>#DIV/0!</v>
      </c>
      <c r="BC143" s="11" t="e">
        <f t="shared" si="213"/>
        <v>#DIV/0!</v>
      </c>
      <c r="BD143" s="11" t="e">
        <f t="shared" si="214"/>
        <v>#DIV/0!</v>
      </c>
      <c r="BE143" s="11" t="e">
        <f t="shared" si="215"/>
        <v>#DIV/0!</v>
      </c>
      <c r="BF143" s="11" t="e">
        <f t="shared" si="216"/>
        <v>#DIV/0!</v>
      </c>
      <c r="BG143" s="11">
        <f t="shared" si="217"/>
        <v>0</v>
      </c>
      <c r="BJ143" s="10"/>
      <c r="BK143" s="10"/>
      <c r="BM143"/>
      <c r="BN143"/>
      <c r="BO143"/>
      <c r="BP143"/>
      <c r="BQ143"/>
      <c r="BR143"/>
      <c r="BU143"/>
      <c r="BV143" s="10"/>
      <c r="BW143" s="10"/>
      <c r="BX143" s="10"/>
      <c r="BY143" s="10"/>
      <c r="CA143" s="10"/>
    </row>
    <row r="144" spans="1:79" x14ac:dyDescent="0.15">
      <c r="A144" s="10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10">
        <f t="shared" si="189"/>
        <v>0</v>
      </c>
      <c r="AP144" s="9"/>
      <c r="AR144" s="10">
        <f t="shared" si="204"/>
        <v>0</v>
      </c>
      <c r="AS144" s="10">
        <f t="shared" si="205"/>
        <v>0</v>
      </c>
      <c r="AT144" s="10">
        <f t="shared" si="206"/>
        <v>0</v>
      </c>
      <c r="AU144" s="10">
        <f t="shared" si="207"/>
        <v>0</v>
      </c>
      <c r="AV144" s="10">
        <f t="shared" si="208"/>
        <v>0</v>
      </c>
      <c r="AW144" s="10">
        <f t="shared" si="209"/>
        <v>0</v>
      </c>
      <c r="AX144" s="12">
        <f t="shared" si="210"/>
        <v>0</v>
      </c>
      <c r="AY144" s="10"/>
      <c r="BA144" s="11" t="e">
        <f t="shared" si="211"/>
        <v>#DIV/0!</v>
      </c>
      <c r="BB144" s="11" t="e">
        <f t="shared" si="212"/>
        <v>#DIV/0!</v>
      </c>
      <c r="BC144" s="11" t="e">
        <f t="shared" si="213"/>
        <v>#DIV/0!</v>
      </c>
      <c r="BD144" s="11" t="e">
        <f t="shared" si="214"/>
        <v>#DIV/0!</v>
      </c>
      <c r="BE144" s="11" t="e">
        <f t="shared" si="215"/>
        <v>#DIV/0!</v>
      </c>
      <c r="BF144" s="11" t="e">
        <f t="shared" si="216"/>
        <v>#DIV/0!</v>
      </c>
      <c r="BG144" s="11">
        <f t="shared" si="217"/>
        <v>0</v>
      </c>
      <c r="BJ144" s="10"/>
      <c r="BK144" s="10"/>
      <c r="BM144"/>
      <c r="BN144"/>
      <c r="BO144"/>
      <c r="BP144"/>
      <c r="BQ144"/>
      <c r="BR144"/>
      <c r="BU144"/>
      <c r="BV144" s="10"/>
      <c r="BW144" s="10"/>
      <c r="BX144" s="10"/>
      <c r="BY144" s="10"/>
      <c r="CA144" s="10"/>
    </row>
    <row r="145" spans="1:79" x14ac:dyDescent="0.15">
      <c r="A145" s="1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10">
        <f t="shared" si="189"/>
        <v>0</v>
      </c>
      <c r="AP145" s="9"/>
      <c r="AR145" s="10">
        <f t="shared" si="204"/>
        <v>0</v>
      </c>
      <c r="AS145" s="10">
        <f t="shared" si="205"/>
        <v>0</v>
      </c>
      <c r="AT145" s="10">
        <f t="shared" si="206"/>
        <v>0</v>
      </c>
      <c r="AU145" s="10">
        <f t="shared" si="207"/>
        <v>0</v>
      </c>
      <c r="AV145" s="10">
        <f t="shared" si="208"/>
        <v>0</v>
      </c>
      <c r="AW145" s="10">
        <f t="shared" si="209"/>
        <v>0</v>
      </c>
      <c r="AX145" s="12">
        <f t="shared" si="210"/>
        <v>0</v>
      </c>
      <c r="AY145" s="10"/>
      <c r="BA145" s="11" t="e">
        <f t="shared" si="211"/>
        <v>#DIV/0!</v>
      </c>
      <c r="BB145" s="11" t="e">
        <f t="shared" si="212"/>
        <v>#DIV/0!</v>
      </c>
      <c r="BC145" s="11" t="e">
        <f t="shared" si="213"/>
        <v>#DIV/0!</v>
      </c>
      <c r="BD145" s="11" t="e">
        <f t="shared" si="214"/>
        <v>#DIV/0!</v>
      </c>
      <c r="BE145" s="11" t="e">
        <f t="shared" si="215"/>
        <v>#DIV/0!</v>
      </c>
      <c r="BF145" s="11" t="e">
        <f t="shared" si="216"/>
        <v>#DIV/0!</v>
      </c>
      <c r="BG145" s="11">
        <f t="shared" si="217"/>
        <v>0</v>
      </c>
      <c r="BJ145" s="10"/>
      <c r="BK145" s="10"/>
      <c r="BM145"/>
      <c r="BN145"/>
      <c r="BO145"/>
      <c r="BP145"/>
      <c r="BQ145"/>
      <c r="BR145"/>
      <c r="BU145"/>
      <c r="BV145" s="10"/>
      <c r="BW145" s="10"/>
      <c r="BX145" s="10"/>
      <c r="BY145" s="10"/>
      <c r="CA145" s="10"/>
    </row>
    <row r="146" spans="1:79" x14ac:dyDescent="0.15">
      <c r="A146" s="10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10">
        <f t="shared" si="189"/>
        <v>0</v>
      </c>
      <c r="AP146" s="9"/>
      <c r="AR146" s="10">
        <f t="shared" si="204"/>
        <v>0</v>
      </c>
      <c r="AS146" s="10">
        <f t="shared" si="205"/>
        <v>0</v>
      </c>
      <c r="AT146" s="10">
        <f t="shared" si="206"/>
        <v>0</v>
      </c>
      <c r="AU146" s="10">
        <f t="shared" si="207"/>
        <v>0</v>
      </c>
      <c r="AV146" s="10">
        <f t="shared" si="208"/>
        <v>0</v>
      </c>
      <c r="AW146" s="10">
        <f t="shared" si="209"/>
        <v>0</v>
      </c>
      <c r="AX146" s="12">
        <f t="shared" si="210"/>
        <v>0</v>
      </c>
      <c r="AY146" s="10"/>
      <c r="BA146" s="11" t="e">
        <f t="shared" si="211"/>
        <v>#DIV/0!</v>
      </c>
      <c r="BB146" s="11" t="e">
        <f t="shared" si="212"/>
        <v>#DIV/0!</v>
      </c>
      <c r="BC146" s="11" t="e">
        <f t="shared" si="213"/>
        <v>#DIV/0!</v>
      </c>
      <c r="BD146" s="11" t="e">
        <f t="shared" si="214"/>
        <v>#DIV/0!</v>
      </c>
      <c r="BE146" s="11" t="e">
        <f t="shared" si="215"/>
        <v>#DIV/0!</v>
      </c>
      <c r="BF146" s="11" t="e">
        <f t="shared" si="216"/>
        <v>#DIV/0!</v>
      </c>
      <c r="BG146" s="11">
        <f t="shared" si="217"/>
        <v>0</v>
      </c>
      <c r="BJ146" s="10"/>
      <c r="BK146" s="10"/>
      <c r="BM146"/>
      <c r="BN146"/>
      <c r="BO146"/>
      <c r="BP146"/>
      <c r="BQ146"/>
      <c r="BR146"/>
      <c r="BU146"/>
      <c r="BV146" s="10"/>
      <c r="BW146" s="10"/>
      <c r="BX146" s="10"/>
      <c r="BY146" s="10"/>
      <c r="CA146" s="10"/>
    </row>
    <row r="147" spans="1:79" x14ac:dyDescent="0.15">
      <c r="A147" s="10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10">
        <f t="shared" si="189"/>
        <v>0</v>
      </c>
      <c r="AP147" s="9"/>
      <c r="AR147" s="10">
        <f t="shared" si="204"/>
        <v>0</v>
      </c>
      <c r="AS147" s="10">
        <f t="shared" si="205"/>
        <v>0</v>
      </c>
      <c r="AT147" s="10">
        <f t="shared" si="206"/>
        <v>0</v>
      </c>
      <c r="AU147" s="10">
        <f t="shared" si="207"/>
        <v>0</v>
      </c>
      <c r="AV147" s="10">
        <f t="shared" si="208"/>
        <v>0</v>
      </c>
      <c r="AW147" s="10">
        <f t="shared" si="209"/>
        <v>0</v>
      </c>
      <c r="AX147" s="12">
        <f t="shared" si="210"/>
        <v>0</v>
      </c>
      <c r="AY147" s="10"/>
      <c r="BA147" s="11" t="e">
        <f t="shared" si="211"/>
        <v>#DIV/0!</v>
      </c>
      <c r="BB147" s="11" t="e">
        <f t="shared" si="212"/>
        <v>#DIV/0!</v>
      </c>
      <c r="BC147" s="11" t="e">
        <f t="shared" si="213"/>
        <v>#DIV/0!</v>
      </c>
      <c r="BD147" s="11" t="e">
        <f t="shared" si="214"/>
        <v>#DIV/0!</v>
      </c>
      <c r="BE147" s="11" t="e">
        <f t="shared" si="215"/>
        <v>#DIV/0!</v>
      </c>
      <c r="BF147" s="11" t="e">
        <f t="shared" si="216"/>
        <v>#DIV/0!</v>
      </c>
      <c r="BG147" s="11">
        <f t="shared" si="217"/>
        <v>0</v>
      </c>
      <c r="BJ147" s="10"/>
      <c r="BK147" s="10"/>
      <c r="BM147"/>
      <c r="BN147"/>
      <c r="BO147"/>
      <c r="BP147"/>
      <c r="BQ147"/>
      <c r="BR147"/>
      <c r="BU147"/>
      <c r="BV147" s="10"/>
      <c r="BW147" s="10"/>
      <c r="BX147" s="10"/>
      <c r="BY147" s="10"/>
      <c r="CA147" s="10"/>
    </row>
    <row r="148" spans="1:79" x14ac:dyDescent="0.15">
      <c r="A148" s="1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10">
        <f t="shared" si="189"/>
        <v>0</v>
      </c>
      <c r="AP148" s="9"/>
      <c r="AR148" s="10">
        <f t="shared" si="204"/>
        <v>0</v>
      </c>
      <c r="AS148" s="10">
        <f t="shared" si="205"/>
        <v>0</v>
      </c>
      <c r="AT148" s="10">
        <f t="shared" si="206"/>
        <v>0</v>
      </c>
      <c r="AU148" s="10">
        <f t="shared" si="207"/>
        <v>0</v>
      </c>
      <c r="AV148" s="10">
        <f t="shared" si="208"/>
        <v>0</v>
      </c>
      <c r="AW148" s="10">
        <f t="shared" si="209"/>
        <v>0</v>
      </c>
      <c r="AX148" s="12">
        <f t="shared" si="210"/>
        <v>0</v>
      </c>
      <c r="AY148" s="10"/>
      <c r="BA148" s="11" t="e">
        <f t="shared" si="211"/>
        <v>#DIV/0!</v>
      </c>
      <c r="BB148" s="11" t="e">
        <f t="shared" si="212"/>
        <v>#DIV/0!</v>
      </c>
      <c r="BC148" s="11" t="e">
        <f t="shared" si="213"/>
        <v>#DIV/0!</v>
      </c>
      <c r="BD148" s="11" t="e">
        <f t="shared" si="214"/>
        <v>#DIV/0!</v>
      </c>
      <c r="BE148" s="11" t="e">
        <f t="shared" si="215"/>
        <v>#DIV/0!</v>
      </c>
      <c r="BF148" s="11" t="e">
        <f t="shared" si="216"/>
        <v>#DIV/0!</v>
      </c>
      <c r="BG148" s="11">
        <f t="shared" si="217"/>
        <v>0</v>
      </c>
      <c r="BJ148" s="10"/>
      <c r="BK148" s="10"/>
      <c r="BM148"/>
      <c r="BN148"/>
      <c r="BO148"/>
      <c r="BP148"/>
      <c r="BQ148"/>
      <c r="BR148"/>
      <c r="BU148"/>
      <c r="BV148" s="10"/>
      <c r="BW148" s="10"/>
      <c r="BX148" s="10"/>
      <c r="BY148" s="10"/>
      <c r="CA148" s="10"/>
    </row>
    <row r="149" spans="1:79" x14ac:dyDescent="0.15">
      <c r="A149" s="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10">
        <f t="shared" si="189"/>
        <v>0</v>
      </c>
      <c r="AP149" s="9"/>
      <c r="AR149" s="10">
        <f t="shared" si="204"/>
        <v>0</v>
      </c>
      <c r="AS149" s="10">
        <f t="shared" si="205"/>
        <v>0</v>
      </c>
      <c r="AT149" s="10">
        <f t="shared" si="206"/>
        <v>0</v>
      </c>
      <c r="AU149" s="10">
        <f t="shared" si="207"/>
        <v>0</v>
      </c>
      <c r="AV149" s="10">
        <f t="shared" si="208"/>
        <v>0</v>
      </c>
      <c r="AW149" s="10">
        <f t="shared" si="209"/>
        <v>0</v>
      </c>
      <c r="AX149" s="12">
        <f t="shared" si="210"/>
        <v>0</v>
      </c>
      <c r="AY149" s="10"/>
      <c r="BA149" s="11" t="e">
        <f t="shared" si="211"/>
        <v>#DIV/0!</v>
      </c>
      <c r="BB149" s="11" t="e">
        <f t="shared" si="212"/>
        <v>#DIV/0!</v>
      </c>
      <c r="BC149" s="11" t="e">
        <f t="shared" si="213"/>
        <v>#DIV/0!</v>
      </c>
      <c r="BD149" s="11" t="e">
        <f t="shared" si="214"/>
        <v>#DIV/0!</v>
      </c>
      <c r="BE149" s="11" t="e">
        <f t="shared" si="215"/>
        <v>#DIV/0!</v>
      </c>
      <c r="BF149" s="11" t="e">
        <f t="shared" si="216"/>
        <v>#DIV/0!</v>
      </c>
      <c r="BG149" s="11">
        <f t="shared" si="217"/>
        <v>0</v>
      </c>
      <c r="BJ149" s="10"/>
      <c r="BK149" s="10"/>
      <c r="BM149"/>
      <c r="BN149"/>
      <c r="BO149"/>
      <c r="BP149"/>
      <c r="BQ149"/>
      <c r="BR149"/>
      <c r="BU149"/>
      <c r="BV149" s="10"/>
      <c r="BW149" s="10"/>
      <c r="BX149" s="10"/>
      <c r="BY149" s="10"/>
      <c r="CA149" s="10"/>
    </row>
    <row r="150" spans="1:79" x14ac:dyDescent="0.15">
      <c r="A150" s="1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10">
        <f t="shared" si="189"/>
        <v>0</v>
      </c>
      <c r="AP150" s="9"/>
      <c r="AR150" s="10">
        <f t="shared" si="204"/>
        <v>0</v>
      </c>
      <c r="AS150" s="10">
        <f t="shared" si="205"/>
        <v>0</v>
      </c>
      <c r="AT150" s="10">
        <f t="shared" si="206"/>
        <v>0</v>
      </c>
      <c r="AU150" s="10">
        <f t="shared" si="207"/>
        <v>0</v>
      </c>
      <c r="AV150" s="10">
        <f t="shared" si="208"/>
        <v>0</v>
      </c>
      <c r="AW150" s="10">
        <f t="shared" si="209"/>
        <v>0</v>
      </c>
      <c r="AX150" s="12">
        <f t="shared" si="210"/>
        <v>0</v>
      </c>
      <c r="AY150" s="10"/>
      <c r="BA150" s="11" t="e">
        <f t="shared" si="211"/>
        <v>#DIV/0!</v>
      </c>
      <c r="BB150" s="11" t="e">
        <f t="shared" si="212"/>
        <v>#DIV/0!</v>
      </c>
      <c r="BC150" s="11" t="e">
        <f t="shared" si="213"/>
        <v>#DIV/0!</v>
      </c>
      <c r="BD150" s="11" t="e">
        <f t="shared" si="214"/>
        <v>#DIV/0!</v>
      </c>
      <c r="BE150" s="11" t="e">
        <f t="shared" si="215"/>
        <v>#DIV/0!</v>
      </c>
      <c r="BF150" s="11" t="e">
        <f t="shared" si="216"/>
        <v>#DIV/0!</v>
      </c>
      <c r="BG150" s="11">
        <f t="shared" si="217"/>
        <v>0</v>
      </c>
      <c r="BJ150" s="10"/>
      <c r="BK150" s="10"/>
      <c r="BM150"/>
      <c r="BN150"/>
      <c r="BO150"/>
      <c r="BP150"/>
      <c r="BQ150"/>
      <c r="BR150"/>
      <c r="BU150"/>
      <c r="BV150" s="10"/>
      <c r="BW150" s="10"/>
      <c r="BX150" s="10"/>
      <c r="BY150" s="10"/>
      <c r="CA150" s="10"/>
    </row>
    <row r="151" spans="1:79" x14ac:dyDescent="0.15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10">
        <f t="shared" si="189"/>
        <v>0</v>
      </c>
      <c r="AP151" s="9"/>
      <c r="AR151" s="10">
        <f t="shared" si="204"/>
        <v>0</v>
      </c>
      <c r="AS151" s="10">
        <f t="shared" si="205"/>
        <v>0</v>
      </c>
      <c r="AT151" s="10">
        <f t="shared" si="206"/>
        <v>0</v>
      </c>
      <c r="AU151" s="10">
        <f t="shared" si="207"/>
        <v>0</v>
      </c>
      <c r="AV151" s="10">
        <f t="shared" si="208"/>
        <v>0</v>
      </c>
      <c r="AW151" s="10">
        <f t="shared" si="209"/>
        <v>0</v>
      </c>
      <c r="AX151" s="12">
        <f t="shared" si="210"/>
        <v>0</v>
      </c>
      <c r="AY151" s="10"/>
      <c r="BA151" s="11" t="e">
        <f t="shared" si="211"/>
        <v>#DIV/0!</v>
      </c>
      <c r="BB151" s="11" t="e">
        <f t="shared" si="212"/>
        <v>#DIV/0!</v>
      </c>
      <c r="BC151" s="11" t="e">
        <f t="shared" si="213"/>
        <v>#DIV/0!</v>
      </c>
      <c r="BD151" s="11" t="e">
        <f t="shared" si="214"/>
        <v>#DIV/0!</v>
      </c>
      <c r="BE151" s="11" t="e">
        <f t="shared" si="215"/>
        <v>#DIV/0!</v>
      </c>
      <c r="BF151" s="11" t="e">
        <f t="shared" si="216"/>
        <v>#DIV/0!</v>
      </c>
      <c r="BG151" s="11">
        <f t="shared" si="217"/>
        <v>0</v>
      </c>
      <c r="BJ151" s="10"/>
      <c r="BK151" s="10"/>
      <c r="BM151"/>
      <c r="BN151"/>
      <c r="BO151"/>
      <c r="BP151"/>
      <c r="BQ151"/>
      <c r="BR151"/>
      <c r="BU151"/>
      <c r="BV151" s="10"/>
      <c r="BW151" s="10"/>
      <c r="BX151" s="10"/>
      <c r="BY151" s="10"/>
      <c r="CA151" s="10"/>
    </row>
    <row r="152" spans="1:79" x14ac:dyDescent="0.15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10">
        <f t="shared" si="189"/>
        <v>0</v>
      </c>
      <c r="AP152" s="9"/>
      <c r="AR152" s="10">
        <f t="shared" si="204"/>
        <v>0</v>
      </c>
      <c r="AS152" s="10">
        <f t="shared" si="205"/>
        <v>0</v>
      </c>
      <c r="AT152" s="10">
        <f t="shared" si="206"/>
        <v>0</v>
      </c>
      <c r="AU152" s="10">
        <f t="shared" si="207"/>
        <v>0</v>
      </c>
      <c r="AV152" s="10">
        <f t="shared" si="208"/>
        <v>0</v>
      </c>
      <c r="AW152" s="10">
        <f t="shared" si="209"/>
        <v>0</v>
      </c>
      <c r="AX152" s="12">
        <f t="shared" si="210"/>
        <v>0</v>
      </c>
      <c r="AY152" s="10"/>
      <c r="BA152" s="11" t="e">
        <f t="shared" si="211"/>
        <v>#DIV/0!</v>
      </c>
      <c r="BB152" s="11" t="e">
        <f t="shared" si="212"/>
        <v>#DIV/0!</v>
      </c>
      <c r="BC152" s="11" t="e">
        <f t="shared" si="213"/>
        <v>#DIV/0!</v>
      </c>
      <c r="BD152" s="11" t="e">
        <f t="shared" si="214"/>
        <v>#DIV/0!</v>
      </c>
      <c r="BE152" s="11" t="e">
        <f t="shared" si="215"/>
        <v>#DIV/0!</v>
      </c>
      <c r="BF152" s="11" t="e">
        <f t="shared" si="216"/>
        <v>#DIV/0!</v>
      </c>
      <c r="BG152" s="11">
        <f t="shared" si="217"/>
        <v>0</v>
      </c>
      <c r="BJ152" s="10"/>
      <c r="BK152" s="10"/>
      <c r="BM152"/>
      <c r="BN152"/>
      <c r="BO152"/>
      <c r="BP152"/>
      <c r="BQ152"/>
      <c r="BR152"/>
      <c r="BU152"/>
      <c r="BV152" s="10"/>
      <c r="BW152" s="10"/>
      <c r="BX152" s="10"/>
      <c r="BY152" s="10"/>
      <c r="CA152" s="10"/>
    </row>
    <row r="153" spans="1:79" x14ac:dyDescent="0.15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10">
        <f t="shared" si="189"/>
        <v>0</v>
      </c>
      <c r="AP153" s="9"/>
      <c r="AR153" s="10">
        <f t="shared" si="204"/>
        <v>0</v>
      </c>
      <c r="AS153" s="10">
        <f t="shared" si="205"/>
        <v>0</v>
      </c>
      <c r="AT153" s="10">
        <f t="shared" si="206"/>
        <v>0</v>
      </c>
      <c r="AU153" s="10">
        <f t="shared" si="207"/>
        <v>0</v>
      </c>
      <c r="AV153" s="10">
        <f t="shared" si="208"/>
        <v>0</v>
      </c>
      <c r="AW153" s="10">
        <f t="shared" si="209"/>
        <v>0</v>
      </c>
      <c r="AX153" s="12">
        <f t="shared" si="210"/>
        <v>0</v>
      </c>
      <c r="AY153" s="10"/>
      <c r="BA153" s="11" t="e">
        <f t="shared" si="211"/>
        <v>#DIV/0!</v>
      </c>
      <c r="BB153" s="11" t="e">
        <f t="shared" si="212"/>
        <v>#DIV/0!</v>
      </c>
      <c r="BC153" s="11" t="e">
        <f t="shared" si="213"/>
        <v>#DIV/0!</v>
      </c>
      <c r="BD153" s="11" t="e">
        <f t="shared" si="214"/>
        <v>#DIV/0!</v>
      </c>
      <c r="BE153" s="11" t="e">
        <f t="shared" si="215"/>
        <v>#DIV/0!</v>
      </c>
      <c r="BF153" s="11" t="e">
        <f t="shared" si="216"/>
        <v>#DIV/0!</v>
      </c>
      <c r="BG153" s="11">
        <f t="shared" si="217"/>
        <v>0</v>
      </c>
      <c r="BJ153" s="10"/>
      <c r="BK153" s="10"/>
      <c r="BM153"/>
      <c r="BN153"/>
      <c r="BO153"/>
      <c r="BP153"/>
      <c r="BQ153"/>
      <c r="BR153"/>
      <c r="BU153"/>
      <c r="BV153" s="10"/>
      <c r="BW153" s="10"/>
      <c r="BX153" s="10"/>
      <c r="BY153" s="10"/>
      <c r="CA153" s="10"/>
    </row>
    <row r="154" spans="1:79" x14ac:dyDescent="0.15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10">
        <f t="shared" si="189"/>
        <v>0</v>
      </c>
      <c r="AP154" s="9"/>
      <c r="AR154" s="10">
        <f t="shared" si="204"/>
        <v>0</v>
      </c>
      <c r="AS154" s="10">
        <f t="shared" si="205"/>
        <v>0</v>
      </c>
      <c r="AT154" s="10">
        <f t="shared" si="206"/>
        <v>0</v>
      </c>
      <c r="AU154" s="10">
        <f t="shared" si="207"/>
        <v>0</v>
      </c>
      <c r="AV154" s="10">
        <f t="shared" si="208"/>
        <v>0</v>
      </c>
      <c r="AW154" s="10">
        <f t="shared" si="209"/>
        <v>0</v>
      </c>
      <c r="AX154" s="12">
        <f t="shared" si="210"/>
        <v>0</v>
      </c>
      <c r="AY154" s="10"/>
      <c r="BA154" s="11" t="e">
        <f t="shared" si="211"/>
        <v>#DIV/0!</v>
      </c>
      <c r="BB154" s="11" t="e">
        <f t="shared" si="212"/>
        <v>#DIV/0!</v>
      </c>
      <c r="BC154" s="11" t="e">
        <f t="shared" si="213"/>
        <v>#DIV/0!</v>
      </c>
      <c r="BD154" s="11" t="e">
        <f t="shared" si="214"/>
        <v>#DIV/0!</v>
      </c>
      <c r="BE154" s="11" t="e">
        <f t="shared" si="215"/>
        <v>#DIV/0!</v>
      </c>
      <c r="BF154" s="11" t="e">
        <f t="shared" si="216"/>
        <v>#DIV/0!</v>
      </c>
      <c r="BG154" s="11">
        <f t="shared" si="217"/>
        <v>0</v>
      </c>
      <c r="BJ154" s="10"/>
      <c r="BK154" s="10"/>
      <c r="BM154"/>
      <c r="BN154"/>
      <c r="BO154"/>
      <c r="BP154"/>
      <c r="BQ154"/>
      <c r="BR154"/>
      <c r="BU154"/>
      <c r="BV154" s="10"/>
      <c r="BW154" s="10"/>
      <c r="BX154" s="10"/>
      <c r="BY154" s="10"/>
      <c r="CA154" s="10"/>
    </row>
    <row r="155" spans="1:79" x14ac:dyDescent="0.15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10">
        <f t="shared" si="189"/>
        <v>0</v>
      </c>
      <c r="AP155" s="9"/>
      <c r="AR155" s="10">
        <f t="shared" si="204"/>
        <v>0</v>
      </c>
      <c r="AS155" s="10">
        <f t="shared" si="205"/>
        <v>0</v>
      </c>
      <c r="AT155" s="10">
        <f t="shared" si="206"/>
        <v>0</v>
      </c>
      <c r="AU155" s="10">
        <f t="shared" si="207"/>
        <v>0</v>
      </c>
      <c r="AV155" s="10">
        <f t="shared" si="208"/>
        <v>0</v>
      </c>
      <c r="AW155" s="10">
        <f t="shared" si="209"/>
        <v>0</v>
      </c>
      <c r="AX155" s="12">
        <f t="shared" si="210"/>
        <v>0</v>
      </c>
      <c r="AY155" s="10"/>
      <c r="BA155" s="11" t="e">
        <f t="shared" si="211"/>
        <v>#DIV/0!</v>
      </c>
      <c r="BB155" s="11" t="e">
        <f t="shared" si="212"/>
        <v>#DIV/0!</v>
      </c>
      <c r="BC155" s="11" t="e">
        <f t="shared" si="213"/>
        <v>#DIV/0!</v>
      </c>
      <c r="BD155" s="11" t="e">
        <f t="shared" si="214"/>
        <v>#DIV/0!</v>
      </c>
      <c r="BE155" s="11" t="e">
        <f t="shared" si="215"/>
        <v>#DIV/0!</v>
      </c>
      <c r="BF155" s="11" t="e">
        <f t="shared" si="216"/>
        <v>#DIV/0!</v>
      </c>
      <c r="BG155" s="11">
        <f t="shared" si="217"/>
        <v>0</v>
      </c>
      <c r="BJ155" s="10"/>
      <c r="BK155" s="10"/>
      <c r="BM155"/>
      <c r="BN155"/>
      <c r="BO155"/>
      <c r="BP155"/>
      <c r="BQ155"/>
      <c r="BR155"/>
      <c r="BU155"/>
      <c r="BV155" s="10"/>
      <c r="BW155" s="10"/>
      <c r="BX155" s="10"/>
      <c r="BY155" s="10"/>
      <c r="CA155" s="10"/>
    </row>
    <row r="156" spans="1:79" x14ac:dyDescent="0.15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10">
        <f t="shared" si="189"/>
        <v>0</v>
      </c>
      <c r="AP156" s="9"/>
      <c r="AR156" s="10">
        <f t="shared" si="204"/>
        <v>0</v>
      </c>
      <c r="AS156" s="10">
        <f t="shared" si="205"/>
        <v>0</v>
      </c>
      <c r="AT156" s="10">
        <f t="shared" si="206"/>
        <v>0</v>
      </c>
      <c r="AU156" s="10">
        <f t="shared" si="207"/>
        <v>0</v>
      </c>
      <c r="AV156" s="10">
        <f t="shared" si="208"/>
        <v>0</v>
      </c>
      <c r="AW156" s="10">
        <f t="shared" si="209"/>
        <v>0</v>
      </c>
      <c r="AX156" s="12">
        <f t="shared" si="210"/>
        <v>0</v>
      </c>
      <c r="AY156" s="10"/>
      <c r="BA156" s="11" t="e">
        <f t="shared" si="211"/>
        <v>#DIV/0!</v>
      </c>
      <c r="BB156" s="11" t="e">
        <f t="shared" si="212"/>
        <v>#DIV/0!</v>
      </c>
      <c r="BC156" s="11" t="e">
        <f t="shared" si="213"/>
        <v>#DIV/0!</v>
      </c>
      <c r="BD156" s="11" t="e">
        <f t="shared" si="214"/>
        <v>#DIV/0!</v>
      </c>
      <c r="BE156" s="11" t="e">
        <f t="shared" si="215"/>
        <v>#DIV/0!</v>
      </c>
      <c r="BF156" s="11" t="e">
        <f t="shared" si="216"/>
        <v>#DIV/0!</v>
      </c>
      <c r="BG156" s="11">
        <f t="shared" si="217"/>
        <v>0</v>
      </c>
      <c r="BJ156" s="10"/>
      <c r="BK156" s="10"/>
      <c r="BM156"/>
      <c r="BN156"/>
      <c r="BO156"/>
      <c r="BP156"/>
      <c r="BQ156"/>
      <c r="BR156"/>
      <c r="BU156"/>
      <c r="BV156" s="10"/>
      <c r="BW156" s="10"/>
      <c r="BX156" s="10"/>
      <c r="BY156" s="10"/>
      <c r="CA156" s="10"/>
    </row>
    <row r="157" spans="1:79" x14ac:dyDescent="0.15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10">
        <f t="shared" si="189"/>
        <v>0</v>
      </c>
      <c r="AP157" s="9"/>
      <c r="AR157" s="10">
        <f t="shared" si="204"/>
        <v>0</v>
      </c>
      <c r="AS157" s="10">
        <f t="shared" si="205"/>
        <v>0</v>
      </c>
      <c r="AT157" s="10">
        <f t="shared" si="206"/>
        <v>0</v>
      </c>
      <c r="AU157" s="10">
        <f t="shared" si="207"/>
        <v>0</v>
      </c>
      <c r="AV157" s="10">
        <f t="shared" si="208"/>
        <v>0</v>
      </c>
      <c r="AW157" s="10">
        <f t="shared" si="209"/>
        <v>0</v>
      </c>
      <c r="AX157" s="12">
        <f t="shared" si="210"/>
        <v>0</v>
      </c>
      <c r="AY157" s="10"/>
      <c r="BA157" s="11" t="e">
        <f t="shared" si="211"/>
        <v>#DIV/0!</v>
      </c>
      <c r="BB157" s="11" t="e">
        <f t="shared" si="212"/>
        <v>#DIV/0!</v>
      </c>
      <c r="BC157" s="11" t="e">
        <f t="shared" si="213"/>
        <v>#DIV/0!</v>
      </c>
      <c r="BD157" s="11" t="e">
        <f t="shared" si="214"/>
        <v>#DIV/0!</v>
      </c>
      <c r="BE157" s="11" t="e">
        <f t="shared" si="215"/>
        <v>#DIV/0!</v>
      </c>
      <c r="BF157" s="11" t="e">
        <f t="shared" si="216"/>
        <v>#DIV/0!</v>
      </c>
      <c r="BG157" s="11">
        <f t="shared" si="217"/>
        <v>0</v>
      </c>
      <c r="BJ157" s="10"/>
      <c r="BK157" s="10"/>
      <c r="BM157"/>
      <c r="BN157"/>
      <c r="BO157"/>
      <c r="BP157"/>
      <c r="BQ157"/>
      <c r="BR157"/>
      <c r="BU157"/>
      <c r="BV157" s="10"/>
      <c r="BW157" s="10"/>
      <c r="BX157" s="10"/>
      <c r="BY157" s="10"/>
      <c r="CA157" s="10"/>
    </row>
    <row r="158" spans="1:79" x14ac:dyDescent="0.15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10">
        <f t="shared" si="189"/>
        <v>0</v>
      </c>
      <c r="AP158" s="9"/>
      <c r="AR158" s="10">
        <f t="shared" si="204"/>
        <v>0</v>
      </c>
      <c r="AS158" s="10">
        <f t="shared" si="205"/>
        <v>0</v>
      </c>
      <c r="AT158" s="10">
        <f t="shared" si="206"/>
        <v>0</v>
      </c>
      <c r="AU158" s="10">
        <f t="shared" si="207"/>
        <v>0</v>
      </c>
      <c r="AV158" s="10">
        <f t="shared" si="208"/>
        <v>0</v>
      </c>
      <c r="AW158" s="10">
        <f t="shared" si="209"/>
        <v>0</v>
      </c>
      <c r="AX158" s="12">
        <f t="shared" si="210"/>
        <v>0</v>
      </c>
      <c r="AY158" s="10"/>
      <c r="BA158" s="11" t="e">
        <f t="shared" si="211"/>
        <v>#DIV/0!</v>
      </c>
      <c r="BB158" s="11" t="e">
        <f t="shared" si="212"/>
        <v>#DIV/0!</v>
      </c>
      <c r="BC158" s="11" t="e">
        <f t="shared" si="213"/>
        <v>#DIV/0!</v>
      </c>
      <c r="BD158" s="11" t="e">
        <f t="shared" si="214"/>
        <v>#DIV/0!</v>
      </c>
      <c r="BE158" s="11" t="e">
        <f t="shared" si="215"/>
        <v>#DIV/0!</v>
      </c>
      <c r="BF158" s="11" t="e">
        <f t="shared" si="216"/>
        <v>#DIV/0!</v>
      </c>
      <c r="BG158" s="11">
        <f t="shared" si="217"/>
        <v>0</v>
      </c>
      <c r="BJ158" s="10"/>
      <c r="BK158" s="10"/>
      <c r="BM158"/>
      <c r="BN158"/>
      <c r="BO158"/>
      <c r="BP158"/>
      <c r="BQ158"/>
      <c r="BR158"/>
      <c r="BU158"/>
      <c r="BV158" s="10"/>
      <c r="BW158" s="10"/>
      <c r="BX158" s="10"/>
      <c r="BY158" s="10"/>
      <c r="CA158" s="10"/>
    </row>
    <row r="159" spans="1:79" x14ac:dyDescent="0.15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10">
        <f t="shared" si="189"/>
        <v>0</v>
      </c>
      <c r="AP159" s="9"/>
      <c r="AR159" s="10">
        <f>IF(AP159=1,AF159,0)</f>
        <v>0</v>
      </c>
      <c r="AS159" s="10">
        <f>IF(AQ159=1,AM159,0)</f>
        <v>0</v>
      </c>
      <c r="AT159" s="10">
        <f>SUM(AR159:AS159,AG159,AH159,AL159,AN159)</f>
        <v>0</v>
      </c>
      <c r="AU159" s="10">
        <f>SUM(AM159,AI159,AJ159) - AS159</f>
        <v>0</v>
      </c>
      <c r="AV159" s="10">
        <f>AD159</f>
        <v>0</v>
      </c>
      <c r="AW159" s="10">
        <f>SUM(Z159:AB159)</f>
        <v>0</v>
      </c>
      <c r="AX159" s="12">
        <f>SUM(AT159,AV159,AW159,V159:W159,V159:W159)</f>
        <v>0</v>
      </c>
      <c r="BA159" s="11" t="e">
        <f>AV159/AT159</f>
        <v>#DIV/0!</v>
      </c>
      <c r="BB159" s="11" t="e">
        <f>AV159/AX159</f>
        <v>#DIV/0!</v>
      </c>
      <c r="BC159" s="11" t="e">
        <f>AT159/AX159</f>
        <v>#DIV/0!</v>
      </c>
      <c r="BD159" s="11" t="e">
        <f>AU159/AX159</f>
        <v>#DIV/0!</v>
      </c>
      <c r="BE159" s="11" t="e">
        <f>AW159/AX159</f>
        <v>#DIV/0!</v>
      </c>
      <c r="BF159" s="11" t="e">
        <f>AV159/AW159</f>
        <v>#DIV/0!</v>
      </c>
      <c r="BG159" s="11">
        <f>BV159</f>
        <v>0</v>
      </c>
      <c r="BK159" s="10"/>
      <c r="BM159"/>
      <c r="BN159"/>
      <c r="BO159"/>
      <c r="BP159"/>
      <c r="BQ159"/>
      <c r="BR159"/>
      <c r="BU159"/>
      <c r="BV159" s="10"/>
      <c r="BW159" s="10"/>
      <c r="BX159" s="10"/>
      <c r="BY159" s="10"/>
      <c r="CA159" s="10"/>
    </row>
    <row r="160" spans="1:79" x14ac:dyDescent="0.15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10">
        <f t="shared" si="189"/>
        <v>0</v>
      </c>
      <c r="AP160" s="9"/>
      <c r="AR160" s="10">
        <f t="shared" ref="AR160:AR186" si="218">IF(AP160=1,AF160,0)</f>
        <v>0</v>
      </c>
      <c r="AS160" s="10">
        <f t="shared" ref="AS160:AS186" si="219">IF(AQ160=1,AM160,0)</f>
        <v>0</v>
      </c>
      <c r="AT160" s="10">
        <f t="shared" ref="AT160:AT186" si="220">SUM(AR160:AS160,AG160,AH160,AL160,AN160)</f>
        <v>0</v>
      </c>
      <c r="AU160" s="10">
        <f t="shared" ref="AU160:AU186" si="221">SUM(AM160,AI160,AJ160) - AS160</f>
        <v>0</v>
      </c>
      <c r="AV160" s="10">
        <f t="shared" ref="AV160:AV186" si="222">AD160</f>
        <v>0</v>
      </c>
      <c r="AW160" s="10">
        <f t="shared" ref="AW160:AW186" si="223">SUM(Z160:AB160)</f>
        <v>0</v>
      </c>
      <c r="AX160" s="12">
        <f t="shared" ref="AX160:AX186" si="224">SUM(AT160,AV160,AW160,V160:W160,V160:W160)</f>
        <v>0</v>
      </c>
      <c r="BA160" s="11" t="e">
        <f t="shared" ref="BA160:BA186" si="225">AV160/AT160</f>
        <v>#DIV/0!</v>
      </c>
      <c r="BB160" s="11" t="e">
        <f t="shared" ref="BB160:BB186" si="226">AV160/AX160</f>
        <v>#DIV/0!</v>
      </c>
      <c r="BC160" s="11" t="e">
        <f t="shared" ref="BC160:BC186" si="227">AT160/AX160</f>
        <v>#DIV/0!</v>
      </c>
      <c r="BD160" s="11" t="e">
        <f t="shared" ref="BD160:BD186" si="228">AU160/AX160</f>
        <v>#DIV/0!</v>
      </c>
      <c r="BE160" s="11" t="e">
        <f t="shared" ref="BE160:BE186" si="229">AW160/AX160</f>
        <v>#DIV/0!</v>
      </c>
      <c r="BF160" s="11" t="e">
        <f t="shared" ref="BF160:BF186" si="230">AV160/AW160</f>
        <v>#DIV/0!</v>
      </c>
      <c r="BG160" s="11">
        <f t="shared" ref="BG160:BG186" si="231">BV160</f>
        <v>0</v>
      </c>
      <c r="BK160" s="10"/>
      <c r="BM160"/>
      <c r="BN160"/>
      <c r="BO160"/>
      <c r="BP160"/>
      <c r="BQ160"/>
      <c r="BR160"/>
      <c r="BU160"/>
      <c r="BV160" s="10"/>
      <c r="BW160" s="10"/>
      <c r="BX160" s="10"/>
      <c r="BY160" s="10"/>
      <c r="CA160" s="10"/>
    </row>
    <row r="161" spans="1:79" x14ac:dyDescent="0.15">
      <c r="A161" s="1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10">
        <f t="shared" si="189"/>
        <v>0</v>
      </c>
      <c r="AP161" s="9"/>
      <c r="AR161" s="10">
        <f t="shared" si="218"/>
        <v>0</v>
      </c>
      <c r="AS161" s="10">
        <f t="shared" si="219"/>
        <v>0</v>
      </c>
      <c r="AT161" s="10">
        <f t="shared" si="220"/>
        <v>0</v>
      </c>
      <c r="AU161" s="10">
        <f t="shared" si="221"/>
        <v>0</v>
      </c>
      <c r="AV161" s="10">
        <f t="shared" si="222"/>
        <v>0</v>
      </c>
      <c r="AW161" s="10">
        <f t="shared" si="223"/>
        <v>0</v>
      </c>
      <c r="AX161" s="12">
        <f t="shared" si="224"/>
        <v>0</v>
      </c>
      <c r="BA161" s="11" t="e">
        <f t="shared" si="225"/>
        <v>#DIV/0!</v>
      </c>
      <c r="BB161" s="11" t="e">
        <f t="shared" si="226"/>
        <v>#DIV/0!</v>
      </c>
      <c r="BC161" s="11" t="e">
        <f t="shared" si="227"/>
        <v>#DIV/0!</v>
      </c>
      <c r="BD161" s="11" t="e">
        <f t="shared" si="228"/>
        <v>#DIV/0!</v>
      </c>
      <c r="BE161" s="11" t="e">
        <f t="shared" si="229"/>
        <v>#DIV/0!</v>
      </c>
      <c r="BF161" s="11" t="e">
        <f t="shared" si="230"/>
        <v>#DIV/0!</v>
      </c>
      <c r="BG161" s="11">
        <f t="shared" si="231"/>
        <v>0</v>
      </c>
      <c r="BK161" s="10"/>
      <c r="BM161"/>
      <c r="BN161"/>
      <c r="BO161"/>
      <c r="BP161"/>
      <c r="BQ161"/>
      <c r="BR161"/>
      <c r="BU161"/>
      <c r="BV161" s="10"/>
      <c r="BW161" s="10"/>
      <c r="BX161" s="10"/>
      <c r="BY161" s="10"/>
      <c r="CA161" s="10"/>
    </row>
    <row r="162" spans="1:79" x14ac:dyDescent="0.15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10">
        <f t="shared" si="189"/>
        <v>0</v>
      </c>
      <c r="AP162" s="9"/>
      <c r="AR162" s="10">
        <f t="shared" si="218"/>
        <v>0</v>
      </c>
      <c r="AS162" s="10">
        <f t="shared" si="219"/>
        <v>0</v>
      </c>
      <c r="AT162" s="10">
        <f t="shared" si="220"/>
        <v>0</v>
      </c>
      <c r="AU162" s="10">
        <f t="shared" si="221"/>
        <v>0</v>
      </c>
      <c r="AV162" s="10">
        <f t="shared" si="222"/>
        <v>0</v>
      </c>
      <c r="AW162" s="10">
        <f t="shared" si="223"/>
        <v>0</v>
      </c>
      <c r="AX162" s="12">
        <f t="shared" si="224"/>
        <v>0</v>
      </c>
      <c r="BA162" s="11" t="e">
        <f t="shared" si="225"/>
        <v>#DIV/0!</v>
      </c>
      <c r="BB162" s="11" t="e">
        <f t="shared" si="226"/>
        <v>#DIV/0!</v>
      </c>
      <c r="BC162" s="11" t="e">
        <f t="shared" si="227"/>
        <v>#DIV/0!</v>
      </c>
      <c r="BD162" s="11" t="e">
        <f t="shared" si="228"/>
        <v>#DIV/0!</v>
      </c>
      <c r="BE162" s="11" t="e">
        <f t="shared" si="229"/>
        <v>#DIV/0!</v>
      </c>
      <c r="BF162" s="11" t="e">
        <f t="shared" si="230"/>
        <v>#DIV/0!</v>
      </c>
      <c r="BG162" s="11">
        <f t="shared" si="231"/>
        <v>0</v>
      </c>
      <c r="BK162" s="10"/>
      <c r="BM162"/>
      <c r="BN162"/>
      <c r="BO162"/>
      <c r="BP162"/>
      <c r="BQ162"/>
      <c r="BR162"/>
      <c r="BU162"/>
      <c r="BV162" s="10"/>
      <c r="BW162" s="10"/>
      <c r="BX162" s="10"/>
      <c r="BY162" s="10"/>
      <c r="CA162" s="10"/>
    </row>
    <row r="163" spans="1:79" x14ac:dyDescent="0.15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10">
        <f t="shared" si="189"/>
        <v>0</v>
      </c>
      <c r="AP163" s="9"/>
      <c r="AR163" s="10">
        <f t="shared" si="218"/>
        <v>0</v>
      </c>
      <c r="AS163" s="10">
        <f t="shared" si="219"/>
        <v>0</v>
      </c>
      <c r="AT163" s="10">
        <f t="shared" si="220"/>
        <v>0</v>
      </c>
      <c r="AU163" s="10">
        <f t="shared" si="221"/>
        <v>0</v>
      </c>
      <c r="AV163" s="10">
        <f t="shared" si="222"/>
        <v>0</v>
      </c>
      <c r="AW163" s="10">
        <f t="shared" si="223"/>
        <v>0</v>
      </c>
      <c r="AX163" s="12">
        <f t="shared" si="224"/>
        <v>0</v>
      </c>
      <c r="BA163" s="11" t="e">
        <f t="shared" si="225"/>
        <v>#DIV/0!</v>
      </c>
      <c r="BB163" s="11" t="e">
        <f t="shared" si="226"/>
        <v>#DIV/0!</v>
      </c>
      <c r="BC163" s="11" t="e">
        <f t="shared" si="227"/>
        <v>#DIV/0!</v>
      </c>
      <c r="BD163" s="11" t="e">
        <f t="shared" si="228"/>
        <v>#DIV/0!</v>
      </c>
      <c r="BE163" s="11" t="e">
        <f t="shared" si="229"/>
        <v>#DIV/0!</v>
      </c>
      <c r="BF163" s="11" t="e">
        <f t="shared" si="230"/>
        <v>#DIV/0!</v>
      </c>
      <c r="BG163" s="11">
        <f t="shared" si="231"/>
        <v>0</v>
      </c>
      <c r="BK163" s="10"/>
      <c r="BM163"/>
      <c r="BN163"/>
      <c r="BO163"/>
      <c r="BP163"/>
      <c r="BQ163"/>
      <c r="BR163"/>
      <c r="BU163"/>
      <c r="BV163" s="10"/>
      <c r="BW163" s="10"/>
      <c r="BX163" s="10"/>
      <c r="BY163" s="10"/>
      <c r="CA163" s="10"/>
    </row>
    <row r="164" spans="1:79" x14ac:dyDescent="0.15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10">
        <f t="shared" si="189"/>
        <v>0</v>
      </c>
      <c r="AP164" s="9"/>
      <c r="AR164" s="10">
        <f t="shared" si="218"/>
        <v>0</v>
      </c>
      <c r="AS164" s="10">
        <f t="shared" si="219"/>
        <v>0</v>
      </c>
      <c r="AT164" s="10">
        <f t="shared" si="220"/>
        <v>0</v>
      </c>
      <c r="AU164" s="10">
        <f t="shared" si="221"/>
        <v>0</v>
      </c>
      <c r="AV164" s="10">
        <f t="shared" si="222"/>
        <v>0</v>
      </c>
      <c r="AW164" s="10">
        <f t="shared" si="223"/>
        <v>0</v>
      </c>
      <c r="AX164" s="12">
        <f t="shared" si="224"/>
        <v>0</v>
      </c>
      <c r="BA164" s="11" t="e">
        <f t="shared" si="225"/>
        <v>#DIV/0!</v>
      </c>
      <c r="BB164" s="11" t="e">
        <f t="shared" si="226"/>
        <v>#DIV/0!</v>
      </c>
      <c r="BC164" s="11" t="e">
        <f t="shared" si="227"/>
        <v>#DIV/0!</v>
      </c>
      <c r="BD164" s="11" t="e">
        <f t="shared" si="228"/>
        <v>#DIV/0!</v>
      </c>
      <c r="BE164" s="11" t="e">
        <f t="shared" si="229"/>
        <v>#DIV/0!</v>
      </c>
      <c r="BF164" s="11" t="e">
        <f t="shared" si="230"/>
        <v>#DIV/0!</v>
      </c>
      <c r="BG164" s="11">
        <f t="shared" si="231"/>
        <v>0</v>
      </c>
      <c r="BK164" s="10"/>
      <c r="BM164"/>
      <c r="BN164"/>
      <c r="BO164"/>
      <c r="BP164"/>
      <c r="BQ164"/>
      <c r="BR164"/>
      <c r="BU164"/>
      <c r="BV164" s="10"/>
      <c r="BW164" s="10"/>
      <c r="BX164" s="10"/>
      <c r="BY164" s="10"/>
      <c r="CA164" s="10"/>
    </row>
    <row r="165" spans="1:79" x14ac:dyDescent="0.15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10">
        <f t="shared" si="189"/>
        <v>0</v>
      </c>
      <c r="AP165" s="9"/>
      <c r="AR165" s="10">
        <f t="shared" si="218"/>
        <v>0</v>
      </c>
      <c r="AS165" s="10">
        <f t="shared" si="219"/>
        <v>0</v>
      </c>
      <c r="AT165" s="10">
        <f t="shared" si="220"/>
        <v>0</v>
      </c>
      <c r="AU165" s="10">
        <f t="shared" si="221"/>
        <v>0</v>
      </c>
      <c r="AV165" s="10">
        <f t="shared" si="222"/>
        <v>0</v>
      </c>
      <c r="AW165" s="10">
        <f t="shared" si="223"/>
        <v>0</v>
      </c>
      <c r="AX165" s="12">
        <f t="shared" si="224"/>
        <v>0</v>
      </c>
      <c r="BA165" s="11" t="e">
        <f t="shared" si="225"/>
        <v>#DIV/0!</v>
      </c>
      <c r="BB165" s="11" t="e">
        <f t="shared" si="226"/>
        <v>#DIV/0!</v>
      </c>
      <c r="BC165" s="11" t="e">
        <f t="shared" si="227"/>
        <v>#DIV/0!</v>
      </c>
      <c r="BD165" s="11" t="e">
        <f t="shared" si="228"/>
        <v>#DIV/0!</v>
      </c>
      <c r="BE165" s="11" t="e">
        <f t="shared" si="229"/>
        <v>#DIV/0!</v>
      </c>
      <c r="BF165" s="11" t="e">
        <f t="shared" si="230"/>
        <v>#DIV/0!</v>
      </c>
      <c r="BG165" s="11">
        <f t="shared" si="231"/>
        <v>0</v>
      </c>
      <c r="BK165" s="10"/>
      <c r="BM165"/>
      <c r="BN165"/>
      <c r="BO165"/>
      <c r="BP165"/>
      <c r="BQ165"/>
      <c r="BR165"/>
      <c r="BU165"/>
      <c r="BV165" s="10"/>
      <c r="BW165" s="10"/>
      <c r="BX165" s="10"/>
      <c r="BY165" s="10"/>
      <c r="CA165" s="10"/>
    </row>
    <row r="166" spans="1:79" x14ac:dyDescent="0.15">
      <c r="A166" s="1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10">
        <f t="shared" si="189"/>
        <v>0</v>
      </c>
      <c r="AP166" s="9"/>
      <c r="AR166" s="10">
        <f t="shared" si="218"/>
        <v>0</v>
      </c>
      <c r="AS166" s="10">
        <f t="shared" si="219"/>
        <v>0</v>
      </c>
      <c r="AT166" s="10">
        <f t="shared" si="220"/>
        <v>0</v>
      </c>
      <c r="AU166" s="10">
        <f t="shared" si="221"/>
        <v>0</v>
      </c>
      <c r="AV166" s="10">
        <f t="shared" si="222"/>
        <v>0</v>
      </c>
      <c r="AW166" s="10">
        <f t="shared" si="223"/>
        <v>0</v>
      </c>
      <c r="AX166" s="12">
        <f t="shared" si="224"/>
        <v>0</v>
      </c>
      <c r="BA166" s="11" t="e">
        <f t="shared" si="225"/>
        <v>#DIV/0!</v>
      </c>
      <c r="BB166" s="11" t="e">
        <f t="shared" si="226"/>
        <v>#DIV/0!</v>
      </c>
      <c r="BC166" s="11" t="e">
        <f t="shared" si="227"/>
        <v>#DIV/0!</v>
      </c>
      <c r="BD166" s="11" t="e">
        <f t="shared" si="228"/>
        <v>#DIV/0!</v>
      </c>
      <c r="BE166" s="11" t="e">
        <f t="shared" si="229"/>
        <v>#DIV/0!</v>
      </c>
      <c r="BF166" s="11" t="e">
        <f t="shared" si="230"/>
        <v>#DIV/0!</v>
      </c>
      <c r="BG166" s="11">
        <f t="shared" si="231"/>
        <v>0</v>
      </c>
      <c r="BK166" s="10"/>
      <c r="BM166"/>
      <c r="BN166"/>
      <c r="BO166"/>
      <c r="BP166"/>
      <c r="BQ166"/>
      <c r="BR166"/>
      <c r="BU166"/>
      <c r="BV166" s="10"/>
      <c r="BW166" s="10"/>
      <c r="BX166" s="10"/>
      <c r="BY166" s="10"/>
      <c r="CA166" s="10"/>
    </row>
    <row r="167" spans="1:79" x14ac:dyDescent="0.15">
      <c r="A167" s="1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10">
        <f t="shared" si="189"/>
        <v>0</v>
      </c>
      <c r="AP167" s="9"/>
      <c r="AR167" s="10">
        <f t="shared" si="218"/>
        <v>0</v>
      </c>
      <c r="AS167" s="10">
        <f t="shared" si="219"/>
        <v>0</v>
      </c>
      <c r="AT167" s="10">
        <f t="shared" si="220"/>
        <v>0</v>
      </c>
      <c r="AU167" s="10">
        <f t="shared" si="221"/>
        <v>0</v>
      </c>
      <c r="AV167" s="10">
        <f t="shared" si="222"/>
        <v>0</v>
      </c>
      <c r="AW167" s="10">
        <f t="shared" si="223"/>
        <v>0</v>
      </c>
      <c r="AX167" s="12">
        <f t="shared" si="224"/>
        <v>0</v>
      </c>
      <c r="BA167" s="11" t="e">
        <f t="shared" si="225"/>
        <v>#DIV/0!</v>
      </c>
      <c r="BB167" s="11" t="e">
        <f t="shared" si="226"/>
        <v>#DIV/0!</v>
      </c>
      <c r="BC167" s="11" t="e">
        <f t="shared" si="227"/>
        <v>#DIV/0!</v>
      </c>
      <c r="BD167" s="11" t="e">
        <f t="shared" si="228"/>
        <v>#DIV/0!</v>
      </c>
      <c r="BE167" s="11" t="e">
        <f t="shared" si="229"/>
        <v>#DIV/0!</v>
      </c>
      <c r="BF167" s="11" t="e">
        <f t="shared" si="230"/>
        <v>#DIV/0!</v>
      </c>
      <c r="BG167" s="11">
        <f t="shared" si="231"/>
        <v>0</v>
      </c>
      <c r="BK167" s="10"/>
      <c r="BM167"/>
      <c r="BN167"/>
      <c r="BO167"/>
      <c r="BP167"/>
      <c r="BQ167"/>
      <c r="BR167"/>
      <c r="BU167"/>
      <c r="BV167" s="10"/>
      <c r="BW167" s="10"/>
      <c r="BX167" s="10"/>
      <c r="BY167" s="10"/>
      <c r="CA167" s="10"/>
    </row>
    <row r="168" spans="1:79" x14ac:dyDescent="0.15">
      <c r="A168" s="1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10">
        <f t="shared" si="189"/>
        <v>0</v>
      </c>
      <c r="AP168" s="9"/>
      <c r="AR168" s="10">
        <f t="shared" si="218"/>
        <v>0</v>
      </c>
      <c r="AS168" s="10">
        <f t="shared" si="219"/>
        <v>0</v>
      </c>
      <c r="AT168" s="10">
        <f t="shared" si="220"/>
        <v>0</v>
      </c>
      <c r="AU168" s="10">
        <f t="shared" si="221"/>
        <v>0</v>
      </c>
      <c r="AV168" s="10">
        <f t="shared" si="222"/>
        <v>0</v>
      </c>
      <c r="AW168" s="10">
        <f t="shared" si="223"/>
        <v>0</v>
      </c>
      <c r="AX168" s="12">
        <f t="shared" si="224"/>
        <v>0</v>
      </c>
      <c r="BA168" s="11" t="e">
        <f t="shared" si="225"/>
        <v>#DIV/0!</v>
      </c>
      <c r="BB168" s="11" t="e">
        <f t="shared" si="226"/>
        <v>#DIV/0!</v>
      </c>
      <c r="BC168" s="11" t="e">
        <f t="shared" si="227"/>
        <v>#DIV/0!</v>
      </c>
      <c r="BD168" s="11" t="e">
        <f t="shared" si="228"/>
        <v>#DIV/0!</v>
      </c>
      <c r="BE168" s="11" t="e">
        <f t="shared" si="229"/>
        <v>#DIV/0!</v>
      </c>
      <c r="BF168" s="11" t="e">
        <f t="shared" si="230"/>
        <v>#DIV/0!</v>
      </c>
      <c r="BG168" s="11">
        <f t="shared" si="231"/>
        <v>0</v>
      </c>
      <c r="BK168" s="10"/>
      <c r="BM168"/>
      <c r="BN168"/>
      <c r="BO168"/>
      <c r="BP168"/>
      <c r="BQ168"/>
      <c r="BR168"/>
      <c r="BU168"/>
      <c r="BV168" s="10"/>
      <c r="BW168" s="10"/>
      <c r="BX168" s="10"/>
      <c r="BY168" s="10"/>
      <c r="CA168" s="10"/>
    </row>
    <row r="169" spans="1:79" x14ac:dyDescent="0.15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10">
        <f t="shared" si="189"/>
        <v>0</v>
      </c>
      <c r="AP169" s="9"/>
      <c r="AR169" s="10">
        <f t="shared" si="218"/>
        <v>0</v>
      </c>
      <c r="AS169" s="10">
        <f t="shared" si="219"/>
        <v>0</v>
      </c>
      <c r="AT169" s="10">
        <f t="shared" si="220"/>
        <v>0</v>
      </c>
      <c r="AU169" s="10">
        <f t="shared" si="221"/>
        <v>0</v>
      </c>
      <c r="AV169" s="10">
        <f t="shared" si="222"/>
        <v>0</v>
      </c>
      <c r="AW169" s="10">
        <f t="shared" si="223"/>
        <v>0</v>
      </c>
      <c r="AX169" s="12">
        <f t="shared" si="224"/>
        <v>0</v>
      </c>
      <c r="BA169" s="11" t="e">
        <f t="shared" si="225"/>
        <v>#DIV/0!</v>
      </c>
      <c r="BB169" s="11" t="e">
        <f t="shared" si="226"/>
        <v>#DIV/0!</v>
      </c>
      <c r="BC169" s="11" t="e">
        <f t="shared" si="227"/>
        <v>#DIV/0!</v>
      </c>
      <c r="BD169" s="11" t="e">
        <f t="shared" si="228"/>
        <v>#DIV/0!</v>
      </c>
      <c r="BE169" s="11" t="e">
        <f t="shared" si="229"/>
        <v>#DIV/0!</v>
      </c>
      <c r="BF169" s="11" t="e">
        <f t="shared" si="230"/>
        <v>#DIV/0!</v>
      </c>
      <c r="BG169" s="11">
        <f t="shared" si="231"/>
        <v>0</v>
      </c>
      <c r="BK169" s="10"/>
      <c r="BM169"/>
      <c r="BN169"/>
      <c r="BO169"/>
      <c r="BP169"/>
      <c r="BQ169"/>
      <c r="BR169"/>
      <c r="BU169"/>
      <c r="BV169" s="10"/>
      <c r="BW169" s="10"/>
      <c r="BX169" s="10"/>
      <c r="BY169" s="10"/>
      <c r="CA169" s="10"/>
    </row>
    <row r="170" spans="1:79" x14ac:dyDescent="0.15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10">
        <f>A170</f>
        <v>0</v>
      </c>
      <c r="AP170" s="9"/>
      <c r="AR170" s="10">
        <f t="shared" si="218"/>
        <v>0</v>
      </c>
      <c r="AS170" s="10">
        <f t="shared" si="219"/>
        <v>0</v>
      </c>
      <c r="AT170" s="10">
        <f t="shared" si="220"/>
        <v>0</v>
      </c>
      <c r="AU170" s="10">
        <f t="shared" si="221"/>
        <v>0</v>
      </c>
      <c r="AV170" s="10">
        <f t="shared" si="222"/>
        <v>0</v>
      </c>
      <c r="AW170" s="10">
        <f t="shared" si="223"/>
        <v>0</v>
      </c>
      <c r="AX170" s="12">
        <f t="shared" si="224"/>
        <v>0</v>
      </c>
      <c r="BA170" s="11" t="e">
        <f t="shared" si="225"/>
        <v>#DIV/0!</v>
      </c>
      <c r="BB170" s="11" t="e">
        <f t="shared" si="226"/>
        <v>#DIV/0!</v>
      </c>
      <c r="BC170" s="11" t="e">
        <f t="shared" si="227"/>
        <v>#DIV/0!</v>
      </c>
      <c r="BD170" s="11" t="e">
        <f t="shared" si="228"/>
        <v>#DIV/0!</v>
      </c>
      <c r="BE170" s="11" t="e">
        <f t="shared" si="229"/>
        <v>#DIV/0!</v>
      </c>
      <c r="BF170" s="11" t="e">
        <f t="shared" si="230"/>
        <v>#DIV/0!</v>
      </c>
      <c r="BG170" s="11">
        <f t="shared" si="231"/>
        <v>0</v>
      </c>
      <c r="BK170" s="10"/>
      <c r="BM170"/>
      <c r="BN170"/>
      <c r="BO170"/>
      <c r="BP170"/>
      <c r="BQ170"/>
      <c r="BR170"/>
      <c r="BU170"/>
      <c r="BV170" s="10"/>
      <c r="BW170" s="10"/>
      <c r="BX170" s="10"/>
      <c r="BY170" s="10"/>
      <c r="CA170" s="10"/>
    </row>
    <row r="171" spans="1:79" x14ac:dyDescent="0.15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10">
        <f>A171</f>
        <v>0</v>
      </c>
      <c r="AP171" s="9"/>
      <c r="AR171" s="10">
        <f t="shared" si="218"/>
        <v>0</v>
      </c>
      <c r="AS171" s="10">
        <f t="shared" si="219"/>
        <v>0</v>
      </c>
      <c r="AT171" s="10">
        <f t="shared" si="220"/>
        <v>0</v>
      </c>
      <c r="AU171" s="10">
        <f t="shared" si="221"/>
        <v>0</v>
      </c>
      <c r="AV171" s="10">
        <f t="shared" si="222"/>
        <v>0</v>
      </c>
      <c r="AW171" s="10">
        <f t="shared" si="223"/>
        <v>0</v>
      </c>
      <c r="AX171" s="12">
        <f t="shared" si="224"/>
        <v>0</v>
      </c>
      <c r="BA171" s="11" t="e">
        <f t="shared" si="225"/>
        <v>#DIV/0!</v>
      </c>
      <c r="BB171" s="11" t="e">
        <f t="shared" si="226"/>
        <v>#DIV/0!</v>
      </c>
      <c r="BC171" s="11" t="e">
        <f t="shared" si="227"/>
        <v>#DIV/0!</v>
      </c>
      <c r="BD171" s="11" t="e">
        <f t="shared" si="228"/>
        <v>#DIV/0!</v>
      </c>
      <c r="BE171" s="11" t="e">
        <f t="shared" si="229"/>
        <v>#DIV/0!</v>
      </c>
      <c r="BF171" s="11" t="e">
        <f t="shared" si="230"/>
        <v>#DIV/0!</v>
      </c>
      <c r="BG171" s="11">
        <f t="shared" si="231"/>
        <v>0</v>
      </c>
      <c r="BK171" s="10"/>
      <c r="BM171"/>
      <c r="BN171"/>
      <c r="BO171"/>
      <c r="BP171"/>
      <c r="BQ171"/>
      <c r="BR171"/>
      <c r="BU171"/>
      <c r="BV171" s="10"/>
      <c r="BW171" s="10"/>
      <c r="BX171" s="10"/>
      <c r="BY171" s="10"/>
      <c r="CA171" s="10"/>
    </row>
    <row r="172" spans="1:79" x14ac:dyDescent="0.15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10">
        <f>A172</f>
        <v>0</v>
      </c>
      <c r="AP172" s="9"/>
      <c r="AR172" s="10">
        <f t="shared" si="218"/>
        <v>0</v>
      </c>
      <c r="AS172" s="10">
        <f t="shared" si="219"/>
        <v>0</v>
      </c>
      <c r="AT172" s="10">
        <f t="shared" si="220"/>
        <v>0</v>
      </c>
      <c r="AU172" s="10">
        <f t="shared" si="221"/>
        <v>0</v>
      </c>
      <c r="AV172" s="10">
        <f t="shared" si="222"/>
        <v>0</v>
      </c>
      <c r="AW172" s="10">
        <f t="shared" si="223"/>
        <v>0</v>
      </c>
      <c r="AX172" s="12">
        <f t="shared" si="224"/>
        <v>0</v>
      </c>
      <c r="BA172" s="11" t="e">
        <f t="shared" si="225"/>
        <v>#DIV/0!</v>
      </c>
      <c r="BB172" s="11" t="e">
        <f t="shared" si="226"/>
        <v>#DIV/0!</v>
      </c>
      <c r="BC172" s="11" t="e">
        <f t="shared" si="227"/>
        <v>#DIV/0!</v>
      </c>
      <c r="BD172" s="11" t="e">
        <f t="shared" si="228"/>
        <v>#DIV/0!</v>
      </c>
      <c r="BE172" s="11" t="e">
        <f t="shared" si="229"/>
        <v>#DIV/0!</v>
      </c>
      <c r="BF172" s="11" t="e">
        <f t="shared" si="230"/>
        <v>#DIV/0!</v>
      </c>
      <c r="BG172" s="11">
        <f t="shared" si="231"/>
        <v>0</v>
      </c>
      <c r="BK172" s="10"/>
      <c r="BM172"/>
      <c r="BN172"/>
      <c r="BO172"/>
      <c r="BP172"/>
      <c r="BQ172"/>
      <c r="BR172"/>
      <c r="BU172"/>
      <c r="BV172" s="10"/>
      <c r="BW172" s="10"/>
      <c r="BX172" s="10"/>
      <c r="BY172" s="10"/>
      <c r="CA172" s="10"/>
    </row>
    <row r="173" spans="1:79" x14ac:dyDescent="0.15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10">
        <f>A173</f>
        <v>0</v>
      </c>
      <c r="AP173" s="9"/>
      <c r="AR173" s="10">
        <f t="shared" si="218"/>
        <v>0</v>
      </c>
      <c r="AS173" s="10">
        <f t="shared" si="219"/>
        <v>0</v>
      </c>
      <c r="AT173" s="10">
        <f t="shared" si="220"/>
        <v>0</v>
      </c>
      <c r="AU173" s="10">
        <f t="shared" si="221"/>
        <v>0</v>
      </c>
      <c r="AV173" s="10">
        <f t="shared" si="222"/>
        <v>0</v>
      </c>
      <c r="AW173" s="10">
        <f t="shared" si="223"/>
        <v>0</v>
      </c>
      <c r="AX173" s="12">
        <f t="shared" si="224"/>
        <v>0</v>
      </c>
      <c r="BA173" s="11" t="e">
        <f t="shared" si="225"/>
        <v>#DIV/0!</v>
      </c>
      <c r="BB173" s="11" t="e">
        <f t="shared" si="226"/>
        <v>#DIV/0!</v>
      </c>
      <c r="BC173" s="11" t="e">
        <f t="shared" si="227"/>
        <v>#DIV/0!</v>
      </c>
      <c r="BD173" s="11" t="e">
        <f t="shared" si="228"/>
        <v>#DIV/0!</v>
      </c>
      <c r="BE173" s="11" t="e">
        <f t="shared" si="229"/>
        <v>#DIV/0!</v>
      </c>
      <c r="BF173" s="11" t="e">
        <f t="shared" si="230"/>
        <v>#DIV/0!</v>
      </c>
      <c r="BG173" s="11">
        <f t="shared" si="231"/>
        <v>0</v>
      </c>
      <c r="BK173" s="10"/>
      <c r="BM173"/>
      <c r="BN173"/>
      <c r="BO173"/>
      <c r="BP173"/>
      <c r="BQ173"/>
      <c r="BR173"/>
      <c r="BU173"/>
      <c r="BV173" s="10"/>
      <c r="BW173" s="10"/>
      <c r="BX173" s="10"/>
      <c r="BY173" s="10"/>
      <c r="CA173" s="10"/>
    </row>
    <row r="174" spans="1:79" x14ac:dyDescent="0.15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10">
        <f t="shared" ref="AO174:AO182" si="232">A174</f>
        <v>0</v>
      </c>
      <c r="AP174" s="9"/>
      <c r="AR174" s="10">
        <f t="shared" si="218"/>
        <v>0</v>
      </c>
      <c r="AS174" s="10">
        <f t="shared" si="219"/>
        <v>0</v>
      </c>
      <c r="AT174" s="10">
        <f t="shared" si="220"/>
        <v>0</v>
      </c>
      <c r="AU174" s="10">
        <f t="shared" si="221"/>
        <v>0</v>
      </c>
      <c r="AV174" s="10">
        <f t="shared" si="222"/>
        <v>0</v>
      </c>
      <c r="AW174" s="10">
        <f t="shared" si="223"/>
        <v>0</v>
      </c>
      <c r="AX174" s="12">
        <f t="shared" si="224"/>
        <v>0</v>
      </c>
      <c r="BA174" s="11" t="e">
        <f t="shared" si="225"/>
        <v>#DIV/0!</v>
      </c>
      <c r="BB174" s="11" t="e">
        <f t="shared" si="226"/>
        <v>#DIV/0!</v>
      </c>
      <c r="BC174" s="11" t="e">
        <f t="shared" si="227"/>
        <v>#DIV/0!</v>
      </c>
      <c r="BD174" s="11" t="e">
        <f t="shared" si="228"/>
        <v>#DIV/0!</v>
      </c>
      <c r="BE174" s="11" t="e">
        <f t="shared" si="229"/>
        <v>#DIV/0!</v>
      </c>
      <c r="BF174" s="11" t="e">
        <f t="shared" si="230"/>
        <v>#DIV/0!</v>
      </c>
      <c r="BG174" s="11">
        <f t="shared" si="231"/>
        <v>0</v>
      </c>
      <c r="BK174" s="10"/>
      <c r="BM174"/>
      <c r="BN174"/>
      <c r="BO174"/>
      <c r="BP174"/>
      <c r="BQ174"/>
      <c r="BR174"/>
      <c r="BU174"/>
      <c r="BV174" s="10"/>
      <c r="BW174" s="10"/>
      <c r="BX174" s="10"/>
      <c r="BY174" s="10"/>
      <c r="CA174" s="10"/>
    </row>
    <row r="175" spans="1:79" x14ac:dyDescent="0.15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10">
        <f t="shared" si="232"/>
        <v>0</v>
      </c>
      <c r="AP175" s="9"/>
      <c r="AR175" s="10">
        <f t="shared" si="218"/>
        <v>0</v>
      </c>
      <c r="AS175" s="10">
        <f t="shared" si="219"/>
        <v>0</v>
      </c>
      <c r="AT175" s="10">
        <f t="shared" si="220"/>
        <v>0</v>
      </c>
      <c r="AU175" s="10">
        <f t="shared" si="221"/>
        <v>0</v>
      </c>
      <c r="AV175" s="10">
        <f t="shared" si="222"/>
        <v>0</v>
      </c>
      <c r="AW175" s="10">
        <f t="shared" si="223"/>
        <v>0</v>
      </c>
      <c r="AX175" s="12">
        <f t="shared" si="224"/>
        <v>0</v>
      </c>
      <c r="BA175" s="11" t="e">
        <f t="shared" si="225"/>
        <v>#DIV/0!</v>
      </c>
      <c r="BB175" s="11" t="e">
        <f t="shared" si="226"/>
        <v>#DIV/0!</v>
      </c>
      <c r="BC175" s="11" t="e">
        <f t="shared" si="227"/>
        <v>#DIV/0!</v>
      </c>
      <c r="BD175" s="11" t="e">
        <f t="shared" si="228"/>
        <v>#DIV/0!</v>
      </c>
      <c r="BE175" s="11" t="e">
        <f t="shared" si="229"/>
        <v>#DIV/0!</v>
      </c>
      <c r="BF175" s="11" t="e">
        <f t="shared" si="230"/>
        <v>#DIV/0!</v>
      </c>
      <c r="BG175" s="11">
        <f t="shared" si="231"/>
        <v>0</v>
      </c>
      <c r="BK175" s="10"/>
      <c r="BM175"/>
      <c r="BN175"/>
      <c r="BO175"/>
      <c r="BP175"/>
      <c r="BQ175"/>
      <c r="BR175"/>
      <c r="BU175"/>
      <c r="BV175" s="10"/>
      <c r="BW175" s="10"/>
      <c r="BX175" s="10"/>
      <c r="BY175" s="10"/>
      <c r="CA175" s="10"/>
    </row>
    <row r="176" spans="1:79" x14ac:dyDescent="0.15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10">
        <f t="shared" si="232"/>
        <v>0</v>
      </c>
      <c r="AP176" s="9"/>
      <c r="AR176" s="10">
        <f t="shared" si="218"/>
        <v>0</v>
      </c>
      <c r="AS176" s="10">
        <f t="shared" si="219"/>
        <v>0</v>
      </c>
      <c r="AT176" s="10">
        <f t="shared" si="220"/>
        <v>0</v>
      </c>
      <c r="AU176" s="10">
        <f t="shared" si="221"/>
        <v>0</v>
      </c>
      <c r="AV176" s="10">
        <f t="shared" si="222"/>
        <v>0</v>
      </c>
      <c r="AW176" s="10">
        <f t="shared" si="223"/>
        <v>0</v>
      </c>
      <c r="AX176" s="12">
        <f t="shared" si="224"/>
        <v>0</v>
      </c>
      <c r="BA176" s="11" t="e">
        <f t="shared" si="225"/>
        <v>#DIV/0!</v>
      </c>
      <c r="BB176" s="11" t="e">
        <f t="shared" si="226"/>
        <v>#DIV/0!</v>
      </c>
      <c r="BC176" s="11" t="e">
        <f t="shared" si="227"/>
        <v>#DIV/0!</v>
      </c>
      <c r="BD176" s="11" t="e">
        <f t="shared" si="228"/>
        <v>#DIV/0!</v>
      </c>
      <c r="BE176" s="11" t="e">
        <f t="shared" si="229"/>
        <v>#DIV/0!</v>
      </c>
      <c r="BF176" s="11" t="e">
        <f t="shared" si="230"/>
        <v>#DIV/0!</v>
      </c>
      <c r="BG176" s="11">
        <f t="shared" si="231"/>
        <v>0</v>
      </c>
      <c r="BK176" s="10"/>
      <c r="BM176"/>
      <c r="BN176"/>
      <c r="BO176"/>
      <c r="BP176"/>
      <c r="BQ176"/>
      <c r="BR176"/>
      <c r="BU176"/>
      <c r="BV176" s="10"/>
      <c r="BW176" s="10"/>
      <c r="BX176" s="10"/>
      <c r="BY176" s="10"/>
      <c r="CA176" s="10"/>
    </row>
    <row r="177" spans="1:79" x14ac:dyDescent="0.15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10">
        <f t="shared" si="232"/>
        <v>0</v>
      </c>
      <c r="AP177" s="9"/>
      <c r="AR177" s="10">
        <f t="shared" si="218"/>
        <v>0</v>
      </c>
      <c r="AS177" s="10">
        <f t="shared" si="219"/>
        <v>0</v>
      </c>
      <c r="AT177" s="10">
        <f t="shared" si="220"/>
        <v>0</v>
      </c>
      <c r="AU177" s="10">
        <f t="shared" si="221"/>
        <v>0</v>
      </c>
      <c r="AV177" s="10">
        <f t="shared" si="222"/>
        <v>0</v>
      </c>
      <c r="AW177" s="10">
        <f t="shared" si="223"/>
        <v>0</v>
      </c>
      <c r="AX177" s="12">
        <f t="shared" si="224"/>
        <v>0</v>
      </c>
      <c r="BA177" s="11" t="e">
        <f t="shared" si="225"/>
        <v>#DIV/0!</v>
      </c>
      <c r="BB177" s="11" t="e">
        <f t="shared" si="226"/>
        <v>#DIV/0!</v>
      </c>
      <c r="BC177" s="11" t="e">
        <f t="shared" si="227"/>
        <v>#DIV/0!</v>
      </c>
      <c r="BD177" s="11" t="e">
        <f t="shared" si="228"/>
        <v>#DIV/0!</v>
      </c>
      <c r="BE177" s="11" t="e">
        <f t="shared" si="229"/>
        <v>#DIV/0!</v>
      </c>
      <c r="BF177" s="11" t="e">
        <f t="shared" si="230"/>
        <v>#DIV/0!</v>
      </c>
      <c r="BG177" s="11">
        <f t="shared" si="231"/>
        <v>0</v>
      </c>
      <c r="BK177" s="10"/>
      <c r="BM177"/>
      <c r="BN177"/>
      <c r="BO177"/>
      <c r="BP177"/>
      <c r="BQ177"/>
      <c r="BR177"/>
      <c r="BU177"/>
      <c r="BV177" s="10"/>
      <c r="BW177" s="10"/>
      <c r="BX177" s="10"/>
      <c r="BY177" s="10"/>
      <c r="CA177" s="10"/>
    </row>
    <row r="178" spans="1:79" x14ac:dyDescent="0.15">
      <c r="A178" s="1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10">
        <f t="shared" si="232"/>
        <v>0</v>
      </c>
      <c r="AP178" s="9"/>
      <c r="AR178" s="10">
        <f t="shared" si="218"/>
        <v>0</v>
      </c>
      <c r="AS178" s="10">
        <f t="shared" si="219"/>
        <v>0</v>
      </c>
      <c r="AT178" s="10">
        <f t="shared" si="220"/>
        <v>0</v>
      </c>
      <c r="AU178" s="10">
        <f t="shared" si="221"/>
        <v>0</v>
      </c>
      <c r="AV178" s="10">
        <f t="shared" si="222"/>
        <v>0</v>
      </c>
      <c r="AW178" s="10">
        <f t="shared" si="223"/>
        <v>0</v>
      </c>
      <c r="AX178" s="12">
        <f t="shared" si="224"/>
        <v>0</v>
      </c>
      <c r="BA178" s="11" t="e">
        <f t="shared" si="225"/>
        <v>#DIV/0!</v>
      </c>
      <c r="BB178" s="11" t="e">
        <f t="shared" si="226"/>
        <v>#DIV/0!</v>
      </c>
      <c r="BC178" s="11" t="e">
        <f t="shared" si="227"/>
        <v>#DIV/0!</v>
      </c>
      <c r="BD178" s="11" t="e">
        <f t="shared" si="228"/>
        <v>#DIV/0!</v>
      </c>
      <c r="BE178" s="11" t="e">
        <f t="shared" si="229"/>
        <v>#DIV/0!</v>
      </c>
      <c r="BF178" s="11" t="e">
        <f t="shared" si="230"/>
        <v>#DIV/0!</v>
      </c>
      <c r="BG178" s="11">
        <f t="shared" si="231"/>
        <v>0</v>
      </c>
      <c r="BK178" s="10"/>
      <c r="BM178"/>
      <c r="BN178"/>
      <c r="BO178"/>
      <c r="BP178"/>
      <c r="BQ178"/>
      <c r="BR178"/>
      <c r="BU178"/>
      <c r="BV178" s="10"/>
      <c r="BW178" s="10"/>
      <c r="BX178" s="10"/>
      <c r="BY178" s="10"/>
      <c r="CA178" s="10"/>
    </row>
    <row r="179" spans="1:79" x14ac:dyDescent="0.15">
      <c r="A179" s="1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10">
        <f t="shared" si="232"/>
        <v>0</v>
      </c>
      <c r="AP179" s="9"/>
      <c r="AR179" s="10">
        <f t="shared" si="218"/>
        <v>0</v>
      </c>
      <c r="AS179" s="10">
        <f t="shared" si="219"/>
        <v>0</v>
      </c>
      <c r="AT179" s="10">
        <f t="shared" si="220"/>
        <v>0</v>
      </c>
      <c r="AU179" s="10">
        <f t="shared" si="221"/>
        <v>0</v>
      </c>
      <c r="AV179" s="10">
        <f t="shared" si="222"/>
        <v>0</v>
      </c>
      <c r="AW179" s="10">
        <f t="shared" si="223"/>
        <v>0</v>
      </c>
      <c r="AX179" s="12">
        <f t="shared" si="224"/>
        <v>0</v>
      </c>
      <c r="BA179" s="11" t="e">
        <f t="shared" si="225"/>
        <v>#DIV/0!</v>
      </c>
      <c r="BB179" s="11" t="e">
        <f t="shared" si="226"/>
        <v>#DIV/0!</v>
      </c>
      <c r="BC179" s="11" t="e">
        <f t="shared" si="227"/>
        <v>#DIV/0!</v>
      </c>
      <c r="BD179" s="11" t="e">
        <f t="shared" si="228"/>
        <v>#DIV/0!</v>
      </c>
      <c r="BE179" s="11" t="e">
        <f t="shared" si="229"/>
        <v>#DIV/0!</v>
      </c>
      <c r="BF179" s="11" t="e">
        <f t="shared" si="230"/>
        <v>#DIV/0!</v>
      </c>
      <c r="BG179" s="11">
        <f t="shared" si="231"/>
        <v>0</v>
      </c>
      <c r="BK179" s="10"/>
      <c r="BM179"/>
      <c r="BN179"/>
      <c r="BO179"/>
      <c r="BP179"/>
      <c r="BQ179"/>
      <c r="BR179"/>
      <c r="BU179"/>
      <c r="BV179" s="10"/>
      <c r="BW179" s="10"/>
      <c r="BX179" s="10"/>
      <c r="BY179" s="10"/>
      <c r="CA179" s="10"/>
    </row>
    <row r="180" spans="1:79" x14ac:dyDescent="0.15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10">
        <f t="shared" si="232"/>
        <v>0</v>
      </c>
      <c r="AP180" s="9"/>
      <c r="AR180" s="10">
        <f t="shared" si="218"/>
        <v>0</v>
      </c>
      <c r="AS180" s="10">
        <f t="shared" si="219"/>
        <v>0</v>
      </c>
      <c r="AT180" s="10">
        <f t="shared" si="220"/>
        <v>0</v>
      </c>
      <c r="AU180" s="10">
        <f t="shared" si="221"/>
        <v>0</v>
      </c>
      <c r="AV180" s="10">
        <f t="shared" si="222"/>
        <v>0</v>
      </c>
      <c r="AW180" s="10">
        <f t="shared" si="223"/>
        <v>0</v>
      </c>
      <c r="AX180" s="12">
        <f t="shared" si="224"/>
        <v>0</v>
      </c>
      <c r="BA180" s="11" t="e">
        <f t="shared" si="225"/>
        <v>#DIV/0!</v>
      </c>
      <c r="BB180" s="11" t="e">
        <f t="shared" si="226"/>
        <v>#DIV/0!</v>
      </c>
      <c r="BC180" s="11" t="e">
        <f t="shared" si="227"/>
        <v>#DIV/0!</v>
      </c>
      <c r="BD180" s="11" t="e">
        <f t="shared" si="228"/>
        <v>#DIV/0!</v>
      </c>
      <c r="BE180" s="11" t="e">
        <f t="shared" si="229"/>
        <v>#DIV/0!</v>
      </c>
      <c r="BF180" s="11" t="e">
        <f t="shared" si="230"/>
        <v>#DIV/0!</v>
      </c>
      <c r="BG180" s="11">
        <f t="shared" si="231"/>
        <v>0</v>
      </c>
      <c r="BK180" s="10"/>
      <c r="BM180"/>
      <c r="BN180"/>
      <c r="BO180"/>
      <c r="BP180"/>
      <c r="BQ180"/>
      <c r="BR180"/>
      <c r="BU180"/>
      <c r="BV180" s="10"/>
      <c r="BW180" s="10"/>
      <c r="BX180" s="10"/>
      <c r="BY180" s="10"/>
      <c r="CA180" s="10"/>
    </row>
    <row r="181" spans="1:79" x14ac:dyDescent="0.15">
      <c r="A181" s="10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10">
        <f t="shared" si="232"/>
        <v>0</v>
      </c>
      <c r="AP181" s="9"/>
      <c r="AR181" s="10">
        <f t="shared" si="218"/>
        <v>0</v>
      </c>
      <c r="AS181" s="10">
        <f t="shared" si="219"/>
        <v>0</v>
      </c>
      <c r="AT181" s="10">
        <f t="shared" si="220"/>
        <v>0</v>
      </c>
      <c r="AU181" s="10">
        <f t="shared" si="221"/>
        <v>0</v>
      </c>
      <c r="AV181" s="10">
        <f t="shared" si="222"/>
        <v>0</v>
      </c>
      <c r="AW181" s="10">
        <f t="shared" si="223"/>
        <v>0</v>
      </c>
      <c r="AX181" s="12">
        <f t="shared" si="224"/>
        <v>0</v>
      </c>
      <c r="BA181" s="11" t="e">
        <f t="shared" si="225"/>
        <v>#DIV/0!</v>
      </c>
      <c r="BB181" s="11" t="e">
        <f t="shared" si="226"/>
        <v>#DIV/0!</v>
      </c>
      <c r="BC181" s="11" t="e">
        <f t="shared" si="227"/>
        <v>#DIV/0!</v>
      </c>
      <c r="BD181" s="11" t="e">
        <f t="shared" si="228"/>
        <v>#DIV/0!</v>
      </c>
      <c r="BE181" s="11" t="e">
        <f t="shared" si="229"/>
        <v>#DIV/0!</v>
      </c>
      <c r="BF181" s="11" t="e">
        <f t="shared" si="230"/>
        <v>#DIV/0!</v>
      </c>
      <c r="BG181" s="11">
        <f t="shared" si="231"/>
        <v>0</v>
      </c>
      <c r="BK181" s="10"/>
      <c r="BM181"/>
      <c r="BN181"/>
      <c r="BO181"/>
      <c r="BP181"/>
      <c r="BQ181"/>
      <c r="BR181"/>
      <c r="BU181"/>
      <c r="BV181" s="10"/>
      <c r="BW181" s="10"/>
      <c r="BX181" s="10"/>
      <c r="BY181" s="10"/>
      <c r="CA181" s="10"/>
    </row>
    <row r="182" spans="1:79" x14ac:dyDescent="0.15">
      <c r="A182" s="10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10">
        <f t="shared" si="232"/>
        <v>0</v>
      </c>
      <c r="AP182" s="9"/>
      <c r="AR182" s="10">
        <f t="shared" si="218"/>
        <v>0</v>
      </c>
      <c r="AS182" s="10">
        <f t="shared" si="219"/>
        <v>0</v>
      </c>
      <c r="AT182" s="10">
        <f t="shared" si="220"/>
        <v>0</v>
      </c>
      <c r="AU182" s="10">
        <f t="shared" si="221"/>
        <v>0</v>
      </c>
      <c r="AV182" s="10">
        <f t="shared" si="222"/>
        <v>0</v>
      </c>
      <c r="AW182" s="10">
        <f t="shared" si="223"/>
        <v>0</v>
      </c>
      <c r="AX182" s="12">
        <f t="shared" si="224"/>
        <v>0</v>
      </c>
      <c r="BA182" s="11" t="e">
        <f t="shared" si="225"/>
        <v>#DIV/0!</v>
      </c>
      <c r="BB182" s="11" t="e">
        <f t="shared" si="226"/>
        <v>#DIV/0!</v>
      </c>
      <c r="BC182" s="11" t="e">
        <f t="shared" si="227"/>
        <v>#DIV/0!</v>
      </c>
      <c r="BD182" s="11" t="e">
        <f t="shared" si="228"/>
        <v>#DIV/0!</v>
      </c>
      <c r="BE182" s="11" t="e">
        <f t="shared" si="229"/>
        <v>#DIV/0!</v>
      </c>
      <c r="BF182" s="11" t="e">
        <f t="shared" si="230"/>
        <v>#DIV/0!</v>
      </c>
      <c r="BG182" s="11">
        <f t="shared" si="231"/>
        <v>0</v>
      </c>
      <c r="BK182" s="10"/>
      <c r="BM182"/>
      <c r="BN182"/>
      <c r="BO182"/>
      <c r="BP182"/>
      <c r="BQ182"/>
      <c r="BR182"/>
      <c r="BU182"/>
      <c r="BV182" s="10"/>
      <c r="BW182" s="10"/>
      <c r="BX182" s="10"/>
      <c r="BY182" s="10"/>
      <c r="CA182" s="10"/>
    </row>
    <row r="183" spans="1:79" x14ac:dyDescent="0.15">
      <c r="A183" s="1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R183" s="10">
        <f t="shared" si="218"/>
        <v>0</v>
      </c>
      <c r="AS183" s="10">
        <f t="shared" si="219"/>
        <v>0</v>
      </c>
      <c r="AT183" s="10">
        <f t="shared" si="220"/>
        <v>0</v>
      </c>
      <c r="AU183" s="10">
        <f t="shared" si="221"/>
        <v>0</v>
      </c>
      <c r="AV183" s="10">
        <f t="shared" si="222"/>
        <v>0</v>
      </c>
      <c r="AW183" s="10">
        <f t="shared" si="223"/>
        <v>0</v>
      </c>
      <c r="AX183" s="12">
        <f t="shared" si="224"/>
        <v>0</v>
      </c>
      <c r="BA183" s="11" t="e">
        <f t="shared" si="225"/>
        <v>#DIV/0!</v>
      </c>
      <c r="BB183" s="11" t="e">
        <f t="shared" si="226"/>
        <v>#DIV/0!</v>
      </c>
      <c r="BC183" s="11" t="e">
        <f t="shared" si="227"/>
        <v>#DIV/0!</v>
      </c>
      <c r="BD183" s="11" t="e">
        <f t="shared" si="228"/>
        <v>#DIV/0!</v>
      </c>
      <c r="BE183" s="11" t="e">
        <f t="shared" si="229"/>
        <v>#DIV/0!</v>
      </c>
      <c r="BF183" s="11" t="e">
        <f t="shared" si="230"/>
        <v>#DIV/0!</v>
      </c>
      <c r="BG183" s="11">
        <f t="shared" si="231"/>
        <v>0</v>
      </c>
      <c r="BK183" s="10"/>
      <c r="BM183"/>
      <c r="BN183"/>
      <c r="BO183"/>
      <c r="BP183"/>
      <c r="BQ183"/>
      <c r="BR183"/>
      <c r="BU183"/>
      <c r="BV183" s="10"/>
      <c r="BW183" s="10"/>
      <c r="BX183" s="10"/>
      <c r="BY183" s="10"/>
      <c r="CA183" s="10"/>
    </row>
    <row r="184" spans="1:79" x14ac:dyDescent="0.15">
      <c r="A184" s="10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R184" s="10">
        <f t="shared" si="218"/>
        <v>0</v>
      </c>
      <c r="AS184" s="10">
        <f t="shared" si="219"/>
        <v>0</v>
      </c>
      <c r="AT184" s="10">
        <f t="shared" si="220"/>
        <v>0</v>
      </c>
      <c r="AU184" s="10">
        <f t="shared" si="221"/>
        <v>0</v>
      </c>
      <c r="AV184" s="10">
        <f t="shared" si="222"/>
        <v>0</v>
      </c>
      <c r="AW184" s="10">
        <f t="shared" si="223"/>
        <v>0</v>
      </c>
      <c r="AX184" s="12">
        <f t="shared" si="224"/>
        <v>0</v>
      </c>
      <c r="BA184" s="11" t="e">
        <f t="shared" si="225"/>
        <v>#DIV/0!</v>
      </c>
      <c r="BB184" s="11" t="e">
        <f t="shared" si="226"/>
        <v>#DIV/0!</v>
      </c>
      <c r="BC184" s="11" t="e">
        <f t="shared" si="227"/>
        <v>#DIV/0!</v>
      </c>
      <c r="BD184" s="11" t="e">
        <f t="shared" si="228"/>
        <v>#DIV/0!</v>
      </c>
      <c r="BE184" s="11" t="e">
        <f t="shared" si="229"/>
        <v>#DIV/0!</v>
      </c>
      <c r="BF184" s="11" t="e">
        <f t="shared" si="230"/>
        <v>#DIV/0!</v>
      </c>
      <c r="BG184" s="11">
        <f t="shared" si="231"/>
        <v>0</v>
      </c>
      <c r="BK184" s="10"/>
      <c r="BM184"/>
      <c r="BN184"/>
      <c r="BO184"/>
      <c r="BP184"/>
      <c r="BQ184"/>
      <c r="BR184"/>
      <c r="BU184"/>
      <c r="BV184" s="10"/>
      <c r="BW184" s="10"/>
      <c r="BX184" s="10"/>
      <c r="BY184" s="10"/>
      <c r="CA184" s="10"/>
    </row>
    <row r="185" spans="1:79" x14ac:dyDescent="0.15">
      <c r="A185" s="10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R185" s="10">
        <f t="shared" si="218"/>
        <v>0</v>
      </c>
      <c r="AS185" s="10">
        <f t="shared" si="219"/>
        <v>0</v>
      </c>
      <c r="AT185" s="10">
        <f t="shared" si="220"/>
        <v>0</v>
      </c>
      <c r="AU185" s="10">
        <f t="shared" si="221"/>
        <v>0</v>
      </c>
      <c r="AV185" s="10">
        <f t="shared" si="222"/>
        <v>0</v>
      </c>
      <c r="AW185" s="10">
        <f t="shared" si="223"/>
        <v>0</v>
      </c>
      <c r="AX185" s="12">
        <f t="shared" si="224"/>
        <v>0</v>
      </c>
      <c r="BA185" s="11" t="e">
        <f t="shared" si="225"/>
        <v>#DIV/0!</v>
      </c>
      <c r="BB185" s="11" t="e">
        <f t="shared" si="226"/>
        <v>#DIV/0!</v>
      </c>
      <c r="BC185" s="11" t="e">
        <f t="shared" si="227"/>
        <v>#DIV/0!</v>
      </c>
      <c r="BD185" s="11" t="e">
        <f t="shared" si="228"/>
        <v>#DIV/0!</v>
      </c>
      <c r="BE185" s="11" t="e">
        <f t="shared" si="229"/>
        <v>#DIV/0!</v>
      </c>
      <c r="BF185" s="11" t="e">
        <f t="shared" si="230"/>
        <v>#DIV/0!</v>
      </c>
      <c r="BG185" s="11">
        <f t="shared" si="231"/>
        <v>0</v>
      </c>
      <c r="BK185" s="10"/>
      <c r="BM185"/>
      <c r="BN185"/>
      <c r="BO185"/>
      <c r="BP185"/>
      <c r="BQ185"/>
      <c r="BR185"/>
      <c r="BU185"/>
      <c r="BV185" s="10"/>
      <c r="BW185" s="10"/>
      <c r="BX185" s="10"/>
      <c r="BY185" s="10"/>
      <c r="CA185" s="10"/>
    </row>
    <row r="186" spans="1:79" x14ac:dyDescent="0.15">
      <c r="A186" s="1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R186" s="10">
        <f t="shared" si="218"/>
        <v>0</v>
      </c>
      <c r="AS186" s="10">
        <f t="shared" si="219"/>
        <v>0</v>
      </c>
      <c r="AT186" s="10">
        <f t="shared" si="220"/>
        <v>0</v>
      </c>
      <c r="AU186" s="10">
        <f t="shared" si="221"/>
        <v>0</v>
      </c>
      <c r="AV186" s="10">
        <f t="shared" si="222"/>
        <v>0</v>
      </c>
      <c r="AW186" s="10">
        <f t="shared" si="223"/>
        <v>0</v>
      </c>
      <c r="AX186" s="12">
        <f t="shared" si="224"/>
        <v>0</v>
      </c>
      <c r="BA186" s="11" t="e">
        <f t="shared" si="225"/>
        <v>#DIV/0!</v>
      </c>
      <c r="BB186" s="11" t="e">
        <f t="shared" si="226"/>
        <v>#DIV/0!</v>
      </c>
      <c r="BC186" s="11" t="e">
        <f t="shared" si="227"/>
        <v>#DIV/0!</v>
      </c>
      <c r="BD186" s="11" t="e">
        <f t="shared" si="228"/>
        <v>#DIV/0!</v>
      </c>
      <c r="BE186" s="11" t="e">
        <f t="shared" si="229"/>
        <v>#DIV/0!</v>
      </c>
      <c r="BF186" s="11" t="e">
        <f t="shared" si="230"/>
        <v>#DIV/0!</v>
      </c>
      <c r="BG186" s="11">
        <f t="shared" si="231"/>
        <v>0</v>
      </c>
      <c r="BK186" s="10"/>
      <c r="BM186"/>
      <c r="BN186"/>
      <c r="BO186"/>
      <c r="BP186"/>
      <c r="BQ186"/>
      <c r="BR186"/>
      <c r="BU186"/>
      <c r="BV186" s="10"/>
      <c r="BW186" s="10"/>
      <c r="BX186" s="10"/>
      <c r="BY186" s="10"/>
      <c r="CA186" s="10"/>
    </row>
    <row r="187" spans="1:79" x14ac:dyDescent="0.15">
      <c r="A187" s="10"/>
      <c r="AR187" s="10"/>
      <c r="AS187" s="10"/>
      <c r="AT187" s="10"/>
      <c r="AU187" s="10"/>
      <c r="AV187" s="10"/>
      <c r="AW187" s="10"/>
      <c r="AX187" s="12"/>
      <c r="BK187" s="10"/>
      <c r="BM187"/>
      <c r="BN187"/>
      <c r="BP187"/>
      <c r="BQ187"/>
      <c r="BR187"/>
      <c r="BU187"/>
      <c r="BV187" s="10"/>
      <c r="BW187" s="10"/>
      <c r="BX187" s="10"/>
      <c r="BY187" s="10"/>
      <c r="CA187" s="10"/>
    </row>
    <row r="188" spans="1:79" x14ac:dyDescent="0.15">
      <c r="BU188"/>
      <c r="CA188" s="7"/>
    </row>
    <row r="189" spans="1:79" x14ac:dyDescent="0.15">
      <c r="BU189"/>
      <c r="CA189" s="7"/>
    </row>
    <row r="190" spans="1:79" x14ac:dyDescent="0.15">
      <c r="BU190"/>
      <c r="CA190" s="7"/>
    </row>
    <row r="191" spans="1:79" x14ac:dyDescent="0.15">
      <c r="BU191"/>
      <c r="CA191" s="7"/>
    </row>
    <row r="192" spans="1:79" x14ac:dyDescent="0.15">
      <c r="BU192"/>
      <c r="CA192" s="7"/>
    </row>
    <row r="193" spans="73:79" x14ac:dyDescent="0.15">
      <c r="BU193"/>
      <c r="CA193" s="7"/>
    </row>
    <row r="194" spans="73:79" x14ac:dyDescent="0.15">
      <c r="BU194"/>
      <c r="CA194" s="7"/>
    </row>
    <row r="195" spans="73:79" x14ac:dyDescent="0.15">
      <c r="BU195"/>
      <c r="CA195" s="7"/>
    </row>
    <row r="196" spans="73:79" x14ac:dyDescent="0.15">
      <c r="BU196"/>
      <c r="CA196" s="7"/>
    </row>
    <row r="197" spans="73:79" x14ac:dyDescent="0.15">
      <c r="BU197"/>
      <c r="CA197" s="7"/>
    </row>
    <row r="198" spans="73:79" x14ac:dyDescent="0.15">
      <c r="BU198"/>
      <c r="CA198" s="7"/>
    </row>
    <row r="199" spans="73:79" x14ac:dyDescent="0.15">
      <c r="BU199"/>
      <c r="CA199" s="7"/>
    </row>
    <row r="200" spans="73:79" x14ac:dyDescent="0.15">
      <c r="BU200"/>
      <c r="CA200" s="7"/>
    </row>
    <row r="201" spans="73:79" x14ac:dyDescent="0.15">
      <c r="BU201"/>
      <c r="CA201" s="7"/>
    </row>
    <row r="202" spans="73:79" x14ac:dyDescent="0.15">
      <c r="BU202"/>
      <c r="CA202" s="7"/>
    </row>
    <row r="203" spans="73:79" x14ac:dyDescent="0.15">
      <c r="BU203"/>
      <c r="CA203" s="7"/>
    </row>
    <row r="204" spans="73:79" x14ac:dyDescent="0.15">
      <c r="BU204"/>
      <c r="CA204" s="7"/>
    </row>
    <row r="205" spans="73:79" x14ac:dyDescent="0.15">
      <c r="BU205"/>
      <c r="CA205" s="7"/>
    </row>
    <row r="206" spans="73:79" x14ac:dyDescent="0.15">
      <c r="BU206"/>
      <c r="CA206" s="7"/>
    </row>
    <row r="207" spans="73:79" x14ac:dyDescent="0.15">
      <c r="BU207"/>
      <c r="CA207" s="7"/>
    </row>
    <row r="208" spans="73:79" x14ac:dyDescent="0.15">
      <c r="BU208"/>
      <c r="CA208" s="7"/>
    </row>
    <row r="209" spans="73:79" x14ac:dyDescent="0.15">
      <c r="BU209"/>
      <c r="CA209" s="7"/>
    </row>
    <row r="210" spans="73:79" x14ac:dyDescent="0.15">
      <c r="BU210"/>
      <c r="CA210" s="7"/>
    </row>
    <row r="211" spans="73:79" x14ac:dyDescent="0.15">
      <c r="BU211"/>
      <c r="CA211" s="7"/>
    </row>
    <row r="212" spans="73:79" x14ac:dyDescent="0.15">
      <c r="BU212"/>
      <c r="CA212" s="7"/>
    </row>
    <row r="213" spans="73:79" x14ac:dyDescent="0.15">
      <c r="BU213"/>
      <c r="CA213" s="7"/>
    </row>
    <row r="214" spans="73:79" x14ac:dyDescent="0.15">
      <c r="BU214"/>
      <c r="CA214" s="7"/>
    </row>
    <row r="215" spans="73:79" x14ac:dyDescent="0.15">
      <c r="BU215"/>
      <c r="CA215" s="7"/>
    </row>
    <row r="216" spans="73:79" x14ac:dyDescent="0.15">
      <c r="BU216"/>
      <c r="CA216" s="7"/>
    </row>
    <row r="217" spans="73:79" x14ac:dyDescent="0.15">
      <c r="BU217"/>
      <c r="CA217" s="7"/>
    </row>
    <row r="218" spans="73:79" x14ac:dyDescent="0.15">
      <c r="BU218"/>
      <c r="CA218" s="7"/>
    </row>
    <row r="219" spans="73:79" x14ac:dyDescent="0.15">
      <c r="BU219"/>
      <c r="CA219" s="7"/>
    </row>
    <row r="220" spans="73:79" x14ac:dyDescent="0.15">
      <c r="BU220"/>
      <c r="CA220" s="7"/>
    </row>
    <row r="221" spans="73:79" x14ac:dyDescent="0.15">
      <c r="BU221"/>
      <c r="CA221" s="7"/>
    </row>
    <row r="222" spans="73:79" x14ac:dyDescent="0.15">
      <c r="BU222"/>
      <c r="CA222" s="7"/>
    </row>
    <row r="223" spans="73:79" x14ac:dyDescent="0.15">
      <c r="BU223"/>
      <c r="CA223" s="7"/>
    </row>
    <row r="224" spans="73:79" x14ac:dyDescent="0.15">
      <c r="BU224"/>
      <c r="CA224" s="7"/>
    </row>
    <row r="225" spans="73:79" x14ac:dyDescent="0.15">
      <c r="BU225"/>
      <c r="CA225" s="7"/>
    </row>
    <row r="226" spans="73:79" x14ac:dyDescent="0.15">
      <c r="BU226"/>
      <c r="CA226" s="7"/>
    </row>
    <row r="227" spans="73:79" x14ac:dyDescent="0.15">
      <c r="BU227"/>
      <c r="CA227" s="7"/>
    </row>
    <row r="228" spans="73:79" x14ac:dyDescent="0.15">
      <c r="BU228"/>
      <c r="CA228" s="7"/>
    </row>
    <row r="229" spans="73:79" x14ac:dyDescent="0.15">
      <c r="BU229"/>
      <c r="CA229" s="7"/>
    </row>
    <row r="230" spans="73:79" x14ac:dyDescent="0.15">
      <c r="BU230"/>
      <c r="CA230" s="7"/>
    </row>
    <row r="231" spans="73:79" x14ac:dyDescent="0.15">
      <c r="BU231"/>
      <c r="CA231" s="7"/>
    </row>
    <row r="232" spans="73:79" x14ac:dyDescent="0.15">
      <c r="BU232"/>
      <c r="CA232" s="7"/>
    </row>
    <row r="233" spans="73:79" x14ac:dyDescent="0.15">
      <c r="BU233"/>
      <c r="CA233" s="7"/>
    </row>
    <row r="234" spans="73:79" x14ac:dyDescent="0.15">
      <c r="BU234"/>
      <c r="CA234" s="7"/>
    </row>
    <row r="235" spans="73:79" x14ac:dyDescent="0.15">
      <c r="BU235"/>
      <c r="CA235" s="7"/>
    </row>
    <row r="236" spans="73:79" x14ac:dyDescent="0.15">
      <c r="BU236"/>
      <c r="CA236" s="7"/>
    </row>
    <row r="237" spans="73:79" x14ac:dyDescent="0.15">
      <c r="BU237"/>
      <c r="CA237" s="7"/>
    </row>
    <row r="238" spans="73:79" x14ac:dyDescent="0.15">
      <c r="BU238"/>
      <c r="CA238" s="7"/>
    </row>
    <row r="239" spans="73:79" x14ac:dyDescent="0.15">
      <c r="BU239"/>
      <c r="CA239" s="7"/>
    </row>
    <row r="240" spans="73:79" x14ac:dyDescent="0.15">
      <c r="BU240"/>
      <c r="CA240" s="7"/>
    </row>
    <row r="241" spans="73:79" x14ac:dyDescent="0.15">
      <c r="BU241"/>
      <c r="CA241" s="7"/>
    </row>
    <row r="242" spans="73:79" x14ac:dyDescent="0.15">
      <c r="BU242"/>
      <c r="CA242" s="7"/>
    </row>
    <row r="243" spans="73:79" x14ac:dyDescent="0.15">
      <c r="BU243"/>
      <c r="CA243" s="7"/>
    </row>
    <row r="244" spans="73:79" x14ac:dyDescent="0.15">
      <c r="BU244"/>
      <c r="CA244" s="7"/>
    </row>
    <row r="245" spans="73:79" x14ac:dyDescent="0.15">
      <c r="BU245"/>
      <c r="CA245" s="7"/>
    </row>
    <row r="246" spans="73:79" x14ac:dyDescent="0.15">
      <c r="BU246"/>
      <c r="CA246" s="7"/>
    </row>
    <row r="247" spans="73:79" x14ac:dyDescent="0.15">
      <c r="BU247"/>
      <c r="CA247" s="7"/>
    </row>
    <row r="248" spans="73:79" x14ac:dyDescent="0.15">
      <c r="BU248"/>
      <c r="CA248" s="7"/>
    </row>
    <row r="249" spans="73:79" x14ac:dyDescent="0.15">
      <c r="BU249"/>
      <c r="CA249" s="7"/>
    </row>
    <row r="250" spans="73:79" x14ac:dyDescent="0.15">
      <c r="BU250"/>
      <c r="CA250" s="7"/>
    </row>
    <row r="251" spans="73:79" x14ac:dyDescent="0.15">
      <c r="BU251"/>
      <c r="CA251" s="7"/>
    </row>
    <row r="252" spans="73:79" x14ac:dyDescent="0.15">
      <c r="BU252"/>
      <c r="CA252" s="7"/>
    </row>
    <row r="253" spans="73:79" x14ac:dyDescent="0.15">
      <c r="BU253"/>
      <c r="CA253" s="7"/>
    </row>
    <row r="254" spans="73:79" x14ac:dyDescent="0.15">
      <c r="BU254"/>
      <c r="CA254" s="7"/>
    </row>
    <row r="255" spans="73:79" x14ac:dyDescent="0.15">
      <c r="BU255"/>
      <c r="CA255" s="7"/>
    </row>
    <row r="256" spans="73:79" x14ac:dyDescent="0.15">
      <c r="BU256"/>
      <c r="CA256" s="7"/>
    </row>
    <row r="257" spans="73:79" x14ac:dyDescent="0.15">
      <c r="BU257"/>
      <c r="CA257" s="7"/>
    </row>
    <row r="258" spans="73:79" x14ac:dyDescent="0.15">
      <c r="BU258"/>
      <c r="CA258" s="7"/>
    </row>
    <row r="259" spans="73:79" x14ac:dyDescent="0.15">
      <c r="BU259"/>
      <c r="CA259" s="7"/>
    </row>
    <row r="260" spans="73:79" x14ac:dyDescent="0.15">
      <c r="BU260"/>
      <c r="CA260" s="7"/>
    </row>
    <row r="261" spans="73:79" x14ac:dyDescent="0.15">
      <c r="BU261"/>
      <c r="CA261" s="7"/>
    </row>
    <row r="262" spans="73:79" x14ac:dyDescent="0.15">
      <c r="BU262"/>
      <c r="CA262" s="7"/>
    </row>
    <row r="263" spans="73:79" x14ac:dyDescent="0.15">
      <c r="BU263"/>
      <c r="CA263" s="7"/>
    </row>
    <row r="264" spans="73:79" x14ac:dyDescent="0.15">
      <c r="BU264"/>
      <c r="CA264" s="7"/>
    </row>
    <row r="265" spans="73:79" x14ac:dyDescent="0.15">
      <c r="BU265"/>
      <c r="CA265" s="7"/>
    </row>
    <row r="266" spans="73:79" x14ac:dyDescent="0.15">
      <c r="BU266"/>
      <c r="CA266" s="7"/>
    </row>
    <row r="267" spans="73:79" x14ac:dyDescent="0.15">
      <c r="BU267"/>
      <c r="CA267" s="7"/>
    </row>
    <row r="268" spans="73:79" x14ac:dyDescent="0.15">
      <c r="BU268"/>
      <c r="CA268" s="7"/>
    </row>
    <row r="269" spans="73:79" x14ac:dyDescent="0.15">
      <c r="BU269"/>
      <c r="CA269" s="7"/>
    </row>
    <row r="270" spans="73:79" x14ac:dyDescent="0.15">
      <c r="BU270"/>
      <c r="CA270" s="7"/>
    </row>
    <row r="271" spans="73:79" x14ac:dyDescent="0.15">
      <c r="BU271"/>
      <c r="CA271" s="7"/>
    </row>
    <row r="272" spans="73:79" x14ac:dyDescent="0.15">
      <c r="BU272"/>
      <c r="CA272" s="7"/>
    </row>
    <row r="273" spans="73:79" x14ac:dyDescent="0.15">
      <c r="BU273"/>
      <c r="CA273" s="7"/>
    </row>
    <row r="274" spans="73:79" x14ac:dyDescent="0.15">
      <c r="BU274"/>
      <c r="CA274" s="7"/>
    </row>
    <row r="275" spans="73:79" x14ac:dyDescent="0.15">
      <c r="BU275"/>
      <c r="CA275" s="7"/>
    </row>
    <row r="276" spans="73:79" x14ac:dyDescent="0.15">
      <c r="BU276"/>
      <c r="CA276" s="7"/>
    </row>
    <row r="277" spans="73:79" x14ac:dyDescent="0.15">
      <c r="BU277"/>
      <c r="CA277" s="7"/>
    </row>
    <row r="278" spans="73:79" x14ac:dyDescent="0.15">
      <c r="BU278"/>
      <c r="CA278" s="7"/>
    </row>
    <row r="279" spans="73:79" x14ac:dyDescent="0.15">
      <c r="BU279"/>
      <c r="CA279" s="7"/>
    </row>
    <row r="280" spans="73:79" x14ac:dyDescent="0.15">
      <c r="BU280"/>
      <c r="CA280" s="7"/>
    </row>
    <row r="281" spans="73:79" x14ac:dyDescent="0.15">
      <c r="BU281"/>
      <c r="CA281" s="7"/>
    </row>
    <row r="282" spans="73:79" x14ac:dyDescent="0.15">
      <c r="BU282"/>
      <c r="CA282" s="7"/>
    </row>
    <row r="283" spans="73:79" x14ac:dyDescent="0.15">
      <c r="BU283"/>
      <c r="CA283" s="7"/>
    </row>
    <row r="284" spans="73:79" x14ac:dyDescent="0.15">
      <c r="BU284"/>
      <c r="CA284" s="7"/>
    </row>
    <row r="285" spans="73:79" x14ac:dyDescent="0.15">
      <c r="BU285"/>
      <c r="CA285" s="7"/>
    </row>
    <row r="286" spans="73:79" x14ac:dyDescent="0.15">
      <c r="BU286"/>
      <c r="CA286" s="7"/>
    </row>
    <row r="287" spans="73:79" x14ac:dyDescent="0.15">
      <c r="BU287"/>
      <c r="CA287" s="7"/>
    </row>
    <row r="288" spans="73:79" x14ac:dyDescent="0.15">
      <c r="BU288"/>
      <c r="CA288" s="7"/>
    </row>
    <row r="289" spans="73:79" x14ac:dyDescent="0.15">
      <c r="BU289"/>
      <c r="CA289" s="7"/>
    </row>
    <row r="290" spans="73:79" x14ac:dyDescent="0.15">
      <c r="BU290"/>
      <c r="CA290" s="7"/>
    </row>
    <row r="291" spans="73:79" x14ac:dyDescent="0.15">
      <c r="BU291"/>
      <c r="CA291" s="7"/>
    </row>
    <row r="292" spans="73:79" x14ac:dyDescent="0.15">
      <c r="BU292"/>
      <c r="CA292" s="7"/>
    </row>
    <row r="293" spans="73:79" x14ac:dyDescent="0.15">
      <c r="BU293"/>
      <c r="CA293" s="7"/>
    </row>
    <row r="294" spans="73:79" x14ac:dyDescent="0.15">
      <c r="BU294"/>
      <c r="CA294" s="7"/>
    </row>
    <row r="295" spans="73:79" x14ac:dyDescent="0.15">
      <c r="BU295"/>
      <c r="CA295" s="7"/>
    </row>
    <row r="296" spans="73:79" x14ac:dyDescent="0.15">
      <c r="BU296"/>
      <c r="CA296" s="7"/>
    </row>
    <row r="297" spans="73:79" x14ac:dyDescent="0.15">
      <c r="BU297"/>
      <c r="CA297" s="7"/>
    </row>
    <row r="298" spans="73:79" x14ac:dyDescent="0.15">
      <c r="BU298"/>
      <c r="CA298" s="7"/>
    </row>
    <row r="299" spans="73:79" x14ac:dyDescent="0.15">
      <c r="BU299"/>
      <c r="CA299" s="7"/>
    </row>
    <row r="300" spans="73:79" x14ac:dyDescent="0.15">
      <c r="BU300"/>
      <c r="CA300" s="7"/>
    </row>
    <row r="301" spans="73:79" x14ac:dyDescent="0.15">
      <c r="BU301"/>
      <c r="CA301" s="7"/>
    </row>
    <row r="302" spans="73:79" x14ac:dyDescent="0.15">
      <c r="BU302"/>
      <c r="CA302" s="7"/>
    </row>
    <row r="303" spans="73:79" x14ac:dyDescent="0.15">
      <c r="BU303"/>
      <c r="CA303" s="7"/>
    </row>
    <row r="304" spans="73:79" x14ac:dyDescent="0.15">
      <c r="BU304"/>
      <c r="CA304" s="7"/>
    </row>
    <row r="305" spans="73:79" x14ac:dyDescent="0.15">
      <c r="BU305"/>
      <c r="CA305" s="7"/>
    </row>
    <row r="306" spans="73:79" x14ac:dyDescent="0.15">
      <c r="BU306"/>
      <c r="CA306" s="7"/>
    </row>
    <row r="307" spans="73:79" x14ac:dyDescent="0.15">
      <c r="BU307"/>
      <c r="CA307" s="7"/>
    </row>
    <row r="308" spans="73:79" x14ac:dyDescent="0.15">
      <c r="CA308" s="7"/>
    </row>
    <row r="309" spans="73:79" x14ac:dyDescent="0.15">
      <c r="CA309" s="7"/>
    </row>
    <row r="310" spans="73:79" x14ac:dyDescent="0.15">
      <c r="CA310" s="7"/>
    </row>
    <row r="311" spans="73:79" x14ac:dyDescent="0.15">
      <c r="CA311" s="7"/>
    </row>
    <row r="312" spans="73:79" x14ac:dyDescent="0.15">
      <c r="CA312" s="7"/>
    </row>
    <row r="313" spans="73:79" x14ac:dyDescent="0.15">
      <c r="CA313" s="7"/>
    </row>
    <row r="314" spans="73:79" x14ac:dyDescent="0.15">
      <c r="CA314" s="7"/>
    </row>
    <row r="315" spans="73:79" x14ac:dyDescent="0.15">
      <c r="CA315" s="7"/>
    </row>
    <row r="316" spans="73:79" x14ac:dyDescent="0.15">
      <c r="CA316" s="7"/>
    </row>
    <row r="317" spans="73:79" x14ac:dyDescent="0.15">
      <c r="CA317" s="7"/>
    </row>
    <row r="318" spans="73:79" x14ac:dyDescent="0.15">
      <c r="CA318" s="7"/>
    </row>
    <row r="319" spans="73:79" x14ac:dyDescent="0.15">
      <c r="CA319" s="7"/>
    </row>
    <row r="320" spans="73:79" x14ac:dyDescent="0.15">
      <c r="CA320" s="7"/>
    </row>
    <row r="321" spans="79:79" x14ac:dyDescent="0.15">
      <c r="CA321" s="7"/>
    </row>
    <row r="322" spans="79:79" x14ac:dyDescent="0.15">
      <c r="CA322" s="7"/>
    </row>
    <row r="323" spans="79:79" x14ac:dyDescent="0.15">
      <c r="CA323" s="7"/>
    </row>
    <row r="324" spans="79:79" x14ac:dyDescent="0.15">
      <c r="CA324" s="7"/>
    </row>
    <row r="325" spans="79:79" x14ac:dyDescent="0.15">
      <c r="CA325" s="7"/>
    </row>
    <row r="326" spans="79:79" x14ac:dyDescent="0.15">
      <c r="CA326" s="7"/>
    </row>
    <row r="327" spans="79:79" x14ac:dyDescent="0.15">
      <c r="CA327" s="7"/>
    </row>
    <row r="328" spans="79:79" x14ac:dyDescent="0.15">
      <c r="CA328" s="7"/>
    </row>
    <row r="329" spans="79:79" x14ac:dyDescent="0.15">
      <c r="CA329" s="7"/>
    </row>
    <row r="330" spans="79:79" x14ac:dyDescent="0.15">
      <c r="CA330" s="7"/>
    </row>
    <row r="331" spans="79:79" x14ac:dyDescent="0.15">
      <c r="CA331" s="7"/>
    </row>
    <row r="332" spans="79:79" x14ac:dyDescent="0.15">
      <c r="CA332" s="7"/>
    </row>
    <row r="333" spans="79:79" x14ac:dyDescent="0.15">
      <c r="CA333" s="7"/>
    </row>
    <row r="334" spans="79:79" x14ac:dyDescent="0.15">
      <c r="CA334" s="7"/>
    </row>
    <row r="335" spans="79:79" x14ac:dyDescent="0.15">
      <c r="CA335" s="7"/>
    </row>
    <row r="336" spans="79:79" x14ac:dyDescent="0.15">
      <c r="CA336" s="7"/>
    </row>
    <row r="337" spans="79:79" x14ac:dyDescent="0.15">
      <c r="CA337" s="7"/>
    </row>
    <row r="338" spans="79:79" x14ac:dyDescent="0.15">
      <c r="CA338" s="7"/>
    </row>
    <row r="339" spans="79:79" x14ac:dyDescent="0.15">
      <c r="CA339" s="7"/>
    </row>
    <row r="340" spans="79:79" x14ac:dyDescent="0.15">
      <c r="CA340" s="7"/>
    </row>
    <row r="341" spans="79:79" x14ac:dyDescent="0.15">
      <c r="CA341" s="7"/>
    </row>
    <row r="342" spans="79:79" x14ac:dyDescent="0.15">
      <c r="CA342" s="7"/>
    </row>
    <row r="343" spans="79:79" x14ac:dyDescent="0.15">
      <c r="CA343" s="7"/>
    </row>
    <row r="344" spans="79:79" x14ac:dyDescent="0.15">
      <c r="CA344" s="7"/>
    </row>
    <row r="345" spans="79:79" x14ac:dyDescent="0.15">
      <c r="CA345" s="7"/>
    </row>
    <row r="346" spans="79:79" x14ac:dyDescent="0.15">
      <c r="CA346" s="7"/>
    </row>
    <row r="347" spans="79:79" x14ac:dyDescent="0.15">
      <c r="CA347" s="7"/>
    </row>
    <row r="348" spans="79:79" x14ac:dyDescent="0.15">
      <c r="CA348" s="7"/>
    </row>
    <row r="349" spans="79:79" x14ac:dyDescent="0.15">
      <c r="CA349" s="7"/>
    </row>
    <row r="350" spans="79:79" x14ac:dyDescent="0.15">
      <c r="CA350" s="7"/>
    </row>
    <row r="351" spans="79:79" x14ac:dyDescent="0.15">
      <c r="CA351" s="7"/>
    </row>
    <row r="352" spans="79:79" x14ac:dyDescent="0.15">
      <c r="CA352" s="7"/>
    </row>
    <row r="353" spans="79:79" x14ac:dyDescent="0.15">
      <c r="CA353" s="7"/>
    </row>
    <row r="354" spans="79:79" x14ac:dyDescent="0.15">
      <c r="CA354" s="7"/>
    </row>
    <row r="355" spans="79:79" x14ac:dyDescent="0.15">
      <c r="CA355" s="7"/>
    </row>
    <row r="356" spans="79:79" x14ac:dyDescent="0.15">
      <c r="CA356" s="7"/>
    </row>
    <row r="357" spans="79:79" x14ac:dyDescent="0.15">
      <c r="CA357" s="7"/>
    </row>
    <row r="358" spans="79:79" x14ac:dyDescent="0.15">
      <c r="CA358" s="7"/>
    </row>
    <row r="359" spans="79:79" x14ac:dyDescent="0.15">
      <c r="CA359" s="7"/>
    </row>
    <row r="360" spans="79:79" x14ac:dyDescent="0.15">
      <c r="CA360" s="7"/>
    </row>
    <row r="361" spans="79:79" x14ac:dyDescent="0.15">
      <c r="CA361" s="7"/>
    </row>
    <row r="362" spans="79:79" x14ac:dyDescent="0.15">
      <c r="CA362" s="7"/>
    </row>
    <row r="363" spans="79:79" x14ac:dyDescent="0.15">
      <c r="CA363" s="7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31P_results</vt:lpstr>
      <vt:lpstr>Raw_data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abainbri</dc:creator>
  <cp:lastModifiedBy>Microsoft Office User</cp:lastModifiedBy>
  <dcterms:created xsi:type="dcterms:W3CDTF">2006-12-05T14:55:18Z</dcterms:created>
  <dcterms:modified xsi:type="dcterms:W3CDTF">2022-06-30T09:09:44Z</dcterms:modified>
</cp:coreProperties>
</file>