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etek\Desktop\study(git_repo)\3_2\CompSys\2\"/>
    </mc:Choice>
  </mc:AlternateContent>
  <xr:revisionPtr revIDLastSave="0" documentId="13_ncr:1_{C2B015DD-682B-4595-BB1A-0CA5E92DA5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" l="1"/>
  <c r="D13" i="1"/>
  <c r="D16" i="1" s="1"/>
  <c r="G46" i="1" s="1"/>
  <c r="D18" i="1" l="1"/>
  <c r="G48" i="1" s="1"/>
  <c r="D19" i="1"/>
  <c r="G49" i="1" s="1"/>
  <c r="N29" i="1"/>
  <c r="O29" i="1"/>
  <c r="L29" i="1"/>
  <c r="F22" i="1"/>
  <c r="P29" i="1"/>
  <c r="I29" i="1"/>
  <c r="G29" i="1"/>
  <c r="K29" i="1"/>
  <c r="H29" i="1"/>
  <c r="M29" i="1"/>
  <c r="J29" i="1"/>
  <c r="F25" i="1"/>
  <c r="P32" i="1"/>
  <c r="O32" i="1"/>
  <c r="I32" i="1"/>
  <c r="N32" i="1"/>
  <c r="K32" i="1"/>
  <c r="L32" i="1"/>
  <c r="D15" i="1"/>
  <c r="D17" i="1"/>
  <c r="G47" i="1" s="1"/>
  <c r="H32" i="1"/>
  <c r="M32" i="1" l="1"/>
  <c r="G32" i="1"/>
  <c r="F21" i="1"/>
  <c r="G45" i="1"/>
  <c r="D45" i="1" s="1"/>
  <c r="J32" i="1"/>
  <c r="L31" i="1"/>
  <c r="G31" i="1"/>
  <c r="I31" i="1"/>
  <c r="N31" i="1"/>
  <c r="O31" i="1"/>
  <c r="P31" i="1"/>
  <c r="F24" i="1"/>
  <c r="H31" i="1"/>
  <c r="K31" i="1"/>
  <c r="M31" i="1"/>
  <c r="J31" i="1"/>
  <c r="G28" i="1"/>
  <c r="O28" i="1"/>
  <c r="J28" i="1"/>
  <c r="K28" i="1"/>
  <c r="L28" i="1"/>
  <c r="E17" i="1"/>
  <c r="H28" i="1"/>
  <c r="N28" i="1"/>
  <c r="D35" i="1" s="1"/>
  <c r="N42" i="1" s="1"/>
  <c r="P28" i="1"/>
  <c r="I28" i="1"/>
  <c r="M28" i="1"/>
  <c r="L30" i="1"/>
  <c r="O30" i="1"/>
  <c r="H30" i="1"/>
  <c r="J30" i="1"/>
  <c r="N30" i="1"/>
  <c r="G30" i="1"/>
  <c r="F23" i="1"/>
  <c r="P30" i="1"/>
  <c r="I30" i="1"/>
  <c r="K30" i="1"/>
  <c r="M30" i="1"/>
  <c r="D37" i="1" l="1"/>
  <c r="P42" i="1" s="1"/>
  <c r="D30" i="1"/>
  <c r="I42" i="1" s="1"/>
  <c r="D28" i="1"/>
  <c r="G42" i="1" s="1"/>
  <c r="G23" i="1"/>
  <c r="I23" i="1" s="1"/>
  <c r="D34" i="1"/>
  <c r="M42" i="1" s="1"/>
  <c r="D29" i="1"/>
  <c r="H42" i="1" s="1"/>
  <c r="D33" i="1"/>
  <c r="L42" i="1" s="1"/>
  <c r="D31" i="1"/>
  <c r="J42" i="1" s="1"/>
  <c r="D32" i="1"/>
  <c r="K42" i="1" s="1"/>
  <c r="D36" i="1"/>
  <c r="O42" i="1" s="1"/>
  <c r="D21" i="1" l="1"/>
  <c r="R42" i="1"/>
  <c r="D39" i="1"/>
  <c r="D51" i="1" s="1"/>
  <c r="F53" i="1" s="1"/>
  <c r="D53" i="1" s="1"/>
  <c r="D42" i="1" l="1"/>
</calcChain>
</file>

<file path=xl/sharedStrings.xml><?xml version="1.0" encoding="utf-8"?>
<sst xmlns="http://schemas.openxmlformats.org/spreadsheetml/2006/main" count="30" uniqueCount="30">
  <si>
    <t>№</t>
  </si>
  <si>
    <t>λ</t>
  </si>
  <si>
    <t>труд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</si>
  <si>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</si>
  <si>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</si>
  <si>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</si>
  <si>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</si>
  <si>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</si>
  <si>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</si>
  <si>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</si>
  <si>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</si>
  <si>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</si>
  <si>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</si>
  <si>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кол-во</t>
  </si>
  <si>
    <t>файла</t>
  </si>
  <si>
    <t>блока</t>
  </si>
  <si>
    <t>P</t>
  </si>
  <si>
    <t>θ</t>
  </si>
  <si>
    <t>D</t>
  </si>
  <si>
    <t>D0</t>
  </si>
  <si>
    <t>lcp</t>
  </si>
  <si>
    <t>сумма</t>
  </si>
  <si>
    <t>lk*D</t>
  </si>
  <si>
    <t>p*d</t>
  </si>
  <si>
    <t>q</t>
  </si>
  <si>
    <t>Q</t>
  </si>
  <si>
    <t>p*q</t>
  </si>
  <si>
    <t>H</t>
  </si>
  <si>
    <t>θ0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</si>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</sst>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6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2" fontId="0" fillId="3" borderId="2" xfId="0" applyNumberFormat="1" applyFill="1" applyBorder="1"/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/>
    <xf numFmtId="1" fontId="0" fillId="0" borderId="2" xfId="0" applyNumberFormat="1" applyBorder="1"/>
    <xf numFmtId="0" fontId="1" fillId="2" borderId="1" xfId="1"/>
    <xf numFmtId="2" fontId="1" fillId="2" borderId="1" xfId="1" applyNumberFormat="1"/>
    <xf numFmtId="2" fontId="1" fillId="2" borderId="3" xfId="1" applyNumberFormat="1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1" fontId="0" fillId="0" borderId="11" xfId="0" applyNumberFormat="1" applyBorder="1"/>
    <xf numFmtId="2" fontId="0" fillId="0" borderId="12" xfId="0" applyNumberFormat="1" applyBorder="1"/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1" fillId="2" borderId="1" xfId="1" applyNumberFormat="1"/>
    <xf numFmtId="2" fontId="1" fillId="2" borderId="2" xfId="1" applyNumberFormat="1" applyBorder="1"/>
    <xf numFmtId="165" fontId="1" fillId="2" borderId="2" xfId="1" applyNumberFormat="1" applyBorder="1"/>
    <xf numFmtId="0" fontId="1" fillId="2" borderId="2" xfId="1" applyBorder="1"/>
    <xf numFmtId="2" fontId="0" fillId="5" borderId="2" xfId="0" applyNumberForma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8" xfId="0" applyFill="1" applyBorder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123825</xdr:colOff>
      <xdr:row>0</xdr:row>
      <xdr:rowOff>1</xdr:rowOff>
    </xdr:from>
    <xdr:to>
      <xdr:col>28</xdr:col>
      <xdr:colOff>591381</xdr:colOff>
      <xdr:row>2</xdr:row>
      <xdr:rowOff>166687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25D8FFC-F835-B4EA-5B9B-65A3915BAE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6986"/>
        <a:stretch/>
      </xdr:blipFill>
      <xdr:spPr>
        <a:xfrm>
          <a:off x="11911013" y="1"/>
          <a:ext cx="5932524" cy="547686"/>
        </a:xfrm>
        <a:prstGeom prst="rect">
          <a:avLst/>
        </a:prstGeom>
      </xdr:spPr>
    </xdr:pic>
    <xdr:clientData/>
  </xdr:twoCellAnchor>
  <xdr:twoCellAnchor editAs="oneCell">
    <xdr:from>
      <xdr:col>19</xdr:col>
      <xdr:colOff>247650</xdr:colOff>
      <xdr:row>6</xdr:row>
      <xdr:rowOff>38101</xdr:rowOff>
    </xdr:from>
    <xdr:to>
      <xdr:col>29</xdr:col>
      <xdr:colOff>77028</xdr:colOff>
      <xdr:row>10</xdr:row>
      <xdr:rowOff>165653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7F1FC63-0B3B-5E31-A8E7-BD3F3DA7BE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8170"/>
        <a:stretch/>
      </xdr:blipFill>
      <xdr:spPr>
        <a:xfrm>
          <a:off x="12141476" y="1181101"/>
          <a:ext cx="5958508" cy="889552"/>
        </a:xfrm>
        <a:prstGeom prst="rect">
          <a:avLst/>
        </a:prstGeom>
      </xdr:spPr>
    </xdr:pic>
    <xdr:clientData/>
  </xdr:twoCellAnchor>
  <xdr:twoCellAnchor editAs="oneCell">
    <xdr:from>
      <xdr:col>19</xdr:col>
      <xdr:colOff>247650</xdr:colOff>
      <xdr:row>13</xdr:row>
      <xdr:rowOff>123825</xdr:rowOff>
    </xdr:from>
    <xdr:to>
      <xdr:col>29</xdr:col>
      <xdr:colOff>92076</xdr:colOff>
      <xdr:row>38</xdr:row>
      <xdr:rowOff>83185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734DD64-5295-822B-A4C9-E18A2D80F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30050" y="2600325"/>
          <a:ext cx="5940425" cy="4721860"/>
        </a:xfrm>
        <a:prstGeom prst="rect">
          <a:avLst/>
        </a:prstGeom>
      </xdr:spPr>
    </xdr:pic>
    <xdr:clientData/>
  </xdr:twoCellAnchor>
  <xdr:twoCellAnchor editAs="oneCell">
    <xdr:from>
      <xdr:col>19</xdr:col>
      <xdr:colOff>257175</xdr:colOff>
      <xdr:row>39</xdr:row>
      <xdr:rowOff>47625</xdr:rowOff>
    </xdr:from>
    <xdr:to>
      <xdr:col>29</xdr:col>
      <xdr:colOff>96079</xdr:colOff>
      <xdr:row>46</xdr:row>
      <xdr:rowOff>66864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C5D08FB-6C20-E8BB-60B0-D7389A3BE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39575" y="7477125"/>
          <a:ext cx="5934903" cy="1352739"/>
        </a:xfrm>
        <a:prstGeom prst="rect">
          <a:avLst/>
        </a:prstGeom>
      </xdr:spPr>
    </xdr:pic>
    <xdr:clientData/>
  </xdr:twoCellAnchor>
  <xdr:oneCellAnchor>
    <xdr:from>
      <xdr:col>14</xdr:col>
      <xdr:colOff>533400</xdr:colOff>
      <xdr:row>16</xdr:row>
      <xdr:rowOff>171450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A4AF0F4-AABC-3344-1B6B-8E04A266B9CD}"/>
            </a:ext>
          </a:extLst>
        </xdr:cNvPr>
        <xdr:cNvSpPr txBox="1"/>
      </xdr:nvSpPr>
      <xdr:spPr>
        <a:xfrm>
          <a:off x="8458200" y="321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2</xdr:col>
      <xdr:colOff>28575</xdr:colOff>
      <xdr:row>12</xdr:row>
      <xdr:rowOff>0</xdr:rowOff>
    </xdr:from>
    <xdr:to>
      <xdr:col>2</xdr:col>
      <xdr:colOff>142875</xdr:colOff>
      <xdr:row>13</xdr:row>
      <xdr:rowOff>38100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85B2FA63-3159-EE8F-C450-04A6032D3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2286000"/>
          <a:ext cx="1143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107673</xdr:colOff>
      <xdr:row>2</xdr:row>
      <xdr:rowOff>172641</xdr:rowOff>
    </xdr:from>
    <xdr:to>
      <xdr:col>28</xdr:col>
      <xdr:colOff>588065</xdr:colOff>
      <xdr:row>4</xdr:row>
      <xdr:rowOff>115536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93DA550-6233-4039-9EBE-19802B0CA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001499" y="553641"/>
          <a:ext cx="5996609" cy="323895"/>
        </a:xfrm>
        <a:prstGeom prst="rect">
          <a:avLst/>
        </a:prstGeom>
      </xdr:spPr>
    </xdr:pic>
    <xdr:clientData/>
  </xdr:twoCellAnchor>
  <xdr:twoCellAnchor editAs="oneCell">
    <xdr:from>
      <xdr:col>19</xdr:col>
      <xdr:colOff>248478</xdr:colOff>
      <xdr:row>10</xdr:row>
      <xdr:rowOff>149087</xdr:rowOff>
    </xdr:from>
    <xdr:to>
      <xdr:col>29</xdr:col>
      <xdr:colOff>1</xdr:colOff>
      <xdr:row>11</xdr:row>
      <xdr:rowOff>158640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51681995-1637-4B94-9AEC-A9DC05A29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42304" y="2054087"/>
          <a:ext cx="5880653" cy="200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55"/>
  <sheetViews>
    <sheetView tabSelected="1" zoomScale="115" zoomScaleNormal="115" workbookViewId="0">
      <selection activeCell="J17" sqref="J17"/>
    </sheetView>
  </sheetViews>
  <sheetFormatPr defaultRowHeight="15" x14ac:dyDescent="0.25"/>
  <cols>
    <col min="2" max="2" width="9.140625" style="4"/>
    <col min="3" max="3" width="9.140625" style="7"/>
    <col min="4" max="4" width="12" customWidth="1"/>
    <col min="6" max="6" width="13.42578125" customWidth="1"/>
    <col min="9" max="9" width="15.5703125" customWidth="1"/>
    <col min="13" max="13" width="9.140625" style="7"/>
    <col min="14" max="14" width="9.140625" customWidth="1"/>
  </cols>
  <sheetData>
    <row r="1" spans="2:17" x14ac:dyDescent="0.25">
      <c r="C1"/>
      <c r="E1" s="7"/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 s="6">
        <v>8</v>
      </c>
      <c r="P1">
        <v>9</v>
      </c>
      <c r="Q1" s="4" t="s">
        <v>24</v>
      </c>
    </row>
    <row r="2" spans="2:17" x14ac:dyDescent="0.25">
      <c r="C2"/>
      <c r="D2" s="2" t="s">
        <v>0</v>
      </c>
      <c r="E2" s="8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8" t="s">
        <v>11</v>
      </c>
      <c r="P2" s="2" t="s">
        <v>12</v>
      </c>
      <c r="Q2" s="2" t="s">
        <v>13</v>
      </c>
    </row>
    <row r="3" spans="2:17" x14ac:dyDescent="0.25">
      <c r="C3">
        <v>0</v>
      </c>
      <c r="D3" s="3">
        <v>7</v>
      </c>
      <c r="E3" s="9">
        <v>1.5</v>
      </c>
      <c r="F3" s="3">
        <v>7000</v>
      </c>
      <c r="G3" s="3">
        <v>100</v>
      </c>
      <c r="H3" s="3">
        <v>0</v>
      </c>
      <c r="I3" s="3">
        <v>0</v>
      </c>
      <c r="J3" s="3">
        <v>50</v>
      </c>
      <c r="K3" s="3">
        <v>0</v>
      </c>
      <c r="L3" s="3">
        <v>0</v>
      </c>
      <c r="M3" s="3">
        <v>110</v>
      </c>
      <c r="N3" s="3">
        <v>0</v>
      </c>
      <c r="O3" s="9">
        <v>200</v>
      </c>
      <c r="P3" s="3">
        <v>0</v>
      </c>
      <c r="Q3" s="3">
        <v>25</v>
      </c>
    </row>
    <row r="4" spans="2:17" x14ac:dyDescent="0.25">
      <c r="C4">
        <v>1</v>
      </c>
      <c r="D4" s="3">
        <v>14</v>
      </c>
      <c r="E4" s="9">
        <v>3.9</v>
      </c>
      <c r="F4" s="3">
        <v>4000</v>
      </c>
      <c r="G4" s="3">
        <v>0</v>
      </c>
      <c r="H4" s="3">
        <v>0</v>
      </c>
      <c r="I4" s="3">
        <v>150</v>
      </c>
      <c r="J4" s="3">
        <v>30</v>
      </c>
      <c r="K4" s="3">
        <v>0</v>
      </c>
      <c r="L4" s="3">
        <v>0</v>
      </c>
      <c r="M4" s="3">
        <v>0</v>
      </c>
      <c r="N4" s="3">
        <v>0</v>
      </c>
      <c r="O4" s="9">
        <v>180</v>
      </c>
      <c r="P4" s="3">
        <v>0</v>
      </c>
      <c r="Q4" s="3">
        <v>15</v>
      </c>
    </row>
    <row r="5" spans="2:17" x14ac:dyDescent="0.25">
      <c r="C5">
        <v>2</v>
      </c>
      <c r="D5" s="3">
        <v>13</v>
      </c>
      <c r="E5" s="9">
        <v>0.6</v>
      </c>
      <c r="F5" s="3">
        <v>3000</v>
      </c>
      <c r="G5" s="3">
        <v>0</v>
      </c>
      <c r="H5" s="3">
        <v>50</v>
      </c>
      <c r="I5" s="3">
        <v>50</v>
      </c>
      <c r="J5" s="3">
        <v>0</v>
      </c>
      <c r="K5" s="3">
        <v>0</v>
      </c>
      <c r="L5" s="3">
        <v>80</v>
      </c>
      <c r="M5" s="3">
        <v>0</v>
      </c>
      <c r="N5" s="3">
        <v>100</v>
      </c>
      <c r="O5" s="9">
        <v>0</v>
      </c>
      <c r="P5" s="3">
        <v>0</v>
      </c>
      <c r="Q5" s="3">
        <v>20</v>
      </c>
    </row>
    <row r="6" spans="2:17" x14ac:dyDescent="0.25">
      <c r="C6">
        <v>3</v>
      </c>
      <c r="D6" s="3">
        <v>4</v>
      </c>
      <c r="E6" s="9">
        <v>2.2999999999999998</v>
      </c>
      <c r="F6" s="3">
        <v>4000</v>
      </c>
      <c r="G6" s="3">
        <v>120</v>
      </c>
      <c r="H6" s="3">
        <v>40</v>
      </c>
      <c r="I6" s="3">
        <v>0</v>
      </c>
      <c r="J6" s="3">
        <v>0</v>
      </c>
      <c r="K6" s="3">
        <v>0</v>
      </c>
      <c r="L6" s="3">
        <v>30</v>
      </c>
      <c r="M6" s="3">
        <v>0</v>
      </c>
      <c r="N6" s="3">
        <v>180</v>
      </c>
      <c r="O6" s="9">
        <v>0</v>
      </c>
      <c r="P6" s="3">
        <v>0</v>
      </c>
      <c r="Q6" s="3">
        <v>25</v>
      </c>
    </row>
    <row r="7" spans="2:17" x14ac:dyDescent="0.25">
      <c r="C7">
        <v>4</v>
      </c>
      <c r="D7" s="3">
        <v>18</v>
      </c>
      <c r="E7" s="9">
        <v>0.9</v>
      </c>
      <c r="F7" s="3">
        <v>8000</v>
      </c>
      <c r="G7" s="3">
        <v>200</v>
      </c>
      <c r="H7" s="3">
        <v>0</v>
      </c>
      <c r="I7" s="3">
        <v>110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9">
        <v>40</v>
      </c>
      <c r="P7" s="3">
        <v>30</v>
      </c>
      <c r="Q7" s="3">
        <v>20</v>
      </c>
    </row>
    <row r="8" spans="2:17" x14ac:dyDescent="0.25">
      <c r="C8"/>
      <c r="D8" s="4"/>
      <c r="E8" s="10"/>
      <c r="F8" s="5" t="s">
        <v>14</v>
      </c>
      <c r="G8" s="3">
        <v>370</v>
      </c>
      <c r="H8" s="3">
        <v>250</v>
      </c>
      <c r="I8" s="3">
        <v>360</v>
      </c>
      <c r="J8" s="3">
        <v>280</v>
      </c>
      <c r="K8" s="3">
        <v>320</v>
      </c>
      <c r="L8" s="3">
        <v>375</v>
      </c>
      <c r="M8" s="3">
        <v>280</v>
      </c>
      <c r="N8" s="3">
        <v>350</v>
      </c>
      <c r="O8" s="9">
        <v>140</v>
      </c>
      <c r="P8" s="3">
        <v>350</v>
      </c>
      <c r="Q8" s="4"/>
    </row>
    <row r="9" spans="2:17" x14ac:dyDescent="0.25">
      <c r="C9"/>
      <c r="D9" s="4"/>
      <c r="E9" s="10"/>
      <c r="F9" s="5" t="s">
        <v>15</v>
      </c>
      <c r="G9" s="3">
        <v>40</v>
      </c>
      <c r="H9" s="3">
        <v>30</v>
      </c>
      <c r="I9" s="3">
        <v>75</v>
      </c>
      <c r="J9" s="3">
        <v>40</v>
      </c>
      <c r="K9" s="3">
        <v>40</v>
      </c>
      <c r="L9" s="3">
        <v>50</v>
      </c>
      <c r="M9" s="3">
        <v>40</v>
      </c>
      <c r="N9" s="3">
        <v>75</v>
      </c>
      <c r="O9" s="9">
        <v>25</v>
      </c>
      <c r="P9" s="3">
        <v>20</v>
      </c>
      <c r="Q9" s="4"/>
    </row>
    <row r="13" spans="2:17" x14ac:dyDescent="0.25">
      <c r="B13" s="26">
        <v>1</v>
      </c>
      <c r="C13" s="31"/>
      <c r="D13" s="13">
        <f>SUM(E3:E7)</f>
        <v>9.2000000000000011</v>
      </c>
      <c r="M13"/>
      <c r="N13" s="7"/>
    </row>
    <row r="14" spans="2:17" x14ac:dyDescent="0.25">
      <c r="C14"/>
      <c r="D14" s="7"/>
      <c r="M14"/>
      <c r="N14" s="7"/>
    </row>
    <row r="15" spans="2:17" x14ac:dyDescent="0.25">
      <c r="B15" s="25">
        <v>2</v>
      </c>
      <c r="C15" s="32" t="s">
        <v>16</v>
      </c>
      <c r="D15" s="14">
        <f>E3/$D$13</f>
        <v>0.16304347826086954</v>
      </c>
      <c r="M15"/>
      <c r="N15" s="7"/>
    </row>
    <row r="16" spans="2:17" x14ac:dyDescent="0.25">
      <c r="B16" s="22"/>
      <c r="C16" s="18"/>
      <c r="D16" s="14">
        <f>E4/$D$13</f>
        <v>0.42391304347826081</v>
      </c>
      <c r="M16"/>
      <c r="N16" s="7"/>
    </row>
    <row r="17" spans="2:16" x14ac:dyDescent="0.25">
      <c r="B17" s="23"/>
      <c r="C17" s="16"/>
      <c r="D17" s="14">
        <f>E5/$D$13</f>
        <v>6.521739130434781E-2</v>
      </c>
      <c r="E17" s="1">
        <f>SUM(D15:D19)</f>
        <v>0.99999999999999978</v>
      </c>
      <c r="M17"/>
      <c r="N17" s="7"/>
    </row>
    <row r="18" spans="2:16" x14ac:dyDescent="0.25">
      <c r="B18" s="23"/>
      <c r="C18" s="16"/>
      <c r="D18" s="14">
        <f>E6/$D$13</f>
        <v>0.24999999999999994</v>
      </c>
      <c r="M18"/>
      <c r="N18" s="7"/>
    </row>
    <row r="19" spans="2:16" x14ac:dyDescent="0.25">
      <c r="B19" s="24"/>
      <c r="C19" s="17"/>
      <c r="D19" s="14">
        <f>E7/$D$13</f>
        <v>9.7826086956521729E-2</v>
      </c>
      <c r="M19"/>
      <c r="N19" s="7"/>
    </row>
    <row r="20" spans="2:16" x14ac:dyDescent="0.25">
      <c r="C20"/>
      <c r="D20" s="7"/>
      <c r="M20"/>
      <c r="N20" s="7"/>
    </row>
    <row r="21" spans="2:16" x14ac:dyDescent="0.25">
      <c r="B21" s="26">
        <v>3</v>
      </c>
      <c r="C21" s="33" t="s">
        <v>17</v>
      </c>
      <c r="D21" s="27">
        <f>I23</f>
        <v>4815217391.304347</v>
      </c>
      <c r="F21" s="11">
        <f>F3*D15</f>
        <v>1141.3043478260868</v>
      </c>
      <c r="M21"/>
      <c r="N21" s="7"/>
    </row>
    <row r="22" spans="2:16" x14ac:dyDescent="0.25">
      <c r="C22"/>
      <c r="F22" s="11">
        <f>F4*D16</f>
        <v>1695.6521739130433</v>
      </c>
      <c r="M22"/>
      <c r="N22" s="7"/>
    </row>
    <row r="23" spans="2:16" x14ac:dyDescent="0.25">
      <c r="C23"/>
      <c r="F23" s="11">
        <f>F5*D17</f>
        <v>195.65217391304344</v>
      </c>
      <c r="G23" s="12">
        <f>SUM(F21:F25)</f>
        <v>4815.2173913043471</v>
      </c>
      <c r="I23" s="12">
        <f>G23*10^6</f>
        <v>4815217391.304347</v>
      </c>
      <c r="M23"/>
      <c r="N23" s="7"/>
    </row>
    <row r="24" spans="2:16" x14ac:dyDescent="0.25">
      <c r="C24"/>
      <c r="F24" s="11">
        <f>F6*D18</f>
        <v>999.99999999999977</v>
      </c>
      <c r="M24"/>
      <c r="N24" s="7"/>
    </row>
    <row r="25" spans="2:16" x14ac:dyDescent="0.25">
      <c r="C25"/>
      <c r="F25" s="11">
        <f>F7*D19</f>
        <v>782.60869565217388</v>
      </c>
      <c r="M25"/>
      <c r="N25" s="7"/>
    </row>
    <row r="27" spans="2:16" x14ac:dyDescent="0.25">
      <c r="C27"/>
      <c r="D27" s="7"/>
      <c r="F27" s="34" t="s">
        <v>23</v>
      </c>
      <c r="G27" s="17">
        <v>0</v>
      </c>
      <c r="H27" s="19">
        <v>1</v>
      </c>
      <c r="I27" s="19">
        <v>2</v>
      </c>
      <c r="J27" s="19">
        <v>3</v>
      </c>
      <c r="K27" s="19">
        <v>4</v>
      </c>
      <c r="L27" s="19">
        <v>5</v>
      </c>
      <c r="M27" s="19">
        <v>6</v>
      </c>
      <c r="N27" s="19">
        <v>7</v>
      </c>
      <c r="O27" s="20">
        <v>8</v>
      </c>
      <c r="P27" s="17">
        <v>9</v>
      </c>
    </row>
    <row r="28" spans="2:16" x14ac:dyDescent="0.25">
      <c r="B28" s="25">
        <v>4</v>
      </c>
      <c r="C28" s="32" t="s">
        <v>18</v>
      </c>
      <c r="D28" s="15">
        <f>SUM(G28:G32)</f>
        <v>65.869565217391283</v>
      </c>
      <c r="F28" s="18">
        <v>0</v>
      </c>
      <c r="G28" s="11">
        <f>D15*G3</f>
        <v>16.304347826086953</v>
      </c>
      <c r="H28" s="11">
        <f>D15*H3</f>
        <v>0</v>
      </c>
      <c r="I28" s="11">
        <f>D15*I3</f>
        <v>0</v>
      </c>
      <c r="J28" s="11">
        <f>D15*J3</f>
        <v>8.1521739130434767</v>
      </c>
      <c r="K28" s="11">
        <f>D15*K3</f>
        <v>0</v>
      </c>
      <c r="L28" s="11">
        <f>D15*L3</f>
        <v>0</v>
      </c>
      <c r="M28" s="11">
        <f>D15*M3</f>
        <v>17.934782608695649</v>
      </c>
      <c r="N28" s="11">
        <f>D15*N3</f>
        <v>0</v>
      </c>
      <c r="O28" s="11">
        <f>D15*O3</f>
        <v>32.608695652173907</v>
      </c>
      <c r="P28" s="11">
        <f>D15*P3</f>
        <v>0</v>
      </c>
    </row>
    <row r="29" spans="2:16" x14ac:dyDescent="0.25">
      <c r="B29" s="22"/>
      <c r="C29" s="18"/>
      <c r="D29" s="15">
        <f>SUM(H28:H32)</f>
        <v>13.260869565217389</v>
      </c>
      <c r="F29" s="18">
        <v>1</v>
      </c>
      <c r="G29" s="11">
        <f>D16*G4</f>
        <v>0</v>
      </c>
      <c r="H29" s="11">
        <f>D16*H4</f>
        <v>0</v>
      </c>
      <c r="I29" s="11">
        <f>D16*I4</f>
        <v>63.586956521739118</v>
      </c>
      <c r="J29" s="11">
        <f>D16*J4</f>
        <v>12.717391304347824</v>
      </c>
      <c r="K29" s="11">
        <f>D16*K4</f>
        <v>0</v>
      </c>
      <c r="L29" s="11">
        <f>D16*L4</f>
        <v>0</v>
      </c>
      <c r="M29" s="11">
        <f>D16*M4</f>
        <v>0</v>
      </c>
      <c r="N29" s="11">
        <f>D16*N4</f>
        <v>0</v>
      </c>
      <c r="O29" s="11">
        <f>D16*O4</f>
        <v>76.304347826086939</v>
      </c>
      <c r="P29" s="11">
        <f>D16*P4</f>
        <v>0</v>
      </c>
    </row>
    <row r="30" spans="2:16" x14ac:dyDescent="0.25">
      <c r="B30" s="23"/>
      <c r="C30" s="16"/>
      <c r="D30" s="15">
        <f>SUM(I28:I32)</f>
        <v>77.608695652173893</v>
      </c>
      <c r="F30" s="18">
        <v>2</v>
      </c>
      <c r="G30" s="11">
        <f>D17*G5</f>
        <v>0</v>
      </c>
      <c r="H30" s="11">
        <f>D17*H5</f>
        <v>3.2608695652173907</v>
      </c>
      <c r="I30" s="11">
        <f>D17*I5</f>
        <v>3.2608695652173907</v>
      </c>
      <c r="J30" s="11">
        <f>D17*J5</f>
        <v>0</v>
      </c>
      <c r="K30" s="11">
        <f>D17*K5</f>
        <v>0</v>
      </c>
      <c r="L30" s="11">
        <f>D17*L5</f>
        <v>5.2173913043478244</v>
      </c>
      <c r="M30" s="11">
        <f>D17*M5</f>
        <v>0</v>
      </c>
      <c r="N30" s="11">
        <f>D17*N5</f>
        <v>6.5217391304347814</v>
      </c>
      <c r="O30" s="11">
        <f>D17*O5</f>
        <v>0</v>
      </c>
      <c r="P30" s="11">
        <f>D17*P5</f>
        <v>0</v>
      </c>
    </row>
    <row r="31" spans="2:16" x14ac:dyDescent="0.25">
      <c r="B31" s="23"/>
      <c r="C31" s="16"/>
      <c r="D31" s="15">
        <f>SUM(J28:J32)</f>
        <v>20.869565217391301</v>
      </c>
      <c r="F31" s="18">
        <v>3</v>
      </c>
      <c r="G31" s="11">
        <f>D18*G6</f>
        <v>29.999999999999993</v>
      </c>
      <c r="H31" s="11">
        <f>D18*H6</f>
        <v>9.9999999999999982</v>
      </c>
      <c r="I31" s="11">
        <f>D18*I6</f>
        <v>0</v>
      </c>
      <c r="J31" s="11">
        <f>D18*J6</f>
        <v>0</v>
      </c>
      <c r="K31" s="11">
        <f>D18*K6</f>
        <v>0</v>
      </c>
      <c r="L31" s="11">
        <f>D18*L6</f>
        <v>7.4999999999999982</v>
      </c>
      <c r="M31" s="11">
        <f>D18*M6</f>
        <v>0</v>
      </c>
      <c r="N31" s="11">
        <f>D18*N6</f>
        <v>44.999999999999993</v>
      </c>
      <c r="O31" s="11">
        <f>D18*O6</f>
        <v>0</v>
      </c>
      <c r="P31" s="11">
        <f>D18*P6</f>
        <v>0</v>
      </c>
    </row>
    <row r="32" spans="2:16" x14ac:dyDescent="0.25">
      <c r="B32" s="23"/>
      <c r="C32" s="16"/>
      <c r="D32" s="15">
        <f>SUM(K28:K32)</f>
        <v>11.739130434782608</v>
      </c>
      <c r="F32" s="18">
        <v>4</v>
      </c>
      <c r="G32" s="11">
        <f>D19*G7</f>
        <v>19.565217391304344</v>
      </c>
      <c r="H32" s="11">
        <f>D19*H7</f>
        <v>0</v>
      </c>
      <c r="I32" s="11">
        <f>D19*I7</f>
        <v>10.760869565217391</v>
      </c>
      <c r="J32" s="11">
        <f>D19*J7</f>
        <v>0</v>
      </c>
      <c r="K32" s="11">
        <f>D19*K7</f>
        <v>11.739130434782608</v>
      </c>
      <c r="L32" s="11">
        <f>D19*L7</f>
        <v>0</v>
      </c>
      <c r="M32" s="11">
        <f>D19*M7</f>
        <v>0</v>
      </c>
      <c r="N32" s="11">
        <f>D19*N7</f>
        <v>0</v>
      </c>
      <c r="O32" s="11">
        <f>D19*O7</f>
        <v>3.9130434782608692</v>
      </c>
      <c r="P32" s="11">
        <f>D19*P7</f>
        <v>2.9347826086956519</v>
      </c>
    </row>
    <row r="33" spans="2:18" x14ac:dyDescent="0.25">
      <c r="B33" s="23"/>
      <c r="C33" s="16"/>
      <c r="D33" s="15">
        <f>SUM(L28:L32)</f>
        <v>12.717391304347823</v>
      </c>
      <c r="E33" s="7"/>
      <c r="F33" s="21"/>
      <c r="G33" s="7"/>
      <c r="H33" s="7"/>
      <c r="I33" s="7"/>
      <c r="J33" s="7"/>
      <c r="K33" s="7"/>
      <c r="L33" s="7"/>
      <c r="N33" s="7"/>
      <c r="O33" s="7"/>
    </row>
    <row r="34" spans="2:18" x14ac:dyDescent="0.25">
      <c r="B34" s="23"/>
      <c r="C34" s="16"/>
      <c r="D34" s="15">
        <f>SUM(M28:M32)</f>
        <v>17.934782608695649</v>
      </c>
      <c r="M34"/>
      <c r="N34" s="7"/>
    </row>
    <row r="35" spans="2:18" x14ac:dyDescent="0.25">
      <c r="B35" s="23"/>
      <c r="C35" s="16"/>
      <c r="D35" s="15">
        <f>SUM(N28:N32)</f>
        <v>51.521739130434774</v>
      </c>
      <c r="M35"/>
      <c r="N35" s="7"/>
    </row>
    <row r="36" spans="2:18" x14ac:dyDescent="0.25">
      <c r="B36" s="23"/>
      <c r="C36" s="16"/>
      <c r="D36" s="15">
        <f>SUM(O28:O32)</f>
        <v>112.82608695652172</v>
      </c>
      <c r="M36"/>
      <c r="N36" s="7"/>
    </row>
    <row r="37" spans="2:18" x14ac:dyDescent="0.25">
      <c r="B37" s="24"/>
      <c r="C37" s="17"/>
      <c r="D37" s="15">
        <f>SUM(P28:P32)</f>
        <v>2.9347826086956519</v>
      </c>
      <c r="M37"/>
      <c r="N37" s="7"/>
    </row>
    <row r="38" spans="2:18" x14ac:dyDescent="0.25">
      <c r="C38"/>
      <c r="D38" s="7"/>
      <c r="M38"/>
      <c r="N38" s="7"/>
    </row>
    <row r="39" spans="2:18" x14ac:dyDescent="0.25">
      <c r="B39" s="26">
        <v>5</v>
      </c>
      <c r="C39" s="33" t="s">
        <v>19</v>
      </c>
      <c r="D39" s="28">
        <f>SUM(D28:D37)</f>
        <v>387.28260869565202</v>
      </c>
      <c r="M39"/>
      <c r="N39" s="7"/>
    </row>
    <row r="41" spans="2:18" x14ac:dyDescent="0.25">
      <c r="C41"/>
      <c r="D41" s="7"/>
      <c r="F41" s="35" t="s">
        <v>22</v>
      </c>
      <c r="M41"/>
      <c r="R41" s="33" t="s">
        <v>21</v>
      </c>
    </row>
    <row r="42" spans="2:18" x14ac:dyDescent="0.25">
      <c r="B42" s="26">
        <v>6</v>
      </c>
      <c r="C42" s="33" t="s">
        <v>20</v>
      </c>
      <c r="D42" s="28">
        <f>R42/D39</f>
        <v>47.134437271961836</v>
      </c>
      <c r="G42" s="12">
        <f>G9*D28</f>
        <v>2634.7826086956511</v>
      </c>
      <c r="H42" s="12">
        <f>H9*D29</f>
        <v>397.82608695652169</v>
      </c>
      <c r="I42" s="12">
        <f>I9*D30</f>
        <v>5820.6521739130421</v>
      </c>
      <c r="J42" s="12">
        <f>J9*D31</f>
        <v>834.78260869565202</v>
      </c>
      <c r="K42" s="12">
        <f>K9*D32</f>
        <v>469.56521739130432</v>
      </c>
      <c r="L42" s="12">
        <f>L9*D33</f>
        <v>635.86956521739114</v>
      </c>
      <c r="M42" s="12">
        <f>M9*D34</f>
        <v>717.39130434782601</v>
      </c>
      <c r="N42" s="12">
        <f>N9*D35</f>
        <v>3864.1304347826081</v>
      </c>
      <c r="O42" s="12">
        <f>O9*D36</f>
        <v>2820.652173913043</v>
      </c>
      <c r="P42" s="12">
        <f>P9*D37</f>
        <v>58.695652173913039</v>
      </c>
      <c r="R42" s="12">
        <f>SUM(G42:P42)</f>
        <v>18254.347826086952</v>
      </c>
    </row>
    <row r="44" spans="2:18" x14ac:dyDescent="0.25">
      <c r="F44" s="35" t="s">
        <v>26</v>
      </c>
    </row>
    <row r="45" spans="2:18" x14ac:dyDescent="0.25">
      <c r="B45" s="26">
        <v>7</v>
      </c>
      <c r="C45" s="31" t="s">
        <v>25</v>
      </c>
      <c r="D45" s="28">
        <f>SUM(G45:G49)</f>
        <v>19.945652173913036</v>
      </c>
      <c r="G45" s="11">
        <f>D15*Q3</f>
        <v>4.0760869565217384</v>
      </c>
    </row>
    <row r="46" spans="2:18" x14ac:dyDescent="0.25">
      <c r="G46" s="11">
        <f>D16*Q4</f>
        <v>6.3586956521739122</v>
      </c>
    </row>
    <row r="47" spans="2:18" x14ac:dyDescent="0.25">
      <c r="G47" s="11">
        <f>D17*Q5</f>
        <v>1.3043478260869561</v>
      </c>
    </row>
    <row r="48" spans="2:18" x14ac:dyDescent="0.25">
      <c r="G48" s="11">
        <f>D18*Q6</f>
        <v>6.2499999999999982</v>
      </c>
    </row>
    <row r="49" spans="2:7" x14ac:dyDescent="0.25">
      <c r="G49" s="11">
        <f>D19*Q7</f>
        <v>1.9565217391304346</v>
      </c>
    </row>
    <row r="51" spans="2:7" x14ac:dyDescent="0.25">
      <c r="B51" s="26">
        <v>8</v>
      </c>
      <c r="C51" s="31" t="s">
        <v>27</v>
      </c>
      <c r="D51" s="28">
        <f>D39+D45+1</f>
        <v>408.22826086956508</v>
      </c>
    </row>
    <row r="53" spans="2:7" x14ac:dyDescent="0.25">
      <c r="B53" s="26">
        <v>9</v>
      </c>
      <c r="C53" s="33" t="s">
        <v>28</v>
      </c>
      <c r="D53" s="29">
        <f>F53</f>
        <v>11795404.318768807</v>
      </c>
      <c r="F53" s="12">
        <f>I23/D51</f>
        <v>11795404.318768807</v>
      </c>
    </row>
    <row r="55" spans="2:7" x14ac:dyDescent="0.25">
      <c r="B55" s="26">
        <v>10</v>
      </c>
      <c r="C55" s="31" t="s">
        <v>29</v>
      </c>
      <c r="D55" s="30">
        <f>SUM(G8:P8)</f>
        <v>3075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Шор</dc:creator>
  <cp:lastModifiedBy>Viktor Gogolev</cp:lastModifiedBy>
  <dcterms:created xsi:type="dcterms:W3CDTF">2015-06-05T18:19:34Z</dcterms:created>
  <dcterms:modified xsi:type="dcterms:W3CDTF">2025-03-02T16:49:53Z</dcterms:modified>
</cp:coreProperties>
</file>