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tek\Desktop\study(git_repo)\Сети и телекомуникации\2\"/>
    </mc:Choice>
  </mc:AlternateContent>
  <xr:revisionPtr revIDLastSave="0" documentId="13_ncr:1_{96C66C3A-8286-4F31-9340-A5AEA75A32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E17" i="1" s="1"/>
  <c r="F16" i="1"/>
  <c r="G16" i="1"/>
  <c r="H16" i="1"/>
  <c r="H17" i="1" s="1"/>
  <c r="G17" i="1"/>
  <c r="F17" i="1"/>
  <c r="H11" i="1"/>
  <c r="D17" i="1"/>
  <c r="H14" i="1"/>
  <c r="G14" i="1"/>
  <c r="F14" i="1"/>
  <c r="E14" i="1"/>
  <c r="D14" i="1"/>
  <c r="D13" i="1"/>
  <c r="E13" i="1"/>
  <c r="F13" i="1"/>
  <c r="G13" i="1"/>
  <c r="D10" i="1"/>
  <c r="D11" i="1"/>
  <c r="F11" i="1"/>
  <c r="E11" i="1"/>
  <c r="G11" i="1"/>
  <c r="E10" i="1"/>
  <c r="F10" i="1"/>
  <c r="G10" i="1"/>
  <c r="H10" i="1"/>
  <c r="H13" i="1" s="1"/>
</calcChain>
</file>

<file path=xl/sharedStrings.xml><?xml version="1.0" encoding="utf-8"?>
<sst xmlns="http://schemas.openxmlformats.org/spreadsheetml/2006/main" count="22" uniqueCount="22">
  <si>
    <t>Расстояние между каналами</t>
  </si>
  <si>
    <t>L</t>
  </si>
  <si>
    <t>Стоимост прокладки физической цепи</t>
  </si>
  <si>
    <t>Кл</t>
  </si>
  <si>
    <t>Стоимость физической цепи</t>
  </si>
  <si>
    <t>Кц</t>
  </si>
  <si>
    <t>Стоимость оборудования систем</t>
  </si>
  <si>
    <t>Ко</t>
  </si>
  <si>
    <t>Капитальное вложение 1</t>
  </si>
  <si>
    <t>Капитальное вложение 2</t>
  </si>
  <si>
    <t>К1</t>
  </si>
  <si>
    <t>К2</t>
  </si>
  <si>
    <t>Удельные капитальные вложения 2</t>
  </si>
  <si>
    <t>Удельные капитальные вложения 1</t>
  </si>
  <si>
    <t>к1</t>
  </si>
  <si>
    <t>к2</t>
  </si>
  <si>
    <t>Количество каналов</t>
  </si>
  <si>
    <t>N</t>
  </si>
  <si>
    <t>Общая экономия от применения</t>
  </si>
  <si>
    <t>Удельная экономия от применения</t>
  </si>
  <si>
    <t>dK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</si>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</sst>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 капитальные вложения</a:t>
            </a:r>
          </a:p>
        </c:rich>
      </c:tx>
      <c:layout>
        <c:manualLayout>
          <c:xMode val="edge"/>
          <c:yMode val="edge"/>
          <c:x val="0.11553522159068885"/>
          <c:y val="3.169670551153851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Общие капитальные вложения 1</c:v>
          </c:tx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Лист1!$D$10:$H$10</c:f>
              <c:numCache>
                <c:formatCode>General</c:formatCode>
                <c:ptCount val="5"/>
                <c:pt idx="0">
                  <c:v>1184000</c:v>
                </c:pt>
                <c:pt idx="1">
                  <c:v>2336000</c:v>
                </c:pt>
                <c:pt idx="2">
                  <c:v>4256000</c:v>
                </c:pt>
                <c:pt idx="3">
                  <c:v>19616000</c:v>
                </c:pt>
                <c:pt idx="4">
                  <c:v>38816000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77-4378-B938-0E677B7CD17B}"/>
            </c:ext>
          </c:extLst>
        </c:ser>
        <c:ser>
          <c:idx val="3"/>
          <c:order val="1"/>
          <c:tx>
            <c:v>Общие капитальные вложения 2</c:v>
          </c:tx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Лист1!$D$11:$H$11</c:f>
              <c:numCache>
                <c:formatCode>General</c:formatCode>
                <c:ptCount val="5"/>
                <c:pt idx="0">
                  <c:v>930000</c:v>
                </c:pt>
                <c:pt idx="1">
                  <c:v>930000</c:v>
                </c:pt>
                <c:pt idx="2">
                  <c:v>930000</c:v>
                </c:pt>
                <c:pt idx="3">
                  <c:v>930000</c:v>
                </c:pt>
                <c:pt idx="4">
                  <c:v>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7-4378-B938-0E677B7CD17B}"/>
            </c:ext>
          </c:extLst>
        </c:ser>
        <c:ser>
          <c:idx val="0"/>
          <c:order val="2"/>
          <c:tx>
            <c:v>Общие капитальные вложения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Лист1!$D$10:$H$10</c:f>
              <c:numCache>
                <c:formatCode>General</c:formatCode>
                <c:ptCount val="5"/>
                <c:pt idx="0">
                  <c:v>1184000</c:v>
                </c:pt>
                <c:pt idx="1">
                  <c:v>2336000</c:v>
                </c:pt>
                <c:pt idx="2">
                  <c:v>4256000</c:v>
                </c:pt>
                <c:pt idx="3">
                  <c:v>19616000</c:v>
                </c:pt>
                <c:pt idx="4">
                  <c:v>38816000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7-4378-B938-0E677B7CD17B}"/>
            </c:ext>
          </c:extLst>
        </c:ser>
        <c:ser>
          <c:idx val="1"/>
          <c:order val="3"/>
          <c:tx>
            <c:v>Общие капитальные вложения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Лист1!$D$11:$H$11</c:f>
              <c:numCache>
                <c:formatCode>General</c:formatCode>
                <c:ptCount val="5"/>
                <c:pt idx="0">
                  <c:v>930000</c:v>
                </c:pt>
                <c:pt idx="1">
                  <c:v>930000</c:v>
                </c:pt>
                <c:pt idx="2">
                  <c:v>930000</c:v>
                </c:pt>
                <c:pt idx="3">
                  <c:v>930000</c:v>
                </c:pt>
                <c:pt idx="4">
                  <c:v>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7-4378-B938-0E677B7C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N(</a:t>
                </a:r>
                <a:r>
                  <a:rPr lang="ru-RU" sz="1200" b="1"/>
                  <a:t>Кол-ВО Каналов)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ДЕНЕЖНЫЕ</a:t>
                </a:r>
                <a:r>
                  <a:rPr lang="ru-RU" sz="1400" b="1" baseline="0"/>
                  <a:t> СТРЕДСТВА(У.Е)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Удельные капитальные вложения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Лист1!$D$13:$H$13</c:f>
              <c:numCache>
                <c:formatCode>General</c:formatCode>
                <c:ptCount val="5"/>
                <c:pt idx="0">
                  <c:v>3700</c:v>
                </c:pt>
                <c:pt idx="1">
                  <c:v>2920</c:v>
                </c:pt>
                <c:pt idx="2">
                  <c:v>2660</c:v>
                </c:pt>
                <c:pt idx="3">
                  <c:v>2452</c:v>
                </c:pt>
                <c:pt idx="4">
                  <c:v>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9-4045-8C0D-A34D5B2C99A1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Лист1!$D$14:$H$14</c:f>
              <c:numCache>
                <c:formatCode>0.0</c:formatCode>
                <c:ptCount val="5"/>
                <c:pt idx="0">
                  <c:v>2906.25</c:v>
                </c:pt>
                <c:pt idx="1">
                  <c:v>1162.5</c:v>
                </c:pt>
                <c:pt idx="2">
                  <c:v>581.25</c:v>
                </c:pt>
                <c:pt idx="3">
                  <c:v>116.25</c:v>
                </c:pt>
                <c:pt idx="4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9-4045-8C0D-A34D5B2C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cap="all" baseline="0">
                    <a:effectLst/>
                  </a:rPr>
                  <a:t>N(</a:t>
                </a:r>
                <a:r>
                  <a:rPr lang="ru-RU" sz="1400" b="1" i="0" cap="all" baseline="0">
                    <a:effectLst/>
                  </a:rPr>
                  <a:t>Кол-ВО Каналов)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cap="all" baseline="0">
                    <a:effectLst/>
                  </a:rPr>
                  <a:t>ДЕНЕЖНЫЕ СТРЕДСТВА(У.Е)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197634993628943E-2"/>
              <c:y val="0.22933560116696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экономия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Лист1!$D$16:$H$16</c:f>
              <c:numCache>
                <c:formatCode>General</c:formatCode>
                <c:ptCount val="5"/>
                <c:pt idx="0">
                  <c:v>254000</c:v>
                </c:pt>
                <c:pt idx="1">
                  <c:v>1406000</c:v>
                </c:pt>
                <c:pt idx="2">
                  <c:v>3326000</c:v>
                </c:pt>
                <c:pt idx="3">
                  <c:v>18686000</c:v>
                </c:pt>
                <c:pt idx="4">
                  <c:v>37886000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FF4-B01B-C71BE79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cap="all" baseline="0">
                    <a:effectLst/>
                  </a:rPr>
                  <a:t>N(</a:t>
                </a:r>
                <a:r>
                  <a:rPr lang="ru-RU" sz="1400" b="1" i="0" cap="all" baseline="0">
                    <a:effectLst/>
                  </a:rPr>
                  <a:t>Кол-ВО Каналов)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56174943694754"/>
              <c:y val="0.8601510331864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cap="all" baseline="0">
                    <a:effectLst/>
                  </a:rPr>
                  <a:t>ДЕНЕЖНЫЕ СТРЕДСТВА(У.Е)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72193385772365E-2"/>
              <c:y val="0.10344190046373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Удельная экономия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Лист1!$D$17:$H$17</c:f>
              <c:numCache>
                <c:formatCode>General</c:formatCode>
                <c:ptCount val="5"/>
                <c:pt idx="0">
                  <c:v>793.75</c:v>
                </c:pt>
                <c:pt idx="1">
                  <c:v>1757.5</c:v>
                </c:pt>
                <c:pt idx="2">
                  <c:v>2078.75</c:v>
                </c:pt>
                <c:pt idx="3">
                  <c:v>2335.75</c:v>
                </c:pt>
                <c:pt idx="4">
                  <c:v>2367.875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B-42FB-8FA5-B333F3D2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cap="all" baseline="0">
                    <a:effectLst/>
                  </a:rPr>
                  <a:t>N(</a:t>
                </a:r>
                <a:r>
                  <a:rPr lang="ru-RU" sz="1400" b="1" i="0" cap="all" baseline="0">
                    <a:effectLst/>
                  </a:rPr>
                  <a:t>Кол-ВО Каналов)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cap="all" baseline="0">
                    <a:effectLst/>
                  </a:rPr>
                  <a:t>ДЕНЕЖНЫЕ СТРЕДСТВА(У.Е)</a:t>
                </a:r>
                <a:endParaRPr lang="ru-RU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25934</xdr:colOff>
      <xdr:row>18</xdr:row>
      <xdr:rowOff>35220</xdr:rowOff>
    </xdr:from>
    <xdr:to>
      <xdr:col>5</xdr:col>
      <xdr:colOff>124865</xdr:colOff>
      <xdr:row>20</xdr:row>
      <xdr:rowOff>12807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9122364-999C-6E8A-E18E-ADFE99B76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113" y="4607220"/>
          <a:ext cx="6385431" cy="358587"/>
        </a:xfrm>
        <a:prstGeom prst="rect">
          <a:avLst/>
        </a:prstGeom>
      </xdr:spPr>
    </xdr:pic>
    <xdr:clientData/>
  </xdr:twoCellAnchor>
  <xdr:twoCellAnchor>
    <xdr:from>
      <xdr:col>9</xdr:col>
      <xdr:colOff>9523</xdr:colOff>
      <xdr:row>2</xdr:row>
      <xdr:rowOff>6402</xdr:rowOff>
    </xdr:from>
    <xdr:to>
      <xdr:col>16</xdr:col>
      <xdr:colOff>321528</xdr:colOff>
      <xdr:row>15</xdr:row>
      <xdr:rowOff>191459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1EC79FF-A6EF-726D-7FCF-9A6ED29F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313526</xdr:colOff>
      <xdr:row>1</xdr:row>
      <xdr:rowOff>60832</xdr:rowOff>
    </xdr:from>
    <xdr:to>
      <xdr:col>25</xdr:col>
      <xdr:colOff>8725</xdr:colOff>
      <xdr:row>15</xdr:row>
      <xdr:rowOff>55389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4DCF9B8-B3FA-4C3C-A16A-F050914B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47945</xdr:colOff>
      <xdr:row>16</xdr:row>
      <xdr:rowOff>185858</xdr:rowOff>
    </xdr:from>
    <xdr:to>
      <xdr:col>16</xdr:col>
      <xdr:colOff>352745</xdr:colOff>
      <xdr:row>31</xdr:row>
      <xdr:rowOff>78442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C822B1D-AD38-42E9-BF1B-E4C47F6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263899</xdr:colOff>
      <xdr:row>16</xdr:row>
      <xdr:rowOff>115421</xdr:rowOff>
    </xdr:from>
    <xdr:to>
      <xdr:col>24</xdr:col>
      <xdr:colOff>571420</xdr:colOff>
      <xdr:row>31</xdr:row>
      <xdr:rowOff>158003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E10ADBF-FE8F-449B-9839-C04056534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28015</xdr:colOff>
      <xdr:row>20</xdr:row>
      <xdr:rowOff>8085</xdr:rowOff>
    </xdr:from>
    <xdr:to>
      <xdr:col>5</xdr:col>
      <xdr:colOff>111258</xdr:colOff>
      <xdr:row>21</xdr:row>
      <xdr:rowOff>131349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1960E3-78C4-47A4-A4B8-BE94B3195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194" y="4961085"/>
          <a:ext cx="6369743" cy="3137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7"/>
  <sheetViews>
    <sheetView tabSelected="1" topLeftCell="B1" zoomScale="85" zoomScaleNormal="85" workbookViewId="0">
      <selection activeCell="F22" sqref="F22"/>
    </sheetView>
  </sheetViews>
  <sheetFormatPr defaultRowHeight="15" x14ac:dyDescent="0.25"/>
  <cols>
    <col min="1" max="1" width="10.85546875" customWidth="1"/>
    <col min="2" max="2" width="53.5703125" customWidth="1"/>
    <col min="4" max="4" width="16" customWidth="1"/>
    <col min="5" max="5" width="15.5703125" customWidth="1"/>
    <col min="6" max="6" width="14.7109375" customWidth="1"/>
    <col min="7" max="7" width="15.42578125" customWidth="1"/>
    <col min="8" max="8" width="21.7109375" customWidth="1"/>
  </cols>
  <sheetData>
    <row r="4" spans="2:15" ht="21" x14ac:dyDescent="0.25">
      <c r="B4" s="9" t="s">
        <v>0</v>
      </c>
      <c r="C4" s="3" t="s">
        <v>1</v>
      </c>
      <c r="D4" s="4">
        <v>160</v>
      </c>
      <c r="E4" s="5"/>
      <c r="F4" s="5"/>
      <c r="G4" s="5"/>
      <c r="H4" s="5"/>
    </row>
    <row r="5" spans="2:15" ht="21" x14ac:dyDescent="0.25">
      <c r="B5" s="9" t="s">
        <v>2</v>
      </c>
      <c r="C5" s="3" t="s">
        <v>3</v>
      </c>
      <c r="D5" s="4">
        <v>2600</v>
      </c>
      <c r="E5" s="5"/>
      <c r="F5" s="5"/>
      <c r="G5" s="5"/>
      <c r="H5" s="5"/>
    </row>
    <row r="6" spans="2:15" ht="21" x14ac:dyDescent="0.25">
      <c r="B6" s="9" t="s">
        <v>4</v>
      </c>
      <c r="C6" s="3" t="s">
        <v>5</v>
      </c>
      <c r="D6" s="4">
        <v>2400</v>
      </c>
      <c r="E6" s="5"/>
      <c r="F6" s="5"/>
      <c r="G6" s="5"/>
      <c r="H6" s="5"/>
    </row>
    <row r="7" spans="2:15" ht="21" x14ac:dyDescent="0.25">
      <c r="B7" s="9" t="s">
        <v>6</v>
      </c>
      <c r="C7" s="3" t="s">
        <v>7</v>
      </c>
      <c r="D7" s="4">
        <v>65000</v>
      </c>
      <c r="E7" s="5"/>
      <c r="F7" s="5"/>
      <c r="G7" s="5"/>
      <c r="H7" s="5"/>
    </row>
    <row r="8" spans="2:15" ht="21" x14ac:dyDescent="0.25">
      <c r="B8" s="9" t="s">
        <v>16</v>
      </c>
      <c r="C8" s="3" t="s">
        <v>17</v>
      </c>
      <c r="D8" s="6">
        <v>2</v>
      </c>
      <c r="E8" s="6">
        <v>5</v>
      </c>
      <c r="F8" s="6">
        <v>10</v>
      </c>
      <c r="G8" s="6">
        <v>50</v>
      </c>
      <c r="H8" s="6">
        <v>100</v>
      </c>
    </row>
    <row r="9" spans="2:15" ht="21" x14ac:dyDescent="0.25">
      <c r="B9" s="2"/>
      <c r="C9" s="3"/>
      <c r="D9" s="7"/>
      <c r="E9" s="7"/>
      <c r="F9" s="7"/>
      <c r="G9" s="7"/>
      <c r="H9" s="7"/>
    </row>
    <row r="10" spans="2:15" ht="21" x14ac:dyDescent="0.25">
      <c r="B10" s="9" t="s">
        <v>8</v>
      </c>
      <c r="C10" s="3" t="s">
        <v>10</v>
      </c>
      <c r="D10" s="7">
        <f>($D$5+(D8*$D$6))*$D$4</f>
        <v>1184000</v>
      </c>
      <c r="E10" s="7">
        <f>($D$5+(E8*$D$6))*$D$4</f>
        <v>2336000</v>
      </c>
      <c r="F10" s="7">
        <f t="shared" ref="F10:H10" si="0">($D$5+(F8*$D$6))*$D$4</f>
        <v>4256000</v>
      </c>
      <c r="G10" s="7">
        <f t="shared" si="0"/>
        <v>19616000</v>
      </c>
      <c r="H10" s="7">
        <f t="shared" si="0"/>
        <v>38816000</v>
      </c>
    </row>
    <row r="11" spans="2:15" ht="21" x14ac:dyDescent="0.25">
      <c r="B11" s="9" t="s">
        <v>9</v>
      </c>
      <c r="C11" s="3" t="s">
        <v>11</v>
      </c>
      <c r="D11" s="7">
        <f>(($D$5+$D$6)*$D$4)+(2*$D$7)</f>
        <v>930000</v>
      </c>
      <c r="E11" s="7">
        <f t="shared" ref="E11:G11" si="1">(($D$5+$D$6)*$D$4)+(2*$D$7)</f>
        <v>930000</v>
      </c>
      <c r="F11" s="7">
        <f>(($D$5+$D$6)*$D$4)+(2*$D$7)</f>
        <v>930000</v>
      </c>
      <c r="G11" s="7">
        <f t="shared" si="1"/>
        <v>930000</v>
      </c>
      <c r="H11" s="7">
        <f>(($D$5+$D$6)*$D$4)+(2*$D$7)</f>
        <v>930000</v>
      </c>
    </row>
    <row r="12" spans="2:15" ht="21" x14ac:dyDescent="0.25">
      <c r="B12" s="2"/>
      <c r="C12" s="3"/>
      <c r="D12" s="7"/>
      <c r="E12" s="7"/>
      <c r="F12" s="7"/>
      <c r="G12" s="7"/>
      <c r="H12" s="7"/>
    </row>
    <row r="13" spans="2:15" ht="21" x14ac:dyDescent="0.25">
      <c r="B13" s="9" t="s">
        <v>13</v>
      </c>
      <c r="C13" s="3" t="s">
        <v>14</v>
      </c>
      <c r="D13" s="7">
        <f>D10/(D8*D4)</f>
        <v>3700</v>
      </c>
      <c r="E13" s="7">
        <f>E10/(E8*D4)</f>
        <v>2920</v>
      </c>
      <c r="F13" s="7">
        <f>F10/(F8*D4)</f>
        <v>2660</v>
      </c>
      <c r="G13" s="7">
        <f>G10/(G8*D4)</f>
        <v>2452</v>
      </c>
      <c r="H13" s="7">
        <f>H10/(H8*D4)</f>
        <v>2426</v>
      </c>
    </row>
    <row r="14" spans="2:15" ht="21" x14ac:dyDescent="0.25">
      <c r="B14" s="9" t="s">
        <v>12</v>
      </c>
      <c r="C14" s="3" t="s">
        <v>15</v>
      </c>
      <c r="D14" s="8">
        <f>D11/(D8*D4)</f>
        <v>2906.25</v>
      </c>
      <c r="E14" s="8">
        <f>E11/(E8*D4)</f>
        <v>1162.5</v>
      </c>
      <c r="F14" s="8">
        <f>F11/(F8*D4)</f>
        <v>581.25</v>
      </c>
      <c r="G14" s="8">
        <f>G11/(G8*D4)</f>
        <v>116.25</v>
      </c>
      <c r="H14" s="8">
        <f>H11/(H8*D4)</f>
        <v>58.125</v>
      </c>
      <c r="J14" s="1"/>
      <c r="K14" s="1"/>
      <c r="L14" s="1"/>
      <c r="M14" s="1"/>
      <c r="N14" s="1"/>
      <c r="O14" s="1"/>
    </row>
    <row r="15" spans="2:15" ht="21" x14ac:dyDescent="0.25">
      <c r="B15" s="2"/>
      <c r="C15" s="3"/>
      <c r="D15" s="7"/>
      <c r="E15" s="7"/>
      <c r="F15" s="7"/>
      <c r="G15" s="7"/>
      <c r="H15" s="7"/>
    </row>
    <row r="16" spans="2:15" ht="21" x14ac:dyDescent="0.25">
      <c r="B16" s="9" t="s">
        <v>18</v>
      </c>
      <c r="C16" s="3" t="s">
        <v>20</v>
      </c>
      <c r="D16" s="7">
        <f>ABS(D10-D11)</f>
        <v>254000</v>
      </c>
      <c r="E16" s="7">
        <f>ABS(E10-E11)</f>
        <v>1406000</v>
      </c>
      <c r="F16" s="7">
        <f>ABS(F10-F11)</f>
        <v>3326000</v>
      </c>
      <c r="G16" s="7">
        <f>ABS(G10-G11)</f>
        <v>18686000</v>
      </c>
      <c r="H16" s="7">
        <f>ABS(H10-H11)</f>
        <v>37886000</v>
      </c>
      <c r="J16" s="1"/>
      <c r="K16" s="1"/>
      <c r="L16" s="1"/>
      <c r="M16" s="1"/>
      <c r="N16" s="1"/>
    </row>
    <row r="17" spans="2:8" ht="21" x14ac:dyDescent="0.25">
      <c r="B17" s="9" t="s">
        <v>19</v>
      </c>
      <c r="C17" s="3" t="s">
        <v>21</v>
      </c>
      <c r="D17" s="7">
        <f>ABS(D16/(D8*D4))</f>
        <v>793.75</v>
      </c>
      <c r="E17" s="7">
        <f>ABS(E16/(E8*D4))</f>
        <v>1757.5</v>
      </c>
      <c r="F17" s="7">
        <f>ABS(F16/(F8*D4))</f>
        <v>2078.75</v>
      </c>
      <c r="G17" s="7">
        <f>ABS(G16/(G8*D4))</f>
        <v>2335.75</v>
      </c>
      <c r="H17" s="7">
        <f>ABS(H16/(H8*D4))</f>
        <v>2367.875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Viktor Gogolev</cp:lastModifiedBy>
  <dcterms:created xsi:type="dcterms:W3CDTF">2015-06-05T18:19:34Z</dcterms:created>
  <dcterms:modified xsi:type="dcterms:W3CDTF">2024-09-26T11:32:59Z</dcterms:modified>
</cp:coreProperties>
</file>