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activeTab="1"/>
  </bookViews>
  <sheets>
    <sheet name="成绩" sheetId="2" r:id="rId1"/>
    <sheet name="统计" sheetId="5" r:id="rId2"/>
    <sheet name="Sheet1" sheetId="4" r:id="rId3"/>
  </sheets>
  <calcPr calcId="171027"/>
</workbook>
</file>

<file path=xl/calcChain.xml><?xml version="1.0" encoding="utf-8"?>
<calcChain xmlns="http://schemas.openxmlformats.org/spreadsheetml/2006/main">
  <c r="L3" i="5" l="1"/>
  <c r="H18" i="5" l="1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J1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" i="2"/>
  <c r="J2" i="2" s="1"/>
  <c r="L5" i="5" l="1"/>
  <c r="L6" i="5"/>
  <c r="L2" i="5"/>
  <c r="L4" i="5"/>
  <c r="M3" i="2"/>
  <c r="M6" i="2"/>
  <c r="M2" i="2"/>
  <c r="M4" i="2"/>
  <c r="M5" i="2"/>
  <c r="L7" i="5" l="1"/>
  <c r="M7" i="2"/>
</calcChain>
</file>

<file path=xl/sharedStrings.xml><?xml version="1.0" encoding="utf-8"?>
<sst xmlns="http://schemas.openxmlformats.org/spreadsheetml/2006/main" count="102" uniqueCount="36">
  <si>
    <t>姓名</t>
  </si>
  <si>
    <t>性别</t>
  </si>
  <si>
    <t>高等数学</t>
  </si>
  <si>
    <t>外语</t>
  </si>
  <si>
    <t>计算机</t>
  </si>
  <si>
    <t>物理</t>
  </si>
  <si>
    <t>秦博</t>
  </si>
  <si>
    <t>男</t>
  </si>
  <si>
    <t>唐磊</t>
  </si>
  <si>
    <t>女</t>
  </si>
  <si>
    <t>高峰</t>
  </si>
  <si>
    <t>王珠</t>
  </si>
  <si>
    <t>王卓</t>
  </si>
  <si>
    <t>陈智权</t>
  </si>
  <si>
    <t>黎波</t>
  </si>
  <si>
    <t>张健</t>
  </si>
  <si>
    <t>赵红宇</t>
  </si>
  <si>
    <t>刘锡阳</t>
  </si>
  <si>
    <t>林丹</t>
  </si>
  <si>
    <t>刘剑</t>
  </si>
  <si>
    <t>呼浩</t>
  </si>
  <si>
    <t>王刚</t>
  </si>
  <si>
    <t>吴康明</t>
  </si>
  <si>
    <t>苗福祥</t>
  </si>
  <si>
    <t>学号</t>
    <phoneticPr fontId="1" type="noConversion"/>
  </si>
  <si>
    <t>生日</t>
  </si>
  <si>
    <t>平均分</t>
    <phoneticPr fontId="1" type="noConversion"/>
  </si>
  <si>
    <t>总成绩</t>
    <phoneticPr fontId="1" type="noConversion"/>
  </si>
  <si>
    <t>优</t>
    <phoneticPr fontId="1" type="noConversion"/>
  </si>
  <si>
    <t>良</t>
    <phoneticPr fontId="1" type="noConversion"/>
  </si>
  <si>
    <t>中</t>
    <phoneticPr fontId="1" type="noConversion"/>
  </si>
  <si>
    <t>及格</t>
    <phoneticPr fontId="1" type="noConversion"/>
  </si>
  <si>
    <t>不及格</t>
    <phoneticPr fontId="1" type="noConversion"/>
  </si>
  <si>
    <t>总人数</t>
    <phoneticPr fontId="1" type="noConversion"/>
  </si>
  <si>
    <t>人数</t>
    <phoneticPr fontId="1" type="noConversion"/>
  </si>
  <si>
    <t>评级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</si>
</sst>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学生成绩表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统计!$D$1</c:f>
              <c:strCache>
                <c:ptCount val="1"/>
                <c:pt idx="0">
                  <c:v>高等数学</c:v>
                </c:pt>
              </c:strCache>
            </c:strRef>
          </c:tx>
          <c:invertIfNegative val="0"/>
          <c:cat>
            <c:strRef>
              <c:f>统计!$B$2:$B$18</c:f>
              <c:strCache>
                <c:ptCount val="17"/>
                <c:pt idx="0">
                  <c:v>秦博</c:v>
                </c:pt>
                <c:pt idx="1">
                  <c:v>唐磊</c:v>
                </c:pt>
                <c:pt idx="2">
                  <c:v>高峰</c:v>
                </c:pt>
                <c:pt idx="3">
                  <c:v>王珠</c:v>
                </c:pt>
                <c:pt idx="4">
                  <c:v>王卓</c:v>
                </c:pt>
                <c:pt idx="5">
                  <c:v>陈智权</c:v>
                </c:pt>
                <c:pt idx="6">
                  <c:v>黎波</c:v>
                </c:pt>
                <c:pt idx="7">
                  <c:v>张健</c:v>
                </c:pt>
                <c:pt idx="8">
                  <c:v>赵红宇</c:v>
                </c:pt>
                <c:pt idx="9">
                  <c:v>刘锡阳</c:v>
                </c:pt>
                <c:pt idx="10">
                  <c:v>林丹</c:v>
                </c:pt>
                <c:pt idx="11">
                  <c:v>唐磊</c:v>
                </c:pt>
                <c:pt idx="12">
                  <c:v>刘剑</c:v>
                </c:pt>
                <c:pt idx="13">
                  <c:v>呼浩</c:v>
                </c:pt>
                <c:pt idx="14">
                  <c:v>王刚</c:v>
                </c:pt>
                <c:pt idx="15">
                  <c:v>吴康明</c:v>
                </c:pt>
                <c:pt idx="16">
                  <c:v>苗福祥</c:v>
                </c:pt>
              </c:strCache>
            </c:strRef>
          </c:cat>
          <c:val>
            <c:numRef>
              <c:f>统计!$D$2:$D$18</c:f>
              <c:numCache>
                <c:formatCode>General</c:formatCode>
                <c:ptCount val="17"/>
                <c:pt idx="0">
                  <c:v>87</c:v>
                </c:pt>
                <c:pt idx="1">
                  <c:v>95</c:v>
                </c:pt>
                <c:pt idx="2">
                  <c:v>70</c:v>
                </c:pt>
                <c:pt idx="3">
                  <c:v>70</c:v>
                </c:pt>
                <c:pt idx="4">
                  <c:v>90</c:v>
                </c:pt>
                <c:pt idx="5">
                  <c:v>70</c:v>
                </c:pt>
                <c:pt idx="6">
                  <c:v>91</c:v>
                </c:pt>
                <c:pt idx="7">
                  <c:v>90</c:v>
                </c:pt>
                <c:pt idx="8">
                  <c:v>95</c:v>
                </c:pt>
                <c:pt idx="9">
                  <c:v>59</c:v>
                </c:pt>
                <c:pt idx="10">
                  <c:v>87</c:v>
                </c:pt>
                <c:pt idx="11">
                  <c:v>90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  <c:pt idx="15">
                  <c:v>20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F-4E9E-B23A-E90643295A7E}"/>
            </c:ext>
          </c:extLst>
        </c:ser>
        <c:ser>
          <c:idx val="1"/>
          <c:order val="1"/>
          <c:tx>
            <c:strRef>
              <c:f>统计!$E$1</c:f>
              <c:strCache>
                <c:ptCount val="1"/>
                <c:pt idx="0">
                  <c:v>外语</c:v>
                </c:pt>
              </c:strCache>
            </c:strRef>
          </c:tx>
          <c:invertIfNegative val="0"/>
          <c:cat>
            <c:strRef>
              <c:f>统计!$B$2:$B$18</c:f>
              <c:strCache>
                <c:ptCount val="17"/>
                <c:pt idx="0">
                  <c:v>秦博</c:v>
                </c:pt>
                <c:pt idx="1">
                  <c:v>唐磊</c:v>
                </c:pt>
                <c:pt idx="2">
                  <c:v>高峰</c:v>
                </c:pt>
                <c:pt idx="3">
                  <c:v>王珠</c:v>
                </c:pt>
                <c:pt idx="4">
                  <c:v>王卓</c:v>
                </c:pt>
                <c:pt idx="5">
                  <c:v>陈智权</c:v>
                </c:pt>
                <c:pt idx="6">
                  <c:v>黎波</c:v>
                </c:pt>
                <c:pt idx="7">
                  <c:v>张健</c:v>
                </c:pt>
                <c:pt idx="8">
                  <c:v>赵红宇</c:v>
                </c:pt>
                <c:pt idx="9">
                  <c:v>刘锡阳</c:v>
                </c:pt>
                <c:pt idx="10">
                  <c:v>林丹</c:v>
                </c:pt>
                <c:pt idx="11">
                  <c:v>唐磊</c:v>
                </c:pt>
                <c:pt idx="12">
                  <c:v>刘剑</c:v>
                </c:pt>
                <c:pt idx="13">
                  <c:v>呼浩</c:v>
                </c:pt>
                <c:pt idx="14">
                  <c:v>王刚</c:v>
                </c:pt>
                <c:pt idx="15">
                  <c:v>吴康明</c:v>
                </c:pt>
                <c:pt idx="16">
                  <c:v>苗福祥</c:v>
                </c:pt>
              </c:strCache>
            </c:strRef>
          </c:cat>
          <c:val>
            <c:numRef>
              <c:f>统计!$E$2:$E$18</c:f>
              <c:numCache>
                <c:formatCode>General</c:formatCode>
                <c:ptCount val="17"/>
                <c:pt idx="0">
                  <c:v>90</c:v>
                </c:pt>
                <c:pt idx="1">
                  <c:v>95</c:v>
                </c:pt>
                <c:pt idx="2">
                  <c:v>95</c:v>
                </c:pt>
                <c:pt idx="3">
                  <c:v>66</c:v>
                </c:pt>
                <c:pt idx="4">
                  <c:v>85</c:v>
                </c:pt>
                <c:pt idx="5">
                  <c:v>90</c:v>
                </c:pt>
                <c:pt idx="6">
                  <c:v>70</c:v>
                </c:pt>
                <c:pt idx="7">
                  <c:v>94</c:v>
                </c:pt>
                <c:pt idx="8">
                  <c:v>70</c:v>
                </c:pt>
                <c:pt idx="9">
                  <c:v>67</c:v>
                </c:pt>
                <c:pt idx="10">
                  <c:v>70</c:v>
                </c:pt>
                <c:pt idx="11">
                  <c:v>57</c:v>
                </c:pt>
                <c:pt idx="12">
                  <c:v>97</c:v>
                </c:pt>
                <c:pt idx="13">
                  <c:v>85</c:v>
                </c:pt>
                <c:pt idx="14">
                  <c:v>89</c:v>
                </c:pt>
                <c:pt idx="15">
                  <c:v>70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F-4E9E-B23A-E90643295A7E}"/>
            </c:ext>
          </c:extLst>
        </c:ser>
        <c:ser>
          <c:idx val="2"/>
          <c:order val="2"/>
          <c:tx>
            <c:strRef>
              <c:f>统计!$I$1</c:f>
              <c:strCache>
                <c:ptCount val="1"/>
                <c:pt idx="0">
                  <c:v>平均分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统计!$B$2:$B$18</c:f>
              <c:strCache>
                <c:ptCount val="17"/>
                <c:pt idx="0">
                  <c:v>秦博</c:v>
                </c:pt>
                <c:pt idx="1">
                  <c:v>唐磊</c:v>
                </c:pt>
                <c:pt idx="2">
                  <c:v>高峰</c:v>
                </c:pt>
                <c:pt idx="3">
                  <c:v>王珠</c:v>
                </c:pt>
                <c:pt idx="4">
                  <c:v>王卓</c:v>
                </c:pt>
                <c:pt idx="5">
                  <c:v>陈智权</c:v>
                </c:pt>
                <c:pt idx="6">
                  <c:v>黎波</c:v>
                </c:pt>
                <c:pt idx="7">
                  <c:v>张健</c:v>
                </c:pt>
                <c:pt idx="8">
                  <c:v>赵红宇</c:v>
                </c:pt>
                <c:pt idx="9">
                  <c:v>刘锡阳</c:v>
                </c:pt>
                <c:pt idx="10">
                  <c:v>林丹</c:v>
                </c:pt>
                <c:pt idx="11">
                  <c:v>唐磊</c:v>
                </c:pt>
                <c:pt idx="12">
                  <c:v>刘剑</c:v>
                </c:pt>
                <c:pt idx="13">
                  <c:v>呼浩</c:v>
                </c:pt>
                <c:pt idx="14">
                  <c:v>王刚</c:v>
                </c:pt>
                <c:pt idx="15">
                  <c:v>吴康明</c:v>
                </c:pt>
                <c:pt idx="16">
                  <c:v>苗福祥</c:v>
                </c:pt>
              </c:strCache>
            </c:strRef>
          </c:cat>
          <c:val>
            <c:numRef>
              <c:f>统计!$I$2:$I$18</c:f>
              <c:numCache>
                <c:formatCode>0.00_ </c:formatCode>
                <c:ptCount val="17"/>
                <c:pt idx="0">
                  <c:v>85.5</c:v>
                </c:pt>
                <c:pt idx="1">
                  <c:v>82.5</c:v>
                </c:pt>
                <c:pt idx="2">
                  <c:v>82.5</c:v>
                </c:pt>
                <c:pt idx="3">
                  <c:v>75.25</c:v>
                </c:pt>
                <c:pt idx="4">
                  <c:v>80.75</c:v>
                </c:pt>
                <c:pt idx="5">
                  <c:v>80.25</c:v>
                </c:pt>
                <c:pt idx="6">
                  <c:v>67.25</c:v>
                </c:pt>
                <c:pt idx="7">
                  <c:v>91</c:v>
                </c:pt>
                <c:pt idx="8">
                  <c:v>72.5</c:v>
                </c:pt>
                <c:pt idx="9">
                  <c:v>77.5</c:v>
                </c:pt>
                <c:pt idx="10">
                  <c:v>78</c:v>
                </c:pt>
                <c:pt idx="11">
                  <c:v>78.75</c:v>
                </c:pt>
                <c:pt idx="12">
                  <c:v>90.5</c:v>
                </c:pt>
                <c:pt idx="13">
                  <c:v>83.25</c:v>
                </c:pt>
                <c:pt idx="14">
                  <c:v>83</c:v>
                </c:pt>
                <c:pt idx="15">
                  <c:v>54.25</c:v>
                </c:pt>
                <c:pt idx="16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F-4E9E-B23A-E9064329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00352"/>
        <c:axId val="140101888"/>
        <c:axId val="0"/>
      </c:bar3DChart>
      <c:catAx>
        <c:axId val="1401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姓名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0101888"/>
        <c:crosses val="autoZero"/>
        <c:auto val="1"/>
        <c:lblAlgn val="ctr"/>
        <c:lblOffset val="100"/>
        <c:noMultiLvlLbl val="0"/>
      </c:catAx>
      <c:valAx>
        <c:axId val="1401018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统计!$L$1</c:f>
              <c:strCache>
                <c:ptCount val="1"/>
                <c:pt idx="0">
                  <c:v>人数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统计!$K$2:$K$6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统计!$L$2:$L$6</c:f>
              <c:numCache>
                <c:formatCode>0_ </c:formatCode>
                <c:ptCount val="5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843-8391-C78AA30869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19</xdr:row>
      <xdr:rowOff>95250</xdr:rowOff>
    </xdr:from>
    <xdr:to>
      <xdr:col>13</xdr:col>
      <xdr:colOff>476250</xdr:colOff>
      <xdr:row>35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</xdr:row>
      <xdr:rowOff>128587</xdr:rowOff>
    </xdr:from>
    <xdr:to>
      <xdr:col>19</xdr:col>
      <xdr:colOff>171450</xdr:colOff>
      <xdr:row>17</xdr:row>
      <xdr:rowOff>128587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activeCell="J1" sqref="J1:M18"/>
    </sheetView>
  </sheetViews>
  <sheetFormatPr defaultRowHeight="13.5" x14ac:dyDescent="0.15"/>
  <cols>
    <col min="1" max="1" width="9.5" bestFit="1" customWidth="1"/>
    <col min="3" max="3" width="6.25" customWidth="1"/>
    <col min="4" max="4" width="12.125" customWidth="1"/>
  </cols>
  <sheetData>
    <row r="1" spans="1:13" x14ac:dyDescent="0.15">
      <c r="A1" t="s">
        <v>24</v>
      </c>
      <c r="B1" t="s">
        <v>0</v>
      </c>
      <c r="C1" t="s">
        <v>1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26</v>
      </c>
      <c r="M1" t="s">
        <v>34</v>
      </c>
    </row>
    <row r="2" spans="1:13" x14ac:dyDescent="0.15">
      <c r="A2">
        <v>37150101</v>
      </c>
      <c r="B2" t="s">
        <v>6</v>
      </c>
      <c r="C2" t="s">
        <v>7</v>
      </c>
      <c r="D2" s="1">
        <v>36526</v>
      </c>
      <c r="E2">
        <v>87</v>
      </c>
      <c r="F2">
        <v>90</v>
      </c>
      <c r="G2">
        <v>95</v>
      </c>
      <c r="H2">
        <v>70</v>
      </c>
      <c r="I2">
        <f>SUM(E2:H2)</f>
        <v>342</v>
      </c>
      <c r="J2" s="2">
        <f>I2/4</f>
        <v>85.5</v>
      </c>
      <c r="L2" t="s">
        <v>28</v>
      </c>
      <c r="M2">
        <f>COUNTIF($J$2:$J$18,"&gt;=90")</f>
        <v>2</v>
      </c>
    </row>
    <row r="3" spans="1:13" x14ac:dyDescent="0.15">
      <c r="A3">
        <v>37150102</v>
      </c>
      <c r="B3" t="s">
        <v>8</v>
      </c>
      <c r="C3" t="s">
        <v>9</v>
      </c>
      <c r="D3" s="1">
        <v>36679</v>
      </c>
      <c r="E3">
        <v>95</v>
      </c>
      <c r="F3">
        <v>95</v>
      </c>
      <c r="G3">
        <v>70</v>
      </c>
      <c r="H3">
        <v>70</v>
      </c>
      <c r="I3">
        <f t="shared" ref="I3:I18" si="0">SUM(E3:H3)</f>
        <v>330</v>
      </c>
      <c r="J3" s="2">
        <f t="shared" ref="J3:J18" si="1">I3/4</f>
        <v>82.5</v>
      </c>
      <c r="L3" t="s">
        <v>29</v>
      </c>
      <c r="M3" s="3">
        <f>COUNTIF($J$2:$J$18,"&gt;=80")-COUNTIF($J$2:$J$18,"&gt;=90")</f>
        <v>7</v>
      </c>
    </row>
    <row r="4" spans="1:13" x14ac:dyDescent="0.15">
      <c r="A4">
        <v>37150103</v>
      </c>
      <c r="B4" t="s">
        <v>10</v>
      </c>
      <c r="C4" t="s">
        <v>7</v>
      </c>
      <c r="D4" s="1">
        <v>36710</v>
      </c>
      <c r="E4">
        <v>70</v>
      </c>
      <c r="F4">
        <v>95</v>
      </c>
      <c r="G4">
        <v>75</v>
      </c>
      <c r="H4">
        <v>90</v>
      </c>
      <c r="I4">
        <f t="shared" si="0"/>
        <v>330</v>
      </c>
      <c r="J4" s="2">
        <f t="shared" si="1"/>
        <v>82.5</v>
      </c>
      <c r="L4" t="s">
        <v>30</v>
      </c>
      <c r="M4" s="3">
        <f>COUNTIF($J$2:$J$18,"&gt;=70")-COUNTIF($J$2:$J$18,"&gt;=80")</f>
        <v>6</v>
      </c>
    </row>
    <row r="5" spans="1:13" x14ac:dyDescent="0.15">
      <c r="A5">
        <v>37150104</v>
      </c>
      <c r="B5" t="s">
        <v>11</v>
      </c>
      <c r="C5" t="s">
        <v>9</v>
      </c>
      <c r="D5" s="1">
        <v>36803</v>
      </c>
      <c r="E5">
        <v>70</v>
      </c>
      <c r="F5">
        <v>66</v>
      </c>
      <c r="G5">
        <v>95</v>
      </c>
      <c r="H5">
        <v>70</v>
      </c>
      <c r="I5">
        <f t="shared" si="0"/>
        <v>301</v>
      </c>
      <c r="J5" s="2">
        <f t="shared" si="1"/>
        <v>75.25</v>
      </c>
      <c r="L5" t="s">
        <v>31</v>
      </c>
      <c r="M5" s="3">
        <f>COUNTIF($J$2:$J$18,"&gt;=60")-COUNTIF($J$2:$J$18,"&gt;=70")</f>
        <v>0</v>
      </c>
    </row>
    <row r="6" spans="1:13" x14ac:dyDescent="0.15">
      <c r="A6">
        <v>37150105</v>
      </c>
      <c r="B6" t="s">
        <v>12</v>
      </c>
      <c r="C6" t="s">
        <v>7</v>
      </c>
      <c r="D6" s="1">
        <v>36774</v>
      </c>
      <c r="E6">
        <v>90</v>
      </c>
      <c r="F6">
        <v>85</v>
      </c>
      <c r="G6">
        <v>95</v>
      </c>
      <c r="H6">
        <v>53</v>
      </c>
      <c r="I6">
        <f t="shared" si="0"/>
        <v>323</v>
      </c>
      <c r="J6" s="2">
        <f t="shared" si="1"/>
        <v>80.75</v>
      </c>
      <c r="L6" t="s">
        <v>32</v>
      </c>
      <c r="M6" s="3">
        <f>COUNTIF($J$2:$J$18,"&lt;60")</f>
        <v>2</v>
      </c>
    </row>
    <row r="7" spans="1:13" x14ac:dyDescent="0.15">
      <c r="A7">
        <v>37150106</v>
      </c>
      <c r="B7" t="s">
        <v>13</v>
      </c>
      <c r="C7" t="s">
        <v>7</v>
      </c>
      <c r="D7" s="1">
        <v>36846</v>
      </c>
      <c r="E7">
        <v>70</v>
      </c>
      <c r="F7">
        <v>90</v>
      </c>
      <c r="G7">
        <v>95</v>
      </c>
      <c r="H7">
        <v>66</v>
      </c>
      <c r="I7">
        <f t="shared" si="0"/>
        <v>321</v>
      </c>
      <c r="J7" s="2">
        <f t="shared" si="1"/>
        <v>80.25</v>
      </c>
      <c r="L7" t="s">
        <v>33</v>
      </c>
      <c r="M7">
        <f>SUM(M2:M6)</f>
        <v>17</v>
      </c>
    </row>
    <row r="8" spans="1:13" x14ac:dyDescent="0.15">
      <c r="A8">
        <v>37150107</v>
      </c>
      <c r="B8" t="s">
        <v>14</v>
      </c>
      <c r="C8" t="s">
        <v>7</v>
      </c>
      <c r="D8" s="1">
        <v>36653</v>
      </c>
      <c r="E8">
        <v>91</v>
      </c>
      <c r="F8">
        <v>70</v>
      </c>
      <c r="G8">
        <v>-13</v>
      </c>
      <c r="H8">
        <v>85</v>
      </c>
      <c r="I8">
        <f t="shared" si="0"/>
        <v>233</v>
      </c>
      <c r="J8" s="2">
        <f t="shared" si="1"/>
        <v>58.25</v>
      </c>
    </row>
    <row r="9" spans="1:13" x14ac:dyDescent="0.15">
      <c r="A9">
        <v>37150108</v>
      </c>
      <c r="B9" t="s">
        <v>15</v>
      </c>
      <c r="C9" t="s">
        <v>7</v>
      </c>
      <c r="D9" s="1">
        <v>36868</v>
      </c>
      <c r="E9">
        <v>90</v>
      </c>
      <c r="F9">
        <v>94</v>
      </c>
      <c r="G9">
        <v>90</v>
      </c>
      <c r="H9">
        <v>90</v>
      </c>
      <c r="I9">
        <f t="shared" si="0"/>
        <v>364</v>
      </c>
      <c r="J9" s="2">
        <f t="shared" si="1"/>
        <v>91</v>
      </c>
    </row>
    <row r="10" spans="1:13" x14ac:dyDescent="0.15">
      <c r="A10">
        <v>37150109</v>
      </c>
      <c r="B10" t="s">
        <v>16</v>
      </c>
      <c r="C10" t="s">
        <v>7</v>
      </c>
      <c r="D10" s="1">
        <v>36686</v>
      </c>
      <c r="E10">
        <v>95</v>
      </c>
      <c r="F10">
        <v>70</v>
      </c>
      <c r="G10">
        <v>55</v>
      </c>
      <c r="H10">
        <v>70</v>
      </c>
      <c r="I10">
        <f t="shared" si="0"/>
        <v>290</v>
      </c>
      <c r="J10" s="2">
        <f t="shared" si="1"/>
        <v>72.5</v>
      </c>
    </row>
    <row r="11" spans="1:13" x14ac:dyDescent="0.15">
      <c r="A11">
        <v>37150110</v>
      </c>
      <c r="B11" t="s">
        <v>17</v>
      </c>
      <c r="C11" t="s">
        <v>7</v>
      </c>
      <c r="D11" s="1">
        <v>36535</v>
      </c>
      <c r="E11">
        <v>59</v>
      </c>
      <c r="F11">
        <v>67</v>
      </c>
      <c r="G11">
        <v>90</v>
      </c>
      <c r="H11">
        <v>94</v>
      </c>
      <c r="I11">
        <f t="shared" si="0"/>
        <v>310</v>
      </c>
      <c r="J11" s="2">
        <f t="shared" si="1"/>
        <v>77.5</v>
      </c>
    </row>
    <row r="12" spans="1:13" x14ac:dyDescent="0.15">
      <c r="A12">
        <v>37150111</v>
      </c>
      <c r="B12" t="s">
        <v>18</v>
      </c>
      <c r="C12" t="s">
        <v>9</v>
      </c>
      <c r="D12" s="1">
        <v>36567</v>
      </c>
      <c r="E12">
        <v>87</v>
      </c>
      <c r="F12">
        <v>70</v>
      </c>
      <c r="G12">
        <v>85</v>
      </c>
      <c r="H12">
        <v>70</v>
      </c>
      <c r="I12">
        <f t="shared" si="0"/>
        <v>312</v>
      </c>
      <c r="J12" s="2">
        <f t="shared" si="1"/>
        <v>78</v>
      </c>
    </row>
    <row r="13" spans="1:13" x14ac:dyDescent="0.15">
      <c r="A13">
        <v>37150112</v>
      </c>
      <c r="B13" t="s">
        <v>8</v>
      </c>
      <c r="C13" t="s">
        <v>7</v>
      </c>
      <c r="D13" s="1">
        <v>36597</v>
      </c>
      <c r="E13">
        <v>90</v>
      </c>
      <c r="F13">
        <v>57</v>
      </c>
      <c r="G13">
        <v>78</v>
      </c>
      <c r="H13">
        <v>90</v>
      </c>
      <c r="I13">
        <f t="shared" si="0"/>
        <v>315</v>
      </c>
      <c r="J13" s="2">
        <f t="shared" si="1"/>
        <v>78.75</v>
      </c>
    </row>
    <row r="14" spans="1:13" x14ac:dyDescent="0.15">
      <c r="A14">
        <v>37150113</v>
      </c>
      <c r="B14" t="s">
        <v>19</v>
      </c>
      <c r="C14" t="s">
        <v>7</v>
      </c>
      <c r="D14" s="1">
        <v>36690</v>
      </c>
      <c r="E14">
        <v>85</v>
      </c>
      <c r="F14">
        <v>97</v>
      </c>
      <c r="G14">
        <v>95</v>
      </c>
      <c r="H14">
        <v>85</v>
      </c>
      <c r="I14">
        <f t="shared" si="0"/>
        <v>362</v>
      </c>
      <c r="J14" s="2">
        <f t="shared" si="1"/>
        <v>90.5</v>
      </c>
    </row>
    <row r="15" spans="1:13" x14ac:dyDescent="0.15">
      <c r="A15">
        <v>37150114</v>
      </c>
      <c r="B15" t="s">
        <v>20</v>
      </c>
      <c r="C15" t="s">
        <v>7</v>
      </c>
      <c r="D15" s="1">
        <v>36813</v>
      </c>
      <c r="E15">
        <v>85</v>
      </c>
      <c r="F15">
        <v>105</v>
      </c>
      <c r="G15">
        <v>85</v>
      </c>
      <c r="H15">
        <v>78</v>
      </c>
      <c r="I15">
        <f t="shared" si="0"/>
        <v>353</v>
      </c>
      <c r="J15" s="2">
        <f t="shared" si="1"/>
        <v>88.25</v>
      </c>
    </row>
    <row r="16" spans="1:13" x14ac:dyDescent="0.15">
      <c r="A16">
        <v>37150115</v>
      </c>
      <c r="B16" t="s">
        <v>21</v>
      </c>
      <c r="C16" t="s">
        <v>7</v>
      </c>
      <c r="D16" s="1">
        <v>36875</v>
      </c>
      <c r="E16">
        <v>95</v>
      </c>
      <c r="F16">
        <v>89</v>
      </c>
      <c r="G16">
        <v>100</v>
      </c>
      <c r="H16">
        <v>48</v>
      </c>
      <c r="I16">
        <f t="shared" si="0"/>
        <v>332</v>
      </c>
      <c r="J16" s="2">
        <f t="shared" si="1"/>
        <v>83</v>
      </c>
    </row>
    <row r="17" spans="1:10" x14ac:dyDescent="0.15">
      <c r="A17">
        <v>37150116</v>
      </c>
      <c r="B17" t="s">
        <v>22</v>
      </c>
      <c r="C17" t="s">
        <v>7</v>
      </c>
      <c r="D17" s="1">
        <v>36662</v>
      </c>
      <c r="E17">
        <v>20</v>
      </c>
      <c r="F17">
        <v>70</v>
      </c>
      <c r="G17">
        <v>56</v>
      </c>
      <c r="H17">
        <v>71</v>
      </c>
      <c r="I17">
        <f t="shared" si="0"/>
        <v>217</v>
      </c>
      <c r="J17" s="2">
        <f t="shared" si="1"/>
        <v>54.25</v>
      </c>
    </row>
    <row r="18" spans="1:10" x14ac:dyDescent="0.15">
      <c r="A18">
        <v>37150117</v>
      </c>
      <c r="B18" t="s">
        <v>23</v>
      </c>
      <c r="C18" t="s">
        <v>7</v>
      </c>
      <c r="D18" s="1">
        <v>36542</v>
      </c>
      <c r="E18">
        <v>85</v>
      </c>
      <c r="F18">
        <v>85</v>
      </c>
      <c r="G18">
        <v>70</v>
      </c>
      <c r="H18">
        <v>70</v>
      </c>
      <c r="I18">
        <f t="shared" si="0"/>
        <v>310</v>
      </c>
      <c r="J18" s="2">
        <f t="shared" si="1"/>
        <v>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E1" workbookViewId="0">
      <selection activeCell="K1" sqref="K1:L7"/>
    </sheetView>
  </sheetViews>
  <sheetFormatPr defaultRowHeight="13.5" x14ac:dyDescent="0.15"/>
  <cols>
    <col min="1" max="1" width="9.5" bestFit="1" customWidth="1"/>
    <col min="3" max="3" width="6.25" customWidth="1"/>
  </cols>
  <sheetData>
    <row r="1" spans="1:12" x14ac:dyDescent="0.1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26</v>
      </c>
      <c r="K1" t="s">
        <v>35</v>
      </c>
      <c r="L1" t="s">
        <v>34</v>
      </c>
    </row>
    <row r="2" spans="1:12" x14ac:dyDescent="0.15">
      <c r="A2">
        <v>37150101</v>
      </c>
      <c r="B2" t="s">
        <v>6</v>
      </c>
      <c r="C2" t="s">
        <v>7</v>
      </c>
      <c r="D2">
        <v>87</v>
      </c>
      <c r="E2">
        <v>90</v>
      </c>
      <c r="F2">
        <v>95</v>
      </c>
      <c r="G2">
        <v>70</v>
      </c>
      <c r="H2">
        <f>SUM(D2:G2)</f>
        <v>342</v>
      </c>
      <c r="I2" s="2">
        <f>H2/4</f>
        <v>85.5</v>
      </c>
      <c r="K2" t="s">
        <v>28</v>
      </c>
      <c r="L2" s="3">
        <f>COUNTIF($I$2:$I$18,"&gt;=90")</f>
        <v>2</v>
      </c>
    </row>
    <row r="3" spans="1:12" x14ac:dyDescent="0.15">
      <c r="A3">
        <v>37150102</v>
      </c>
      <c r="B3" t="s">
        <v>8</v>
      </c>
      <c r="C3" t="s">
        <v>9</v>
      </c>
      <c r="D3">
        <v>95</v>
      </c>
      <c r="E3">
        <v>95</v>
      </c>
      <c r="F3">
        <v>70</v>
      </c>
      <c r="G3">
        <v>70</v>
      </c>
      <c r="H3">
        <f t="shared" ref="H3:H18" si="0">SUM(D3:G3)</f>
        <v>330</v>
      </c>
      <c r="I3" s="2">
        <f t="shared" ref="I3:I18" si="1">H3/4</f>
        <v>82.5</v>
      </c>
      <c r="K3" t="s">
        <v>29</v>
      </c>
      <c r="L3" s="3">
        <f>COUNTIF($I$2:$I$18,"&gt;=80")-COUNTIF($I$2:$I$18,"&gt;=90")</f>
        <v>7</v>
      </c>
    </row>
    <row r="4" spans="1:12" x14ac:dyDescent="0.15">
      <c r="A4">
        <v>37150103</v>
      </c>
      <c r="B4" t="s">
        <v>10</v>
      </c>
      <c r="C4" t="s">
        <v>7</v>
      </c>
      <c r="D4">
        <v>70</v>
      </c>
      <c r="E4">
        <v>95</v>
      </c>
      <c r="F4">
        <v>75</v>
      </c>
      <c r="G4">
        <v>90</v>
      </c>
      <c r="H4">
        <f t="shared" si="0"/>
        <v>330</v>
      </c>
      <c r="I4" s="2">
        <f t="shared" si="1"/>
        <v>82.5</v>
      </c>
      <c r="K4" t="s">
        <v>30</v>
      </c>
      <c r="L4" s="3">
        <f>COUNTIF($I$2:$I$18,"&gt;=70")-COUNTIF($I$2:$I$18,"&gt;=80")</f>
        <v>6</v>
      </c>
    </row>
    <row r="5" spans="1:12" x14ac:dyDescent="0.15">
      <c r="A5">
        <v>37150104</v>
      </c>
      <c r="B5" t="s">
        <v>11</v>
      </c>
      <c r="C5" t="s">
        <v>9</v>
      </c>
      <c r="D5">
        <v>70</v>
      </c>
      <c r="E5">
        <v>66</v>
      </c>
      <c r="F5">
        <v>95</v>
      </c>
      <c r="G5">
        <v>70</v>
      </c>
      <c r="H5">
        <f t="shared" si="0"/>
        <v>301</v>
      </c>
      <c r="I5" s="2">
        <f t="shared" si="1"/>
        <v>75.25</v>
      </c>
      <c r="K5" t="s">
        <v>31</v>
      </c>
      <c r="L5" s="3">
        <f>COUNTIF($I$2:$I$18,"&gt;=60")-COUNTIF($I$2:$I$18,"&gt;=70")</f>
        <v>1</v>
      </c>
    </row>
    <row r="6" spans="1:12" x14ac:dyDescent="0.15">
      <c r="A6">
        <v>37150105</v>
      </c>
      <c r="B6" t="s">
        <v>12</v>
      </c>
      <c r="C6" t="s">
        <v>7</v>
      </c>
      <c r="D6">
        <v>90</v>
      </c>
      <c r="E6">
        <v>85</v>
      </c>
      <c r="F6">
        <v>95</v>
      </c>
      <c r="G6">
        <v>53</v>
      </c>
      <c r="H6">
        <f t="shared" si="0"/>
        <v>323</v>
      </c>
      <c r="I6" s="2">
        <f t="shared" si="1"/>
        <v>80.75</v>
      </c>
      <c r="K6" t="s">
        <v>32</v>
      </c>
      <c r="L6" s="3">
        <f>COUNTIF($I$2:$I$18,"&lt;60")</f>
        <v>1</v>
      </c>
    </row>
    <row r="7" spans="1:12" x14ac:dyDescent="0.15">
      <c r="A7">
        <v>37150106</v>
      </c>
      <c r="B7" t="s">
        <v>13</v>
      </c>
      <c r="C7" t="s">
        <v>7</v>
      </c>
      <c r="D7">
        <v>70</v>
      </c>
      <c r="E7">
        <v>90</v>
      </c>
      <c r="F7">
        <v>95</v>
      </c>
      <c r="G7">
        <v>66</v>
      </c>
      <c r="H7">
        <f t="shared" si="0"/>
        <v>321</v>
      </c>
      <c r="I7" s="2">
        <f t="shared" si="1"/>
        <v>80.25</v>
      </c>
      <c r="K7" t="s">
        <v>33</v>
      </c>
      <c r="L7" s="3">
        <f>SUM(L2:L6)</f>
        <v>17</v>
      </c>
    </row>
    <row r="8" spans="1:12" x14ac:dyDescent="0.15">
      <c r="A8">
        <v>37150107</v>
      </c>
      <c r="B8" t="s">
        <v>14</v>
      </c>
      <c r="C8" t="s">
        <v>7</v>
      </c>
      <c r="D8">
        <v>91</v>
      </c>
      <c r="E8">
        <v>70</v>
      </c>
      <c r="F8">
        <v>23</v>
      </c>
      <c r="G8">
        <v>85</v>
      </c>
      <c r="H8">
        <f t="shared" si="0"/>
        <v>269</v>
      </c>
      <c r="I8" s="2">
        <f t="shared" si="1"/>
        <v>67.25</v>
      </c>
    </row>
    <row r="9" spans="1:12" x14ac:dyDescent="0.15">
      <c r="A9">
        <v>37150108</v>
      </c>
      <c r="B9" t="s">
        <v>15</v>
      </c>
      <c r="C9" t="s">
        <v>7</v>
      </c>
      <c r="D9">
        <v>90</v>
      </c>
      <c r="E9">
        <v>94</v>
      </c>
      <c r="F9">
        <v>90</v>
      </c>
      <c r="G9">
        <v>90</v>
      </c>
      <c r="H9">
        <f t="shared" si="0"/>
        <v>364</v>
      </c>
      <c r="I9" s="2">
        <f t="shared" si="1"/>
        <v>91</v>
      </c>
    </row>
    <row r="10" spans="1:12" x14ac:dyDescent="0.15">
      <c r="A10">
        <v>37150109</v>
      </c>
      <c r="B10" t="s">
        <v>16</v>
      </c>
      <c r="C10" t="s">
        <v>7</v>
      </c>
      <c r="D10">
        <v>95</v>
      </c>
      <c r="E10">
        <v>70</v>
      </c>
      <c r="F10">
        <v>55</v>
      </c>
      <c r="G10">
        <v>70</v>
      </c>
      <c r="H10">
        <f t="shared" si="0"/>
        <v>290</v>
      </c>
      <c r="I10" s="2">
        <f t="shared" si="1"/>
        <v>72.5</v>
      </c>
    </row>
    <row r="11" spans="1:12" x14ac:dyDescent="0.15">
      <c r="A11">
        <v>37150110</v>
      </c>
      <c r="B11" t="s">
        <v>17</v>
      </c>
      <c r="C11" t="s">
        <v>7</v>
      </c>
      <c r="D11">
        <v>59</v>
      </c>
      <c r="E11">
        <v>67</v>
      </c>
      <c r="F11">
        <v>90</v>
      </c>
      <c r="G11">
        <v>94</v>
      </c>
      <c r="H11">
        <f t="shared" si="0"/>
        <v>310</v>
      </c>
      <c r="I11" s="2">
        <f t="shared" si="1"/>
        <v>77.5</v>
      </c>
    </row>
    <row r="12" spans="1:12" x14ac:dyDescent="0.15">
      <c r="A12">
        <v>37150111</v>
      </c>
      <c r="B12" t="s">
        <v>18</v>
      </c>
      <c r="C12" t="s">
        <v>9</v>
      </c>
      <c r="D12">
        <v>87</v>
      </c>
      <c r="E12">
        <v>70</v>
      </c>
      <c r="F12">
        <v>85</v>
      </c>
      <c r="G12">
        <v>70</v>
      </c>
      <c r="H12">
        <f t="shared" si="0"/>
        <v>312</v>
      </c>
      <c r="I12" s="2">
        <f t="shared" si="1"/>
        <v>78</v>
      </c>
    </row>
    <row r="13" spans="1:12" x14ac:dyDescent="0.15">
      <c r="A13">
        <v>37150112</v>
      </c>
      <c r="B13" t="s">
        <v>8</v>
      </c>
      <c r="C13" t="s">
        <v>7</v>
      </c>
      <c r="D13">
        <v>90</v>
      </c>
      <c r="E13">
        <v>57</v>
      </c>
      <c r="F13">
        <v>78</v>
      </c>
      <c r="G13">
        <v>90</v>
      </c>
      <c r="H13">
        <f t="shared" si="0"/>
        <v>315</v>
      </c>
      <c r="I13" s="2">
        <f t="shared" si="1"/>
        <v>78.75</v>
      </c>
    </row>
    <row r="14" spans="1:12" x14ac:dyDescent="0.15">
      <c r="A14">
        <v>37150113</v>
      </c>
      <c r="B14" t="s">
        <v>19</v>
      </c>
      <c r="C14" t="s">
        <v>7</v>
      </c>
      <c r="D14">
        <v>85</v>
      </c>
      <c r="E14">
        <v>97</v>
      </c>
      <c r="F14">
        <v>95</v>
      </c>
      <c r="G14">
        <v>85</v>
      </c>
      <c r="H14">
        <f t="shared" si="0"/>
        <v>362</v>
      </c>
      <c r="I14" s="2">
        <f t="shared" si="1"/>
        <v>90.5</v>
      </c>
    </row>
    <row r="15" spans="1:12" x14ac:dyDescent="0.15">
      <c r="A15">
        <v>37150114</v>
      </c>
      <c r="B15" t="s">
        <v>20</v>
      </c>
      <c r="C15" t="s">
        <v>7</v>
      </c>
      <c r="D15">
        <v>85</v>
      </c>
      <c r="E15">
        <v>85</v>
      </c>
      <c r="F15">
        <v>85</v>
      </c>
      <c r="G15">
        <v>78</v>
      </c>
      <c r="H15">
        <f t="shared" si="0"/>
        <v>333</v>
      </c>
      <c r="I15" s="2">
        <f t="shared" si="1"/>
        <v>83.25</v>
      </c>
    </row>
    <row r="16" spans="1:12" x14ac:dyDescent="0.15">
      <c r="A16">
        <v>37150115</v>
      </c>
      <c r="B16" t="s">
        <v>21</v>
      </c>
      <c r="C16" t="s">
        <v>7</v>
      </c>
      <c r="D16">
        <v>95</v>
      </c>
      <c r="E16">
        <v>89</v>
      </c>
      <c r="F16">
        <v>100</v>
      </c>
      <c r="G16">
        <v>48</v>
      </c>
      <c r="H16">
        <f t="shared" si="0"/>
        <v>332</v>
      </c>
      <c r="I16" s="2">
        <f t="shared" si="1"/>
        <v>83</v>
      </c>
    </row>
    <row r="17" spans="1:9" x14ac:dyDescent="0.15">
      <c r="A17">
        <v>37150116</v>
      </c>
      <c r="B17" t="s">
        <v>22</v>
      </c>
      <c r="C17" t="s">
        <v>7</v>
      </c>
      <c r="D17">
        <v>20</v>
      </c>
      <c r="E17">
        <v>70</v>
      </c>
      <c r="F17">
        <v>56</v>
      </c>
      <c r="G17">
        <v>71</v>
      </c>
      <c r="H17">
        <f t="shared" si="0"/>
        <v>217</v>
      </c>
      <c r="I17" s="2">
        <f t="shared" si="1"/>
        <v>54.25</v>
      </c>
    </row>
    <row r="18" spans="1:9" x14ac:dyDescent="0.15">
      <c r="A18">
        <v>37150117</v>
      </c>
      <c r="B18" t="s">
        <v>23</v>
      </c>
      <c r="C18" t="s">
        <v>7</v>
      </c>
      <c r="D18">
        <v>85</v>
      </c>
      <c r="E18">
        <v>85</v>
      </c>
      <c r="F18">
        <v>70</v>
      </c>
      <c r="G18">
        <v>70</v>
      </c>
      <c r="H18">
        <f t="shared" si="0"/>
        <v>310</v>
      </c>
      <c r="I18" s="2">
        <f t="shared" si="1"/>
        <v>77.5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</vt:lpstr>
      <vt:lpstr>统计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2018-05-12T15:20:31Z</dcterms:modified>
</cp:coreProperties>
</file>