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3FC4D9FE-62CF-49F4-9FCC-FD0DA26EDE3D}" xr6:coauthVersionLast="45" xr6:coauthVersionMax="45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I9" i="1" s="1"/>
  <c r="H9" i="1"/>
  <c r="J9" i="1" l="1"/>
  <c r="H10" i="1"/>
  <c r="G10" i="1"/>
  <c r="I10" i="1" s="1"/>
  <c r="I17" i="1"/>
  <c r="H17" i="1"/>
  <c r="I16" i="1"/>
  <c r="H16" i="1"/>
  <c r="I6" i="1"/>
  <c r="G6" i="1"/>
  <c r="H6" i="1" s="1"/>
  <c r="J17" i="1" l="1"/>
  <c r="J16" i="1"/>
  <c r="J10" i="1"/>
  <c r="J6" i="1"/>
  <c r="I8" i="1" l="1"/>
  <c r="G8" i="1"/>
  <c r="H8" i="1" s="1"/>
  <c r="I7" i="1"/>
  <c r="G7" i="1"/>
  <c r="H7" i="1" s="1"/>
  <c r="I19" i="1"/>
  <c r="H19" i="1"/>
  <c r="H12" i="1" l="1"/>
  <c r="I12" i="1"/>
  <c r="J8" i="1"/>
  <c r="J7" i="1"/>
  <c r="J19" i="1"/>
  <c r="I18" i="1"/>
  <c r="H18" i="1"/>
  <c r="J12" i="1" l="1"/>
  <c r="H20" i="1"/>
  <c r="H22" i="1" s="1"/>
  <c r="I20" i="1"/>
  <c r="J18" i="1" l="1"/>
  <c r="J20" i="1" s="1"/>
  <c r="I22" i="1" l="1"/>
  <c r="J22" i="1" l="1"/>
</calcChain>
</file>

<file path=xl/sharedStrings.xml><?xml version="1.0" encoding="utf-8"?>
<sst xmlns="http://schemas.openxmlformats.org/spreadsheetml/2006/main" count="52" uniqueCount="30">
  <si>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</si>
  <si>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</si>
  <si>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</si>
  <si>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</si>
  <si>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</si>
  <si>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</si>
  <si>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</si>
  <si>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</si>
  <si>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</si>
  <si>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</si>
  <si>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</si>
  <si>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</si>
  <si>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</si>
  <si>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</si>
  <si>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</si>
  <si>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</si>
  <si>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</si>
  <si>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</si>
  <si>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</si>
  <si>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</si>
  <si>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</si>
  <si>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Type</t>
  </si>
  <si>
    <t>SBIN</t>
  </si>
  <si>
    <t>Futures</t>
  </si>
  <si>
    <t>Options</t>
  </si>
  <si>
    <t>Total (B)</t>
  </si>
  <si>
    <t>Total (A)</t>
  </si>
  <si>
    <t>Grand Total (A+B)</t>
  </si>
  <si>
    <t>Stock/Index</t>
  </si>
  <si>
    <t xml:space="preserve">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</si>
</sst>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 Nova"/>
      <family val="2"/>
    </font>
    <font>
      <b/>
      <sz val="10"/>
      <name val="Arial Noya"/>
    </font>
    <font>
      <b/>
      <sz val="10"/>
      <name val="Arial Nova"/>
      <family val="2"/>
    </font>
    <font>
      <sz val="10"/>
      <color theme="2"/>
      <name val="Arial Nova"/>
      <family val="2"/>
    </font>
    <font>
      <b/>
      <sz val="10"/>
      <color theme="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5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9" fillId="7" borderId="1" xfId="0" applyNumberFormat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0" fontId="4" fillId="6" borderId="3" xfId="2" applyBorder="1"/>
    <xf numFmtId="0" fontId="4" fillId="6" borderId="4" xfId="2" applyBorder="1"/>
    <xf numFmtId="4" fontId="6" fillId="6" borderId="6" xfId="2" applyNumberFormat="1" applyFont="1" applyBorder="1" applyAlignment="1">
      <alignment horizontal="center"/>
    </xf>
    <xf numFmtId="4" fontId="6" fillId="6" borderId="7" xfId="2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4" fontId="9" fillId="4" borderId="13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7" fillId="5" borderId="1" xfId="1" applyFont="1" applyBorder="1" applyAlignment="1">
      <alignment horizontal="center"/>
    </xf>
    <xf numFmtId="4" fontId="1" fillId="8" borderId="1" xfId="0" applyNumberFormat="1" applyFont="1" applyFill="1" applyBorder="1" applyAlignment="1">
      <alignment horizontal="center"/>
    </xf>
    <xf numFmtId="4" fontId="1" fillId="8" borderId="1" xfId="0" applyNumberFormat="1" applyFont="1" applyFill="1" applyBorder="1"/>
    <xf numFmtId="4" fontId="1" fillId="0" borderId="1" xfId="0" applyNumberFormat="1" applyFont="1" applyBorder="1"/>
    <xf numFmtId="0" fontId="1" fillId="0" borderId="0" xfId="0" applyFont="1" applyAlignment="1"/>
    <xf numFmtId="0" fontId="1" fillId="2" borderId="1" xfId="0" applyFont="1" applyFill="1" applyBorder="1" applyAlignment="1"/>
    <xf numFmtId="3" fontId="1" fillId="0" borderId="1" xfId="0" applyNumberFormat="1" applyFont="1" applyBorder="1" applyAlignment="1"/>
    <xf numFmtId="4" fontId="9" fillId="7" borderId="1" xfId="0" applyNumberFormat="1" applyFont="1" applyFill="1" applyBorder="1" applyAlignment="1"/>
    <xf numFmtId="0" fontId="1" fillId="0" borderId="0" xfId="0" applyFont="1" applyBorder="1" applyAlignment="1"/>
    <xf numFmtId="3" fontId="5" fillId="0" borderId="0" xfId="0" applyNumberFormat="1" applyFont="1" applyBorder="1" applyAlignment="1"/>
    <xf numFmtId="0" fontId="5" fillId="5" borderId="1" xfId="1" applyFont="1" applyBorder="1" applyAlignment="1"/>
    <xf numFmtId="0" fontId="1" fillId="8" borderId="1" xfId="0" applyFont="1" applyFill="1" applyBorder="1" applyAlignment="1"/>
    <xf numFmtId="0" fontId="1" fillId="0" borderId="1" xfId="0" applyFont="1" applyBorder="1" applyAlignment="1"/>
    <xf numFmtId="0" fontId="7" fillId="2" borderId="2" xfId="1" applyFont="1" applyFill="1" applyBorder="1" applyAlignment="1"/>
    <xf numFmtId="0" fontId="6" fillId="6" borderId="5" xfId="2" applyFont="1" applyBorder="1" applyAlignmen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K27"/>
  <sheetViews>
    <sheetView tabSelected="1" workbookViewId="0">
      <selection activeCell="E10" sqref="E10"/>
    </sheetView>
  </sheetViews>
  <sheetFormatPr defaultRowHeight="13.2"/>
  <cols>
    <col min="1" max="1" width="18.109375" style="1" bestFit="1" customWidth="1"/>
    <col min="2" max="2" width="8.88671875" style="1"/>
    <col min="3" max="3" width="11.109375" style="1" bestFit="1" customWidth="1"/>
    <col min="4" max="5" width="8.88671875" style="1"/>
    <col min="6" max="6" width="10.109375" style="1" bestFit="1" customWidth="1"/>
    <col min="7" max="7" width="18.5546875" style="37" bestFit="1" customWidth="1"/>
    <col min="8" max="8" width="17.88671875" style="1" bestFit="1" customWidth="1"/>
    <col min="9" max="9" width="15.33203125" style="1" customWidth="1"/>
    <col min="10" max="10" width="25.44140625" style="1" customWidth="1"/>
    <col min="11" max="11" width="70.77734375" style="6" bestFit="1" customWidth="1"/>
    <col min="12" max="16384" width="8.88671875" style="1"/>
  </cols>
  <sheetData>
    <row r="1" spans="1:11">
      <c r="A1" s="24" t="s">
        <v>28</v>
      </c>
      <c r="B1" s="25" t="s">
        <v>6</v>
      </c>
      <c r="C1" s="26" t="s">
        <v>8</v>
      </c>
    </row>
    <row r="2" spans="1:11" ht="13.8" thickBot="1">
      <c r="A2" s="27" t="s">
        <v>22</v>
      </c>
      <c r="B2" s="28">
        <v>3000</v>
      </c>
      <c r="C2" s="29">
        <v>361</v>
      </c>
    </row>
    <row r="3" spans="1:11">
      <c r="A3" s="2"/>
      <c r="B3" s="2"/>
      <c r="C3" s="2"/>
    </row>
    <row r="4" spans="1:11">
      <c r="A4" s="32" t="s">
        <v>24</v>
      </c>
      <c r="B4" s="2"/>
      <c r="C4" s="2"/>
    </row>
    <row r="5" spans="1:1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21</v>
      </c>
      <c r="G5" s="38" t="s">
        <v>13</v>
      </c>
      <c r="H5" s="3" t="s">
        <v>16</v>
      </c>
      <c r="I5" s="3" t="s">
        <v>17</v>
      </c>
      <c r="J5" s="3" t="s">
        <v>18</v>
      </c>
    </row>
    <row r="6" spans="1:11">
      <c r="A6" s="4">
        <v>0</v>
      </c>
      <c r="B6" s="4" t="s">
        <v>4</v>
      </c>
      <c r="C6" s="4" t="s">
        <v>3</v>
      </c>
      <c r="D6" s="4">
        <v>0</v>
      </c>
      <c r="E6" s="5">
        <v>0</v>
      </c>
      <c r="F6" s="4" t="s">
        <v>2</v>
      </c>
      <c r="G6" s="5">
        <f t="shared" ref="G6:G10" si="0">IF(A6&gt;0,E6*D6*B$2,0)</f>
        <v>0</v>
      </c>
      <c r="H6" s="5">
        <f>IF(A6&gt; 0, G6,0)</f>
        <v>0</v>
      </c>
      <c r="I6" s="5">
        <f>IF(A6&gt;0,MAX(0,(C$2-A6)))*B$2*D6*-1</f>
        <v>0</v>
      </c>
      <c r="J6" s="5">
        <f t="shared" ref="J6:J10" si="1">H6+I6</f>
        <v>0</v>
      </c>
    </row>
    <row r="7" spans="1:11">
      <c r="A7" s="4">
        <v>0</v>
      </c>
      <c r="B7" s="4" t="s">
        <v>4</v>
      </c>
      <c r="C7" s="4" t="s">
        <v>3</v>
      </c>
      <c r="D7" s="4">
        <v>0</v>
      </c>
      <c r="E7" s="5">
        <v>0</v>
      </c>
      <c r="F7" s="4" t="s">
        <v>2</v>
      </c>
      <c r="G7" s="5">
        <f t="shared" si="0"/>
        <v>0</v>
      </c>
      <c r="H7" s="5">
        <f>IF(A7&gt; 0, G7,0)</f>
        <v>0</v>
      </c>
      <c r="I7" s="5">
        <f>IF(A7&gt;0,MAX(0,(C$2-A7)))*B$2*D7*-1</f>
        <v>0</v>
      </c>
      <c r="J7" s="5">
        <f t="shared" si="1"/>
        <v>0</v>
      </c>
    </row>
    <row r="8" spans="1:11">
      <c r="A8" s="4">
        <v>0</v>
      </c>
      <c r="B8" s="4" t="s">
        <v>0</v>
      </c>
      <c r="C8" s="4" t="s">
        <v>3</v>
      </c>
      <c r="D8" s="4">
        <v>0</v>
      </c>
      <c r="E8" s="5">
        <v>0</v>
      </c>
      <c r="F8" s="4" t="s">
        <v>5</v>
      </c>
      <c r="G8" s="5">
        <f t="shared" si="0"/>
        <v>0</v>
      </c>
      <c r="H8" s="5">
        <f>IF(A8 &gt; 0, G8, 0)</f>
        <v>0</v>
      </c>
      <c r="I8" s="5">
        <f>MAX(0, A8-C$2)*B$2*D8*-1</f>
        <v>0</v>
      </c>
      <c r="J8" s="5">
        <f t="shared" si="1"/>
        <v>0</v>
      </c>
    </row>
    <row r="9" spans="1:11">
      <c r="A9" s="4">
        <v>350</v>
      </c>
      <c r="B9" s="4" t="s">
        <v>0</v>
      </c>
      <c r="C9" s="4" t="s">
        <v>29</v>
      </c>
      <c r="D9" s="4">
        <v>1</v>
      </c>
      <c r="E9" s="5">
        <v>9.4</v>
      </c>
      <c r="F9" s="4" t="s">
        <v>5</v>
      </c>
      <c r="G9" s="5">
        <f t="shared" si="0"/>
        <v>28200</v>
      </c>
      <c r="H9" s="5">
        <f>MAX(0,A9-C$2)*B$2*D9*1</f>
        <v>0</v>
      </c>
      <c r="I9" s="5">
        <f>G9*-1</f>
        <v>-28200</v>
      </c>
      <c r="J9" s="5">
        <f t="shared" si="1"/>
        <v>-28200</v>
      </c>
    </row>
    <row r="10" spans="1:11">
      <c r="A10" s="4">
        <v>360</v>
      </c>
      <c r="B10" s="4" t="s">
        <v>4</v>
      </c>
      <c r="C10" s="4" t="s">
        <v>1</v>
      </c>
      <c r="D10" s="4">
        <v>1</v>
      </c>
      <c r="E10" s="5">
        <v>8.4499999999999993</v>
      </c>
      <c r="F10" s="4" t="s">
        <v>2</v>
      </c>
      <c r="G10" s="5">
        <f t="shared" si="0"/>
        <v>25349.999999999996</v>
      </c>
      <c r="H10" s="5">
        <f>MIN(0,A10-C$2)*B$2*D10*-1</f>
        <v>3000</v>
      </c>
      <c r="I10" s="5">
        <f>G10*-1</f>
        <v>-25349.999999999996</v>
      </c>
      <c r="J10" s="5">
        <f t="shared" si="1"/>
        <v>-22349.999999999996</v>
      </c>
    </row>
    <row r="11" spans="1:11">
      <c r="A11" s="4"/>
      <c r="B11" s="4"/>
      <c r="C11" s="4"/>
      <c r="D11" s="4"/>
      <c r="E11" s="5"/>
      <c r="F11" s="4"/>
      <c r="G11" s="39"/>
      <c r="H11" s="5"/>
      <c r="I11" s="5"/>
      <c r="J11" s="5"/>
    </row>
    <row r="12" spans="1:11">
      <c r="A12" s="9"/>
      <c r="B12" s="10"/>
      <c r="C12" s="10"/>
      <c r="D12" s="10"/>
      <c r="E12" s="11"/>
      <c r="F12" s="10"/>
      <c r="G12" s="40" t="s">
        <v>26</v>
      </c>
      <c r="H12" s="18">
        <f>SUM(H6:H11)</f>
        <v>3000</v>
      </c>
      <c r="I12" s="18">
        <f>SUM(I6:I11)</f>
        <v>-53550</v>
      </c>
      <c r="J12" s="18">
        <f>SUM(H12:I12)</f>
        <v>-50550</v>
      </c>
    </row>
    <row r="13" spans="1:11">
      <c r="A13" s="12"/>
      <c r="B13" s="12"/>
      <c r="C13" s="12"/>
      <c r="D13" s="12"/>
      <c r="E13" s="12"/>
      <c r="F13" s="17"/>
      <c r="G13" s="41"/>
      <c r="H13" s="12"/>
      <c r="I13" s="12"/>
      <c r="J13" s="12"/>
    </row>
    <row r="14" spans="1:11">
      <c r="A14" s="33" t="s">
        <v>23</v>
      </c>
      <c r="B14" s="14"/>
      <c r="C14" s="14"/>
      <c r="D14" s="14"/>
      <c r="E14" s="15"/>
      <c r="F14" s="14"/>
      <c r="G14" s="42"/>
      <c r="H14" s="16"/>
      <c r="I14" s="16"/>
      <c r="J14" s="16"/>
      <c r="K14" s="7"/>
    </row>
    <row r="15" spans="1:11">
      <c r="A15" s="13" t="s">
        <v>7</v>
      </c>
      <c r="B15" s="13"/>
      <c r="C15" s="13" t="s">
        <v>10</v>
      </c>
      <c r="D15" s="13" t="s">
        <v>11</v>
      </c>
      <c r="E15" s="13"/>
      <c r="F15" s="13"/>
      <c r="G15" s="43"/>
      <c r="H15" s="13" t="s">
        <v>16</v>
      </c>
      <c r="I15" s="13" t="s">
        <v>17</v>
      </c>
      <c r="J15" s="13" t="s">
        <v>18</v>
      </c>
      <c r="K15" s="7"/>
    </row>
    <row r="16" spans="1:11">
      <c r="A16" s="34">
        <v>0</v>
      </c>
      <c r="B16" s="35"/>
      <c r="C16" s="30" t="s">
        <v>1</v>
      </c>
      <c r="D16" s="30">
        <v>0</v>
      </c>
      <c r="E16" s="31"/>
      <c r="F16" s="30" t="s">
        <v>5</v>
      </c>
      <c r="G16" s="44"/>
      <c r="H16" s="34">
        <f>MAX(C$2-A16,0)*B$2*D16</f>
        <v>0</v>
      </c>
      <c r="I16" s="34">
        <f>MIN(C$2-A16,0)*B$2*D16</f>
        <v>0</v>
      </c>
      <c r="J16" s="34">
        <f>H16+I16</f>
        <v>0</v>
      </c>
      <c r="K16" s="7"/>
    </row>
    <row r="17" spans="1:11">
      <c r="A17" s="34">
        <v>0</v>
      </c>
      <c r="B17" s="35"/>
      <c r="C17" s="30" t="s">
        <v>3</v>
      </c>
      <c r="D17" s="30">
        <v>0</v>
      </c>
      <c r="E17" s="31"/>
      <c r="F17" s="30" t="s">
        <v>2</v>
      </c>
      <c r="G17" s="44"/>
      <c r="H17" s="34">
        <f>MAX(A17-C$2,0)*B$2*D17</f>
        <v>0</v>
      </c>
      <c r="I17" s="34">
        <f>MIN(A17-C$2,0)*B$2*D17</f>
        <v>0</v>
      </c>
      <c r="J17" s="34">
        <f>H17+I17</f>
        <v>0</v>
      </c>
      <c r="K17" s="7"/>
    </row>
    <row r="18" spans="1:11">
      <c r="A18" s="5">
        <v>0</v>
      </c>
      <c r="B18" s="36"/>
      <c r="C18" s="4" t="s">
        <v>1</v>
      </c>
      <c r="D18" s="4">
        <v>0</v>
      </c>
      <c r="E18" s="8"/>
      <c r="F18" s="4" t="s">
        <v>5</v>
      </c>
      <c r="G18" s="45"/>
      <c r="H18" s="5">
        <f>MAX(C$2-A18,0)*B$2*D18</f>
        <v>0</v>
      </c>
      <c r="I18" s="5">
        <f>MIN(C$2-A18,0)*B$2*D18</f>
        <v>0</v>
      </c>
      <c r="J18" s="5">
        <f>H18+I18</f>
        <v>0</v>
      </c>
      <c r="K18" s="7"/>
    </row>
    <row r="19" spans="1:11">
      <c r="A19" s="5">
        <v>0</v>
      </c>
      <c r="B19" s="36"/>
      <c r="C19" s="4" t="s">
        <v>3</v>
      </c>
      <c r="D19" s="4">
        <v>0</v>
      </c>
      <c r="E19" s="8"/>
      <c r="F19" s="4" t="s">
        <v>2</v>
      </c>
      <c r="G19" s="45"/>
      <c r="H19" s="5">
        <f>MAX(A19-C$2,0)*B$2*D19</f>
        <v>0</v>
      </c>
      <c r="I19" s="5">
        <f>MIN(A19-C$2,0)*B$2*D19</f>
        <v>0</v>
      </c>
      <c r="J19" s="5">
        <f>H19+I19</f>
        <v>0</v>
      </c>
    </row>
    <row r="20" spans="1:11">
      <c r="G20" s="46" t="s">
        <v>25</v>
      </c>
      <c r="H20" s="19">
        <f>SUM(H18)</f>
        <v>0</v>
      </c>
      <c r="I20" s="19">
        <f>SUM(I18)</f>
        <v>0</v>
      </c>
      <c r="J20" s="19">
        <f>SUM(J18:J19)</f>
        <v>0</v>
      </c>
    </row>
    <row r="21" spans="1:11" ht="13.8" thickBot="1"/>
    <row r="22" spans="1:11" ht="15" thickBot="1">
      <c r="A22" s="20"/>
      <c r="B22" s="21"/>
      <c r="C22" s="21"/>
      <c r="D22" s="21"/>
      <c r="E22" s="21"/>
      <c r="F22" s="21"/>
      <c r="G22" s="47" t="s">
        <v>27</v>
      </c>
      <c r="H22" s="22">
        <f>H12+H20</f>
        <v>3000</v>
      </c>
      <c r="I22" s="22">
        <f>I12+I20</f>
        <v>-53550</v>
      </c>
      <c r="J22" s="23">
        <f>J12+J20</f>
        <v>-50550</v>
      </c>
    </row>
    <row r="24" spans="1:11">
      <c r="A24" s="6" t="s">
        <v>19</v>
      </c>
    </row>
    <row r="25" spans="1:11">
      <c r="A25" s="6" t="s">
        <v>14</v>
      </c>
    </row>
    <row r="26" spans="1:11">
      <c r="A26" s="6" t="s">
        <v>20</v>
      </c>
    </row>
    <row r="27" spans="1:11">
      <c r="A27" s="6" t="s">
        <v>15</v>
      </c>
    </row>
  </sheetData>
  <sortState ref="A11:J11">
    <sortCondition ref="A11"/>
    <sortCondition ref="B11"/>
    <sortCondition ref="C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2019-10-08T14:43:00Z</dcterms:modified>
</cp:coreProperties>
</file>