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inputs\"/>
    </mc:Choice>
  </mc:AlternateContent>
  <xr:revisionPtr revIDLastSave="0" documentId="13_ncr:1_{42DFDE94-3009-48EF-83B6-204B36C0C6C3}" xr6:coauthVersionLast="45" xr6:coauthVersionMax="45" xr10:uidLastSave="{00000000-0000-0000-0000-000000000000}"/>
  <bookViews>
    <workbookView xWindow="-108" yWindow="-108" windowWidth="23256" windowHeight="12576" xr2:uid="{D4EE1CBE-6231-48ED-AB46-D951EA98B680}"/>
  </bookViews>
  <sheets>
    <sheet name="Sheet2" sheetId="2" r:id="rId1"/>
    <sheet name="Sheet1" sheetId="1" r:id="rId2"/>
  </sheets>
  <definedNames>
    <definedName name="ExternalData_1" localSheetId="0" hidden="1">Sheet2!$A$2:$AY$151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J50" i="2" s="1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J114" i="2" s="1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J146" i="2" s="1"/>
  <c r="D147" i="2"/>
  <c r="D148" i="2"/>
  <c r="D149" i="2"/>
  <c r="D150" i="2"/>
  <c r="D151" i="2"/>
  <c r="I4" i="2"/>
  <c r="I20" i="2"/>
  <c r="I28" i="2"/>
  <c r="I36" i="2"/>
  <c r="I60" i="2"/>
  <c r="I68" i="2"/>
  <c r="I92" i="2"/>
  <c r="I100" i="2"/>
  <c r="I124" i="2"/>
  <c r="I132" i="2"/>
  <c r="J3" i="2"/>
  <c r="J7" i="2"/>
  <c r="J11" i="2"/>
  <c r="J15" i="2"/>
  <c r="J18" i="2"/>
  <c r="J19" i="2"/>
  <c r="J23" i="2"/>
  <c r="J27" i="2"/>
  <c r="J31" i="2"/>
  <c r="J32" i="2"/>
  <c r="J35" i="2"/>
  <c r="J39" i="2"/>
  <c r="J43" i="2"/>
  <c r="J47" i="2"/>
  <c r="J48" i="2"/>
  <c r="J51" i="2"/>
  <c r="J55" i="2"/>
  <c r="J59" i="2"/>
  <c r="J63" i="2"/>
  <c r="J67" i="2"/>
  <c r="J71" i="2"/>
  <c r="J75" i="2"/>
  <c r="J79" i="2"/>
  <c r="J83" i="2"/>
  <c r="J87" i="2"/>
  <c r="J91" i="2"/>
  <c r="J95" i="2"/>
  <c r="J96" i="2"/>
  <c r="J99" i="2"/>
  <c r="J103" i="2"/>
  <c r="J107" i="2"/>
  <c r="J111" i="2"/>
  <c r="J112" i="2"/>
  <c r="J115" i="2"/>
  <c r="J119" i="2"/>
  <c r="J123" i="2"/>
  <c r="J127" i="2"/>
  <c r="J131" i="2"/>
  <c r="J135" i="2"/>
  <c r="J139" i="2"/>
  <c r="J14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M3" i="2"/>
  <c r="P3" i="2" s="1"/>
  <c r="M4" i="2"/>
  <c r="P4" i="2" s="1"/>
  <c r="M5" i="2"/>
  <c r="P5" i="2" s="1"/>
  <c r="M6" i="2"/>
  <c r="M7" i="2"/>
  <c r="P7" i="2" s="1"/>
  <c r="M8" i="2"/>
  <c r="P8" i="2" s="1"/>
  <c r="M9" i="2"/>
  <c r="P9" i="2" s="1"/>
  <c r="M10" i="2"/>
  <c r="M11" i="2"/>
  <c r="P11" i="2" s="1"/>
  <c r="M12" i="2"/>
  <c r="P12" i="2" s="1"/>
  <c r="M13" i="2"/>
  <c r="P13" i="2" s="1"/>
  <c r="M14" i="2"/>
  <c r="M15" i="2"/>
  <c r="P15" i="2" s="1"/>
  <c r="M16" i="2"/>
  <c r="P16" i="2" s="1"/>
  <c r="M17" i="2"/>
  <c r="P17" i="2" s="1"/>
  <c r="M18" i="2"/>
  <c r="M19" i="2"/>
  <c r="P19" i="2" s="1"/>
  <c r="M20" i="2"/>
  <c r="P20" i="2" s="1"/>
  <c r="M21" i="2"/>
  <c r="P21" i="2" s="1"/>
  <c r="M22" i="2"/>
  <c r="M23" i="2"/>
  <c r="P23" i="2" s="1"/>
  <c r="M24" i="2"/>
  <c r="P24" i="2" s="1"/>
  <c r="M25" i="2"/>
  <c r="P25" i="2" s="1"/>
  <c r="M26" i="2"/>
  <c r="M27" i="2"/>
  <c r="P27" i="2" s="1"/>
  <c r="M28" i="2"/>
  <c r="P28" i="2" s="1"/>
  <c r="M29" i="2"/>
  <c r="P29" i="2" s="1"/>
  <c r="M30" i="2"/>
  <c r="M31" i="2"/>
  <c r="P31" i="2" s="1"/>
  <c r="M32" i="2"/>
  <c r="P32" i="2" s="1"/>
  <c r="M33" i="2"/>
  <c r="P33" i="2" s="1"/>
  <c r="M34" i="2"/>
  <c r="M35" i="2"/>
  <c r="P35" i="2" s="1"/>
  <c r="M36" i="2"/>
  <c r="P36" i="2" s="1"/>
  <c r="M37" i="2"/>
  <c r="P37" i="2" s="1"/>
  <c r="M38" i="2"/>
  <c r="M39" i="2"/>
  <c r="P39" i="2" s="1"/>
  <c r="M40" i="2"/>
  <c r="P40" i="2" s="1"/>
  <c r="M41" i="2"/>
  <c r="P41" i="2" s="1"/>
  <c r="M42" i="2"/>
  <c r="M43" i="2"/>
  <c r="P43" i="2" s="1"/>
  <c r="M44" i="2"/>
  <c r="P44" i="2" s="1"/>
  <c r="M45" i="2"/>
  <c r="P45" i="2" s="1"/>
  <c r="M46" i="2"/>
  <c r="M47" i="2"/>
  <c r="P47" i="2" s="1"/>
  <c r="M48" i="2"/>
  <c r="P48" i="2" s="1"/>
  <c r="M49" i="2"/>
  <c r="P49" i="2" s="1"/>
  <c r="M50" i="2"/>
  <c r="M51" i="2"/>
  <c r="P51" i="2" s="1"/>
  <c r="M52" i="2"/>
  <c r="P52" i="2" s="1"/>
  <c r="M53" i="2"/>
  <c r="P53" i="2" s="1"/>
  <c r="M54" i="2"/>
  <c r="M55" i="2"/>
  <c r="P55" i="2" s="1"/>
  <c r="M56" i="2"/>
  <c r="P56" i="2" s="1"/>
  <c r="M57" i="2"/>
  <c r="P57" i="2" s="1"/>
  <c r="M58" i="2"/>
  <c r="M59" i="2"/>
  <c r="P59" i="2" s="1"/>
  <c r="M60" i="2"/>
  <c r="P60" i="2" s="1"/>
  <c r="M61" i="2"/>
  <c r="P61" i="2" s="1"/>
  <c r="M62" i="2"/>
  <c r="M63" i="2"/>
  <c r="P63" i="2" s="1"/>
  <c r="M64" i="2"/>
  <c r="P64" i="2" s="1"/>
  <c r="M65" i="2"/>
  <c r="P65" i="2" s="1"/>
  <c r="M66" i="2"/>
  <c r="M67" i="2"/>
  <c r="P67" i="2" s="1"/>
  <c r="M68" i="2"/>
  <c r="P68" i="2" s="1"/>
  <c r="M69" i="2"/>
  <c r="P69" i="2" s="1"/>
  <c r="M70" i="2"/>
  <c r="M71" i="2"/>
  <c r="P71" i="2" s="1"/>
  <c r="M72" i="2"/>
  <c r="P72" i="2" s="1"/>
  <c r="M73" i="2"/>
  <c r="M74" i="2"/>
  <c r="M75" i="2"/>
  <c r="P75" i="2" s="1"/>
  <c r="M76" i="2"/>
  <c r="P76" i="2" s="1"/>
  <c r="M77" i="2"/>
  <c r="P77" i="2" s="1"/>
  <c r="M78" i="2"/>
  <c r="M79" i="2"/>
  <c r="P79" i="2" s="1"/>
  <c r="M80" i="2"/>
  <c r="P80" i="2" s="1"/>
  <c r="M81" i="2"/>
  <c r="P81" i="2" s="1"/>
  <c r="M82" i="2"/>
  <c r="M83" i="2"/>
  <c r="P83" i="2" s="1"/>
  <c r="M84" i="2"/>
  <c r="P84" i="2" s="1"/>
  <c r="M85" i="2"/>
  <c r="P85" i="2" s="1"/>
  <c r="M86" i="2"/>
  <c r="M87" i="2"/>
  <c r="P87" i="2" s="1"/>
  <c r="M88" i="2"/>
  <c r="P88" i="2" s="1"/>
  <c r="M89" i="2"/>
  <c r="P89" i="2" s="1"/>
  <c r="M90" i="2"/>
  <c r="M91" i="2"/>
  <c r="P91" i="2" s="1"/>
  <c r="M92" i="2"/>
  <c r="P92" i="2" s="1"/>
  <c r="M93" i="2"/>
  <c r="P93" i="2" s="1"/>
  <c r="M94" i="2"/>
  <c r="M95" i="2"/>
  <c r="P95" i="2" s="1"/>
  <c r="M96" i="2"/>
  <c r="P96" i="2" s="1"/>
  <c r="M97" i="2"/>
  <c r="P97" i="2" s="1"/>
  <c r="M98" i="2"/>
  <c r="M99" i="2"/>
  <c r="P99" i="2" s="1"/>
  <c r="M100" i="2"/>
  <c r="P100" i="2" s="1"/>
  <c r="M101" i="2"/>
  <c r="P101" i="2" s="1"/>
  <c r="M102" i="2"/>
  <c r="M103" i="2"/>
  <c r="P103" i="2" s="1"/>
  <c r="M104" i="2"/>
  <c r="P104" i="2" s="1"/>
  <c r="M105" i="2"/>
  <c r="P105" i="2" s="1"/>
  <c r="M106" i="2"/>
  <c r="M107" i="2"/>
  <c r="P107" i="2" s="1"/>
  <c r="M108" i="2"/>
  <c r="P108" i="2" s="1"/>
  <c r="M109" i="2"/>
  <c r="P109" i="2" s="1"/>
  <c r="M110" i="2"/>
  <c r="M111" i="2"/>
  <c r="P111" i="2" s="1"/>
  <c r="M112" i="2"/>
  <c r="P112" i="2" s="1"/>
  <c r="M113" i="2"/>
  <c r="P113" i="2" s="1"/>
  <c r="M114" i="2"/>
  <c r="M115" i="2"/>
  <c r="P115" i="2" s="1"/>
  <c r="M116" i="2"/>
  <c r="P116" i="2" s="1"/>
  <c r="M117" i="2"/>
  <c r="P117" i="2" s="1"/>
  <c r="M118" i="2"/>
  <c r="M119" i="2"/>
  <c r="P119" i="2" s="1"/>
  <c r="M120" i="2"/>
  <c r="P120" i="2" s="1"/>
  <c r="M121" i="2"/>
  <c r="P121" i="2" s="1"/>
  <c r="M122" i="2"/>
  <c r="M123" i="2"/>
  <c r="P123" i="2" s="1"/>
  <c r="M124" i="2"/>
  <c r="P124" i="2" s="1"/>
  <c r="M125" i="2"/>
  <c r="P125" i="2" s="1"/>
  <c r="M126" i="2"/>
  <c r="M127" i="2"/>
  <c r="P127" i="2" s="1"/>
  <c r="M128" i="2"/>
  <c r="P128" i="2" s="1"/>
  <c r="M129" i="2"/>
  <c r="P129" i="2" s="1"/>
  <c r="M130" i="2"/>
  <c r="M131" i="2"/>
  <c r="P131" i="2" s="1"/>
  <c r="M132" i="2"/>
  <c r="P132" i="2" s="1"/>
  <c r="M133" i="2"/>
  <c r="P133" i="2" s="1"/>
  <c r="M134" i="2"/>
  <c r="M135" i="2"/>
  <c r="P135" i="2" s="1"/>
  <c r="M136" i="2"/>
  <c r="P136" i="2" s="1"/>
  <c r="M137" i="2"/>
  <c r="P137" i="2" s="1"/>
  <c r="M138" i="2"/>
  <c r="M139" i="2"/>
  <c r="P139" i="2" s="1"/>
  <c r="M140" i="2"/>
  <c r="P140" i="2" s="1"/>
  <c r="M141" i="2"/>
  <c r="P141" i="2" s="1"/>
  <c r="M142" i="2"/>
  <c r="M143" i="2"/>
  <c r="P143" i="2" s="1"/>
  <c r="M144" i="2"/>
  <c r="P144" i="2" s="1"/>
  <c r="M145" i="2"/>
  <c r="P145" i="2" s="1"/>
  <c r="M146" i="2"/>
  <c r="M147" i="2"/>
  <c r="P147" i="2" s="1"/>
  <c r="M148" i="2"/>
  <c r="P148" i="2" s="1"/>
  <c r="M149" i="2"/>
  <c r="P149" i="2" s="1"/>
  <c r="M150" i="2"/>
  <c r="M151" i="2"/>
  <c r="P151" i="2" s="1"/>
  <c r="N3" i="2"/>
  <c r="O3" i="2" s="1"/>
  <c r="N4" i="2"/>
  <c r="N5" i="2"/>
  <c r="N6" i="2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N14" i="2"/>
  <c r="O14" i="2" s="1"/>
  <c r="N15" i="2"/>
  <c r="O15" i="2" s="1"/>
  <c r="N16" i="2"/>
  <c r="O16" i="2" s="1"/>
  <c r="N17" i="2"/>
  <c r="N18" i="2"/>
  <c r="O18" i="2" s="1"/>
  <c r="N19" i="2"/>
  <c r="O19" i="2" s="1"/>
  <c r="N20" i="2"/>
  <c r="O20" i="2" s="1"/>
  <c r="N21" i="2"/>
  <c r="N22" i="2"/>
  <c r="O22" i="2" s="1"/>
  <c r="N23" i="2"/>
  <c r="O23" i="2" s="1"/>
  <c r="N24" i="2"/>
  <c r="N25" i="2"/>
  <c r="N26" i="2"/>
  <c r="O26" i="2" s="1"/>
  <c r="N27" i="2"/>
  <c r="O27" i="2" s="1"/>
  <c r="N28" i="2"/>
  <c r="O28" i="2" s="1"/>
  <c r="N29" i="2"/>
  <c r="N30" i="2"/>
  <c r="O30" i="2" s="1"/>
  <c r="N31" i="2"/>
  <c r="O31" i="2" s="1"/>
  <c r="N32" i="2"/>
  <c r="O32" i="2" s="1"/>
  <c r="N33" i="2"/>
  <c r="N34" i="2"/>
  <c r="O34" i="2" s="1"/>
  <c r="N35" i="2"/>
  <c r="O35" i="2" s="1"/>
  <c r="N36" i="2"/>
  <c r="O36" i="2" s="1"/>
  <c r="N37" i="2"/>
  <c r="N38" i="2"/>
  <c r="O38" i="2" s="1"/>
  <c r="N39" i="2"/>
  <c r="O39" i="2" s="1"/>
  <c r="N40" i="2"/>
  <c r="O40" i="2" s="1"/>
  <c r="N41" i="2"/>
  <c r="N42" i="2"/>
  <c r="O42" i="2" s="1"/>
  <c r="N43" i="2"/>
  <c r="O43" i="2" s="1"/>
  <c r="N44" i="2"/>
  <c r="O44" i="2" s="1"/>
  <c r="N45" i="2"/>
  <c r="N46" i="2"/>
  <c r="O46" i="2" s="1"/>
  <c r="N47" i="2"/>
  <c r="O47" i="2" s="1"/>
  <c r="N48" i="2"/>
  <c r="O48" i="2" s="1"/>
  <c r="N49" i="2"/>
  <c r="N50" i="2"/>
  <c r="O50" i="2" s="1"/>
  <c r="N51" i="2"/>
  <c r="O51" i="2" s="1"/>
  <c r="N52" i="2"/>
  <c r="O52" i="2" s="1"/>
  <c r="N53" i="2"/>
  <c r="N54" i="2"/>
  <c r="O54" i="2" s="1"/>
  <c r="N55" i="2"/>
  <c r="O55" i="2" s="1"/>
  <c r="N56" i="2"/>
  <c r="O56" i="2" s="1"/>
  <c r="N57" i="2"/>
  <c r="N58" i="2"/>
  <c r="O58" i="2" s="1"/>
  <c r="N59" i="2"/>
  <c r="O59" i="2" s="1"/>
  <c r="N60" i="2"/>
  <c r="O60" i="2" s="1"/>
  <c r="N61" i="2"/>
  <c r="N62" i="2"/>
  <c r="O62" i="2" s="1"/>
  <c r="N63" i="2"/>
  <c r="O63" i="2" s="1"/>
  <c r="N64" i="2"/>
  <c r="O64" i="2" s="1"/>
  <c r="N65" i="2"/>
  <c r="N66" i="2"/>
  <c r="O66" i="2" s="1"/>
  <c r="N67" i="2"/>
  <c r="O67" i="2" s="1"/>
  <c r="N68" i="2"/>
  <c r="O68" i="2" s="1"/>
  <c r="N69" i="2"/>
  <c r="N70" i="2"/>
  <c r="O70" i="2" s="1"/>
  <c r="N71" i="2"/>
  <c r="O71" i="2" s="1"/>
  <c r="N72" i="2"/>
  <c r="O72" i="2" s="1"/>
  <c r="N73" i="2"/>
  <c r="N74" i="2"/>
  <c r="O74" i="2" s="1"/>
  <c r="N75" i="2"/>
  <c r="O75" i="2" s="1"/>
  <c r="N76" i="2"/>
  <c r="O76" i="2" s="1"/>
  <c r="N77" i="2"/>
  <c r="N78" i="2"/>
  <c r="O78" i="2" s="1"/>
  <c r="N79" i="2"/>
  <c r="O79" i="2" s="1"/>
  <c r="N80" i="2"/>
  <c r="O80" i="2" s="1"/>
  <c r="N81" i="2"/>
  <c r="N82" i="2"/>
  <c r="O82" i="2" s="1"/>
  <c r="N83" i="2"/>
  <c r="O83" i="2" s="1"/>
  <c r="N84" i="2"/>
  <c r="O84" i="2" s="1"/>
  <c r="N85" i="2"/>
  <c r="N86" i="2"/>
  <c r="O86" i="2" s="1"/>
  <c r="N87" i="2"/>
  <c r="O87" i="2" s="1"/>
  <c r="N88" i="2"/>
  <c r="O88" i="2" s="1"/>
  <c r="N89" i="2"/>
  <c r="N90" i="2"/>
  <c r="O90" i="2" s="1"/>
  <c r="N91" i="2"/>
  <c r="O91" i="2" s="1"/>
  <c r="N92" i="2"/>
  <c r="O92" i="2" s="1"/>
  <c r="N93" i="2"/>
  <c r="N94" i="2"/>
  <c r="O94" i="2" s="1"/>
  <c r="N95" i="2"/>
  <c r="O95" i="2" s="1"/>
  <c r="N96" i="2"/>
  <c r="O96" i="2" s="1"/>
  <c r="N97" i="2"/>
  <c r="N98" i="2"/>
  <c r="O98" i="2" s="1"/>
  <c r="N99" i="2"/>
  <c r="O99" i="2" s="1"/>
  <c r="N100" i="2"/>
  <c r="O100" i="2" s="1"/>
  <c r="N101" i="2"/>
  <c r="N102" i="2"/>
  <c r="O102" i="2" s="1"/>
  <c r="N103" i="2"/>
  <c r="O103" i="2" s="1"/>
  <c r="N104" i="2"/>
  <c r="O104" i="2" s="1"/>
  <c r="N105" i="2"/>
  <c r="N106" i="2"/>
  <c r="O106" i="2" s="1"/>
  <c r="N107" i="2"/>
  <c r="O107" i="2" s="1"/>
  <c r="N108" i="2"/>
  <c r="O108" i="2" s="1"/>
  <c r="N109" i="2"/>
  <c r="N110" i="2"/>
  <c r="O110" i="2" s="1"/>
  <c r="N111" i="2"/>
  <c r="O111" i="2" s="1"/>
  <c r="N112" i="2"/>
  <c r="O112" i="2" s="1"/>
  <c r="N113" i="2"/>
  <c r="N114" i="2"/>
  <c r="O114" i="2" s="1"/>
  <c r="N115" i="2"/>
  <c r="O115" i="2" s="1"/>
  <c r="N116" i="2"/>
  <c r="O116" i="2" s="1"/>
  <c r="N117" i="2"/>
  <c r="N118" i="2"/>
  <c r="O118" i="2" s="1"/>
  <c r="N119" i="2"/>
  <c r="O119" i="2" s="1"/>
  <c r="N120" i="2"/>
  <c r="O120" i="2" s="1"/>
  <c r="N121" i="2"/>
  <c r="N122" i="2"/>
  <c r="O122" i="2" s="1"/>
  <c r="N123" i="2"/>
  <c r="O123" i="2" s="1"/>
  <c r="N124" i="2"/>
  <c r="O124" i="2" s="1"/>
  <c r="N125" i="2"/>
  <c r="N126" i="2"/>
  <c r="O126" i="2" s="1"/>
  <c r="N127" i="2"/>
  <c r="O127" i="2" s="1"/>
  <c r="N128" i="2"/>
  <c r="O128" i="2" s="1"/>
  <c r="N129" i="2"/>
  <c r="N130" i="2"/>
  <c r="O130" i="2" s="1"/>
  <c r="N131" i="2"/>
  <c r="O131" i="2" s="1"/>
  <c r="N132" i="2"/>
  <c r="O132" i="2" s="1"/>
  <c r="N133" i="2"/>
  <c r="N134" i="2"/>
  <c r="O134" i="2" s="1"/>
  <c r="N135" i="2"/>
  <c r="O135" i="2" s="1"/>
  <c r="N136" i="2"/>
  <c r="O136" i="2" s="1"/>
  <c r="N137" i="2"/>
  <c r="N138" i="2"/>
  <c r="O138" i="2" s="1"/>
  <c r="N139" i="2"/>
  <c r="O139" i="2" s="1"/>
  <c r="N140" i="2"/>
  <c r="O140" i="2" s="1"/>
  <c r="N141" i="2"/>
  <c r="N142" i="2"/>
  <c r="O142" i="2" s="1"/>
  <c r="N143" i="2"/>
  <c r="O143" i="2" s="1"/>
  <c r="N144" i="2"/>
  <c r="O144" i="2" s="1"/>
  <c r="N145" i="2"/>
  <c r="N146" i="2"/>
  <c r="O146" i="2" s="1"/>
  <c r="N147" i="2"/>
  <c r="O147" i="2" s="1"/>
  <c r="N148" i="2"/>
  <c r="O148" i="2" s="1"/>
  <c r="N149" i="2"/>
  <c r="N150" i="2"/>
  <c r="O150" i="2" s="1"/>
  <c r="N151" i="2"/>
  <c r="O151" i="2" s="1"/>
  <c r="O4" i="2"/>
  <c r="O5" i="2"/>
  <c r="O6" i="2"/>
  <c r="O9" i="2"/>
  <c r="O13" i="2"/>
  <c r="O17" i="2"/>
  <c r="O21" i="2"/>
  <c r="O24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77" i="2"/>
  <c r="O81" i="2"/>
  <c r="O85" i="2"/>
  <c r="O89" i="2"/>
  <c r="O93" i="2"/>
  <c r="O97" i="2"/>
  <c r="O101" i="2"/>
  <c r="O105" i="2"/>
  <c r="O109" i="2"/>
  <c r="O113" i="2"/>
  <c r="O117" i="2"/>
  <c r="O121" i="2"/>
  <c r="O125" i="2"/>
  <c r="O129" i="2"/>
  <c r="O133" i="2"/>
  <c r="O137" i="2"/>
  <c r="O141" i="2"/>
  <c r="O145" i="2"/>
  <c r="O149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3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142" i="2"/>
  <c r="P146" i="2"/>
  <c r="P150" i="2"/>
  <c r="R95" i="2"/>
  <c r="Z95" i="2" s="1"/>
  <c r="T3" i="2"/>
  <c r="T4" i="2"/>
  <c r="U4" i="2" s="1"/>
  <c r="T5" i="2"/>
  <c r="T6" i="2"/>
  <c r="X6" i="2" s="1"/>
  <c r="T7" i="2"/>
  <c r="U7" i="2" s="1"/>
  <c r="W7" i="2" s="1"/>
  <c r="AD7" i="2" s="1"/>
  <c r="T8" i="2"/>
  <c r="X8" i="2" s="1"/>
  <c r="T9" i="2"/>
  <c r="X9" i="2" s="1"/>
  <c r="T10" i="2"/>
  <c r="T11" i="2"/>
  <c r="R11" i="2" s="1"/>
  <c r="T12" i="2"/>
  <c r="U12" i="2" s="1"/>
  <c r="T13" i="2"/>
  <c r="T14" i="2"/>
  <c r="V14" i="2" s="1"/>
  <c r="AC14" i="2" s="1"/>
  <c r="T15" i="2"/>
  <c r="T16" i="2"/>
  <c r="U16" i="2" s="1"/>
  <c r="AB16" i="2" s="1"/>
  <c r="T17" i="2"/>
  <c r="X17" i="2" s="1"/>
  <c r="T18" i="2"/>
  <c r="V18" i="2" s="1"/>
  <c r="AC18" i="2" s="1"/>
  <c r="T19" i="2"/>
  <c r="T20" i="2"/>
  <c r="U20" i="2" s="1"/>
  <c r="W20" i="2" s="1"/>
  <c r="T21" i="2"/>
  <c r="T22" i="2"/>
  <c r="V22" i="2" s="1"/>
  <c r="AC22" i="2" s="1"/>
  <c r="T23" i="2"/>
  <c r="V23" i="2" s="1"/>
  <c r="T24" i="2"/>
  <c r="U24" i="2" s="1"/>
  <c r="W24" i="2" s="1"/>
  <c r="AD24" i="2" s="1"/>
  <c r="T25" i="2"/>
  <c r="T26" i="2"/>
  <c r="V26" i="2" s="1"/>
  <c r="AC26" i="2" s="1"/>
  <c r="T27" i="2"/>
  <c r="R27" i="2" s="1"/>
  <c r="T28" i="2"/>
  <c r="U28" i="2" s="1"/>
  <c r="T29" i="2"/>
  <c r="T30" i="2"/>
  <c r="V30" i="2" s="1"/>
  <c r="AC30" i="2" s="1"/>
  <c r="T31" i="2"/>
  <c r="T32" i="2"/>
  <c r="U32" i="2" s="1"/>
  <c r="W32" i="2" s="1"/>
  <c r="T33" i="2"/>
  <c r="T34" i="2"/>
  <c r="V34" i="2" s="1"/>
  <c r="AC34" i="2" s="1"/>
  <c r="T35" i="2"/>
  <c r="V35" i="2" s="1"/>
  <c r="T36" i="2"/>
  <c r="U36" i="2" s="1"/>
  <c r="W36" i="2" s="1"/>
  <c r="AD36" i="2" s="1"/>
  <c r="T37" i="2"/>
  <c r="X37" i="2" s="1"/>
  <c r="T38" i="2"/>
  <c r="X38" i="2" s="1"/>
  <c r="T39" i="2"/>
  <c r="X39" i="2" s="1"/>
  <c r="T40" i="2"/>
  <c r="T41" i="2"/>
  <c r="T42" i="2"/>
  <c r="V42" i="2" s="1"/>
  <c r="AC42" i="2" s="1"/>
  <c r="T43" i="2"/>
  <c r="R43" i="2" s="1"/>
  <c r="Z43" i="2" s="1"/>
  <c r="T44" i="2"/>
  <c r="U44" i="2" s="1"/>
  <c r="W44" i="2" s="1"/>
  <c r="T45" i="2"/>
  <c r="T46" i="2"/>
  <c r="X46" i="2" s="1"/>
  <c r="T47" i="2"/>
  <c r="T48" i="2"/>
  <c r="U48" i="2" s="1"/>
  <c r="W48" i="2" s="1"/>
  <c r="AD48" i="2" s="1"/>
  <c r="T49" i="2"/>
  <c r="X49" i="2" s="1"/>
  <c r="T50" i="2"/>
  <c r="V50" i="2" s="1"/>
  <c r="AC50" i="2" s="1"/>
  <c r="T51" i="2"/>
  <c r="T52" i="2"/>
  <c r="U52" i="2" s="1"/>
  <c r="T53" i="2"/>
  <c r="T54" i="2"/>
  <c r="X54" i="2" s="1"/>
  <c r="T55" i="2"/>
  <c r="U55" i="2" s="1"/>
  <c r="W55" i="2" s="1"/>
  <c r="T56" i="2"/>
  <c r="U56" i="2" s="1"/>
  <c r="T57" i="2"/>
  <c r="X57" i="2" s="1"/>
  <c r="T58" i="2"/>
  <c r="V58" i="2" s="1"/>
  <c r="AC58" i="2" s="1"/>
  <c r="T59" i="2"/>
  <c r="R59" i="2" s="1"/>
  <c r="T60" i="2"/>
  <c r="U60" i="2" s="1"/>
  <c r="W60" i="2" s="1"/>
  <c r="AD60" i="2" s="1"/>
  <c r="T61" i="2"/>
  <c r="T62" i="2"/>
  <c r="X62" i="2" s="1"/>
  <c r="T63" i="2"/>
  <c r="X63" i="2" s="1"/>
  <c r="T64" i="2"/>
  <c r="U64" i="2" s="1"/>
  <c r="T65" i="2"/>
  <c r="Q65" i="2" s="1"/>
  <c r="T66" i="2"/>
  <c r="V66" i="2" s="1"/>
  <c r="AC66" i="2" s="1"/>
  <c r="T67" i="2"/>
  <c r="X67" i="2" s="1"/>
  <c r="T68" i="2"/>
  <c r="U68" i="2" s="1"/>
  <c r="T69" i="2"/>
  <c r="T70" i="2"/>
  <c r="X70" i="2" s="1"/>
  <c r="T71" i="2"/>
  <c r="U71" i="2" s="1"/>
  <c r="W71" i="2" s="1"/>
  <c r="T72" i="2"/>
  <c r="U72" i="2" s="1"/>
  <c r="T73" i="2"/>
  <c r="X73" i="2" s="1"/>
  <c r="T74" i="2"/>
  <c r="V74" i="2" s="1"/>
  <c r="AC74" i="2" s="1"/>
  <c r="T75" i="2"/>
  <c r="T76" i="2"/>
  <c r="U76" i="2" s="1"/>
  <c r="T77" i="2"/>
  <c r="T78" i="2"/>
  <c r="X78" i="2" s="1"/>
  <c r="T79" i="2"/>
  <c r="R79" i="2" s="1"/>
  <c r="T80" i="2"/>
  <c r="U80" i="2" s="1"/>
  <c r="T81" i="2"/>
  <c r="T82" i="2"/>
  <c r="V82" i="2" s="1"/>
  <c r="AC82" i="2" s="1"/>
  <c r="T83" i="2"/>
  <c r="X83" i="2" s="1"/>
  <c r="T84" i="2"/>
  <c r="U84" i="2" s="1"/>
  <c r="W84" i="2" s="1"/>
  <c r="AD84" i="2" s="1"/>
  <c r="T85" i="2"/>
  <c r="X85" i="2" s="1"/>
  <c r="T86" i="2"/>
  <c r="X86" i="2" s="1"/>
  <c r="T87" i="2"/>
  <c r="T88" i="2"/>
  <c r="U88" i="2" s="1"/>
  <c r="W88" i="2" s="1"/>
  <c r="AD88" i="2" s="1"/>
  <c r="T89" i="2"/>
  <c r="T90" i="2"/>
  <c r="V90" i="2" s="1"/>
  <c r="AC90" i="2" s="1"/>
  <c r="T91" i="2"/>
  <c r="Q91" i="2" s="1"/>
  <c r="S91" i="2" s="1"/>
  <c r="AA91" i="2" s="1"/>
  <c r="T92" i="2"/>
  <c r="X92" i="2" s="1"/>
  <c r="T93" i="2"/>
  <c r="X93" i="2" s="1"/>
  <c r="T94" i="2"/>
  <c r="X94" i="2" s="1"/>
  <c r="T95" i="2"/>
  <c r="V95" i="2" s="1"/>
  <c r="AC95" i="2" s="1"/>
  <c r="T96" i="2"/>
  <c r="U96" i="2" s="1"/>
  <c r="W96" i="2" s="1"/>
  <c r="AD96" i="2" s="1"/>
  <c r="T97" i="2"/>
  <c r="T98" i="2"/>
  <c r="V98" i="2" s="1"/>
  <c r="AC98" i="2" s="1"/>
  <c r="T99" i="2"/>
  <c r="U99" i="2" s="1"/>
  <c r="T100" i="2"/>
  <c r="U100" i="2" s="1"/>
  <c r="T101" i="2"/>
  <c r="T102" i="2"/>
  <c r="X102" i="2" s="1"/>
  <c r="T103" i="2"/>
  <c r="T104" i="2"/>
  <c r="U104" i="2" s="1"/>
  <c r="AB104" i="2" s="1"/>
  <c r="T105" i="2"/>
  <c r="X105" i="2" s="1"/>
  <c r="T106" i="2"/>
  <c r="V106" i="2" s="1"/>
  <c r="AC106" i="2" s="1"/>
  <c r="T107" i="2"/>
  <c r="R107" i="2" s="1"/>
  <c r="Z107" i="2" s="1"/>
  <c r="T108" i="2"/>
  <c r="X108" i="2" s="1"/>
  <c r="T109" i="2"/>
  <c r="T110" i="2"/>
  <c r="X110" i="2" s="1"/>
  <c r="T111" i="2"/>
  <c r="U111" i="2" s="1"/>
  <c r="W111" i="2" s="1"/>
  <c r="AD111" i="2" s="1"/>
  <c r="T112" i="2"/>
  <c r="U112" i="2" s="1"/>
  <c r="AB112" i="2" s="1"/>
  <c r="T113" i="2"/>
  <c r="T114" i="2"/>
  <c r="V114" i="2" s="1"/>
  <c r="AC114" i="2" s="1"/>
  <c r="T115" i="2"/>
  <c r="V115" i="2" s="1"/>
  <c r="AC115" i="2" s="1"/>
  <c r="T116" i="2"/>
  <c r="X116" i="2" s="1"/>
  <c r="T117" i="2"/>
  <c r="T118" i="2"/>
  <c r="X118" i="2" s="1"/>
  <c r="T119" i="2"/>
  <c r="T120" i="2"/>
  <c r="U120" i="2" s="1"/>
  <c r="T121" i="2"/>
  <c r="X121" i="2" s="1"/>
  <c r="T122" i="2"/>
  <c r="V122" i="2" s="1"/>
  <c r="AC122" i="2" s="1"/>
  <c r="T123" i="2"/>
  <c r="Q123" i="2" s="1"/>
  <c r="T124" i="2"/>
  <c r="X124" i="2" s="1"/>
  <c r="T125" i="2"/>
  <c r="T126" i="2"/>
  <c r="T127" i="2"/>
  <c r="T128" i="2"/>
  <c r="U128" i="2" s="1"/>
  <c r="T129" i="2"/>
  <c r="T130" i="2"/>
  <c r="U130" i="2" s="1"/>
  <c r="T131" i="2"/>
  <c r="Q131" i="2" s="1"/>
  <c r="S131" i="2" s="1"/>
  <c r="AA131" i="2" s="1"/>
  <c r="T132" i="2"/>
  <c r="U132" i="2" s="1"/>
  <c r="T133" i="2"/>
  <c r="X133" i="2" s="1"/>
  <c r="T134" i="2"/>
  <c r="X134" i="2" s="1"/>
  <c r="T135" i="2"/>
  <c r="T136" i="2"/>
  <c r="X136" i="2" s="1"/>
  <c r="T137" i="2"/>
  <c r="T138" i="2"/>
  <c r="V138" i="2" s="1"/>
  <c r="AC138" i="2" s="1"/>
  <c r="T139" i="2"/>
  <c r="U139" i="2" s="1"/>
  <c r="T140" i="2"/>
  <c r="X140" i="2" s="1"/>
  <c r="T141" i="2"/>
  <c r="X141" i="2" s="1"/>
  <c r="T142" i="2"/>
  <c r="X142" i="2" s="1"/>
  <c r="T143" i="2"/>
  <c r="Q143" i="2" s="1"/>
  <c r="S143" i="2" s="1"/>
  <c r="AA143" i="2" s="1"/>
  <c r="T144" i="2"/>
  <c r="U144" i="2" s="1"/>
  <c r="W144" i="2" s="1"/>
  <c r="AD144" i="2" s="1"/>
  <c r="T145" i="2"/>
  <c r="T146" i="2"/>
  <c r="V146" i="2" s="1"/>
  <c r="AC146" i="2" s="1"/>
  <c r="T147" i="2"/>
  <c r="T148" i="2"/>
  <c r="U148" i="2" s="1"/>
  <c r="AB148" i="2" s="1"/>
  <c r="T149" i="2"/>
  <c r="X149" i="2" s="1"/>
  <c r="T150" i="2"/>
  <c r="X150" i="2" s="1"/>
  <c r="T151" i="2"/>
  <c r="Q151" i="2" s="1"/>
  <c r="S151" i="2" s="1"/>
  <c r="U3" i="2"/>
  <c r="W3" i="2" s="1"/>
  <c r="AD3" i="2" s="1"/>
  <c r="U8" i="2"/>
  <c r="W8" i="2" s="1"/>
  <c r="AD8" i="2" s="1"/>
  <c r="U11" i="2"/>
  <c r="U15" i="2"/>
  <c r="W15" i="2" s="1"/>
  <c r="AD15" i="2" s="1"/>
  <c r="U27" i="2"/>
  <c r="U30" i="2"/>
  <c r="W30" i="2" s="1"/>
  <c r="AD30" i="2" s="1"/>
  <c r="U35" i="2"/>
  <c r="U43" i="2"/>
  <c r="U47" i="2"/>
  <c r="U51" i="2"/>
  <c r="U63" i="2"/>
  <c r="W63" i="2" s="1"/>
  <c r="AD63" i="2" s="1"/>
  <c r="U67" i="2"/>
  <c r="W67" i="2" s="1"/>
  <c r="AD67" i="2" s="1"/>
  <c r="U75" i="2"/>
  <c r="U91" i="2"/>
  <c r="U95" i="2"/>
  <c r="W95" i="2" s="1"/>
  <c r="AD95" i="2" s="1"/>
  <c r="U107" i="2"/>
  <c r="U115" i="2"/>
  <c r="W115" i="2" s="1"/>
  <c r="AD115" i="2" s="1"/>
  <c r="U127" i="2"/>
  <c r="W127" i="2" s="1"/>
  <c r="U131" i="2"/>
  <c r="W131" i="2" s="1"/>
  <c r="U136" i="2"/>
  <c r="W136" i="2" s="1"/>
  <c r="AD136" i="2" s="1"/>
  <c r="U143" i="2"/>
  <c r="W143" i="2" s="1"/>
  <c r="AD143" i="2" s="1"/>
  <c r="U151" i="2"/>
  <c r="W151" i="2" s="1"/>
  <c r="AD151" i="2" s="1"/>
  <c r="V3" i="2"/>
  <c r="AC3" i="2" s="1"/>
  <c r="V7" i="2"/>
  <c r="V10" i="2"/>
  <c r="AC10" i="2" s="1"/>
  <c r="V11" i="2"/>
  <c r="V15" i="2"/>
  <c r="AC15" i="2" s="1"/>
  <c r="V19" i="2"/>
  <c r="V27" i="2"/>
  <c r="AC27" i="2" s="1"/>
  <c r="V31" i="2"/>
  <c r="AC31" i="2" s="1"/>
  <c r="V39" i="2"/>
  <c r="AC39" i="2" s="1"/>
  <c r="V43" i="2"/>
  <c r="AC43" i="2" s="1"/>
  <c r="V51" i="2"/>
  <c r="AC51" i="2" s="1"/>
  <c r="V55" i="2"/>
  <c r="AC55" i="2" s="1"/>
  <c r="V67" i="2"/>
  <c r="AC67" i="2" s="1"/>
  <c r="V71" i="2"/>
  <c r="AC71" i="2" s="1"/>
  <c r="V75" i="2"/>
  <c r="AC75" i="2" s="1"/>
  <c r="V83" i="2"/>
  <c r="V91" i="2"/>
  <c r="AC91" i="2" s="1"/>
  <c r="V103" i="2"/>
  <c r="AC103" i="2" s="1"/>
  <c r="V119" i="2"/>
  <c r="AC119" i="2" s="1"/>
  <c r="V123" i="2"/>
  <c r="AC123" i="2" s="1"/>
  <c r="V127" i="2"/>
  <c r="V139" i="2"/>
  <c r="AC139" i="2" s="1"/>
  <c r="V150" i="2"/>
  <c r="AC150" i="2" s="1"/>
  <c r="V151" i="2"/>
  <c r="AC151" i="2" s="1"/>
  <c r="W148" i="2"/>
  <c r="AD148" i="2" s="1"/>
  <c r="X3" i="2"/>
  <c r="X5" i="2"/>
  <c r="X7" i="2"/>
  <c r="X11" i="2"/>
  <c r="X13" i="2"/>
  <c r="X15" i="2"/>
  <c r="X21" i="2"/>
  <c r="X23" i="2"/>
  <c r="X25" i="2"/>
  <c r="X27" i="2"/>
  <c r="X29" i="2"/>
  <c r="X33" i="2"/>
  <c r="X35" i="2"/>
  <c r="X41" i="2"/>
  <c r="X43" i="2"/>
  <c r="X45" i="2"/>
  <c r="X51" i="2"/>
  <c r="X53" i="2"/>
  <c r="X55" i="2"/>
  <c r="X59" i="2"/>
  <c r="X61" i="2"/>
  <c r="X65" i="2"/>
  <c r="X69" i="2"/>
  <c r="X71" i="2"/>
  <c r="X77" i="2"/>
  <c r="X79" i="2"/>
  <c r="X81" i="2"/>
  <c r="X87" i="2"/>
  <c r="X89" i="2"/>
  <c r="X91" i="2"/>
  <c r="X97" i="2"/>
  <c r="X99" i="2"/>
  <c r="X101" i="2"/>
  <c r="X107" i="2"/>
  <c r="X109" i="2"/>
  <c r="X113" i="2"/>
  <c r="X117" i="2"/>
  <c r="X119" i="2"/>
  <c r="X125" i="2"/>
  <c r="X129" i="2"/>
  <c r="X131" i="2"/>
  <c r="X135" i="2"/>
  <c r="X137" i="2"/>
  <c r="X139" i="2"/>
  <c r="X143" i="2"/>
  <c r="X145" i="2"/>
  <c r="X147" i="2"/>
  <c r="X151" i="2"/>
  <c r="Y91" i="2"/>
  <c r="Y131" i="2"/>
  <c r="Z11" i="2"/>
  <c r="Z27" i="2"/>
  <c r="Z59" i="2"/>
  <c r="Z79" i="2"/>
  <c r="AA151" i="2"/>
  <c r="AB3" i="2"/>
  <c r="AB20" i="2"/>
  <c r="AB32" i="2"/>
  <c r="AB55" i="2"/>
  <c r="AB60" i="2"/>
  <c r="AB71" i="2"/>
  <c r="AB88" i="2"/>
  <c r="AB115" i="2"/>
  <c r="AB131" i="2"/>
  <c r="AC7" i="2"/>
  <c r="AC11" i="2"/>
  <c r="AC19" i="2"/>
  <c r="AC23" i="2"/>
  <c r="AC35" i="2"/>
  <c r="AC83" i="2"/>
  <c r="AC127" i="2"/>
  <c r="AD20" i="2"/>
  <c r="AD32" i="2"/>
  <c r="AD44" i="2"/>
  <c r="AD55" i="2"/>
  <c r="AD71" i="2"/>
  <c r="AD127" i="2"/>
  <c r="AD131" i="2"/>
  <c r="AE3" i="2"/>
  <c r="AF3" i="2" s="1"/>
  <c r="AE4" i="2"/>
  <c r="AE5" i="2"/>
  <c r="AE6" i="2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F90" i="2" s="1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100" i="2"/>
  <c r="AE101" i="2"/>
  <c r="AF101" i="2" s="1"/>
  <c r="AE102" i="2"/>
  <c r="AE103" i="2"/>
  <c r="AF103" i="2" s="1"/>
  <c r="AE104" i="2"/>
  <c r="AF104" i="2" s="1"/>
  <c r="AE105" i="2"/>
  <c r="AF105" i="2" s="1"/>
  <c r="AE106" i="2"/>
  <c r="AF106" i="2" s="1"/>
  <c r="AE107" i="2"/>
  <c r="AF107" i="2" s="1"/>
  <c r="AE108" i="2"/>
  <c r="AF108" i="2" s="1"/>
  <c r="AE109" i="2"/>
  <c r="AF109" i="2" s="1"/>
  <c r="AE110" i="2"/>
  <c r="AF110" i="2" s="1"/>
  <c r="AE111" i="2"/>
  <c r="AF111" i="2" s="1"/>
  <c r="AE112" i="2"/>
  <c r="AF112" i="2" s="1"/>
  <c r="AE113" i="2"/>
  <c r="AF113" i="2" s="1"/>
  <c r="AE114" i="2"/>
  <c r="AE115" i="2"/>
  <c r="AF115" i="2" s="1"/>
  <c r="AE116" i="2"/>
  <c r="AF116" i="2" s="1"/>
  <c r="AE117" i="2"/>
  <c r="AF117" i="2" s="1"/>
  <c r="AE118" i="2"/>
  <c r="AF118" i="2" s="1"/>
  <c r="AE119" i="2"/>
  <c r="AF119" i="2" s="1"/>
  <c r="AE120" i="2"/>
  <c r="AF120" i="2" s="1"/>
  <c r="AE121" i="2"/>
  <c r="AF121" i="2" s="1"/>
  <c r="AE122" i="2"/>
  <c r="AF122" i="2" s="1"/>
  <c r="AE123" i="2"/>
  <c r="AF123" i="2" s="1"/>
  <c r="AE124" i="2"/>
  <c r="AF124" i="2" s="1"/>
  <c r="AE125" i="2"/>
  <c r="AF125" i="2" s="1"/>
  <c r="AE126" i="2"/>
  <c r="AF126" i="2" s="1"/>
  <c r="AE127" i="2"/>
  <c r="AF127" i="2" s="1"/>
  <c r="AE128" i="2"/>
  <c r="AF128" i="2" s="1"/>
  <c r="AE129" i="2"/>
  <c r="AF129" i="2" s="1"/>
  <c r="AE130" i="2"/>
  <c r="AF130" i="2" s="1"/>
  <c r="AE131" i="2"/>
  <c r="AF131" i="2" s="1"/>
  <c r="AE132" i="2"/>
  <c r="AE133" i="2"/>
  <c r="AF133" i="2" s="1"/>
  <c r="AE134" i="2"/>
  <c r="AE135" i="2"/>
  <c r="AF135" i="2" s="1"/>
  <c r="AE136" i="2"/>
  <c r="AF136" i="2" s="1"/>
  <c r="AE137" i="2"/>
  <c r="AF137" i="2" s="1"/>
  <c r="AE138" i="2"/>
  <c r="AF138" i="2" s="1"/>
  <c r="AE139" i="2"/>
  <c r="AF139" i="2" s="1"/>
  <c r="AE140" i="2"/>
  <c r="AF140" i="2" s="1"/>
  <c r="AE141" i="2"/>
  <c r="AF141" i="2" s="1"/>
  <c r="AE142" i="2"/>
  <c r="AF142" i="2" s="1"/>
  <c r="AE143" i="2"/>
  <c r="AF143" i="2" s="1"/>
  <c r="AE144" i="2"/>
  <c r="AF144" i="2" s="1"/>
  <c r="AE145" i="2"/>
  <c r="AF145" i="2" s="1"/>
  <c r="AE146" i="2"/>
  <c r="AF146" i="2" s="1"/>
  <c r="AE147" i="2"/>
  <c r="AF147" i="2" s="1"/>
  <c r="AE148" i="2"/>
  <c r="AF148" i="2" s="1"/>
  <c r="AE149" i="2"/>
  <c r="AF149" i="2" s="1"/>
  <c r="AE150" i="2"/>
  <c r="AF150" i="2" s="1"/>
  <c r="AE151" i="2"/>
  <c r="AF151" i="2" s="1"/>
  <c r="AF4" i="2"/>
  <c r="AF5" i="2"/>
  <c r="AF6" i="2"/>
  <c r="AF18" i="2"/>
  <c r="AF24" i="2"/>
  <c r="AF30" i="2"/>
  <c r="AF42" i="2"/>
  <c r="AF50" i="2"/>
  <c r="AF62" i="2"/>
  <c r="AF74" i="2"/>
  <c r="AF82" i="2"/>
  <c r="AF100" i="2"/>
  <c r="AF102" i="2"/>
  <c r="AF114" i="2"/>
  <c r="AF132" i="2"/>
  <c r="AF134" i="2"/>
  <c r="AG3" i="2"/>
  <c r="AH3" i="2" s="1"/>
  <c r="AG4" i="2"/>
  <c r="AH4" i="2" s="1"/>
  <c r="AG5" i="2"/>
  <c r="AH5" i="2" s="1"/>
  <c r="AG6" i="2"/>
  <c r="AG7" i="2"/>
  <c r="AH7" i="2" s="1"/>
  <c r="AG8" i="2"/>
  <c r="AH8" i="2" s="1"/>
  <c r="AG9" i="2"/>
  <c r="AH9" i="2" s="1"/>
  <c r="AG10" i="2"/>
  <c r="AG11" i="2"/>
  <c r="AH11" i="2" s="1"/>
  <c r="AG12" i="2"/>
  <c r="AH12" i="2" s="1"/>
  <c r="AG13" i="2"/>
  <c r="AH13" i="2" s="1"/>
  <c r="AG14" i="2"/>
  <c r="AG15" i="2"/>
  <c r="AH15" i="2" s="1"/>
  <c r="AG16" i="2"/>
  <c r="AH16" i="2" s="1"/>
  <c r="AG17" i="2"/>
  <c r="AH17" i="2" s="1"/>
  <c r="AG18" i="2"/>
  <c r="AG19" i="2"/>
  <c r="AH19" i="2" s="1"/>
  <c r="AG20" i="2"/>
  <c r="AH20" i="2" s="1"/>
  <c r="AG21" i="2"/>
  <c r="AH21" i="2" s="1"/>
  <c r="AG22" i="2"/>
  <c r="AG23" i="2"/>
  <c r="AH23" i="2" s="1"/>
  <c r="AG24" i="2"/>
  <c r="AH24" i="2" s="1"/>
  <c r="AG25" i="2"/>
  <c r="AH25" i="2" s="1"/>
  <c r="AG26" i="2"/>
  <c r="AG27" i="2"/>
  <c r="AH27" i="2" s="1"/>
  <c r="AG28" i="2"/>
  <c r="AH28" i="2" s="1"/>
  <c r="AG29" i="2"/>
  <c r="AH29" i="2" s="1"/>
  <c r="AG30" i="2"/>
  <c r="AG31" i="2"/>
  <c r="AH31" i="2" s="1"/>
  <c r="AG32" i="2"/>
  <c r="AH32" i="2" s="1"/>
  <c r="AG33" i="2"/>
  <c r="AH33" i="2" s="1"/>
  <c r="AG34" i="2"/>
  <c r="AG35" i="2"/>
  <c r="AH35" i="2" s="1"/>
  <c r="AG36" i="2"/>
  <c r="AH36" i="2" s="1"/>
  <c r="AG37" i="2"/>
  <c r="AH37" i="2" s="1"/>
  <c r="AG38" i="2"/>
  <c r="AG39" i="2"/>
  <c r="AH39" i="2" s="1"/>
  <c r="AG40" i="2"/>
  <c r="AH40" i="2" s="1"/>
  <c r="AG41" i="2"/>
  <c r="AH41" i="2" s="1"/>
  <c r="AG42" i="2"/>
  <c r="AG43" i="2"/>
  <c r="AH43" i="2" s="1"/>
  <c r="AG44" i="2"/>
  <c r="AH44" i="2" s="1"/>
  <c r="AG45" i="2"/>
  <c r="AH45" i="2" s="1"/>
  <c r="AG46" i="2"/>
  <c r="AG47" i="2"/>
  <c r="AH47" i="2" s="1"/>
  <c r="AG48" i="2"/>
  <c r="AH48" i="2" s="1"/>
  <c r="AG49" i="2"/>
  <c r="AH49" i="2" s="1"/>
  <c r="AG50" i="2"/>
  <c r="AG51" i="2"/>
  <c r="AH51" i="2" s="1"/>
  <c r="AG52" i="2"/>
  <c r="AH52" i="2" s="1"/>
  <c r="AG53" i="2"/>
  <c r="AH53" i="2" s="1"/>
  <c r="AG54" i="2"/>
  <c r="AG55" i="2"/>
  <c r="AH55" i="2" s="1"/>
  <c r="AG56" i="2"/>
  <c r="AH56" i="2" s="1"/>
  <c r="AG57" i="2"/>
  <c r="AH57" i="2" s="1"/>
  <c r="AG58" i="2"/>
  <c r="AG59" i="2"/>
  <c r="AH59" i="2" s="1"/>
  <c r="AG60" i="2"/>
  <c r="AH60" i="2" s="1"/>
  <c r="AG61" i="2"/>
  <c r="AH61" i="2" s="1"/>
  <c r="AG62" i="2"/>
  <c r="AG63" i="2"/>
  <c r="AH63" i="2" s="1"/>
  <c r="AG64" i="2"/>
  <c r="AH64" i="2" s="1"/>
  <c r="AG65" i="2"/>
  <c r="AH65" i="2" s="1"/>
  <c r="AG66" i="2"/>
  <c r="AG67" i="2"/>
  <c r="AH67" i="2" s="1"/>
  <c r="AG68" i="2"/>
  <c r="AH68" i="2" s="1"/>
  <c r="AG69" i="2"/>
  <c r="AH69" i="2" s="1"/>
  <c r="AG70" i="2"/>
  <c r="AG71" i="2"/>
  <c r="AH71" i="2" s="1"/>
  <c r="AG72" i="2"/>
  <c r="AH72" i="2" s="1"/>
  <c r="AG73" i="2"/>
  <c r="AH73" i="2" s="1"/>
  <c r="AG74" i="2"/>
  <c r="AG75" i="2"/>
  <c r="AH75" i="2" s="1"/>
  <c r="AG76" i="2"/>
  <c r="AH76" i="2" s="1"/>
  <c r="AG77" i="2"/>
  <c r="AH77" i="2" s="1"/>
  <c r="AG78" i="2"/>
  <c r="AG79" i="2"/>
  <c r="AH79" i="2" s="1"/>
  <c r="AG80" i="2"/>
  <c r="AH80" i="2" s="1"/>
  <c r="AG81" i="2"/>
  <c r="AH81" i="2" s="1"/>
  <c r="AG82" i="2"/>
  <c r="AG83" i="2"/>
  <c r="AH83" i="2" s="1"/>
  <c r="AG84" i="2"/>
  <c r="AH84" i="2" s="1"/>
  <c r="AG85" i="2"/>
  <c r="AH85" i="2" s="1"/>
  <c r="AG86" i="2"/>
  <c r="AG87" i="2"/>
  <c r="AH87" i="2" s="1"/>
  <c r="AG88" i="2"/>
  <c r="AH88" i="2" s="1"/>
  <c r="AG89" i="2"/>
  <c r="AH89" i="2" s="1"/>
  <c r="AG90" i="2"/>
  <c r="AG91" i="2"/>
  <c r="AH91" i="2" s="1"/>
  <c r="AG92" i="2"/>
  <c r="AH92" i="2" s="1"/>
  <c r="AG93" i="2"/>
  <c r="AH93" i="2" s="1"/>
  <c r="AG94" i="2"/>
  <c r="AG95" i="2"/>
  <c r="AH95" i="2" s="1"/>
  <c r="AG96" i="2"/>
  <c r="AH96" i="2" s="1"/>
  <c r="AG97" i="2"/>
  <c r="AH97" i="2" s="1"/>
  <c r="AG98" i="2"/>
  <c r="AG99" i="2"/>
  <c r="AH99" i="2" s="1"/>
  <c r="AG100" i="2"/>
  <c r="AH100" i="2" s="1"/>
  <c r="AG101" i="2"/>
  <c r="AH101" i="2" s="1"/>
  <c r="AG102" i="2"/>
  <c r="AG103" i="2"/>
  <c r="AH103" i="2" s="1"/>
  <c r="AG104" i="2"/>
  <c r="AH104" i="2" s="1"/>
  <c r="AG105" i="2"/>
  <c r="AH105" i="2" s="1"/>
  <c r="AG106" i="2"/>
  <c r="AG107" i="2"/>
  <c r="AH107" i="2" s="1"/>
  <c r="AG108" i="2"/>
  <c r="AH108" i="2" s="1"/>
  <c r="AG109" i="2"/>
  <c r="AH109" i="2" s="1"/>
  <c r="AG110" i="2"/>
  <c r="AG111" i="2"/>
  <c r="AH111" i="2" s="1"/>
  <c r="AG112" i="2"/>
  <c r="AH112" i="2" s="1"/>
  <c r="AG113" i="2"/>
  <c r="AH113" i="2" s="1"/>
  <c r="AG114" i="2"/>
  <c r="AG115" i="2"/>
  <c r="AH115" i="2" s="1"/>
  <c r="AG116" i="2"/>
  <c r="AH116" i="2" s="1"/>
  <c r="AG117" i="2"/>
  <c r="AH117" i="2" s="1"/>
  <c r="AG118" i="2"/>
  <c r="AG119" i="2"/>
  <c r="AH119" i="2" s="1"/>
  <c r="AG120" i="2"/>
  <c r="AH120" i="2" s="1"/>
  <c r="AG121" i="2"/>
  <c r="AH121" i="2" s="1"/>
  <c r="AG122" i="2"/>
  <c r="AG123" i="2"/>
  <c r="AH123" i="2" s="1"/>
  <c r="AG124" i="2"/>
  <c r="AH124" i="2" s="1"/>
  <c r="AG125" i="2"/>
  <c r="AH125" i="2" s="1"/>
  <c r="AG126" i="2"/>
  <c r="AG127" i="2"/>
  <c r="AH127" i="2" s="1"/>
  <c r="AG128" i="2"/>
  <c r="AH128" i="2" s="1"/>
  <c r="AG129" i="2"/>
  <c r="AH129" i="2" s="1"/>
  <c r="AG130" i="2"/>
  <c r="AG131" i="2"/>
  <c r="AH131" i="2" s="1"/>
  <c r="AG132" i="2"/>
  <c r="AH132" i="2" s="1"/>
  <c r="AG133" i="2"/>
  <c r="AH133" i="2" s="1"/>
  <c r="AG134" i="2"/>
  <c r="AG135" i="2"/>
  <c r="AH135" i="2" s="1"/>
  <c r="AG136" i="2"/>
  <c r="AH136" i="2" s="1"/>
  <c r="AG137" i="2"/>
  <c r="AH137" i="2" s="1"/>
  <c r="AG138" i="2"/>
  <c r="AG139" i="2"/>
  <c r="AH139" i="2" s="1"/>
  <c r="AG140" i="2"/>
  <c r="AH140" i="2" s="1"/>
  <c r="AG141" i="2"/>
  <c r="AH141" i="2" s="1"/>
  <c r="AG142" i="2"/>
  <c r="AG143" i="2"/>
  <c r="AH143" i="2" s="1"/>
  <c r="AG144" i="2"/>
  <c r="AH144" i="2" s="1"/>
  <c r="AG145" i="2"/>
  <c r="AH145" i="2" s="1"/>
  <c r="AG146" i="2"/>
  <c r="AG147" i="2"/>
  <c r="AH147" i="2" s="1"/>
  <c r="AG148" i="2"/>
  <c r="AH148" i="2" s="1"/>
  <c r="AG149" i="2"/>
  <c r="AH149" i="2" s="1"/>
  <c r="AG150" i="2"/>
  <c r="AG151" i="2"/>
  <c r="AH151" i="2" s="1"/>
  <c r="AH6" i="2"/>
  <c r="AH10" i="2"/>
  <c r="AH14" i="2"/>
  <c r="AH18" i="2"/>
  <c r="AH22" i="2"/>
  <c r="AH26" i="2"/>
  <c r="AH30" i="2"/>
  <c r="AH34" i="2"/>
  <c r="AH38" i="2"/>
  <c r="AH42" i="2"/>
  <c r="AH46" i="2"/>
  <c r="AH50" i="2"/>
  <c r="AH54" i="2"/>
  <c r="AH58" i="2"/>
  <c r="AH62" i="2"/>
  <c r="AH66" i="2"/>
  <c r="AH70" i="2"/>
  <c r="AH74" i="2"/>
  <c r="AH78" i="2"/>
  <c r="AH82" i="2"/>
  <c r="AH86" i="2"/>
  <c r="AH90" i="2"/>
  <c r="AH94" i="2"/>
  <c r="AH98" i="2"/>
  <c r="AH102" i="2"/>
  <c r="AH106" i="2"/>
  <c r="AH110" i="2"/>
  <c r="AH114" i="2"/>
  <c r="AH118" i="2"/>
  <c r="AH122" i="2"/>
  <c r="AH126" i="2"/>
  <c r="AH130" i="2"/>
  <c r="AH134" i="2"/>
  <c r="AH138" i="2"/>
  <c r="AH142" i="2"/>
  <c r="AH146" i="2"/>
  <c r="AH150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B95" i="2" l="1"/>
  <c r="X106" i="2"/>
  <c r="AB151" i="2"/>
  <c r="X111" i="2"/>
  <c r="V134" i="2"/>
  <c r="AC134" i="2" s="1"/>
  <c r="V107" i="2"/>
  <c r="AC107" i="2" s="1"/>
  <c r="V79" i="2"/>
  <c r="AC79" i="2" s="1"/>
  <c r="V59" i="2"/>
  <c r="AC59" i="2" s="1"/>
  <c r="U83" i="2"/>
  <c r="W83" i="2" s="1"/>
  <c r="AD83" i="2" s="1"/>
  <c r="U59" i="2"/>
  <c r="U39" i="2"/>
  <c r="U23" i="2"/>
  <c r="W23" i="2" s="1"/>
  <c r="AD23" i="2" s="1"/>
  <c r="AB111" i="2"/>
  <c r="AB67" i="2"/>
  <c r="Y151" i="2"/>
  <c r="X123" i="2"/>
  <c r="V143" i="2"/>
  <c r="AC143" i="2" s="1"/>
  <c r="V131" i="2"/>
  <c r="AC131" i="2" s="1"/>
  <c r="U123" i="2"/>
  <c r="U79" i="2"/>
  <c r="W79" i="2" s="1"/>
  <c r="AD79" i="2" s="1"/>
  <c r="R22" i="2"/>
  <c r="Z22" i="2" s="1"/>
  <c r="AB63" i="2"/>
  <c r="X122" i="2"/>
  <c r="X30" i="2"/>
  <c r="V142" i="2"/>
  <c r="AC142" i="2" s="1"/>
  <c r="U38" i="2"/>
  <c r="W38" i="2" s="1"/>
  <c r="AD38" i="2" s="1"/>
  <c r="Q79" i="2"/>
  <c r="S79" i="2" s="1"/>
  <c r="AA79" i="2" s="1"/>
  <c r="X22" i="2"/>
  <c r="X14" i="2"/>
  <c r="I114" i="2"/>
  <c r="J150" i="2"/>
  <c r="I150" i="2"/>
  <c r="I142" i="2"/>
  <c r="J142" i="2"/>
  <c r="I138" i="2"/>
  <c r="J138" i="2"/>
  <c r="J134" i="2"/>
  <c r="I130" i="2"/>
  <c r="J130" i="2"/>
  <c r="J126" i="2"/>
  <c r="I126" i="2"/>
  <c r="I122" i="2"/>
  <c r="J122" i="2"/>
  <c r="I118" i="2"/>
  <c r="J118" i="2"/>
  <c r="J110" i="2"/>
  <c r="I110" i="2"/>
  <c r="I106" i="2"/>
  <c r="J106" i="2"/>
  <c r="I102" i="2"/>
  <c r="J102" i="2"/>
  <c r="J98" i="2"/>
  <c r="I98" i="2"/>
  <c r="I94" i="2"/>
  <c r="J94" i="2"/>
  <c r="J90" i="2"/>
  <c r="I90" i="2"/>
  <c r="I86" i="2"/>
  <c r="J86" i="2"/>
  <c r="J82" i="2"/>
  <c r="I82" i="2"/>
  <c r="I78" i="2"/>
  <c r="J74" i="2"/>
  <c r="I74" i="2"/>
  <c r="J70" i="2"/>
  <c r="I66" i="2"/>
  <c r="J66" i="2"/>
  <c r="I62" i="2"/>
  <c r="J62" i="2"/>
  <c r="J58" i="2"/>
  <c r="I58" i="2"/>
  <c r="I54" i="2"/>
  <c r="J54" i="2"/>
  <c r="J46" i="2"/>
  <c r="I46" i="2"/>
  <c r="I42" i="2"/>
  <c r="J42" i="2"/>
  <c r="I38" i="2"/>
  <c r="J38" i="2"/>
  <c r="I34" i="2"/>
  <c r="J34" i="2"/>
  <c r="J30" i="2"/>
  <c r="I30" i="2"/>
  <c r="I26" i="2"/>
  <c r="J26" i="2"/>
  <c r="J22" i="2"/>
  <c r="I22" i="2"/>
  <c r="I18" i="2"/>
  <c r="J14" i="2"/>
  <c r="J10" i="2"/>
  <c r="I10" i="2"/>
  <c r="I134" i="2"/>
  <c r="W39" i="2"/>
  <c r="AD39" i="2" s="1"/>
  <c r="AB39" i="2"/>
  <c r="J78" i="2"/>
  <c r="I50" i="2"/>
  <c r="I14" i="2"/>
  <c r="I146" i="2"/>
  <c r="J6" i="2"/>
  <c r="I6" i="2"/>
  <c r="I70" i="2"/>
  <c r="X40" i="2"/>
  <c r="U40" i="2"/>
  <c r="AB40" i="2" s="1"/>
  <c r="AB127" i="2"/>
  <c r="AB48" i="2"/>
  <c r="AB24" i="2"/>
  <c r="W104" i="2"/>
  <c r="AD104" i="2" s="1"/>
  <c r="Q147" i="2"/>
  <c r="U147" i="2"/>
  <c r="AB147" i="2" s="1"/>
  <c r="V147" i="2"/>
  <c r="AC147" i="2" s="1"/>
  <c r="R139" i="2"/>
  <c r="Z139" i="2" s="1"/>
  <c r="Q139" i="2"/>
  <c r="Q135" i="2"/>
  <c r="U135" i="2"/>
  <c r="V135" i="2"/>
  <c r="AC135" i="2" s="1"/>
  <c r="Q127" i="2"/>
  <c r="X127" i="2"/>
  <c r="R127" i="2"/>
  <c r="Z127" i="2" s="1"/>
  <c r="S123" i="2"/>
  <c r="AA123" i="2" s="1"/>
  <c r="Y123" i="2"/>
  <c r="Q119" i="2"/>
  <c r="U119" i="2"/>
  <c r="Q115" i="2"/>
  <c r="X115" i="2"/>
  <c r="Q111" i="2"/>
  <c r="R111" i="2"/>
  <c r="Z111" i="2" s="1"/>
  <c r="V111" i="2"/>
  <c r="AC111" i="2" s="1"/>
  <c r="Q103" i="2"/>
  <c r="U103" i="2"/>
  <c r="X103" i="2"/>
  <c r="Q99" i="2"/>
  <c r="V99" i="2"/>
  <c r="AC99" i="2" s="1"/>
  <c r="Q95" i="2"/>
  <c r="X95" i="2"/>
  <c r="U87" i="2"/>
  <c r="V87" i="2"/>
  <c r="AC87" i="2" s="1"/>
  <c r="R75" i="2"/>
  <c r="Z75" i="2" s="1"/>
  <c r="X75" i="2"/>
  <c r="R63" i="2"/>
  <c r="Z63" i="2" s="1"/>
  <c r="V63" i="2"/>
  <c r="AC63" i="2" s="1"/>
  <c r="R47" i="2"/>
  <c r="Z47" i="2" s="1"/>
  <c r="V47" i="2"/>
  <c r="AC47" i="2" s="1"/>
  <c r="X47" i="2"/>
  <c r="R31" i="2"/>
  <c r="Z31" i="2" s="1"/>
  <c r="U31" i="2"/>
  <c r="X31" i="2"/>
  <c r="U19" i="2"/>
  <c r="X19" i="2"/>
  <c r="R15" i="2"/>
  <c r="Z15" i="2" s="1"/>
  <c r="Q15" i="2"/>
  <c r="Q75" i="2"/>
  <c r="AB136" i="2"/>
  <c r="AB96" i="2"/>
  <c r="AB84" i="2"/>
  <c r="W16" i="2"/>
  <c r="AD16" i="2" s="1"/>
  <c r="X126" i="2"/>
  <c r="V126" i="2"/>
  <c r="AC126" i="2" s="1"/>
  <c r="W130" i="2"/>
  <c r="AD130" i="2" s="1"/>
  <c r="AB130" i="2"/>
  <c r="AB83" i="2"/>
  <c r="AB38" i="2"/>
  <c r="AB30" i="2"/>
  <c r="X138" i="2"/>
  <c r="U122" i="2"/>
  <c r="U14" i="2"/>
  <c r="Q22" i="2"/>
  <c r="AB7" i="2"/>
  <c r="V130" i="2"/>
  <c r="AC130" i="2" s="1"/>
  <c r="U22" i="2"/>
  <c r="W99" i="2"/>
  <c r="AD99" i="2" s="1"/>
  <c r="AB99" i="2"/>
  <c r="W51" i="2"/>
  <c r="AD51" i="2" s="1"/>
  <c r="AB51" i="2"/>
  <c r="R150" i="2"/>
  <c r="Z150" i="2" s="1"/>
  <c r="U150" i="2"/>
  <c r="Q146" i="2"/>
  <c r="U146" i="2"/>
  <c r="X146" i="2"/>
  <c r="Q142" i="2"/>
  <c r="U142" i="2"/>
  <c r="Q138" i="2"/>
  <c r="Y138" i="2" s="1"/>
  <c r="R138" i="2"/>
  <c r="Z138" i="2" s="1"/>
  <c r="U138" i="2"/>
  <c r="Q134" i="2"/>
  <c r="Y134" i="2" s="1"/>
  <c r="U134" i="2"/>
  <c r="Q130" i="2"/>
  <c r="X130" i="2"/>
  <c r="Q126" i="2"/>
  <c r="U126" i="2"/>
  <c r="Q122" i="2"/>
  <c r="R122" i="2"/>
  <c r="Z122" i="2" s="1"/>
  <c r="R118" i="2"/>
  <c r="Z118" i="2" s="1"/>
  <c r="U118" i="2"/>
  <c r="V118" i="2"/>
  <c r="AC118" i="2" s="1"/>
  <c r="Q114" i="2"/>
  <c r="X114" i="2"/>
  <c r="U114" i="2"/>
  <c r="Q110" i="2"/>
  <c r="U110" i="2"/>
  <c r="V110" i="2"/>
  <c r="AC110" i="2" s="1"/>
  <c r="Q106" i="2"/>
  <c r="S106" i="2" s="1"/>
  <c r="AA106" i="2" s="1"/>
  <c r="R106" i="2"/>
  <c r="Z106" i="2" s="1"/>
  <c r="U106" i="2"/>
  <c r="Q102" i="2"/>
  <c r="S102" i="2" s="1"/>
  <c r="AA102" i="2" s="1"/>
  <c r="U102" i="2"/>
  <c r="V102" i="2"/>
  <c r="AC102" i="2" s="1"/>
  <c r="Q98" i="2"/>
  <c r="X98" i="2"/>
  <c r="U98" i="2"/>
  <c r="Q94" i="2"/>
  <c r="U94" i="2"/>
  <c r="V94" i="2"/>
  <c r="AC94" i="2" s="1"/>
  <c r="Q90" i="2"/>
  <c r="R90" i="2"/>
  <c r="Z90" i="2" s="1"/>
  <c r="U90" i="2"/>
  <c r="X90" i="2"/>
  <c r="Q86" i="2"/>
  <c r="U86" i="2"/>
  <c r="V86" i="2"/>
  <c r="AC86" i="2" s="1"/>
  <c r="X82" i="2"/>
  <c r="U82" i="2"/>
  <c r="U78" i="2"/>
  <c r="V78" i="2"/>
  <c r="AC78" i="2" s="1"/>
  <c r="Q74" i="2"/>
  <c r="Y74" i="2" s="1"/>
  <c r="U74" i="2"/>
  <c r="X74" i="2"/>
  <c r="Q70" i="2"/>
  <c r="S70" i="2" s="1"/>
  <c r="AA70" i="2" s="1"/>
  <c r="U70" i="2"/>
  <c r="V70" i="2"/>
  <c r="AC70" i="2" s="1"/>
  <c r="X66" i="2"/>
  <c r="U66" i="2"/>
  <c r="U62" i="2"/>
  <c r="V62" i="2"/>
  <c r="AC62" i="2" s="1"/>
  <c r="Q58" i="2"/>
  <c r="U58" i="2"/>
  <c r="W58" i="2" s="1"/>
  <c r="AD58" i="2" s="1"/>
  <c r="X58" i="2"/>
  <c r="U54" i="2"/>
  <c r="Q54" i="2"/>
  <c r="R54" i="2"/>
  <c r="Z54" i="2" s="1"/>
  <c r="V54" i="2"/>
  <c r="AC54" i="2" s="1"/>
  <c r="X50" i="2"/>
  <c r="U50" i="2"/>
  <c r="U46" i="2"/>
  <c r="W46" i="2" s="1"/>
  <c r="AD46" i="2" s="1"/>
  <c r="V46" i="2"/>
  <c r="AC46" i="2" s="1"/>
  <c r="Q42" i="2"/>
  <c r="Y42" i="2" s="1"/>
  <c r="U42" i="2"/>
  <c r="X42" i="2"/>
  <c r="Q38" i="2"/>
  <c r="S38" i="2" s="1"/>
  <c r="AA38" i="2" s="1"/>
  <c r="V38" i="2"/>
  <c r="AC38" i="2" s="1"/>
  <c r="X34" i="2"/>
  <c r="U34" i="2"/>
  <c r="Q26" i="2"/>
  <c r="R26" i="2"/>
  <c r="Z26" i="2" s="1"/>
  <c r="U26" i="2"/>
  <c r="X26" i="2"/>
  <c r="X18" i="2"/>
  <c r="U18" i="2"/>
  <c r="Q10" i="2"/>
  <c r="U10" i="2"/>
  <c r="X10" i="2"/>
  <c r="Q6" i="2"/>
  <c r="S6" i="2" s="1"/>
  <c r="AA6" i="2" s="1"/>
  <c r="V6" i="2"/>
  <c r="AC6" i="2" s="1"/>
  <c r="U6" i="2"/>
  <c r="W147" i="2"/>
  <c r="AD147" i="2" s="1"/>
  <c r="U116" i="2"/>
  <c r="Q107" i="2"/>
  <c r="S107" i="2" s="1"/>
  <c r="AA107" i="2" s="1"/>
  <c r="Q47" i="2"/>
  <c r="S47" i="2" s="1"/>
  <c r="AA47" i="2" s="1"/>
  <c r="W72" i="2"/>
  <c r="AD72" i="2" s="1"/>
  <c r="AB72" i="2"/>
  <c r="AB144" i="2"/>
  <c r="AB8" i="2"/>
  <c r="X148" i="2"/>
  <c r="X144" i="2"/>
  <c r="X132" i="2"/>
  <c r="X128" i="2"/>
  <c r="X120" i="2"/>
  <c r="X112" i="2"/>
  <c r="X104" i="2"/>
  <c r="X100" i="2"/>
  <c r="X96" i="2"/>
  <c r="X88" i="2"/>
  <c r="X84" i="2"/>
  <c r="X80" i="2"/>
  <c r="X76" i="2"/>
  <c r="X72" i="2"/>
  <c r="X68" i="2"/>
  <c r="X64" i="2"/>
  <c r="X60" i="2"/>
  <c r="X56" i="2"/>
  <c r="X52" i="2"/>
  <c r="X48" i="2"/>
  <c r="X44" i="2"/>
  <c r="X36" i="2"/>
  <c r="X32" i="2"/>
  <c r="X28" i="2"/>
  <c r="X24" i="2"/>
  <c r="X20" i="2"/>
  <c r="X16" i="2"/>
  <c r="X12" i="2"/>
  <c r="X4" i="2"/>
  <c r="AB143" i="2"/>
  <c r="AB44" i="2"/>
  <c r="AB36" i="2"/>
  <c r="AB15" i="2"/>
  <c r="W35" i="2"/>
  <c r="AD35" i="2" s="1"/>
  <c r="AB35" i="2"/>
  <c r="W47" i="2"/>
  <c r="AD47" i="2" s="1"/>
  <c r="AB47" i="2"/>
  <c r="AB132" i="2"/>
  <c r="W132" i="2"/>
  <c r="AD132" i="2" s="1"/>
  <c r="W128" i="2"/>
  <c r="AD128" i="2" s="1"/>
  <c r="AB128" i="2"/>
  <c r="W120" i="2"/>
  <c r="AD120" i="2" s="1"/>
  <c r="AB120" i="2"/>
  <c r="W100" i="2"/>
  <c r="AD100" i="2" s="1"/>
  <c r="AB100" i="2"/>
  <c r="W80" i="2"/>
  <c r="AD80" i="2" s="1"/>
  <c r="AB80" i="2"/>
  <c r="AB76" i="2"/>
  <c r="W76" i="2"/>
  <c r="AD76" i="2" s="1"/>
  <c r="AB68" i="2"/>
  <c r="W68" i="2"/>
  <c r="AD68" i="2" s="1"/>
  <c r="W64" i="2"/>
  <c r="AD64" i="2" s="1"/>
  <c r="AB64" i="2"/>
  <c r="W56" i="2"/>
  <c r="AD56" i="2" s="1"/>
  <c r="AB56" i="2"/>
  <c r="AB52" i="2"/>
  <c r="W52" i="2"/>
  <c r="AD52" i="2" s="1"/>
  <c r="AB28" i="2"/>
  <c r="W28" i="2"/>
  <c r="AD28" i="2" s="1"/>
  <c r="AB12" i="2"/>
  <c r="W12" i="2"/>
  <c r="AD12" i="2" s="1"/>
  <c r="W4" i="2"/>
  <c r="AD4" i="2" s="1"/>
  <c r="AB4" i="2"/>
  <c r="J148" i="2"/>
  <c r="I144" i="2"/>
  <c r="J140" i="2"/>
  <c r="I136" i="2"/>
  <c r="J136" i="2"/>
  <c r="J132" i="2"/>
  <c r="I128" i="2"/>
  <c r="J124" i="2"/>
  <c r="I120" i="2"/>
  <c r="J120" i="2"/>
  <c r="J116" i="2"/>
  <c r="I112" i="2"/>
  <c r="J108" i="2"/>
  <c r="I104" i="2"/>
  <c r="J104" i="2"/>
  <c r="J100" i="2"/>
  <c r="I96" i="2"/>
  <c r="J92" i="2"/>
  <c r="I88" i="2"/>
  <c r="J88" i="2"/>
  <c r="J84" i="2"/>
  <c r="I80" i="2"/>
  <c r="J76" i="2"/>
  <c r="I72" i="2"/>
  <c r="J72" i="2"/>
  <c r="J68" i="2"/>
  <c r="I64" i="2"/>
  <c r="J60" i="2"/>
  <c r="I56" i="2"/>
  <c r="J56" i="2"/>
  <c r="J52" i="2"/>
  <c r="I48" i="2"/>
  <c r="J44" i="2"/>
  <c r="I40" i="2"/>
  <c r="J40" i="2"/>
  <c r="J36" i="2"/>
  <c r="I32" i="2"/>
  <c r="J28" i="2"/>
  <c r="I24" i="2"/>
  <c r="J24" i="2"/>
  <c r="J20" i="2"/>
  <c r="I16" i="2"/>
  <c r="J12" i="2"/>
  <c r="I8" i="2"/>
  <c r="J8" i="2"/>
  <c r="J4" i="2"/>
  <c r="J144" i="2"/>
  <c r="J80" i="2"/>
  <c r="J16" i="2"/>
  <c r="I140" i="2"/>
  <c r="I108" i="2"/>
  <c r="I76" i="2"/>
  <c r="I44" i="2"/>
  <c r="I12" i="2"/>
  <c r="Y143" i="2"/>
  <c r="J128" i="2"/>
  <c r="J64" i="2"/>
  <c r="I148" i="2"/>
  <c r="I116" i="2"/>
  <c r="I84" i="2"/>
  <c r="I52" i="2"/>
  <c r="S134" i="2"/>
  <c r="AA134" i="2" s="1"/>
  <c r="R151" i="2"/>
  <c r="Z151" i="2" s="1"/>
  <c r="R135" i="2"/>
  <c r="Z135" i="2" s="1"/>
  <c r="R119" i="2"/>
  <c r="Z119" i="2" s="1"/>
  <c r="R103" i="2"/>
  <c r="Z103" i="2" s="1"/>
  <c r="R86" i="2"/>
  <c r="Z86" i="2" s="1"/>
  <c r="Q43" i="2"/>
  <c r="Q11" i="2"/>
  <c r="R146" i="2"/>
  <c r="Z146" i="2" s="1"/>
  <c r="R130" i="2"/>
  <c r="Z130" i="2" s="1"/>
  <c r="R114" i="2"/>
  <c r="Z114" i="2" s="1"/>
  <c r="R98" i="2"/>
  <c r="Z98" i="2" s="1"/>
  <c r="R58" i="2"/>
  <c r="Z58" i="2" s="1"/>
  <c r="Q150" i="2"/>
  <c r="Q118" i="2"/>
  <c r="S118" i="2" s="1"/>
  <c r="AA118" i="2" s="1"/>
  <c r="J147" i="2"/>
  <c r="R143" i="2"/>
  <c r="Z143" i="2" s="1"/>
  <c r="J151" i="2"/>
  <c r="W123" i="2"/>
  <c r="AD123" i="2" s="1"/>
  <c r="AB123" i="2"/>
  <c r="W112" i="2"/>
  <c r="AD112" i="2" s="1"/>
  <c r="W139" i="2"/>
  <c r="AD139" i="2" s="1"/>
  <c r="AB139" i="2"/>
  <c r="S65" i="2"/>
  <c r="AA65" i="2" s="1"/>
  <c r="Y65" i="2"/>
  <c r="W91" i="2"/>
  <c r="AD91" i="2" s="1"/>
  <c r="AB91" i="2"/>
  <c r="W75" i="2"/>
  <c r="AD75" i="2" s="1"/>
  <c r="AB75" i="2"/>
  <c r="W59" i="2"/>
  <c r="AD59" i="2" s="1"/>
  <c r="AB59" i="2"/>
  <c r="W43" i="2"/>
  <c r="AD43" i="2" s="1"/>
  <c r="AB43" i="2"/>
  <c r="W27" i="2"/>
  <c r="AD27" i="2" s="1"/>
  <c r="AB27" i="2"/>
  <c r="W11" i="2"/>
  <c r="AD11" i="2" s="1"/>
  <c r="AB11" i="2"/>
  <c r="S138" i="2"/>
  <c r="AA138" i="2" s="1"/>
  <c r="Y102" i="2"/>
  <c r="Y38" i="2"/>
  <c r="W107" i="2"/>
  <c r="AD107" i="2" s="1"/>
  <c r="AB107" i="2"/>
  <c r="R149" i="2"/>
  <c r="Z149" i="2" s="1"/>
  <c r="U149" i="2"/>
  <c r="Q149" i="2"/>
  <c r="V149" i="2"/>
  <c r="AC149" i="2" s="1"/>
  <c r="R145" i="2"/>
  <c r="Z145" i="2" s="1"/>
  <c r="Q145" i="2"/>
  <c r="U145" i="2"/>
  <c r="V145" i="2"/>
  <c r="AC145" i="2" s="1"/>
  <c r="Q141" i="2"/>
  <c r="R141" i="2"/>
  <c r="Z141" i="2" s="1"/>
  <c r="U141" i="2"/>
  <c r="V141" i="2"/>
  <c r="AC141" i="2" s="1"/>
  <c r="Q137" i="2"/>
  <c r="R137" i="2"/>
  <c r="Z137" i="2" s="1"/>
  <c r="U137" i="2"/>
  <c r="V137" i="2"/>
  <c r="AC137" i="2" s="1"/>
  <c r="R133" i="2"/>
  <c r="Z133" i="2" s="1"/>
  <c r="Q133" i="2"/>
  <c r="U133" i="2"/>
  <c r="V133" i="2"/>
  <c r="AC133" i="2" s="1"/>
  <c r="R129" i="2"/>
  <c r="Z129" i="2" s="1"/>
  <c r="U129" i="2"/>
  <c r="V129" i="2"/>
  <c r="AC129" i="2" s="1"/>
  <c r="Q125" i="2"/>
  <c r="R125" i="2"/>
  <c r="Z125" i="2" s="1"/>
  <c r="U125" i="2"/>
  <c r="V125" i="2"/>
  <c r="AC125" i="2" s="1"/>
  <c r="Q121" i="2"/>
  <c r="R121" i="2"/>
  <c r="Z121" i="2" s="1"/>
  <c r="U121" i="2"/>
  <c r="V121" i="2"/>
  <c r="AC121" i="2" s="1"/>
  <c r="R117" i="2"/>
  <c r="Z117" i="2" s="1"/>
  <c r="U117" i="2"/>
  <c r="Q117" i="2"/>
  <c r="V117" i="2"/>
  <c r="AC117" i="2" s="1"/>
  <c r="R113" i="2"/>
  <c r="Z113" i="2" s="1"/>
  <c r="Q113" i="2"/>
  <c r="U113" i="2"/>
  <c r="V113" i="2"/>
  <c r="AC113" i="2" s="1"/>
  <c r="Q109" i="2"/>
  <c r="R109" i="2"/>
  <c r="Z109" i="2" s="1"/>
  <c r="U109" i="2"/>
  <c r="V109" i="2"/>
  <c r="AC109" i="2" s="1"/>
  <c r="Q105" i="2"/>
  <c r="R105" i="2"/>
  <c r="Z105" i="2" s="1"/>
  <c r="U105" i="2"/>
  <c r="V105" i="2"/>
  <c r="AC105" i="2" s="1"/>
  <c r="R101" i="2"/>
  <c r="Z101" i="2" s="1"/>
  <c r="Q101" i="2"/>
  <c r="U101" i="2"/>
  <c r="V101" i="2"/>
  <c r="AC101" i="2" s="1"/>
  <c r="R97" i="2"/>
  <c r="Z97" i="2" s="1"/>
  <c r="U97" i="2"/>
  <c r="V97" i="2"/>
  <c r="AC97" i="2" s="1"/>
  <c r="Q93" i="2"/>
  <c r="R93" i="2"/>
  <c r="Z93" i="2" s="1"/>
  <c r="U93" i="2"/>
  <c r="V93" i="2"/>
  <c r="AC93" i="2" s="1"/>
  <c r="Q89" i="2"/>
  <c r="R89" i="2"/>
  <c r="Z89" i="2" s="1"/>
  <c r="U89" i="2"/>
  <c r="V89" i="2"/>
  <c r="AC89" i="2" s="1"/>
  <c r="U85" i="2"/>
  <c r="Q85" i="2"/>
  <c r="R85" i="2"/>
  <c r="Z85" i="2" s="1"/>
  <c r="V85" i="2"/>
  <c r="AC85" i="2" s="1"/>
  <c r="Q81" i="2"/>
  <c r="R81" i="2"/>
  <c r="Z81" i="2" s="1"/>
  <c r="U81" i="2"/>
  <c r="V81" i="2"/>
  <c r="AC81" i="2" s="1"/>
  <c r="Q77" i="2"/>
  <c r="R77" i="2"/>
  <c r="Z77" i="2" s="1"/>
  <c r="U77" i="2"/>
  <c r="V77" i="2"/>
  <c r="AC77" i="2" s="1"/>
  <c r="Q73" i="2"/>
  <c r="R73" i="2"/>
  <c r="Z73" i="2" s="1"/>
  <c r="U73" i="2"/>
  <c r="V73" i="2"/>
  <c r="AC73" i="2" s="1"/>
  <c r="Q69" i="2"/>
  <c r="R69" i="2"/>
  <c r="Z69" i="2" s="1"/>
  <c r="U69" i="2"/>
  <c r="V69" i="2"/>
  <c r="AC69" i="2" s="1"/>
  <c r="U65" i="2"/>
  <c r="V65" i="2"/>
  <c r="AC65" i="2" s="1"/>
  <c r="Q61" i="2"/>
  <c r="R61" i="2"/>
  <c r="Z61" i="2" s="1"/>
  <c r="U61" i="2"/>
  <c r="V61" i="2"/>
  <c r="AC61" i="2" s="1"/>
  <c r="Q57" i="2"/>
  <c r="R57" i="2"/>
  <c r="Z57" i="2" s="1"/>
  <c r="U57" i="2"/>
  <c r="V57" i="2"/>
  <c r="AC57" i="2" s="1"/>
  <c r="U53" i="2"/>
  <c r="Q53" i="2"/>
  <c r="R53" i="2"/>
  <c r="Z53" i="2" s="1"/>
  <c r="V53" i="2"/>
  <c r="AC53" i="2" s="1"/>
  <c r="Q49" i="2"/>
  <c r="R49" i="2"/>
  <c r="Z49" i="2" s="1"/>
  <c r="U49" i="2"/>
  <c r="V49" i="2"/>
  <c r="AC49" i="2" s="1"/>
  <c r="Q45" i="2"/>
  <c r="R45" i="2"/>
  <c r="Z45" i="2" s="1"/>
  <c r="U45" i="2"/>
  <c r="V45" i="2"/>
  <c r="AC45" i="2" s="1"/>
  <c r="Q41" i="2"/>
  <c r="R41" i="2"/>
  <c r="Z41" i="2" s="1"/>
  <c r="U41" i="2"/>
  <c r="V41" i="2"/>
  <c r="AC41" i="2" s="1"/>
  <c r="Q37" i="2"/>
  <c r="R37" i="2"/>
  <c r="Z37" i="2" s="1"/>
  <c r="U37" i="2"/>
  <c r="V37" i="2"/>
  <c r="AC37" i="2" s="1"/>
  <c r="U33" i="2"/>
  <c r="V33" i="2"/>
  <c r="AC33" i="2" s="1"/>
  <c r="Q29" i="2"/>
  <c r="R29" i="2"/>
  <c r="Z29" i="2" s="1"/>
  <c r="U29" i="2"/>
  <c r="V29" i="2"/>
  <c r="AC29" i="2" s="1"/>
  <c r="Q25" i="2"/>
  <c r="R25" i="2"/>
  <c r="Z25" i="2" s="1"/>
  <c r="U25" i="2"/>
  <c r="V25" i="2"/>
  <c r="AC25" i="2" s="1"/>
  <c r="U21" i="2"/>
  <c r="Q21" i="2"/>
  <c r="R21" i="2"/>
  <c r="Z21" i="2" s="1"/>
  <c r="V21" i="2"/>
  <c r="AC21" i="2" s="1"/>
  <c r="Q17" i="2"/>
  <c r="R17" i="2"/>
  <c r="Z17" i="2" s="1"/>
  <c r="U17" i="2"/>
  <c r="V17" i="2"/>
  <c r="AC17" i="2" s="1"/>
  <c r="Q13" i="2"/>
  <c r="R13" i="2"/>
  <c r="Z13" i="2" s="1"/>
  <c r="U13" i="2"/>
  <c r="V13" i="2"/>
  <c r="AC13" i="2" s="1"/>
  <c r="Q9" i="2"/>
  <c r="R9" i="2"/>
  <c r="Z9" i="2" s="1"/>
  <c r="U9" i="2"/>
  <c r="V9" i="2"/>
  <c r="AC9" i="2" s="1"/>
  <c r="Q5" i="2"/>
  <c r="R5" i="2"/>
  <c r="Z5" i="2" s="1"/>
  <c r="U5" i="2"/>
  <c r="V5" i="2"/>
  <c r="AC5" i="2" s="1"/>
  <c r="Q33" i="2"/>
  <c r="Q148" i="2"/>
  <c r="R148" i="2"/>
  <c r="Z148" i="2" s="1"/>
  <c r="V148" i="2"/>
  <c r="AC148" i="2" s="1"/>
  <c r="Q144" i="2"/>
  <c r="R144" i="2"/>
  <c r="Z144" i="2" s="1"/>
  <c r="V144" i="2"/>
  <c r="AC144" i="2" s="1"/>
  <c r="Q140" i="2"/>
  <c r="R140" i="2"/>
  <c r="Z140" i="2" s="1"/>
  <c r="V140" i="2"/>
  <c r="AC140" i="2" s="1"/>
  <c r="Q136" i="2"/>
  <c r="R136" i="2"/>
  <c r="Z136" i="2" s="1"/>
  <c r="V136" i="2"/>
  <c r="AC136" i="2" s="1"/>
  <c r="Q132" i="2"/>
  <c r="R132" i="2"/>
  <c r="Z132" i="2" s="1"/>
  <c r="V132" i="2"/>
  <c r="AC132" i="2" s="1"/>
  <c r="Q128" i="2"/>
  <c r="R128" i="2"/>
  <c r="Z128" i="2" s="1"/>
  <c r="V128" i="2"/>
  <c r="AC128" i="2" s="1"/>
  <c r="Q124" i="2"/>
  <c r="R124" i="2"/>
  <c r="Z124" i="2" s="1"/>
  <c r="V124" i="2"/>
  <c r="AC124" i="2" s="1"/>
  <c r="Q120" i="2"/>
  <c r="R120" i="2"/>
  <c r="Z120" i="2" s="1"/>
  <c r="V120" i="2"/>
  <c r="AC120" i="2" s="1"/>
  <c r="Q116" i="2"/>
  <c r="R116" i="2"/>
  <c r="Z116" i="2" s="1"/>
  <c r="V116" i="2"/>
  <c r="AC116" i="2" s="1"/>
  <c r="Q112" i="2"/>
  <c r="R112" i="2"/>
  <c r="Z112" i="2" s="1"/>
  <c r="V112" i="2"/>
  <c r="AC112" i="2" s="1"/>
  <c r="Q108" i="2"/>
  <c r="R108" i="2"/>
  <c r="Z108" i="2" s="1"/>
  <c r="V108" i="2"/>
  <c r="AC108" i="2" s="1"/>
  <c r="Q104" i="2"/>
  <c r="R104" i="2"/>
  <c r="Z104" i="2" s="1"/>
  <c r="V104" i="2"/>
  <c r="AC104" i="2" s="1"/>
  <c r="Q100" i="2"/>
  <c r="R100" i="2"/>
  <c r="Z100" i="2" s="1"/>
  <c r="V100" i="2"/>
  <c r="AC100" i="2" s="1"/>
  <c r="Q96" i="2"/>
  <c r="R96" i="2"/>
  <c r="Z96" i="2" s="1"/>
  <c r="V96" i="2"/>
  <c r="AC96" i="2" s="1"/>
  <c r="Q92" i="2"/>
  <c r="R92" i="2"/>
  <c r="Z92" i="2" s="1"/>
  <c r="V92" i="2"/>
  <c r="AC92" i="2" s="1"/>
  <c r="Q88" i="2"/>
  <c r="R88" i="2"/>
  <c r="Z88" i="2" s="1"/>
  <c r="V88" i="2"/>
  <c r="AC88" i="2" s="1"/>
  <c r="Q84" i="2"/>
  <c r="R84" i="2"/>
  <c r="Z84" i="2" s="1"/>
  <c r="V84" i="2"/>
  <c r="AC84" i="2" s="1"/>
  <c r="Q80" i="2"/>
  <c r="R80" i="2"/>
  <c r="Z80" i="2" s="1"/>
  <c r="V80" i="2"/>
  <c r="AC80" i="2" s="1"/>
  <c r="Q76" i="2"/>
  <c r="V76" i="2"/>
  <c r="AC76" i="2" s="1"/>
  <c r="Q72" i="2"/>
  <c r="R72" i="2"/>
  <c r="Z72" i="2" s="1"/>
  <c r="V72" i="2"/>
  <c r="AC72" i="2" s="1"/>
  <c r="Q68" i="2"/>
  <c r="R68" i="2"/>
  <c r="Z68" i="2" s="1"/>
  <c r="V68" i="2"/>
  <c r="AC68" i="2" s="1"/>
  <c r="Q64" i="2"/>
  <c r="V64" i="2"/>
  <c r="AC64" i="2" s="1"/>
  <c r="R64" i="2"/>
  <c r="Z64" i="2" s="1"/>
  <c r="Q60" i="2"/>
  <c r="R60" i="2"/>
  <c r="Z60" i="2" s="1"/>
  <c r="V60" i="2"/>
  <c r="AC60" i="2" s="1"/>
  <c r="Q56" i="2"/>
  <c r="R56" i="2"/>
  <c r="Z56" i="2" s="1"/>
  <c r="V56" i="2"/>
  <c r="AC56" i="2" s="1"/>
  <c r="Q52" i="2"/>
  <c r="R52" i="2"/>
  <c r="Z52" i="2" s="1"/>
  <c r="V52" i="2"/>
  <c r="AC52" i="2" s="1"/>
  <c r="Q48" i="2"/>
  <c r="R48" i="2"/>
  <c r="Z48" i="2" s="1"/>
  <c r="V48" i="2"/>
  <c r="AC48" i="2" s="1"/>
  <c r="Q44" i="2"/>
  <c r="V44" i="2"/>
  <c r="AC44" i="2" s="1"/>
  <c r="Q40" i="2"/>
  <c r="R40" i="2"/>
  <c r="Z40" i="2" s="1"/>
  <c r="V40" i="2"/>
  <c r="AC40" i="2" s="1"/>
  <c r="Q36" i="2"/>
  <c r="R36" i="2"/>
  <c r="Z36" i="2" s="1"/>
  <c r="V36" i="2"/>
  <c r="AC36" i="2" s="1"/>
  <c r="Q32" i="2"/>
  <c r="V32" i="2"/>
  <c r="AC32" i="2" s="1"/>
  <c r="R32" i="2"/>
  <c r="Z32" i="2" s="1"/>
  <c r="Q28" i="2"/>
  <c r="R28" i="2"/>
  <c r="Z28" i="2" s="1"/>
  <c r="V28" i="2"/>
  <c r="AC28" i="2" s="1"/>
  <c r="Q24" i="2"/>
  <c r="R24" i="2"/>
  <c r="Z24" i="2" s="1"/>
  <c r="V24" i="2"/>
  <c r="AC24" i="2" s="1"/>
  <c r="Q20" i="2"/>
  <c r="R20" i="2"/>
  <c r="Z20" i="2" s="1"/>
  <c r="V20" i="2"/>
  <c r="AC20" i="2" s="1"/>
  <c r="Q16" i="2"/>
  <c r="R16" i="2"/>
  <c r="Z16" i="2" s="1"/>
  <c r="V16" i="2"/>
  <c r="AC16" i="2" s="1"/>
  <c r="Q12" i="2"/>
  <c r="V12" i="2"/>
  <c r="AC12" i="2" s="1"/>
  <c r="Q8" i="2"/>
  <c r="R8" i="2"/>
  <c r="Z8" i="2" s="1"/>
  <c r="V8" i="2"/>
  <c r="AC8" i="2" s="1"/>
  <c r="Q4" i="2"/>
  <c r="R4" i="2"/>
  <c r="Z4" i="2" s="1"/>
  <c r="V4" i="2"/>
  <c r="AC4" i="2" s="1"/>
  <c r="R76" i="2"/>
  <c r="Z76" i="2" s="1"/>
  <c r="R44" i="2"/>
  <c r="Z44" i="2" s="1"/>
  <c r="R12" i="2"/>
  <c r="Z12" i="2" s="1"/>
  <c r="Q129" i="2"/>
  <c r="U140" i="2"/>
  <c r="U124" i="2"/>
  <c r="U108" i="2"/>
  <c r="U92" i="2"/>
  <c r="R65" i="2"/>
  <c r="Z65" i="2" s="1"/>
  <c r="R33" i="2"/>
  <c r="Z33" i="2" s="1"/>
  <c r="Q97" i="2"/>
  <c r="R87" i="2"/>
  <c r="Z87" i="2" s="1"/>
  <c r="Q87" i="2"/>
  <c r="R83" i="2"/>
  <c r="Z83" i="2" s="1"/>
  <c r="Q83" i="2"/>
  <c r="R71" i="2"/>
  <c r="Z71" i="2" s="1"/>
  <c r="Q71" i="2"/>
  <c r="R67" i="2"/>
  <c r="Z67" i="2" s="1"/>
  <c r="Q67" i="2"/>
  <c r="R55" i="2"/>
  <c r="Z55" i="2" s="1"/>
  <c r="Q55" i="2"/>
  <c r="R51" i="2"/>
  <c r="Z51" i="2" s="1"/>
  <c r="Q51" i="2"/>
  <c r="R39" i="2"/>
  <c r="Z39" i="2" s="1"/>
  <c r="Q39" i="2"/>
  <c r="R35" i="2"/>
  <c r="Z35" i="2" s="1"/>
  <c r="Q35" i="2"/>
  <c r="R23" i="2"/>
  <c r="Z23" i="2" s="1"/>
  <c r="Q23" i="2"/>
  <c r="R19" i="2"/>
  <c r="Z19" i="2" s="1"/>
  <c r="Q19" i="2"/>
  <c r="R7" i="2"/>
  <c r="Z7" i="2" s="1"/>
  <c r="Q7" i="2"/>
  <c r="R3" i="2"/>
  <c r="Z3" i="2" s="1"/>
  <c r="Q3" i="2"/>
  <c r="R142" i="2"/>
  <c r="Z142" i="2" s="1"/>
  <c r="R134" i="2"/>
  <c r="Z134" i="2" s="1"/>
  <c r="R126" i="2"/>
  <c r="Z126" i="2" s="1"/>
  <c r="R110" i="2"/>
  <c r="Z110" i="2" s="1"/>
  <c r="R102" i="2"/>
  <c r="Z102" i="2" s="1"/>
  <c r="R94" i="2"/>
  <c r="Z94" i="2" s="1"/>
  <c r="R74" i="2"/>
  <c r="Z74" i="2" s="1"/>
  <c r="R42" i="2"/>
  <c r="Z42" i="2" s="1"/>
  <c r="R10" i="2"/>
  <c r="Z10" i="2" s="1"/>
  <c r="Q63" i="2"/>
  <c r="Q31" i="2"/>
  <c r="Q82" i="2"/>
  <c r="R82" i="2"/>
  <c r="Z82" i="2" s="1"/>
  <c r="Q78" i="2"/>
  <c r="R78" i="2"/>
  <c r="Z78" i="2" s="1"/>
  <c r="Q66" i="2"/>
  <c r="R66" i="2"/>
  <c r="Z66" i="2" s="1"/>
  <c r="Q62" i="2"/>
  <c r="R62" i="2"/>
  <c r="Z62" i="2" s="1"/>
  <c r="Q50" i="2"/>
  <c r="R50" i="2"/>
  <c r="Z50" i="2" s="1"/>
  <c r="Q46" i="2"/>
  <c r="R46" i="2"/>
  <c r="Z46" i="2" s="1"/>
  <c r="Q34" i="2"/>
  <c r="R34" i="2"/>
  <c r="Z34" i="2" s="1"/>
  <c r="Q30" i="2"/>
  <c r="R30" i="2"/>
  <c r="Z30" i="2" s="1"/>
  <c r="Q18" i="2"/>
  <c r="R18" i="2"/>
  <c r="Z18" i="2" s="1"/>
  <c r="Q14" i="2"/>
  <c r="R14" i="2"/>
  <c r="Z14" i="2" s="1"/>
  <c r="R147" i="2"/>
  <c r="Z147" i="2" s="1"/>
  <c r="R131" i="2"/>
  <c r="Z131" i="2" s="1"/>
  <c r="R123" i="2"/>
  <c r="Z123" i="2" s="1"/>
  <c r="R115" i="2"/>
  <c r="Z115" i="2" s="1"/>
  <c r="R99" i="2"/>
  <c r="Z99" i="2" s="1"/>
  <c r="R91" i="2"/>
  <c r="Z91" i="2" s="1"/>
  <c r="R70" i="2"/>
  <c r="Z70" i="2" s="1"/>
  <c r="R38" i="2"/>
  <c r="Z38" i="2" s="1"/>
  <c r="R6" i="2"/>
  <c r="Z6" i="2" s="1"/>
  <c r="Q59" i="2"/>
  <c r="Q27" i="2"/>
  <c r="I149" i="2"/>
  <c r="J149" i="2"/>
  <c r="I145" i="2"/>
  <c r="J145" i="2"/>
  <c r="I141" i="2"/>
  <c r="J141" i="2"/>
  <c r="I137" i="2"/>
  <c r="J137" i="2"/>
  <c r="I133" i="2"/>
  <c r="J133" i="2"/>
  <c r="I129" i="2"/>
  <c r="J129" i="2"/>
  <c r="I125" i="2"/>
  <c r="J125" i="2"/>
  <c r="I121" i="2"/>
  <c r="J121" i="2"/>
  <c r="I117" i="2"/>
  <c r="J117" i="2"/>
  <c r="I113" i="2"/>
  <c r="J113" i="2"/>
  <c r="I109" i="2"/>
  <c r="J109" i="2"/>
  <c r="I105" i="2"/>
  <c r="J105" i="2"/>
  <c r="I101" i="2"/>
  <c r="J101" i="2"/>
  <c r="I97" i="2"/>
  <c r="J97" i="2"/>
  <c r="I93" i="2"/>
  <c r="J93" i="2"/>
  <c r="I89" i="2"/>
  <c r="J89" i="2"/>
  <c r="I85" i="2"/>
  <c r="J85" i="2"/>
  <c r="I81" i="2"/>
  <c r="J81" i="2"/>
  <c r="I77" i="2"/>
  <c r="J77" i="2"/>
  <c r="I73" i="2"/>
  <c r="J73" i="2"/>
  <c r="I69" i="2"/>
  <c r="J69" i="2"/>
  <c r="I65" i="2"/>
  <c r="J65" i="2"/>
  <c r="I61" i="2"/>
  <c r="J61" i="2"/>
  <c r="I57" i="2"/>
  <c r="J57" i="2"/>
  <c r="I53" i="2"/>
  <c r="J53" i="2"/>
  <c r="I49" i="2"/>
  <c r="J49" i="2"/>
  <c r="I45" i="2"/>
  <c r="J45" i="2"/>
  <c r="I41" i="2"/>
  <c r="J41" i="2"/>
  <c r="I37" i="2"/>
  <c r="J37" i="2"/>
  <c r="I33" i="2"/>
  <c r="J33" i="2"/>
  <c r="I29" i="2"/>
  <c r="J29" i="2"/>
  <c r="I25" i="2"/>
  <c r="J25" i="2"/>
  <c r="I21" i="2"/>
  <c r="J21" i="2"/>
  <c r="I17" i="2"/>
  <c r="J17" i="2"/>
  <c r="I13" i="2"/>
  <c r="J13" i="2"/>
  <c r="I9" i="2"/>
  <c r="J9" i="2"/>
  <c r="I5" i="2"/>
  <c r="J5" i="2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AB46" i="2" l="1"/>
  <c r="AB23" i="2"/>
  <c r="Y70" i="2"/>
  <c r="W40" i="2"/>
  <c r="AD40" i="2" s="1"/>
  <c r="Y79" i="2"/>
  <c r="Y118" i="2"/>
  <c r="S74" i="2"/>
  <c r="AA74" i="2" s="1"/>
  <c r="AB79" i="2"/>
  <c r="W19" i="2"/>
  <c r="AD19" i="2" s="1"/>
  <c r="AB19" i="2"/>
  <c r="W87" i="2"/>
  <c r="AD87" i="2" s="1"/>
  <c r="AB87" i="2"/>
  <c r="W119" i="2"/>
  <c r="AD119" i="2" s="1"/>
  <c r="AB119" i="2"/>
  <c r="W135" i="2"/>
  <c r="AD135" i="2" s="1"/>
  <c r="AB135" i="2"/>
  <c r="S75" i="2"/>
  <c r="AA75" i="2" s="1"/>
  <c r="Y75" i="2"/>
  <c r="S99" i="2"/>
  <c r="AA99" i="2" s="1"/>
  <c r="Y99" i="2"/>
  <c r="S115" i="2"/>
  <c r="AA115" i="2" s="1"/>
  <c r="Y115" i="2"/>
  <c r="Y107" i="2"/>
  <c r="S15" i="2"/>
  <c r="AA15" i="2" s="1"/>
  <c r="Y15" i="2"/>
  <c r="S42" i="2"/>
  <c r="AA42" i="2" s="1"/>
  <c r="Y47" i="2"/>
  <c r="AB58" i="2"/>
  <c r="W31" i="2"/>
  <c r="AD31" i="2" s="1"/>
  <c r="AB31" i="2"/>
  <c r="S95" i="2"/>
  <c r="AA95" i="2" s="1"/>
  <c r="Y95" i="2"/>
  <c r="W103" i="2"/>
  <c r="AD103" i="2" s="1"/>
  <c r="AB103" i="2"/>
  <c r="S111" i="2"/>
  <c r="AA111" i="2" s="1"/>
  <c r="Y111" i="2"/>
  <c r="S119" i="2"/>
  <c r="AA119" i="2" s="1"/>
  <c r="Y119" i="2"/>
  <c r="S135" i="2"/>
  <c r="AA135" i="2" s="1"/>
  <c r="Y135" i="2"/>
  <c r="S103" i="2"/>
  <c r="AA103" i="2" s="1"/>
  <c r="Y103" i="2"/>
  <c r="S127" i="2"/>
  <c r="AA127" i="2" s="1"/>
  <c r="Y127" i="2"/>
  <c r="S139" i="2"/>
  <c r="AA139" i="2" s="1"/>
  <c r="Y139" i="2"/>
  <c r="S147" i="2"/>
  <c r="AA147" i="2" s="1"/>
  <c r="Y147" i="2"/>
  <c r="AB18" i="2"/>
  <c r="W18" i="2"/>
  <c r="AD18" i="2" s="1"/>
  <c r="Y86" i="2"/>
  <c r="S86" i="2"/>
  <c r="AA86" i="2" s="1"/>
  <c r="W22" i="2"/>
  <c r="AD22" i="2" s="1"/>
  <c r="AB22" i="2"/>
  <c r="Y6" i="2"/>
  <c r="Y106" i="2"/>
  <c r="S26" i="2"/>
  <c r="AA26" i="2" s="1"/>
  <c r="Y26" i="2"/>
  <c r="AB62" i="2"/>
  <c r="W62" i="2"/>
  <c r="AD62" i="2" s="1"/>
  <c r="AB70" i="2"/>
  <c r="W70" i="2"/>
  <c r="AD70" i="2" s="1"/>
  <c r="S126" i="2"/>
  <c r="AA126" i="2" s="1"/>
  <c r="Y126" i="2"/>
  <c r="AB142" i="2"/>
  <c r="W142" i="2"/>
  <c r="AD142" i="2" s="1"/>
  <c r="S146" i="2"/>
  <c r="AA146" i="2" s="1"/>
  <c r="Y146" i="2"/>
  <c r="AB122" i="2"/>
  <c r="W122" i="2"/>
  <c r="AD122" i="2" s="1"/>
  <c r="AB116" i="2"/>
  <c r="W116" i="2"/>
  <c r="AD116" i="2" s="1"/>
  <c r="W82" i="2"/>
  <c r="AD82" i="2" s="1"/>
  <c r="AB82" i="2"/>
  <c r="AB98" i="2"/>
  <c r="W98" i="2"/>
  <c r="AD98" i="2" s="1"/>
  <c r="W114" i="2"/>
  <c r="AD114" i="2" s="1"/>
  <c r="AB114" i="2"/>
  <c r="W126" i="2"/>
  <c r="AD126" i="2" s="1"/>
  <c r="AB126" i="2"/>
  <c r="AB6" i="2"/>
  <c r="W6" i="2"/>
  <c r="AD6" i="2" s="1"/>
  <c r="W10" i="2"/>
  <c r="AD10" i="2" s="1"/>
  <c r="AB10" i="2"/>
  <c r="W34" i="2"/>
  <c r="AD34" i="2" s="1"/>
  <c r="AB34" i="2"/>
  <c r="W66" i="2"/>
  <c r="AD66" i="2" s="1"/>
  <c r="AB66" i="2"/>
  <c r="W90" i="2"/>
  <c r="AD90" i="2" s="1"/>
  <c r="AB90" i="2"/>
  <c r="AB94" i="2"/>
  <c r="W94" i="2"/>
  <c r="AD94" i="2" s="1"/>
  <c r="Y98" i="2"/>
  <c r="S98" i="2"/>
  <c r="AA98" i="2" s="1"/>
  <c r="W106" i="2"/>
  <c r="AD106" i="2" s="1"/>
  <c r="AB106" i="2"/>
  <c r="AB110" i="2"/>
  <c r="W110" i="2"/>
  <c r="AD110" i="2" s="1"/>
  <c r="S114" i="2"/>
  <c r="AA114" i="2" s="1"/>
  <c r="Y114" i="2"/>
  <c r="W138" i="2"/>
  <c r="AD138" i="2" s="1"/>
  <c r="AB138" i="2"/>
  <c r="S142" i="2"/>
  <c r="AA142" i="2" s="1"/>
  <c r="Y142" i="2"/>
  <c r="W150" i="2"/>
  <c r="AD150" i="2" s="1"/>
  <c r="AB150" i="2"/>
  <c r="W54" i="2"/>
  <c r="AD54" i="2" s="1"/>
  <c r="AB54" i="2"/>
  <c r="W74" i="2"/>
  <c r="AD74" i="2" s="1"/>
  <c r="AB74" i="2"/>
  <c r="S90" i="2"/>
  <c r="AA90" i="2" s="1"/>
  <c r="Y90" i="2"/>
  <c r="W102" i="2"/>
  <c r="AD102" i="2" s="1"/>
  <c r="AB102" i="2"/>
  <c r="W118" i="2"/>
  <c r="AD118" i="2" s="1"/>
  <c r="AB118" i="2"/>
  <c r="W134" i="2"/>
  <c r="AD134" i="2" s="1"/>
  <c r="AB134" i="2"/>
  <c r="W146" i="2"/>
  <c r="AD146" i="2" s="1"/>
  <c r="AB146" i="2"/>
  <c r="W14" i="2"/>
  <c r="AD14" i="2" s="1"/>
  <c r="AB14" i="2"/>
  <c r="Y10" i="2"/>
  <c r="S10" i="2"/>
  <c r="AA10" i="2" s="1"/>
  <c r="W26" i="2"/>
  <c r="AD26" i="2" s="1"/>
  <c r="AB26" i="2"/>
  <c r="W42" i="2"/>
  <c r="AD42" i="2" s="1"/>
  <c r="AB42" i="2"/>
  <c r="W50" i="2"/>
  <c r="AD50" i="2" s="1"/>
  <c r="AB50" i="2"/>
  <c r="S54" i="2"/>
  <c r="AA54" i="2" s="1"/>
  <c r="Y54" i="2"/>
  <c r="S58" i="2"/>
  <c r="AA58" i="2" s="1"/>
  <c r="Y58" i="2"/>
  <c r="W78" i="2"/>
  <c r="AD78" i="2" s="1"/>
  <c r="AB78" i="2"/>
  <c r="AB86" i="2"/>
  <c r="W86" i="2"/>
  <c r="AD86" i="2" s="1"/>
  <c r="S94" i="2"/>
  <c r="AA94" i="2" s="1"/>
  <c r="Y94" i="2"/>
  <c r="S110" i="2"/>
  <c r="AA110" i="2" s="1"/>
  <c r="Y110" i="2"/>
  <c r="S122" i="2"/>
  <c r="AA122" i="2" s="1"/>
  <c r="Y122" i="2"/>
  <c r="S130" i="2"/>
  <c r="AA130" i="2" s="1"/>
  <c r="Y130" i="2"/>
  <c r="S22" i="2"/>
  <c r="AA22" i="2" s="1"/>
  <c r="Y22" i="2"/>
  <c r="S11" i="2"/>
  <c r="AA11" i="2" s="1"/>
  <c r="Y11" i="2"/>
  <c r="S43" i="2"/>
  <c r="AA43" i="2" s="1"/>
  <c r="Y43" i="2"/>
  <c r="S150" i="2"/>
  <c r="AA150" i="2" s="1"/>
  <c r="Y150" i="2"/>
  <c r="S27" i="2"/>
  <c r="AA27" i="2" s="1"/>
  <c r="Y27" i="2"/>
  <c r="S14" i="2"/>
  <c r="AA14" i="2" s="1"/>
  <c r="Y14" i="2"/>
  <c r="S30" i="2"/>
  <c r="AA30" i="2" s="1"/>
  <c r="Y30" i="2"/>
  <c r="S46" i="2"/>
  <c r="AA46" i="2" s="1"/>
  <c r="Y46" i="2"/>
  <c r="S62" i="2"/>
  <c r="AA62" i="2" s="1"/>
  <c r="Y62" i="2"/>
  <c r="S78" i="2"/>
  <c r="AA78" i="2" s="1"/>
  <c r="Y78" i="2"/>
  <c r="S63" i="2"/>
  <c r="AA63" i="2" s="1"/>
  <c r="Y63" i="2"/>
  <c r="S7" i="2"/>
  <c r="AA7" i="2" s="1"/>
  <c r="Y7" i="2"/>
  <c r="S23" i="2"/>
  <c r="AA23" i="2" s="1"/>
  <c r="Y23" i="2"/>
  <c r="S39" i="2"/>
  <c r="AA39" i="2" s="1"/>
  <c r="Y39" i="2"/>
  <c r="S55" i="2"/>
  <c r="AA55" i="2" s="1"/>
  <c r="Y55" i="2"/>
  <c r="S71" i="2"/>
  <c r="AA71" i="2" s="1"/>
  <c r="Y71" i="2"/>
  <c r="S87" i="2"/>
  <c r="AA87" i="2" s="1"/>
  <c r="Y87" i="2"/>
  <c r="W140" i="2"/>
  <c r="AD140" i="2" s="1"/>
  <c r="AB140" i="2"/>
  <c r="S12" i="2"/>
  <c r="AA12" i="2" s="1"/>
  <c r="Y12" i="2"/>
  <c r="S28" i="2"/>
  <c r="AA28" i="2" s="1"/>
  <c r="Y28" i="2"/>
  <c r="S56" i="2"/>
  <c r="AA56" i="2" s="1"/>
  <c r="Y56" i="2"/>
  <c r="S72" i="2"/>
  <c r="AA72" i="2" s="1"/>
  <c r="Y72" i="2"/>
  <c r="S84" i="2"/>
  <c r="AA84" i="2" s="1"/>
  <c r="Y84" i="2"/>
  <c r="S100" i="2"/>
  <c r="AA100" i="2" s="1"/>
  <c r="Y100" i="2"/>
  <c r="S116" i="2"/>
  <c r="AA116" i="2" s="1"/>
  <c r="Y116" i="2"/>
  <c r="S132" i="2"/>
  <c r="AA132" i="2" s="1"/>
  <c r="Y132" i="2"/>
  <c r="S148" i="2"/>
  <c r="AA148" i="2" s="1"/>
  <c r="Y148" i="2"/>
  <c r="S21" i="2"/>
  <c r="AA21" i="2" s="1"/>
  <c r="Y21" i="2"/>
  <c r="S85" i="2"/>
  <c r="AA85" i="2" s="1"/>
  <c r="Y85" i="2"/>
  <c r="Y105" i="2"/>
  <c r="S105" i="2"/>
  <c r="AA105" i="2" s="1"/>
  <c r="Y109" i="2"/>
  <c r="S109" i="2"/>
  <c r="AA109" i="2" s="1"/>
  <c r="S121" i="2"/>
  <c r="AA121" i="2" s="1"/>
  <c r="Y121" i="2"/>
  <c r="Y125" i="2"/>
  <c r="S125" i="2"/>
  <c r="AA125" i="2" s="1"/>
  <c r="S59" i="2"/>
  <c r="AA59" i="2" s="1"/>
  <c r="Y59" i="2"/>
  <c r="W92" i="2"/>
  <c r="AD92" i="2" s="1"/>
  <c r="AB92" i="2"/>
  <c r="S129" i="2"/>
  <c r="AA129" i="2" s="1"/>
  <c r="Y129" i="2"/>
  <c r="S24" i="2"/>
  <c r="AA24" i="2" s="1"/>
  <c r="Y24" i="2"/>
  <c r="S40" i="2"/>
  <c r="AA40" i="2" s="1"/>
  <c r="Y40" i="2"/>
  <c r="S52" i="2"/>
  <c r="AA52" i="2" s="1"/>
  <c r="Y52" i="2"/>
  <c r="S68" i="2"/>
  <c r="AA68" i="2" s="1"/>
  <c r="Y68" i="2"/>
  <c r="S80" i="2"/>
  <c r="AA80" i="2" s="1"/>
  <c r="Y80" i="2"/>
  <c r="S96" i="2"/>
  <c r="AA96" i="2" s="1"/>
  <c r="Y96" i="2"/>
  <c r="S112" i="2"/>
  <c r="AA112" i="2" s="1"/>
  <c r="Y112" i="2"/>
  <c r="S128" i="2"/>
  <c r="AA128" i="2" s="1"/>
  <c r="Y128" i="2"/>
  <c r="S144" i="2"/>
  <c r="AA144" i="2" s="1"/>
  <c r="Y144" i="2"/>
  <c r="S33" i="2"/>
  <c r="AA33" i="2" s="1"/>
  <c r="Y33" i="2"/>
  <c r="S5" i="2"/>
  <c r="AA5" i="2" s="1"/>
  <c r="Y5" i="2"/>
  <c r="S9" i="2"/>
  <c r="AA9" i="2" s="1"/>
  <c r="Y9" i="2"/>
  <c r="S13" i="2"/>
  <c r="AA13" i="2" s="1"/>
  <c r="Y13" i="2"/>
  <c r="S17" i="2"/>
  <c r="AA17" i="2" s="1"/>
  <c r="Y17" i="2"/>
  <c r="AB21" i="2"/>
  <c r="W21" i="2"/>
  <c r="AD21" i="2" s="1"/>
  <c r="S25" i="2"/>
  <c r="AA25" i="2" s="1"/>
  <c r="Y25" i="2"/>
  <c r="S29" i="2"/>
  <c r="AA29" i="2" s="1"/>
  <c r="Y29" i="2"/>
  <c r="AB37" i="2"/>
  <c r="W37" i="2"/>
  <c r="AD37" i="2" s="1"/>
  <c r="AB41" i="2"/>
  <c r="W41" i="2"/>
  <c r="AD41" i="2" s="1"/>
  <c r="AB45" i="2"/>
  <c r="W45" i="2"/>
  <c r="AD45" i="2" s="1"/>
  <c r="W49" i="2"/>
  <c r="AD49" i="2" s="1"/>
  <c r="AB49" i="2"/>
  <c r="AB57" i="2"/>
  <c r="W57" i="2"/>
  <c r="AD57" i="2" s="1"/>
  <c r="AB61" i="2"/>
  <c r="W61" i="2"/>
  <c r="AD61" i="2" s="1"/>
  <c r="W65" i="2"/>
  <c r="AD65" i="2" s="1"/>
  <c r="AB65" i="2"/>
  <c r="S69" i="2"/>
  <c r="AA69" i="2" s="1"/>
  <c r="Y69" i="2"/>
  <c r="S73" i="2"/>
  <c r="AA73" i="2" s="1"/>
  <c r="Y73" i="2"/>
  <c r="S77" i="2"/>
  <c r="AA77" i="2" s="1"/>
  <c r="Y77" i="2"/>
  <c r="S81" i="2"/>
  <c r="AA81" i="2" s="1"/>
  <c r="Y81" i="2"/>
  <c r="AB85" i="2"/>
  <c r="W85" i="2"/>
  <c r="AD85" i="2" s="1"/>
  <c r="S89" i="2"/>
  <c r="AA89" i="2" s="1"/>
  <c r="Y89" i="2"/>
  <c r="S93" i="2"/>
  <c r="AA93" i="2" s="1"/>
  <c r="Y93" i="2"/>
  <c r="AB133" i="2"/>
  <c r="W133" i="2"/>
  <c r="AD133" i="2" s="1"/>
  <c r="AB137" i="2"/>
  <c r="W137" i="2"/>
  <c r="AD137" i="2" s="1"/>
  <c r="AB141" i="2"/>
  <c r="W141" i="2"/>
  <c r="AD141" i="2" s="1"/>
  <c r="AB145" i="2"/>
  <c r="W145" i="2"/>
  <c r="AD145" i="2" s="1"/>
  <c r="Y149" i="2"/>
  <c r="S149" i="2"/>
  <c r="AA149" i="2" s="1"/>
  <c r="S18" i="2"/>
  <c r="AA18" i="2" s="1"/>
  <c r="Y18" i="2"/>
  <c r="S34" i="2"/>
  <c r="AA34" i="2" s="1"/>
  <c r="Y34" i="2"/>
  <c r="S50" i="2"/>
  <c r="AA50" i="2" s="1"/>
  <c r="Y50" i="2"/>
  <c r="S66" i="2"/>
  <c r="AA66" i="2" s="1"/>
  <c r="Y66" i="2"/>
  <c r="S82" i="2"/>
  <c r="AA82" i="2" s="1"/>
  <c r="Y82" i="2"/>
  <c r="S3" i="2"/>
  <c r="AA3" i="2" s="1"/>
  <c r="Y3" i="2"/>
  <c r="S19" i="2"/>
  <c r="AA19" i="2" s="1"/>
  <c r="Y19" i="2"/>
  <c r="S35" i="2"/>
  <c r="AA35" i="2" s="1"/>
  <c r="Y35" i="2"/>
  <c r="S51" i="2"/>
  <c r="AA51" i="2" s="1"/>
  <c r="Y51" i="2"/>
  <c r="S67" i="2"/>
  <c r="AA67" i="2" s="1"/>
  <c r="Y67" i="2"/>
  <c r="S83" i="2"/>
  <c r="AA83" i="2" s="1"/>
  <c r="Y83" i="2"/>
  <c r="Y97" i="2"/>
  <c r="S97" i="2"/>
  <c r="AA97" i="2" s="1"/>
  <c r="W108" i="2"/>
  <c r="AD108" i="2" s="1"/>
  <c r="AB108" i="2"/>
  <c r="S8" i="2"/>
  <c r="AA8" i="2" s="1"/>
  <c r="Y8" i="2"/>
  <c r="S20" i="2"/>
  <c r="AA20" i="2" s="1"/>
  <c r="Y20" i="2"/>
  <c r="S36" i="2"/>
  <c r="AA36" i="2" s="1"/>
  <c r="Y36" i="2"/>
  <c r="S48" i="2"/>
  <c r="AA48" i="2" s="1"/>
  <c r="Y48" i="2"/>
  <c r="S64" i="2"/>
  <c r="AA64" i="2" s="1"/>
  <c r="Y64" i="2"/>
  <c r="S76" i="2"/>
  <c r="AA76" i="2" s="1"/>
  <c r="Y76" i="2"/>
  <c r="S92" i="2"/>
  <c r="AA92" i="2" s="1"/>
  <c r="Y92" i="2"/>
  <c r="S108" i="2"/>
  <c r="AA108" i="2" s="1"/>
  <c r="Y108" i="2"/>
  <c r="S124" i="2"/>
  <c r="AA124" i="2" s="1"/>
  <c r="Y124" i="2"/>
  <c r="S140" i="2"/>
  <c r="AA140" i="2" s="1"/>
  <c r="Y140" i="2"/>
  <c r="S53" i="2"/>
  <c r="AA53" i="2" s="1"/>
  <c r="Y53" i="2"/>
  <c r="AB101" i="2"/>
  <c r="W101" i="2"/>
  <c r="AD101" i="2" s="1"/>
  <c r="AB105" i="2"/>
  <c r="W105" i="2"/>
  <c r="AD105" i="2" s="1"/>
  <c r="AB109" i="2"/>
  <c r="W109" i="2"/>
  <c r="AD109" i="2" s="1"/>
  <c r="W113" i="2"/>
  <c r="AD113" i="2" s="1"/>
  <c r="AB113" i="2"/>
  <c r="Y117" i="2"/>
  <c r="S117" i="2"/>
  <c r="AA117" i="2" s="1"/>
  <c r="AB121" i="2"/>
  <c r="W121" i="2"/>
  <c r="AD121" i="2" s="1"/>
  <c r="AB125" i="2"/>
  <c r="W125" i="2"/>
  <c r="AD125" i="2" s="1"/>
  <c r="W129" i="2"/>
  <c r="AD129" i="2" s="1"/>
  <c r="AB129" i="2"/>
  <c r="Y133" i="2"/>
  <c r="S133" i="2"/>
  <c r="AA133" i="2" s="1"/>
  <c r="S145" i="2"/>
  <c r="AA145" i="2" s="1"/>
  <c r="Y145" i="2"/>
  <c r="AB149" i="2"/>
  <c r="W149" i="2"/>
  <c r="AD149" i="2" s="1"/>
  <c r="S31" i="2"/>
  <c r="AA31" i="2" s="1"/>
  <c r="Y31" i="2"/>
  <c r="W124" i="2"/>
  <c r="AD124" i="2" s="1"/>
  <c r="AB124" i="2"/>
  <c r="S4" i="2"/>
  <c r="AA4" i="2" s="1"/>
  <c r="Y4" i="2"/>
  <c r="S16" i="2"/>
  <c r="AA16" i="2" s="1"/>
  <c r="Y16" i="2"/>
  <c r="S32" i="2"/>
  <c r="AA32" i="2" s="1"/>
  <c r="Y32" i="2"/>
  <c r="S44" i="2"/>
  <c r="AA44" i="2" s="1"/>
  <c r="Y44" i="2"/>
  <c r="S60" i="2"/>
  <c r="AA60" i="2" s="1"/>
  <c r="Y60" i="2"/>
  <c r="S88" i="2"/>
  <c r="AA88" i="2" s="1"/>
  <c r="Y88" i="2"/>
  <c r="S104" i="2"/>
  <c r="AA104" i="2" s="1"/>
  <c r="Y104" i="2"/>
  <c r="S120" i="2"/>
  <c r="AA120" i="2" s="1"/>
  <c r="Y120" i="2"/>
  <c r="S136" i="2"/>
  <c r="AA136" i="2" s="1"/>
  <c r="Y136" i="2"/>
  <c r="W5" i="2"/>
  <c r="AD5" i="2" s="1"/>
  <c r="AB5" i="2"/>
  <c r="AB9" i="2"/>
  <c r="W9" i="2"/>
  <c r="AD9" i="2" s="1"/>
  <c r="AB13" i="2"/>
  <c r="W13" i="2"/>
  <c r="AD13" i="2" s="1"/>
  <c r="W17" i="2"/>
  <c r="AD17" i="2" s="1"/>
  <c r="AB17" i="2"/>
  <c r="AB25" i="2"/>
  <c r="W25" i="2"/>
  <c r="AD25" i="2" s="1"/>
  <c r="AB29" i="2"/>
  <c r="W29" i="2"/>
  <c r="AD29" i="2" s="1"/>
  <c r="W33" i="2"/>
  <c r="AD33" i="2" s="1"/>
  <c r="AB33" i="2"/>
  <c r="S37" i="2"/>
  <c r="AA37" i="2" s="1"/>
  <c r="Y37" i="2"/>
  <c r="S41" i="2"/>
  <c r="AA41" i="2" s="1"/>
  <c r="Y41" i="2"/>
  <c r="S45" i="2"/>
  <c r="AA45" i="2" s="1"/>
  <c r="Y45" i="2"/>
  <c r="S49" i="2"/>
  <c r="AA49" i="2" s="1"/>
  <c r="Y49" i="2"/>
  <c r="AB53" i="2"/>
  <c r="W53" i="2"/>
  <c r="AD53" i="2" s="1"/>
  <c r="S57" i="2"/>
  <c r="AA57" i="2" s="1"/>
  <c r="Y57" i="2"/>
  <c r="S61" i="2"/>
  <c r="AA61" i="2" s="1"/>
  <c r="Y61" i="2"/>
  <c r="AB69" i="2"/>
  <c r="W69" i="2"/>
  <c r="AD69" i="2" s="1"/>
  <c r="AB73" i="2"/>
  <c r="W73" i="2"/>
  <c r="AD73" i="2" s="1"/>
  <c r="AB77" i="2"/>
  <c r="W77" i="2"/>
  <c r="AD77" i="2" s="1"/>
  <c r="W81" i="2"/>
  <c r="AD81" i="2" s="1"/>
  <c r="AB81" i="2"/>
  <c r="AB89" i="2"/>
  <c r="W89" i="2"/>
  <c r="AD89" i="2" s="1"/>
  <c r="AB93" i="2"/>
  <c r="W93" i="2"/>
  <c r="AD93" i="2" s="1"/>
  <c r="W97" i="2"/>
  <c r="AD97" i="2" s="1"/>
  <c r="AB97" i="2"/>
  <c r="S101" i="2"/>
  <c r="AA101" i="2" s="1"/>
  <c r="Y101" i="2"/>
  <c r="S113" i="2"/>
  <c r="AA113" i="2" s="1"/>
  <c r="Y113" i="2"/>
  <c r="AB117" i="2"/>
  <c r="W117" i="2"/>
  <c r="AD117" i="2" s="1"/>
  <c r="S137" i="2"/>
  <c r="AA137" i="2" s="1"/>
  <c r="Y137" i="2"/>
  <c r="Y141" i="2"/>
  <c r="S141" i="2"/>
  <c r="AA14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59D50D-45D1-4F88-9141-1CC26B4E92B1}" keepAlive="1" name="Query - foSecStockWatch" description="Connection to the 'foSecStockWatch' query in the workbook." type="5" refreshedVersion="6" background="1" saveData="1">
    <dbPr connection="Provider=Microsoft.Mashup.OleDb.1;Data Source=$Workbook$;Location=foSecStockWatch;Extended Properties=&quot;&quot;" command="SELECT * FROM [foSecStockWatch]"/>
  </connection>
  <connection id="2" xr16:uid="{96BF6273-6A9D-4A92-A782-59E7CE5EDC67}" keepAlive="1" name="Query - getdata" description="Connection to the 'getdata' query in the workbook." type="5" refreshedVersion="0" background="1">
    <dbPr connection="Provider=Microsoft.Mashup.OleDb.1;Data Source=$Workbook$;Location=getdata;Extended Properties=&quot;&quot;" command="SELECT * FROM [getdata]"/>
  </connection>
</connections>
</file>

<file path=xl/sharedStrings.xml><?xml version="1.0" encoding="utf-8"?>
<sst xmlns="http://schemas.openxmlformats.org/spreadsheetml/2006/main" count="201" uniqueCount="201">
  <si>
    <t>symbol</t>
  </si>
  <si>
    <t>ltp</t>
  </si>
  <si>
    <t>52_high</t>
  </si>
  <si>
    <t>52_low</t>
  </si>
  <si>
    <t>ACC</t>
  </si>
  <si>
    <t>ADANIENT</t>
  </si>
  <si>
    <t>ADANIPORTS</t>
  </si>
  <si>
    <t>ADANIPOWER</t>
  </si>
  <si>
    <t>AMARAJABAT</t>
  </si>
  <si>
    <t>AMBUJACEM</t>
  </si>
  <si>
    <t>APOLLOHOSP</t>
  </si>
  <si>
    <t>APOLLOTYRE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</si>
  <si>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</si>
  <si>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</si>
  <si>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</si>
  <si>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</si>
  <si>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</si>
  <si>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</si>
  <si>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</si>
  <si>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</si>
  <si>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BANKBARODA</t>
  </si>
  <si>
    <t>BANKINDIA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</si>
  <si>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</si>
  <si>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</si>
  <si>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</si>
  <si>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</si>
  <si>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</si>
  <si>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</si>
  <si>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</si>
  <si>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</si>
  <si>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</si>
  <si>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</si>
  <si>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</si>
  <si>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</si>
  <si>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CASTROLIND</t>
  </si>
  <si>
    <t>CENTURYTEX</t>
  </si>
  <si>
    <t>CESC</t>
  </si>
  <si>
    <t>CHOLAFIN</t>
  </si>
  <si>
    <t>CIPLA</t>
  </si>
  <si>
    <t>COALINDIA</t>
  </si>
  <si>
    <t>COLPAL</t>
  </si>
  <si>
    <t>CONCOR</t>
  </si>
  <si>
    <t>CUMMINSIND</t>
  </si>
  <si>
    <t>DABUR</t>
  </si>
  <si>
    <t>DISHTV</t>
  </si>
  <si>
    <t>DIVISLAB</t>
  </si>
  <si>
    <t>DLF</t>
  </si>
  <si>
    <t>DRREDDY</t>
  </si>
  <si>
    <t>EICHERMOT</t>
  </si>
  <si>
    <t>EQUITAS</t>
  </si>
  <si>
    <t>ESCORTS</t>
  </si>
  <si>
    <t>EXIDEIND</t>
  </si>
  <si>
    <t>FEDERALBNK</t>
  </si>
  <si>
    <t>GAIL</t>
  </si>
  <si>
    <t>GLENMARK</t>
  </si>
  <si>
    <t>GMRINFRA</t>
  </si>
  <si>
    <t>GODREJCP</t>
  </si>
  <si>
    <t>GRASIM</t>
  </si>
  <si>
    <t>HAVELLS</t>
  </si>
  <si>
    <t>HCLTECH</t>
  </si>
  <si>
    <t>HDFC</t>
  </si>
  <si>
    <t>HDFCBANK</t>
  </si>
  <si>
    <t>HEROMOTOCO</t>
  </si>
  <si>
    <t>HEXAWARE</t>
  </si>
  <si>
    <t>HINDALCO</t>
  </si>
  <si>
    <t>HINDPETRO</t>
  </si>
  <si>
    <t>HINDUNILVR</t>
  </si>
  <si>
    <t>IBULHSGFIN</t>
  </si>
  <si>
    <t>ICICIBANK</t>
  </si>
  <si>
    <t>ICICIPRULI</t>
  </si>
  <si>
    <t>IDEA</t>
  </si>
  <si>
    <t>IDFCFIRSTB</t>
  </si>
  <si>
    <t>IGL</t>
  </si>
  <si>
    <t>INDIGO</t>
  </si>
  <si>
    <t>INDUSINDBK</t>
  </si>
  <si>
    <t>INFRATEL</t>
  </si>
  <si>
    <t>INFY</t>
  </si>
  <si>
    <t>IOC</t>
  </si>
  <si>
    <t>ITC</t>
  </si>
  <si>
    <t>JINDALSTEL</t>
  </si>
  <si>
    <t>JSWSTEEL</t>
  </si>
  <si>
    <t>JUBLFOOD</t>
  </si>
  <si>
    <t>JUSTDIAL</t>
  </si>
  <si>
    <t>KOTAKBANK</t>
  </si>
  <si>
    <t>L%26TFH</t>
  </si>
  <si>
    <t>LICHSGFIN</t>
  </si>
  <si>
    <t>LT</t>
  </si>
  <si>
    <t>LUPIN</t>
  </si>
  <si>
    <t>M%26M</t>
  </si>
  <si>
    <t>M%26MFIN</t>
  </si>
  <si>
    <t>MANAPPURAM</t>
  </si>
  <si>
    <t>MARICO</t>
  </si>
  <si>
    <t>MARUTI</t>
  </si>
  <si>
    <t>MCDOWELL-N</t>
  </si>
  <si>
    <t>MFSL</t>
  </si>
  <si>
    <t>MGL</t>
  </si>
  <si>
    <t>MINDTREE</t>
  </si>
  <si>
    <t>MOTHERSUMI</t>
  </si>
  <si>
    <t>MRF</t>
  </si>
  <si>
    <t>MUTHOOTFIN</t>
  </si>
  <si>
    <t>NATIONALUM</t>
  </si>
  <si>
    <t>NBCC</t>
  </si>
  <si>
    <t>NCC</t>
  </si>
  <si>
    <t>NESTLEIND</t>
  </si>
  <si>
    <t>NIITTECH</t>
  </si>
  <si>
    <t>NMDC</t>
  </si>
  <si>
    <t>NTPC</t>
  </si>
  <si>
    <t>OIL</t>
  </si>
  <si>
    <t>ONGC</t>
  </si>
  <si>
    <t>PAGEIND</t>
  </si>
  <si>
    <t>PEL</t>
  </si>
  <si>
    <t>PETRONET</t>
  </si>
  <si>
    <t>PFC</t>
  </si>
  <si>
    <t>PIDILITIND</t>
  </si>
  <si>
    <t>PNB</t>
  </si>
  <si>
    <t>POWERGRID</t>
  </si>
  <si>
    <t>PVR</t>
  </si>
  <si>
    <t>RAMCOCEM</t>
  </si>
  <si>
    <t>RBLBANK</t>
  </si>
  <si>
    <t>RECLTD</t>
  </si>
  <si>
    <t>RELIANCE</t>
  </si>
  <si>
    <t>SAIL</t>
  </si>
  <si>
    <t>SBIN</t>
  </si>
  <si>
    <t>SHREECEM</t>
  </si>
  <si>
    <t>SIEMENS</t>
  </si>
  <si>
    <t>SRF</t>
  </si>
  <si>
    <t>SRTRANSFIN</t>
  </si>
  <si>
    <t>STAR</t>
  </si>
  <si>
    <t>SUNPHARMA</t>
  </si>
  <si>
    <t>SUNTV</t>
  </si>
  <si>
    <t>TATACHEM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</si>
  <si>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</si>
  <si>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</si>
  <si>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</si>
  <si>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</si>
  <si>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</si>
  <si>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</si>
  <si>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</si>
  <si>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</si>
  <si>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</si>
  <si>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</si>
  <si>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TORNTPOWER</t>
  </si>
  <si>
    <t>TVSMOTOR</t>
  </si>
  <si>
    <t>UBL</t>
  </si>
  <si>
    <t>UJJIVAN</t>
  </si>
  <si>
    <t>ULTRACEMCO</t>
  </si>
  <si>
    <t>UNIONBANK</t>
  </si>
  <si>
    <t>UPL</t>
  </si>
  <si>
    <t>VEDL</t>
  </si>
  <si>
    <t>VOLTAS</t>
  </si>
  <si>
    <t>WIPRO</t>
  </si>
  <si>
    <t>YESBANK</t>
  </si>
  <si>
    <t>ZEEL</t>
  </si>
  <si>
    <t>d1open</t>
  </si>
  <si>
    <t>d1high</t>
  </si>
  <si>
    <t>d1low</t>
  </si>
  <si>
    <t>d1close</t>
  </si>
  <si>
    <t>d2open</t>
  </si>
  <si>
    <t>d2high</t>
  </si>
  <si>
    <t>d2close</t>
  </si>
  <si>
    <t>d2low</t>
  </si>
  <si>
    <t>d3open</t>
  </si>
  <si>
    <t>d3high</t>
  </si>
  <si>
    <t>d3close</t>
  </si>
  <si>
    <t>d3low</t>
  </si>
  <si>
    <t>d4open</t>
  </si>
  <si>
    <t>d4high</t>
  </si>
  <si>
    <t>d4low</t>
  </si>
  <si>
    <t>d4close</t>
  </si>
  <si>
    <t>max</t>
  </si>
  <si>
    <t>52_high_diff</t>
  </si>
  <si>
    <t>52_low_diff</t>
  </si>
  <si>
    <t>pickup</t>
  </si>
  <si>
    <t>Limit %</t>
  </si>
  <si>
    <t>LTP-PrvHigh</t>
  </si>
  <si>
    <t>LTP-PrvLow</t>
  </si>
  <si>
    <t>HighAvg</t>
  </si>
  <si>
    <t>LowAvg</t>
  </si>
  <si>
    <t>LTP &lt;= LowAvg</t>
  </si>
  <si>
    <t>LTP &gt; HighAvg</t>
  </si>
  <si>
    <t>R1</t>
  </si>
  <si>
    <t>R2</t>
  </si>
  <si>
    <t>R3</t>
  </si>
  <si>
    <t>PIVOT</t>
  </si>
  <si>
    <t>S1</t>
  </si>
  <si>
    <t>S2</t>
  </si>
  <si>
    <t>S3</t>
  </si>
  <si>
    <t>LTP-PIVOT</t>
  </si>
  <si>
    <t>LTP-R1</t>
  </si>
  <si>
    <t>LTP-R2</t>
  </si>
  <si>
    <t>LTP-R3</t>
  </si>
  <si>
    <t>LTP-S1</t>
  </si>
  <si>
    <t>LTP-S2</t>
  </si>
  <si>
    <t>LTP-S3</t>
  </si>
  <si>
    <t>Open-High</t>
  </si>
  <si>
    <t>%LTP</t>
  </si>
  <si>
    <t>Open-Low</t>
  </si>
  <si>
    <t>%LTP2</t>
  </si>
  <si>
    <t>LTP&gt;Close</t>
  </si>
  <si>
    <t>low</t>
  </si>
  <si>
    <t>LTP &lt;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</si>
</sst>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/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3" borderId="0" xfId="0" applyFont="1" applyFill="1"/>
    <xf numFmtId="0" fontId="3" fillId="6" borderId="1" xfId="0" applyFont="1" applyFill="1" applyBorder="1" applyAlignment="1">
      <alignment horizontal="center"/>
    </xf>
    <xf numFmtId="4" fontId="3" fillId="3" borderId="0" xfId="0" applyNumberFormat="1" applyFont="1" applyFill="1"/>
    <xf numFmtId="4" fontId="5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3" borderId="0" xfId="0" applyFont="1" applyFill="1"/>
    <xf numFmtId="4" fontId="5" fillId="0" borderId="0" xfId="0" applyNumberFormat="1" applyFont="1" applyAlignment="1">
      <alignment horizontal="center"/>
    </xf>
    <xf numFmtId="0" fontId="5" fillId="0" borderId="0" xfId="0" applyFont="1"/>
    <xf numFmtId="4" fontId="5" fillId="3" borderId="0" xfId="0" applyNumberFormat="1" applyFont="1" applyFill="1"/>
    <xf numFmtId="0" fontId="4" fillId="0" borderId="0" xfId="0" applyFont="1"/>
    <xf numFmtId="0" fontId="5" fillId="2" borderId="2" xfId="0" applyFont="1" applyFill="1" applyBorder="1" applyAlignment="1">
      <alignment horizontal="center"/>
    </xf>
    <xf numFmtId="4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5" borderId="5" xfId="1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" fontId="6" fillId="7" borderId="1" xfId="1" applyNumberFormat="1" applyFont="1" applyFill="1" applyBorder="1" applyAlignment="1">
      <alignment horizontal="center"/>
    </xf>
    <xf numFmtId="4" fontId="6" fillId="5" borderId="1" xfId="1" applyNumberFormat="1" applyFont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4" borderId="1" xfId="0" applyNumberFormat="1" applyFont="1" applyFill="1" applyBorder="1" applyAlignment="1">
      <alignment horizontal="center"/>
    </xf>
    <xf numFmtId="4" fontId="5" fillId="4" borderId="6" xfId="0" applyNumberFormat="1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128"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DF4B73-A901-4B9E-ABDB-3A6B868F5CFC}" autoFormatId="16" applyNumberFormats="0" applyBorderFormats="0" applyFontFormats="0" applyPatternFormats="0" applyAlignmentFormats="0" applyWidthHeightFormats="0">
  <queryTableRefresh nextId="57">
    <queryTableFields count="51">
      <queryTableField id="1" name="symbol" tableColumnId="1"/>
      <queryTableField id="2" name="ltp" tableColumnId="2"/>
      <queryTableField id="24" dataBound="0" tableColumnId="24"/>
      <queryTableField id="21" dataBound="0" tableColumnId="21"/>
      <queryTableField id="55" dataBound="0" tableColumnId="51"/>
      <queryTableField id="56" dataBound="0" tableColumnId="52"/>
      <queryTableField id="3" name="52_high" tableColumnId="3"/>
      <queryTableField id="4" name="52_low" tableColumnId="4"/>
      <queryTableField id="22" dataBound="0" tableColumnId="22"/>
      <queryTableField id="23" dataBound="0" tableColumnId="23"/>
      <queryTableField id="29" dataBound="0" tableColumnId="25"/>
      <queryTableField id="30" dataBound="0" tableColumnId="26"/>
      <queryTableField id="31" dataBound="0" tableColumnId="27"/>
      <queryTableField id="32" dataBound="0" tableColumnId="28"/>
      <queryTableField id="33" dataBound="0" tableColumnId="29"/>
      <queryTableField id="34" dataBound="0" tableColumnId="30"/>
      <queryTableField id="35" dataBound="0" tableColumnId="31"/>
      <queryTableField id="36" dataBound="0" tableColumnId="32"/>
      <queryTableField id="37" dataBound="0" tableColumnId="33"/>
      <queryTableField id="38" dataBound="0" tableColumnId="34"/>
      <queryTableField id="39" dataBound="0" tableColumnId="35"/>
      <queryTableField id="40" dataBound="0" tableColumnId="36"/>
      <queryTableField id="41" dataBound="0" tableColumnId="37"/>
      <queryTableField id="42" dataBound="0" tableColumnId="38"/>
      <queryTableField id="48" dataBound="0" tableColumnId="42"/>
      <queryTableField id="47" dataBound="0" tableColumnId="43"/>
      <queryTableField id="46" dataBound="0" tableColumnId="44"/>
      <queryTableField id="45" dataBound="0" tableColumnId="41"/>
      <queryTableField id="44" dataBound="0" tableColumnId="40"/>
      <queryTableField id="43" dataBound="0" tableColumnId="39"/>
      <queryTableField id="50" dataBound="0" tableColumnId="46"/>
      <queryTableField id="51" dataBound="0" tableColumnId="47"/>
      <queryTableField id="52" dataBound="0" tableColumnId="48"/>
      <queryTableField id="53" dataBound="0" tableColumnId="49"/>
      <queryTableField id="54" dataBound="0" tableColumnId="50"/>
      <queryTableField id="5" name="d1open" tableColumnId="5"/>
      <queryTableField id="6" name="d1high" tableColumnId="6"/>
      <queryTableField id="7" name="d1low" tableColumnId="7"/>
      <queryTableField id="8" name="d1close" tableColumnId="8"/>
      <queryTableField id="9" name="d2open" tableColumnId="9"/>
      <queryTableField id="10" name="d2high" tableColumnId="10"/>
      <queryTableField id="11" name="d2close" tableColumnId="11"/>
      <queryTableField id="12" name="d2low" tableColumnId="12"/>
      <queryTableField id="13" name="d3open" tableColumnId="13"/>
      <queryTableField id="14" name="d3high" tableColumnId="14"/>
      <queryTableField id="15" name="d3close" tableColumnId="15"/>
      <queryTableField id="16" name="d3low" tableColumnId="16"/>
      <queryTableField id="17" name="d4open" tableColumnId="17"/>
      <queryTableField id="18" name="d4high" tableColumnId="18"/>
      <queryTableField id="19" name="d4low" tableColumnId="19"/>
      <queryTableField id="20" name="d4clos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3DB1D-3596-4492-B0AF-FEDA0A80C4D0}" name="foSecStockWatch" displayName="foSecStockWatch" ref="A2:AY151" tableType="queryTable" totalsRowShown="0" headerRowDxfId="113" dataDxfId="126" headerRowBorderDxfId="127" tableBorderDxfId="125" totalsRowBorderDxfId="124">
  <autoFilter ref="A2:AY151" xr:uid="{4AC4140E-5319-47D1-919C-67793E8C9357}">
    <filterColumn colId="0">
      <filters>
        <filter val="ACC"/>
        <filter val="APOLLOTYRE"/>
        <filter val="AXISBANK"/>
        <filter val="BANKBARODA"/>
        <filter val="CANBK"/>
        <filter val="DLF"/>
        <filter val="HDFCBANK"/>
        <filter val="ICICIBANK"/>
        <filter val="INDUSINDBK"/>
        <filter val="INFY"/>
        <filter val="ITC"/>
        <filter val="KOTAKBANK"/>
        <filter val="LICHSGFIN"/>
        <filter val="LT"/>
        <filter val="MARUTI"/>
        <filter val="RELIANCE"/>
        <filter val="SAIL"/>
        <filter val="SBIN"/>
        <filter val="SUNPHARMA"/>
        <filter val="TATAMOTORS"/>
        <filter val="TATAPOWER"/>
        <filter val="TATASTEEL"/>
        <filter val="TCS"/>
        <filter val="TITAN"/>
        <filter val="YESBANK"/>
        <filter val="ZEEL"/>
      </filters>
    </filterColumn>
  </autoFilter>
  <tableColumns count="51">
    <tableColumn id="1" xr3:uid="{EBBF2083-58D2-4D1F-9D30-9474B8529099}" uniqueName="1" name="symbol" queryTableFieldId="1" dataDxfId="60" dataCellStyle="Good"/>
    <tableColumn id="2" xr3:uid="{12B85435-F0A6-43C9-B02E-6D08CAD25D17}" uniqueName="2" name="ltp" queryTableFieldId="2" dataDxfId="59"/>
    <tableColumn id="24" xr3:uid="{DFD6B8EF-B2CD-46EB-828F-3A9497888C00}" uniqueName="24" name="pickup" queryTableFieldId="24" dataDxfId="0">
      <calculatedColumnFormula>IF(foSecStockWatch[[#This Row],[ltp]] &gt;=foSecStockWatch[[#This Row],[max]],"BUY","NA")</calculatedColumnFormula>
    </tableColumn>
    <tableColumn id="21" xr3:uid="{B6E303AC-AC53-4966-A173-C582D7225726}" uniqueName="21" name="max" queryTableFieldId="21" dataDxfId="13" dataCellStyle="Good">
      <calculatedColumnFormula>MAX(foSecStockWatch[[#This Row],[d1high]],foSecStockWatch[[#This Row],[d2high]],foSecStockWatch[[#This Row],[d3high]],foSecStockWatch[[#This Row],[d4high]])</calculatedColumnFormula>
    </tableColumn>
    <tableColumn id="51" xr3:uid="{0443B97B-368C-47FD-AA31-4F029AC8A3D5}" uniqueName="51" name="low" queryTableFieldId="55" dataDxfId="12" dataCellStyle="Good">
      <calculatedColumnFormula>MIN(foSecStockWatch[[#This Row],[d1low]],foSecStockWatch[[#This Row],[d2low]],foSecStockWatch[[#This Row],[d3low]],foSecStockWatch[[#This Row],[d4low]])</calculatedColumnFormula>
    </tableColumn>
    <tableColumn id="52" xr3:uid="{8975C2ED-C7D7-4D65-9C7A-B986311ABA2E}" uniqueName="52" name="LTP &lt; LOW" queryTableFieldId="56" dataDxfId="1" dataCellStyle="Good">
      <calculatedColumnFormula>IF(foSecStockWatch[[#This Row],[ltp]] &lt;=foSecStockWatch[[#This Row],[low]],"SELL","NA")</calculatedColumnFormula>
    </tableColumn>
    <tableColumn id="3" xr3:uid="{4BD77939-2AA3-41B1-AB1D-89E4B22DC921}" uniqueName="3" name="52_high" queryTableFieldId="3" dataDxfId="58" dataCellStyle="Good"/>
    <tableColumn id="4" xr3:uid="{18C3E64A-9BC9-4DAA-AA32-0B69FD8AA632}" uniqueName="4" name="52_low" queryTableFieldId="4" dataDxfId="57" dataCellStyle="Good"/>
    <tableColumn id="22" xr3:uid="{FB788040-151A-4461-BE25-8864B3E4DBD3}" uniqueName="22" name="52_high_diff" queryTableFieldId="22" dataDxfId="56" dataCellStyle="Good">
      <calculatedColumnFormula>100-foSecStockWatch[[#This Row],[max]]*100/foSecStockWatch[[#This Row],[52_high]]</calculatedColumnFormula>
    </tableColumn>
    <tableColumn id="23" xr3:uid="{CAD64380-2FBF-4C3F-9CE2-A2235202963F}" uniqueName="23" name="52_low_diff" queryTableFieldId="23" dataDxfId="55" dataCellStyle="Good">
      <calculatedColumnFormula>foSecStockWatch[[#This Row],[52_low]]*100/foSecStockWatch[[#This Row],[max]]</calculatedColumnFormula>
    </tableColumn>
    <tableColumn id="25" xr3:uid="{1EF20DCC-F9F6-421A-96B9-DCA5AAAC601D}" uniqueName="25" name="LTP-PrvHigh" queryTableFieldId="29" dataDxfId="54">
      <calculatedColumnFormula>foSecStockWatch[[#This Row],[ltp]]-foSecStockWatch[[#This Row],[d2high]]</calculatedColumnFormula>
    </tableColumn>
    <tableColumn id="26" xr3:uid="{3B50A958-3C83-4DC2-8801-FF9276C6C34C}" uniqueName="26" name="LTP-PrvLow" queryTableFieldId="30" dataDxfId="53">
      <calculatedColumnFormula>foSecStockWatch[[#This Row],[ltp]]-foSecStockWatch[[#This Row],[d2low]]</calculatedColumnFormula>
    </tableColumn>
    <tableColumn id="27" xr3:uid="{06204054-522E-4D4D-A569-AE6B9AF0F596}" uniqueName="27" name="HighAvg" queryTableFieldId="31" dataDxfId="52">
      <calculatedColumnFormula>AVERAGE(foSecStockWatch[[#This Row],[d2high]],foSecStockWatch[[#This Row],[d3high]],foSecStockWatch[[#This Row],[d4high]])</calculatedColumnFormula>
    </tableColumn>
    <tableColumn id="28" xr3:uid="{8EA1EC6F-CE19-4C73-B1D9-AEFF74F0DB49}" uniqueName="28" name="LowAvg" queryTableFieldId="32" dataDxfId="51">
      <calculatedColumnFormula>AVERAGE(foSecStockWatch[[#This Row],[d2low]],foSecStockWatch[[#This Row],[d3low]],foSecStockWatch[[#This Row],[d4low]])</calculatedColumnFormula>
    </tableColumn>
    <tableColumn id="29" xr3:uid="{D89DB88A-3F55-47AC-8523-11B3B7662963}" uniqueName="29" name="LTP &lt;= LowAvg" queryTableFieldId="33" dataDxfId="50">
      <calculatedColumnFormula>IF(foSecStockWatch[[#This Row],[ltp]] &lt;=foSecStockWatch[[#This Row],[LowAvg]],"RED","NA")</calculatedColumnFormula>
    </tableColumn>
    <tableColumn id="30" xr3:uid="{E8D2CF7F-8AAA-4C21-B9D8-46BE6950DD40}" uniqueName="30" name="LTP &gt; HighAvg" queryTableFieldId="34" dataDxfId="49">
      <calculatedColumnFormula>IF(foSecStockWatch[[#This Row],[ltp]] &gt;foSecStockWatch[[#This Row],[HighAvg]],"GREEN","NA")</calculatedColumnFormula>
    </tableColumn>
    <tableColumn id="31" xr3:uid="{04CF2FB4-1634-4A6E-9DD5-FE59D1EE6D8C}" uniqueName="31" name="R1" queryTableFieldId="35" dataDxfId="48">
      <calculatedColumnFormula>2*foSecStockWatch[[#This Row],[PIVOT]]-foSecStockWatch[[#This Row],[d2low]]</calculatedColumnFormula>
    </tableColumn>
    <tableColumn id="32" xr3:uid="{4E904767-2193-4D85-B968-F2593C708CFD}" uniqueName="32" name="R2" queryTableFieldId="36" dataDxfId="47">
      <calculatedColumnFormula>foSecStockWatch[[#This Row],[PIVOT]]+foSecStockWatch[[#This Row],[d2high]]-foSecStockWatch[[#This Row],[d2low]]</calculatedColumnFormula>
    </tableColumn>
    <tableColumn id="33" xr3:uid="{E739CB06-7B9D-443F-AEFF-2A1D93D7E87B}" uniqueName="33" name="R3" queryTableFieldId="37" dataDxfId="46">
      <calculatedColumnFormula>foSecStockWatch[[#This Row],[R1]]+foSecStockWatch[[#This Row],[d2high]]-foSecStockWatch[[#This Row],[d2low]]</calculatedColumnFormula>
    </tableColumn>
    <tableColumn id="34" xr3:uid="{B5807D77-F0CA-48D5-B4BA-14D46D45A1AD}" uniqueName="34" name="PIVOT" queryTableFieldId="38" dataDxfId="45">
      <calculatedColumnFormula>AVERAGE(foSecStockWatch[[#This Row],[d2high]],foSecStockWatch[[#This Row],[d2close]],foSecStockWatch[[#This Row],[d2low]])</calculatedColumnFormula>
    </tableColumn>
    <tableColumn id="35" xr3:uid="{11632D40-45AB-4D56-8E15-63F35554203A}" uniqueName="35" name="S1" queryTableFieldId="39" dataDxfId="44">
      <calculatedColumnFormula>foSecStockWatch[[#This Row],[PIVOT]]*2-foSecStockWatch[[#This Row],[d2high]]</calculatedColumnFormula>
    </tableColumn>
    <tableColumn id="36" xr3:uid="{5C64F82D-BE62-4B6C-89F9-3371A669398C}" uniqueName="36" name="S2" queryTableFieldId="40" dataDxfId="43">
      <calculatedColumnFormula>foSecStockWatch[[#This Row],[PIVOT]]-(foSecStockWatch[[#This Row],[d2high]]-foSecStockWatch[[#This Row],[d2low]])</calculatedColumnFormula>
    </tableColumn>
    <tableColumn id="37" xr3:uid="{539D8589-CBCB-4957-9E29-9C3DA28FB2A1}" uniqueName="37" name="S3" queryTableFieldId="41" dataDxfId="42">
      <calculatedColumnFormula>foSecStockWatch[[#This Row],[S1]]-(foSecStockWatch[[#This Row],[d2high]]-foSecStockWatch[[#This Row],[d2low]])</calculatedColumnFormula>
    </tableColumn>
    <tableColumn id="38" xr3:uid="{60B5A74A-EE92-4B85-9BFC-6E855638647C}" uniqueName="38" name="LTP-PIVOT" queryTableFieldId="42" dataDxfId="41">
      <calculatedColumnFormula>foSecStockWatch[[#This Row],[ltp]]-foSecStockWatch[[#This Row],[PIVOT]]</calculatedColumnFormula>
    </tableColumn>
    <tableColumn id="42" xr3:uid="{468C56DB-0ED6-4FDE-9AC9-A0C607DECDAF}" uniqueName="42" name="LTP-R1" queryTableFieldId="48" dataDxfId="40">
      <calculatedColumnFormula>foSecStockWatch[[#This Row],[ltp]]-foSecStockWatch[[#This Row],[R1]]</calculatedColumnFormula>
    </tableColumn>
    <tableColumn id="43" xr3:uid="{6EB888EB-DCC2-489F-B249-3A42AB12E44F}" uniqueName="43" name="LTP-R2" queryTableFieldId="47" dataDxfId="39">
      <calculatedColumnFormula>foSecStockWatch[[#This Row],[ltp]]-foSecStockWatch[[#This Row],[R2]]</calculatedColumnFormula>
    </tableColumn>
    <tableColumn id="44" xr3:uid="{9D886F6E-CDF1-4C2F-8045-16D1D38ADC64}" uniqueName="44" name="LTP-R3" queryTableFieldId="46" dataDxfId="38">
      <calculatedColumnFormula>foSecStockWatch[[#This Row],[ltp]]-foSecStockWatch[[#This Row],[R3]]</calculatedColumnFormula>
    </tableColumn>
    <tableColumn id="41" xr3:uid="{4A325E00-F257-4247-A5B7-84A46BF77591}" uniqueName="41" name="LTP-S1" queryTableFieldId="45" dataDxfId="37">
      <calculatedColumnFormula>foSecStockWatch[[#This Row],[ltp]]-foSecStockWatch[[#This Row],[S1]]</calculatedColumnFormula>
    </tableColumn>
    <tableColumn id="40" xr3:uid="{455A3747-4F67-4867-84C3-DDDE4C7CEF6C}" uniqueName="40" name="LTP-S2" queryTableFieldId="44" dataDxfId="36">
      <calculatedColumnFormula>foSecStockWatch[[#This Row],[ltp]]-foSecStockWatch[[#This Row],[S2]]</calculatedColumnFormula>
    </tableColumn>
    <tableColumn id="39" xr3:uid="{18344372-CF71-453E-AAE3-0AA1D83FE980}" uniqueName="39" name="LTP-S3" queryTableFieldId="43" dataDxfId="35">
      <calculatedColumnFormula>foSecStockWatch[[#This Row],[ltp]]-foSecStockWatch[[#This Row],[S3]]</calculatedColumnFormula>
    </tableColumn>
    <tableColumn id="46" xr3:uid="{2C546144-5CAD-4F24-91F9-02A6FE9DA8AE}" uniqueName="46" name="Open-High" queryTableFieldId="50" dataDxfId="34">
      <calculatedColumnFormula>foSecStockWatch[[#This Row],[d1open]]-foSecStockWatch[[#This Row],[d1high]]</calculatedColumnFormula>
    </tableColumn>
    <tableColumn id="47" xr3:uid="{A70E107B-A86A-47A0-91AE-A83F939C1250}" uniqueName="47" name="%LTP" queryTableFieldId="51" dataDxfId="33">
      <calculatedColumnFormula>foSecStockWatch[[#This Row],[Open-High]]*100/foSecStockWatch[[#This Row],[ltp]]</calculatedColumnFormula>
    </tableColumn>
    <tableColumn id="48" xr3:uid="{BF61F263-9FBF-4F87-A0F3-38024776D44E}" uniqueName="48" name="Open-Low" queryTableFieldId="52" dataDxfId="32">
      <calculatedColumnFormula>foSecStockWatch[[#This Row],[d1high]]-foSecStockWatch[[#This Row],[d1low]]</calculatedColumnFormula>
    </tableColumn>
    <tableColumn id="49" xr3:uid="{2BE9C6EC-DE46-4F13-97DD-85D5183E233D}" uniqueName="49" name="%LTP2" queryTableFieldId="53" dataDxfId="31">
      <calculatedColumnFormula>foSecStockWatch[[#This Row],[Open-Low]]*100/foSecStockWatch[[#This Row],[ltp]]</calculatedColumnFormula>
    </tableColumn>
    <tableColumn id="50" xr3:uid="{D3815EA9-BA82-42D4-9548-BD796AADE434}" uniqueName="50" name="LTP&gt;Close" queryTableFieldId="54" dataDxfId="30">
      <calculatedColumnFormula>foSecStockWatch[[#This Row],[ltp]]&gt;foSecStockWatch[[#This Row],[d2close]]</calculatedColumnFormula>
    </tableColumn>
    <tableColumn id="5" xr3:uid="{51E625DC-03A7-47AB-85A0-F78127B082BF}" uniqueName="5" name="d1open" queryTableFieldId="5" dataDxfId="29"/>
    <tableColumn id="6" xr3:uid="{69D5A626-C0C2-4A0B-95A0-D8F5D2146EA3}" uniqueName="6" name="d1high" queryTableFieldId="6" dataDxfId="28"/>
    <tableColumn id="7" xr3:uid="{2D468AA3-0BEB-4903-B9B6-9D62F9CC29A6}" uniqueName="7" name="d1low" queryTableFieldId="7" dataDxfId="27"/>
    <tableColumn id="8" xr3:uid="{75495A39-A9A4-4966-AF68-EFD5D97005F7}" uniqueName="8" name="d1close" queryTableFieldId="8" dataDxfId="26"/>
    <tableColumn id="9" xr3:uid="{32B4A0DA-BC61-4EFD-8A7E-ADD9FECD95AC}" uniqueName="9" name="d2open" queryTableFieldId="9" dataDxfId="25"/>
    <tableColumn id="10" xr3:uid="{FD299832-458D-4182-80DB-622EB7A8BB8B}" uniqueName="10" name="d2high" queryTableFieldId="10" dataDxfId="24"/>
    <tableColumn id="11" xr3:uid="{21E1CE00-8C71-4D67-8B00-04ED902A96D7}" uniqueName="11" name="d2close" queryTableFieldId="11" dataDxfId="23"/>
    <tableColumn id="12" xr3:uid="{156129A6-38D6-4645-9369-29A1706CB347}" uniqueName="12" name="d2low" queryTableFieldId="12" dataDxfId="22"/>
    <tableColumn id="13" xr3:uid="{C41252EA-5A9B-46B3-854C-5958768759DB}" uniqueName="13" name="d3open" queryTableFieldId="13" dataDxfId="21"/>
    <tableColumn id="14" xr3:uid="{A65EDBD9-7BD4-40A6-A544-A47162D1346A}" uniqueName="14" name="d3high" queryTableFieldId="14" dataDxfId="20"/>
    <tableColumn id="15" xr3:uid="{B9EC951F-2202-41B2-AD90-FF7E6C757A60}" uniqueName="15" name="d3close" queryTableFieldId="15" dataDxfId="19"/>
    <tableColumn id="16" xr3:uid="{42314868-1FE1-4775-8F98-0C9C6ABB06E2}" uniqueName="16" name="d3low" queryTableFieldId="16" dataDxfId="18"/>
    <tableColumn id="17" xr3:uid="{24607AB3-2290-40F2-973C-B3255FDCDE47}" uniqueName="17" name="d4open" queryTableFieldId="17" dataDxfId="17"/>
    <tableColumn id="18" xr3:uid="{9900E8C9-88A1-4A61-958C-04DE250F8E66}" uniqueName="18" name="d4high" queryTableFieldId="18" dataDxfId="16"/>
    <tableColumn id="19" xr3:uid="{CC4A07E5-8426-4BBF-81F0-9192EBB1E36D}" uniqueName="19" name="d4low" queryTableFieldId="19" dataDxfId="15"/>
    <tableColumn id="20" xr3:uid="{460F8BD9-7588-4761-B61F-BC83BF3EDBF8}" uniqueName="20" name="d4close" queryTableFieldId="20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E79A-699E-4136-9DDC-80084E7E92CF}">
  <dimension ref="A1:BC151"/>
  <sheetViews>
    <sheetView tabSelected="1" workbookViewId="0">
      <selection activeCell="J73" sqref="J73"/>
    </sheetView>
  </sheetViews>
  <sheetFormatPr defaultRowHeight="14.4" x14ac:dyDescent="0.3"/>
  <cols>
    <col min="1" max="1" width="13.33203125" style="21" bestFit="1" customWidth="1"/>
    <col min="2" max="2" width="9" style="11" bestFit="1" customWidth="1"/>
    <col min="3" max="3" width="10.5546875" style="1" customWidth="1"/>
    <col min="4" max="4" width="9" style="10" bestFit="1" customWidth="1"/>
    <col min="5" max="6" width="9" style="10" customWidth="1"/>
    <col min="7" max="7" width="11.6640625" style="11" bestFit="1" customWidth="1"/>
    <col min="8" max="8" width="11.21875" style="11" bestFit="1" customWidth="1"/>
    <col min="9" max="9" width="15.109375" style="14" bestFit="1" customWidth="1"/>
    <col min="10" max="10" width="14.6640625" style="10" bestFit="1" customWidth="1"/>
    <col min="11" max="11" width="14.77734375" style="6" bestFit="1" customWidth="1"/>
    <col min="12" max="12" width="14.44140625" style="6" bestFit="1" customWidth="1"/>
    <col min="13" max="13" width="11.88671875" style="6" bestFit="1" customWidth="1"/>
    <col min="14" max="14" width="11.5546875" style="6" bestFit="1" customWidth="1"/>
    <col min="15" max="15" width="16.88671875" style="6" bestFit="1" customWidth="1"/>
    <col min="16" max="16" width="16.33203125" style="6" bestFit="1" customWidth="1"/>
    <col min="17" max="19" width="8.88671875" style="6" bestFit="1" customWidth="1"/>
    <col min="20" max="20" width="10.33203125" style="6" bestFit="1" customWidth="1"/>
    <col min="21" max="23" width="8.88671875" style="6" bestFit="1" customWidth="1"/>
    <col min="24" max="24" width="13.5546875" style="6" bestFit="1" customWidth="1"/>
    <col min="25" max="27" width="10.77734375" style="6" bestFit="1" customWidth="1"/>
    <col min="28" max="30" width="10.5546875" style="6" bestFit="1" customWidth="1"/>
    <col min="31" max="31" width="13.88671875" style="6" bestFit="1" customWidth="1"/>
    <col min="32" max="32" width="9.44140625" style="6" bestFit="1" customWidth="1"/>
    <col min="33" max="33" width="13.5546875" style="6" bestFit="1" customWidth="1"/>
    <col min="34" max="34" width="10.44140625" style="6" bestFit="1" customWidth="1"/>
    <col min="35" max="35" width="13.21875" style="6" bestFit="1" customWidth="1"/>
    <col min="36" max="36" width="11.44140625" style="3" bestFit="1" customWidth="1"/>
    <col min="37" max="37" width="10.77734375" style="3" bestFit="1" customWidth="1"/>
    <col min="38" max="38" width="10.33203125" style="3" bestFit="1" customWidth="1"/>
    <col min="39" max="40" width="11.44140625" style="3" bestFit="1" customWidth="1"/>
    <col min="41" max="41" width="10.77734375" style="3" bestFit="1" customWidth="1"/>
    <col min="42" max="42" width="11.44140625" style="3" bestFit="1" customWidth="1"/>
    <col min="43" max="43" width="10.33203125" style="3" bestFit="1" customWidth="1"/>
    <col min="44" max="44" width="11.44140625" style="3" bestFit="1" customWidth="1"/>
    <col min="45" max="45" width="10.77734375" style="3" bestFit="1" customWidth="1"/>
    <col min="46" max="46" width="11.44140625" style="3" bestFit="1" customWidth="1"/>
    <col min="47" max="47" width="10.33203125" style="3" bestFit="1" customWidth="1"/>
    <col min="48" max="48" width="11.44140625" style="3" bestFit="1" customWidth="1"/>
    <col min="49" max="49" width="10.77734375" style="3" bestFit="1" customWidth="1"/>
    <col min="50" max="50" width="10.33203125" style="3" bestFit="1" customWidth="1"/>
    <col min="51" max="51" width="11.44140625" style="3" bestFit="1" customWidth="1"/>
    <col min="54" max="54" width="14.5546875" style="4" bestFit="1" customWidth="1"/>
    <col min="56" max="16384" width="8.88671875" style="1"/>
  </cols>
  <sheetData>
    <row r="1" spans="1:55" s="12" customFormat="1" x14ac:dyDescent="0.3">
      <c r="A1" s="7" t="s">
        <v>173</v>
      </c>
      <c r="B1" s="8">
        <v>5</v>
      </c>
      <c r="C1" s="9">
        <v>10</v>
      </c>
      <c r="D1" s="10"/>
      <c r="E1" s="10"/>
      <c r="F1" s="10"/>
      <c r="G1" s="11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4"/>
      <c r="BA1" s="14"/>
      <c r="BB1" s="10"/>
      <c r="BC1" s="14"/>
    </row>
    <row r="2" spans="1:55" s="12" customFormat="1" ht="13.8" x14ac:dyDescent="0.3">
      <c r="A2" s="15" t="s">
        <v>0</v>
      </c>
      <c r="B2" s="16" t="s">
        <v>1</v>
      </c>
      <c r="C2" s="17" t="s">
        <v>172</v>
      </c>
      <c r="D2" s="17" t="s">
        <v>169</v>
      </c>
      <c r="E2" s="17" t="s">
        <v>199</v>
      </c>
      <c r="F2" s="17" t="s">
        <v>200</v>
      </c>
      <c r="G2" s="16" t="s">
        <v>2</v>
      </c>
      <c r="H2" s="16" t="s">
        <v>3</v>
      </c>
      <c r="I2" s="17" t="s">
        <v>170</v>
      </c>
      <c r="J2" s="18" t="s">
        <v>171</v>
      </c>
      <c r="K2" s="24" t="s">
        <v>174</v>
      </c>
      <c r="L2" s="24" t="s">
        <v>175</v>
      </c>
      <c r="M2" s="24" t="s">
        <v>176</v>
      </c>
      <c r="N2" s="24" t="s">
        <v>177</v>
      </c>
      <c r="O2" s="24" t="s">
        <v>178</v>
      </c>
      <c r="P2" s="24" t="s">
        <v>179</v>
      </c>
      <c r="Q2" s="24" t="s">
        <v>180</v>
      </c>
      <c r="R2" s="24" t="s">
        <v>181</v>
      </c>
      <c r="S2" s="24" t="s">
        <v>182</v>
      </c>
      <c r="T2" s="24" t="s">
        <v>183</v>
      </c>
      <c r="U2" s="24" t="s">
        <v>184</v>
      </c>
      <c r="V2" s="24" t="s">
        <v>185</v>
      </c>
      <c r="W2" s="24" t="s">
        <v>186</v>
      </c>
      <c r="X2" s="24" t="s">
        <v>187</v>
      </c>
      <c r="Y2" s="24" t="s">
        <v>188</v>
      </c>
      <c r="Z2" s="24" t="s">
        <v>189</v>
      </c>
      <c r="AA2" s="24" t="s">
        <v>190</v>
      </c>
      <c r="AB2" s="24" t="s">
        <v>191</v>
      </c>
      <c r="AC2" s="24" t="s">
        <v>192</v>
      </c>
      <c r="AD2" s="24" t="s">
        <v>193</v>
      </c>
      <c r="AE2" s="24" t="s">
        <v>194</v>
      </c>
      <c r="AF2" s="24" t="s">
        <v>195</v>
      </c>
      <c r="AG2" s="24" t="s">
        <v>196</v>
      </c>
      <c r="AH2" s="16" t="s">
        <v>197</v>
      </c>
      <c r="AI2" s="24" t="s">
        <v>198</v>
      </c>
      <c r="AJ2" s="16" t="s">
        <v>153</v>
      </c>
      <c r="AK2" s="16" t="s">
        <v>154</v>
      </c>
      <c r="AL2" s="16" t="s">
        <v>155</v>
      </c>
      <c r="AM2" s="16" t="s">
        <v>156</v>
      </c>
      <c r="AN2" s="16" t="s">
        <v>157</v>
      </c>
      <c r="AO2" s="16" t="s">
        <v>158</v>
      </c>
      <c r="AP2" s="16" t="s">
        <v>159</v>
      </c>
      <c r="AQ2" s="16" t="s">
        <v>160</v>
      </c>
      <c r="AR2" s="16" t="s">
        <v>161</v>
      </c>
      <c r="AS2" s="16" t="s">
        <v>162</v>
      </c>
      <c r="AT2" s="16" t="s">
        <v>163</v>
      </c>
      <c r="AU2" s="16" t="s">
        <v>164</v>
      </c>
      <c r="AV2" s="16" t="s">
        <v>165</v>
      </c>
      <c r="AW2" s="16" t="s">
        <v>166</v>
      </c>
      <c r="AX2" s="16" t="s">
        <v>167</v>
      </c>
      <c r="AY2" s="16" t="s">
        <v>168</v>
      </c>
    </row>
    <row r="3" spans="1:55" ht="13.8" x14ac:dyDescent="0.3">
      <c r="A3" s="19" t="s">
        <v>4</v>
      </c>
      <c r="B3" s="20">
        <v>1500</v>
      </c>
      <c r="C3" s="5" t="str">
        <f>IF(foSecStockWatch[[#This Row],[ltp]] &gt;=foSecStockWatch[[#This Row],[max]],"BUY","NA")</f>
        <v>BUY</v>
      </c>
      <c r="D3" s="22">
        <f>MAX(foSecStockWatch[[#This Row],[d1high]],foSecStockWatch[[#This Row],[d2high]],foSecStockWatch[[#This Row],[d3high]],foSecStockWatch[[#This Row],[d4high]])</f>
        <v>1496.15</v>
      </c>
      <c r="E3" s="22">
        <f>MIN(foSecStockWatch[[#This Row],[d1low]],foSecStockWatch[[#This Row],[d2low]],foSecStockWatch[[#This Row],[d3low]],foSecStockWatch[[#This Row],[d4low]])</f>
        <v>1422</v>
      </c>
      <c r="F3" s="22" t="str">
        <f>IF(foSecStockWatch[[#This Row],[ltp]] &lt;=foSecStockWatch[[#This Row],[low]],"SELL","NA")</f>
        <v>NA</v>
      </c>
      <c r="G3" s="23">
        <v>1769.05</v>
      </c>
      <c r="H3" s="23">
        <v>1322.55</v>
      </c>
      <c r="I3" s="26">
        <f>100-foSecStockWatch[[#This Row],[max]]*100/foSecStockWatch[[#This Row],[52_high]]</f>
        <v>15.426358780136226</v>
      </c>
      <c r="J3" s="27">
        <f>foSecStockWatch[[#This Row],[52_low]]*100/foSecStockWatch[[#This Row],[max]]</f>
        <v>88.396885339036857</v>
      </c>
      <c r="K3" s="25">
        <f>foSecStockWatch[[#This Row],[ltp]]-foSecStockWatch[[#This Row],[d2high]]</f>
        <v>37.200000000000045</v>
      </c>
      <c r="L3" s="25">
        <f>foSecStockWatch[[#This Row],[ltp]]-foSecStockWatch[[#This Row],[d2low]]</f>
        <v>77.099999999999909</v>
      </c>
      <c r="M3" s="25">
        <f>AVERAGE(foSecStockWatch[[#This Row],[d2high]],foSecStockWatch[[#This Row],[d3high]],foSecStockWatch[[#This Row],[d4high]])</f>
        <v>1477.6333333333332</v>
      </c>
      <c r="N3" s="25">
        <f>AVERAGE(foSecStockWatch[[#This Row],[d2low]],foSecStockWatch[[#This Row],[d3low]],foSecStockWatch[[#This Row],[d4low]])</f>
        <v>1440</v>
      </c>
      <c r="O3" s="25" t="str">
        <f>IF(foSecStockWatch[[#This Row],[ltp]] &lt;=foSecStockWatch[[#This Row],[LowAvg]],"RED","NA")</f>
        <v>NA</v>
      </c>
      <c r="P3" s="25" t="str">
        <f>IF(foSecStockWatch[[#This Row],[ltp]] &gt;foSecStockWatch[[#This Row],[HighAvg]],"GREEN","NA")</f>
        <v>GREEN</v>
      </c>
      <c r="Q3" s="25">
        <f>2*foSecStockWatch[[#This Row],[PIVOT]]-foSecStockWatch[[#This Row],[d2low]]</f>
        <v>1446.2999999999993</v>
      </c>
      <c r="R3" s="25">
        <f>foSecStockWatch[[#This Row],[PIVOT]]+foSecStockWatch[[#This Row],[d2high]]-foSecStockWatch[[#This Row],[d2low]]</f>
        <v>1474.4999999999995</v>
      </c>
      <c r="S3" s="25">
        <f>foSecStockWatch[[#This Row],[R1]]+foSecStockWatch[[#This Row],[d2high]]-foSecStockWatch[[#This Row],[d2low]]</f>
        <v>1486.1999999999994</v>
      </c>
      <c r="T3" s="25">
        <f>AVERAGE(foSecStockWatch[[#This Row],[d2high]],foSecStockWatch[[#This Row],[d2close]],foSecStockWatch[[#This Row],[d2low]])</f>
        <v>1434.5999999999997</v>
      </c>
      <c r="U3" s="25">
        <f>foSecStockWatch[[#This Row],[PIVOT]]*2-foSecStockWatch[[#This Row],[d2high]]</f>
        <v>1406.3999999999994</v>
      </c>
      <c r="V3" s="25">
        <f>foSecStockWatch[[#This Row],[PIVOT]]-(foSecStockWatch[[#This Row],[d2high]]-foSecStockWatch[[#This Row],[d2low]])</f>
        <v>1394.6999999999998</v>
      </c>
      <c r="W3" s="25">
        <f>foSecStockWatch[[#This Row],[S1]]-(foSecStockWatch[[#This Row],[d2high]]-foSecStockWatch[[#This Row],[d2low]])</f>
        <v>1366.4999999999995</v>
      </c>
      <c r="X3" s="25">
        <f>foSecStockWatch[[#This Row],[ltp]]-foSecStockWatch[[#This Row],[PIVOT]]</f>
        <v>65.400000000000318</v>
      </c>
      <c r="Y3" s="25">
        <f>foSecStockWatch[[#This Row],[ltp]]-foSecStockWatch[[#This Row],[R1]]</f>
        <v>53.700000000000728</v>
      </c>
      <c r="Z3" s="25">
        <f>foSecStockWatch[[#This Row],[ltp]]-foSecStockWatch[[#This Row],[R2]]</f>
        <v>25.500000000000455</v>
      </c>
      <c r="AA3" s="25">
        <f>foSecStockWatch[[#This Row],[ltp]]-foSecStockWatch[[#This Row],[R3]]</f>
        <v>13.800000000000637</v>
      </c>
      <c r="AB3" s="25">
        <f>foSecStockWatch[[#This Row],[ltp]]-foSecStockWatch[[#This Row],[S1]]</f>
        <v>93.600000000000591</v>
      </c>
      <c r="AC3" s="25">
        <f>foSecStockWatch[[#This Row],[ltp]]-foSecStockWatch[[#This Row],[S2]]</f>
        <v>105.30000000000018</v>
      </c>
      <c r="AD3" s="25">
        <f>foSecStockWatch[[#This Row],[ltp]]-foSecStockWatch[[#This Row],[S3]]</f>
        <v>133.50000000000045</v>
      </c>
      <c r="AE3" s="25">
        <f>foSecStockWatch[[#This Row],[d1open]]-foSecStockWatch[[#This Row],[d1high]]</f>
        <v>-20.349999999999909</v>
      </c>
      <c r="AF3" s="25">
        <f>foSecStockWatch[[#This Row],[Open-High]]*100/foSecStockWatch[[#This Row],[ltp]]</f>
        <v>-1.3566666666666607</v>
      </c>
      <c r="AG3" s="25">
        <f>foSecStockWatch[[#This Row],[d1high]]-foSecStockWatch[[#This Row],[d1low]]</f>
        <v>28.349999999999909</v>
      </c>
      <c r="AH3" s="25">
        <f>foSecStockWatch[[#This Row],[Open-Low]]*100/foSecStockWatch[[#This Row],[ltp]]</f>
        <v>1.8899999999999939</v>
      </c>
      <c r="AI3" s="25" t="b">
        <f>foSecStockWatch[[#This Row],[ltp]]&gt;foSecStockWatch[[#This Row],[d2close]]</f>
        <v>1</v>
      </c>
      <c r="AJ3" s="2">
        <v>1430</v>
      </c>
      <c r="AK3" s="2">
        <v>1450.35</v>
      </c>
      <c r="AL3" s="2">
        <v>1422</v>
      </c>
      <c r="AM3" s="2">
        <v>1443.1</v>
      </c>
      <c r="AN3" s="2">
        <v>1459.8</v>
      </c>
      <c r="AO3" s="2">
        <v>1462.8</v>
      </c>
      <c r="AP3" s="2">
        <v>1418.1</v>
      </c>
      <c r="AQ3" s="2">
        <v>1422.9</v>
      </c>
      <c r="AR3" s="2">
        <v>1430</v>
      </c>
      <c r="AS3" s="2">
        <v>1473.95</v>
      </c>
      <c r="AT3" s="2">
        <v>1416.45</v>
      </c>
      <c r="AU3" s="2">
        <v>1467.1</v>
      </c>
      <c r="AV3" s="2">
        <v>1496</v>
      </c>
      <c r="AW3" s="2">
        <v>1496.15</v>
      </c>
      <c r="AX3" s="2">
        <v>1430</v>
      </c>
      <c r="AY3" s="2">
        <v>1435</v>
      </c>
      <c r="AZ3" s="1"/>
      <c r="BA3" s="1"/>
      <c r="BB3" s="1"/>
      <c r="BC3" s="1"/>
    </row>
    <row r="4" spans="1:55" ht="13.8" hidden="1" x14ac:dyDescent="0.3">
      <c r="A4" s="19" t="s">
        <v>5</v>
      </c>
      <c r="B4" s="20">
        <v>136.4</v>
      </c>
      <c r="C4" s="5" t="str">
        <f>IF(foSecStockWatch[[#This Row],[ltp]] &gt;=foSecStockWatch[[#This Row],[max]],"BUY","NA")</f>
        <v>NA</v>
      </c>
      <c r="D4" s="22">
        <f>MAX(foSecStockWatch[[#This Row],[d1high]],foSecStockWatch[[#This Row],[d2high]],foSecStockWatch[[#This Row],[d3high]],foSecStockWatch[[#This Row],[d4high]])</f>
        <v>140</v>
      </c>
      <c r="E4" s="22">
        <f>MIN(foSecStockWatch[[#This Row],[d1low]],foSecStockWatch[[#This Row],[d2low]],foSecStockWatch[[#This Row],[d3low]],foSecStockWatch[[#This Row],[d4low]])</f>
        <v>135</v>
      </c>
      <c r="F4" s="22" t="str">
        <f>IF(foSecStockWatch[[#This Row],[ltp]] &lt;=foSecStockWatch[[#This Row],[low]],"SELL","NA")</f>
        <v>NA</v>
      </c>
      <c r="G4" s="23">
        <v>180.8</v>
      </c>
      <c r="H4" s="23">
        <v>113</v>
      </c>
      <c r="I4" s="26">
        <f>100-foSecStockWatch[[#This Row],[max]]*100/foSecStockWatch[[#This Row],[52_high]]</f>
        <v>22.56637168141593</v>
      </c>
      <c r="J4" s="27">
        <f>foSecStockWatch[[#This Row],[52_low]]*100/foSecStockWatch[[#This Row],[max]]</f>
        <v>80.714285714285708</v>
      </c>
      <c r="K4" s="25">
        <f>foSecStockWatch[[#This Row],[ltp]]-foSecStockWatch[[#This Row],[d2high]]</f>
        <v>-2.6999999999999886</v>
      </c>
      <c r="L4" s="25">
        <f>foSecStockWatch[[#This Row],[ltp]]-foSecStockWatch[[#This Row],[d2low]]</f>
        <v>-1</v>
      </c>
      <c r="M4" s="25">
        <f>AVERAGE(foSecStockWatch[[#This Row],[d2high]],foSecStockWatch[[#This Row],[d3high]],foSecStockWatch[[#This Row],[d4high]])</f>
        <v>139.58333333333334</v>
      </c>
      <c r="N4" s="25">
        <f>AVERAGE(foSecStockWatch[[#This Row],[d2low]],foSecStockWatch[[#This Row],[d3low]],foSecStockWatch[[#This Row],[d4low]])</f>
        <v>137.13333333333333</v>
      </c>
      <c r="O4" s="25" t="str">
        <f>IF(foSecStockWatch[[#This Row],[ltp]] &lt;=foSecStockWatch[[#This Row],[LowAvg]],"RED","NA")</f>
        <v>RED</v>
      </c>
      <c r="P4" s="25" t="str">
        <f>IF(foSecStockWatch[[#This Row],[ltp]] &gt;foSecStockWatch[[#This Row],[HighAvg]],"GREEN","NA")</f>
        <v>NA</v>
      </c>
      <c r="Q4" s="25">
        <f>2*foSecStockWatch[[#This Row],[PIVOT]]-foSecStockWatch[[#This Row],[d2low]]</f>
        <v>137.1333333333333</v>
      </c>
      <c r="R4" s="25">
        <f>foSecStockWatch[[#This Row],[PIVOT]]+foSecStockWatch[[#This Row],[d2high]]-foSecStockWatch[[#This Row],[d2low]]</f>
        <v>138.96666666666667</v>
      </c>
      <c r="S4" s="25">
        <f>foSecStockWatch[[#This Row],[R1]]+foSecStockWatch[[#This Row],[d2high]]-foSecStockWatch[[#This Row],[d2low]]</f>
        <v>138.83333333333329</v>
      </c>
      <c r="T4" s="25">
        <f>AVERAGE(foSecStockWatch[[#This Row],[d2high]],foSecStockWatch[[#This Row],[d2close]],foSecStockWatch[[#This Row],[d2low]])</f>
        <v>137.26666666666665</v>
      </c>
      <c r="U4" s="25">
        <f>foSecStockWatch[[#This Row],[PIVOT]]*2-foSecStockWatch[[#This Row],[d2high]]</f>
        <v>135.43333333333331</v>
      </c>
      <c r="V4" s="25">
        <f>foSecStockWatch[[#This Row],[PIVOT]]-(foSecStockWatch[[#This Row],[d2high]]-foSecStockWatch[[#This Row],[d2low]])</f>
        <v>135.56666666666666</v>
      </c>
      <c r="W4" s="25">
        <f>foSecStockWatch[[#This Row],[S1]]-(foSecStockWatch[[#This Row],[d2high]]-foSecStockWatch[[#This Row],[d2low]])</f>
        <v>133.73333333333332</v>
      </c>
      <c r="X4" s="25">
        <f>foSecStockWatch[[#This Row],[ltp]]-foSecStockWatch[[#This Row],[PIVOT]]</f>
        <v>-0.86666666666664582</v>
      </c>
      <c r="Y4" s="25">
        <f>foSecStockWatch[[#This Row],[ltp]]-foSecStockWatch[[#This Row],[R1]]</f>
        <v>-0.73333333333329165</v>
      </c>
      <c r="Z4" s="25">
        <f>foSecStockWatch[[#This Row],[ltp]]-foSecStockWatch[[#This Row],[R2]]</f>
        <v>-2.5666666666666629</v>
      </c>
      <c r="AA4" s="25">
        <f>foSecStockWatch[[#This Row],[ltp]]-foSecStockWatch[[#This Row],[R3]]</f>
        <v>-2.4333333333332803</v>
      </c>
      <c r="AB4" s="25">
        <f>foSecStockWatch[[#This Row],[ltp]]-foSecStockWatch[[#This Row],[S1]]</f>
        <v>0.96666666666669698</v>
      </c>
      <c r="AC4" s="25">
        <f>foSecStockWatch[[#This Row],[ltp]]-foSecStockWatch[[#This Row],[S2]]</f>
        <v>0.83333333333334281</v>
      </c>
      <c r="AD4" s="25">
        <f>foSecStockWatch[[#This Row],[ltp]]-foSecStockWatch[[#This Row],[S3]]</f>
        <v>2.6666666666666856</v>
      </c>
      <c r="AE4" s="25">
        <f>foSecStockWatch[[#This Row],[d1open]]-foSecStockWatch[[#This Row],[d1high]]</f>
        <v>-1.8000000000000114</v>
      </c>
      <c r="AF4" s="25">
        <f>foSecStockWatch[[#This Row],[Open-High]]*100/foSecStockWatch[[#This Row],[ltp]]</f>
        <v>-1.3196480938416506</v>
      </c>
      <c r="AG4" s="25">
        <f>foSecStockWatch[[#This Row],[d1high]]-foSecStockWatch[[#This Row],[d1low]]</f>
        <v>3.8000000000000114</v>
      </c>
      <c r="AH4" s="25">
        <f>foSecStockWatch[[#This Row],[Open-Low]]*100/foSecStockWatch[[#This Row],[ltp]]</f>
        <v>2.7859237536656973</v>
      </c>
      <c r="AI4" s="25" t="b">
        <f>foSecStockWatch[[#This Row],[ltp]]&gt;foSecStockWatch[[#This Row],[d2close]]</f>
        <v>1</v>
      </c>
      <c r="AJ4" s="2">
        <v>137</v>
      </c>
      <c r="AK4" s="2">
        <v>138.80000000000001</v>
      </c>
      <c r="AL4" s="2">
        <v>135</v>
      </c>
      <c r="AM4" s="2">
        <v>136.94999999999999</v>
      </c>
      <c r="AN4" s="2">
        <v>138</v>
      </c>
      <c r="AO4" s="2">
        <v>139.1</v>
      </c>
      <c r="AP4" s="2">
        <v>135.30000000000001</v>
      </c>
      <c r="AQ4" s="2">
        <v>137.4</v>
      </c>
      <c r="AR4" s="2">
        <v>134.94999999999999</v>
      </c>
      <c r="AS4" s="2">
        <v>139.65</v>
      </c>
      <c r="AT4" s="2">
        <v>134.1</v>
      </c>
      <c r="AU4" s="2">
        <v>139</v>
      </c>
      <c r="AV4" s="2">
        <v>138.44999999999999</v>
      </c>
      <c r="AW4" s="2">
        <v>140</v>
      </c>
      <c r="AX4" s="2">
        <v>135</v>
      </c>
      <c r="AY4" s="2">
        <v>136</v>
      </c>
      <c r="AZ4" s="1"/>
      <c r="BA4" s="1"/>
      <c r="BB4" s="1"/>
      <c r="BC4" s="1"/>
    </row>
    <row r="5" spans="1:55" ht="13.8" hidden="1" x14ac:dyDescent="0.3">
      <c r="A5" s="19" t="s">
        <v>6</v>
      </c>
      <c r="B5" s="20">
        <v>409</v>
      </c>
      <c r="C5" s="5" t="str">
        <f>IF(foSecStockWatch[[#This Row],[ltp]] &gt;=foSecStockWatch[[#This Row],[max]],"BUY","NA")</f>
        <v>NA</v>
      </c>
      <c r="D5" s="22">
        <f>MAX(foSecStockWatch[[#This Row],[d1high]],foSecStockWatch[[#This Row],[d2high]],foSecStockWatch[[#This Row],[d3high]],foSecStockWatch[[#This Row],[d4high]])</f>
        <v>410.25</v>
      </c>
      <c r="E5" s="22">
        <f>MIN(foSecStockWatch[[#This Row],[d1low]],foSecStockWatch[[#This Row],[d2low]],foSecStockWatch[[#This Row],[d3low]],foSecStockWatch[[#This Row],[d4low]])</f>
        <v>391</v>
      </c>
      <c r="F5" s="22" t="str">
        <f>IF(foSecStockWatch[[#This Row],[ltp]] &lt;=foSecStockWatch[[#This Row],[low]],"SELL","NA")</f>
        <v>NA</v>
      </c>
      <c r="G5" s="23">
        <v>430.6</v>
      </c>
      <c r="H5" s="23">
        <v>292.10000000000002</v>
      </c>
      <c r="I5" s="26">
        <f>100-foSecStockWatch[[#This Row],[max]]*100/foSecStockWatch[[#This Row],[52_high]]</f>
        <v>4.7259637714816591</v>
      </c>
      <c r="J5" s="27">
        <f>foSecStockWatch[[#This Row],[52_low]]*100/foSecStockWatch[[#This Row],[max]]</f>
        <v>71.200487507617311</v>
      </c>
      <c r="K5" s="25">
        <f>foSecStockWatch[[#This Row],[ltp]]-foSecStockWatch[[#This Row],[d2high]]</f>
        <v>7.3999999999999773</v>
      </c>
      <c r="L5" s="25">
        <f>foSecStockWatch[[#This Row],[ltp]]-foSecStockWatch[[#This Row],[d2low]]</f>
        <v>9.1000000000000227</v>
      </c>
      <c r="M5" s="25">
        <f>AVERAGE(foSecStockWatch[[#This Row],[d2high]],foSecStockWatch[[#This Row],[d3high]],foSecStockWatch[[#This Row],[d4high]])</f>
        <v>401.73333333333335</v>
      </c>
      <c r="N5" s="25">
        <f>AVERAGE(foSecStockWatch[[#This Row],[d2low]],foSecStockWatch[[#This Row],[d3low]],foSecStockWatch[[#This Row],[d4low]])</f>
        <v>397.11666666666662</v>
      </c>
      <c r="O5" s="25" t="str">
        <f>IF(foSecStockWatch[[#This Row],[ltp]] &lt;=foSecStockWatch[[#This Row],[LowAvg]],"RED","NA")</f>
        <v>NA</v>
      </c>
      <c r="P5" s="25" t="str">
        <f>IF(foSecStockWatch[[#This Row],[ltp]] &gt;foSecStockWatch[[#This Row],[HighAvg]],"GREEN","NA")</f>
        <v>GREEN</v>
      </c>
      <c r="Q5" s="25">
        <f>2*foSecStockWatch[[#This Row],[PIVOT]]-foSecStockWatch[[#This Row],[d2low]]</f>
        <v>398.16666666666663</v>
      </c>
      <c r="R5" s="25">
        <f>foSecStockWatch[[#This Row],[PIVOT]]+foSecStockWatch[[#This Row],[d2high]]-foSecStockWatch[[#This Row],[d2low]]</f>
        <v>400.73333333333335</v>
      </c>
      <c r="S5" s="25">
        <f>foSecStockWatch[[#This Row],[R1]]+foSecStockWatch[[#This Row],[d2high]]-foSecStockWatch[[#This Row],[d2low]]</f>
        <v>399.86666666666667</v>
      </c>
      <c r="T5" s="25">
        <f>AVERAGE(foSecStockWatch[[#This Row],[d2high]],foSecStockWatch[[#This Row],[d2close]],foSecStockWatch[[#This Row],[d2low]])</f>
        <v>399.0333333333333</v>
      </c>
      <c r="U5" s="25">
        <f>foSecStockWatch[[#This Row],[PIVOT]]*2-foSecStockWatch[[#This Row],[d2high]]</f>
        <v>396.46666666666658</v>
      </c>
      <c r="V5" s="25">
        <f>foSecStockWatch[[#This Row],[PIVOT]]-(foSecStockWatch[[#This Row],[d2high]]-foSecStockWatch[[#This Row],[d2low]])</f>
        <v>397.33333333333326</v>
      </c>
      <c r="W5" s="25">
        <f>foSecStockWatch[[#This Row],[S1]]-(foSecStockWatch[[#This Row],[d2high]]-foSecStockWatch[[#This Row],[d2low]])</f>
        <v>394.76666666666654</v>
      </c>
      <c r="X5" s="25">
        <f>foSecStockWatch[[#This Row],[ltp]]-foSecStockWatch[[#This Row],[PIVOT]]</f>
        <v>9.966666666666697</v>
      </c>
      <c r="Y5" s="25">
        <f>foSecStockWatch[[#This Row],[ltp]]-foSecStockWatch[[#This Row],[R1]]</f>
        <v>10.833333333333371</v>
      </c>
      <c r="Z5" s="25">
        <f>foSecStockWatch[[#This Row],[ltp]]-foSecStockWatch[[#This Row],[R2]]</f>
        <v>8.2666666666666515</v>
      </c>
      <c r="AA5" s="25">
        <f>foSecStockWatch[[#This Row],[ltp]]-foSecStockWatch[[#This Row],[R3]]</f>
        <v>9.1333333333333258</v>
      </c>
      <c r="AB5" s="25">
        <f>foSecStockWatch[[#This Row],[ltp]]-foSecStockWatch[[#This Row],[S1]]</f>
        <v>12.533333333333417</v>
      </c>
      <c r="AC5" s="25">
        <f>foSecStockWatch[[#This Row],[ltp]]-foSecStockWatch[[#This Row],[S2]]</f>
        <v>11.666666666666742</v>
      </c>
      <c r="AD5" s="25">
        <f>foSecStockWatch[[#This Row],[ltp]]-foSecStockWatch[[#This Row],[S3]]</f>
        <v>14.233333333333462</v>
      </c>
      <c r="AE5" s="25">
        <f>foSecStockWatch[[#This Row],[d1open]]-foSecStockWatch[[#This Row],[d1high]]</f>
        <v>-9.25</v>
      </c>
      <c r="AF5" s="25">
        <f>foSecStockWatch[[#This Row],[Open-High]]*100/foSecStockWatch[[#This Row],[ltp]]</f>
        <v>-2.2616136919315402</v>
      </c>
      <c r="AG5" s="25">
        <f>foSecStockWatch[[#This Row],[d1high]]-foSecStockWatch[[#This Row],[d1low]]</f>
        <v>14.25</v>
      </c>
      <c r="AH5" s="25">
        <f>foSecStockWatch[[#This Row],[Open-Low]]*100/foSecStockWatch[[#This Row],[ltp]]</f>
        <v>3.4841075794621026</v>
      </c>
      <c r="AI5" s="25" t="b">
        <f>foSecStockWatch[[#This Row],[ltp]]&gt;foSecStockWatch[[#This Row],[d2close]]</f>
        <v>1</v>
      </c>
      <c r="AJ5" s="2">
        <v>401</v>
      </c>
      <c r="AK5" s="2">
        <v>410.25</v>
      </c>
      <c r="AL5" s="2">
        <v>396</v>
      </c>
      <c r="AM5" s="2">
        <v>409.05</v>
      </c>
      <c r="AN5" s="2">
        <v>397.8</v>
      </c>
      <c r="AO5" s="2">
        <v>401.6</v>
      </c>
      <c r="AP5" s="2">
        <v>395.6</v>
      </c>
      <c r="AQ5" s="2">
        <v>399.9</v>
      </c>
      <c r="AR5" s="2">
        <v>396.35</v>
      </c>
      <c r="AS5" s="2">
        <v>402.85</v>
      </c>
      <c r="AT5" s="2">
        <v>391.55</v>
      </c>
      <c r="AU5" s="2">
        <v>400.45</v>
      </c>
      <c r="AV5" s="2">
        <v>396</v>
      </c>
      <c r="AW5" s="2">
        <v>400.75</v>
      </c>
      <c r="AX5" s="2">
        <v>391</v>
      </c>
      <c r="AY5" s="2">
        <v>395</v>
      </c>
      <c r="AZ5" s="1"/>
      <c r="BA5" s="1"/>
      <c r="BB5" s="1"/>
      <c r="BC5" s="1"/>
    </row>
    <row r="6" spans="1:55" ht="13.8" hidden="1" x14ac:dyDescent="0.3">
      <c r="A6" s="19" t="s">
        <v>7</v>
      </c>
      <c r="B6" s="20">
        <v>62.55</v>
      </c>
      <c r="C6" s="5" t="str">
        <f>IF(foSecStockWatch[[#This Row],[ltp]] &gt;=foSecStockWatch[[#This Row],[max]],"BUY","NA")</f>
        <v>NA</v>
      </c>
      <c r="D6" s="22">
        <f>MAX(foSecStockWatch[[#This Row],[d1high]],foSecStockWatch[[#This Row],[d2high]],foSecStockWatch[[#This Row],[d3high]],foSecStockWatch[[#This Row],[d4high]])</f>
        <v>63.15</v>
      </c>
      <c r="E6" s="22">
        <f>MIN(foSecStockWatch[[#This Row],[d1low]],foSecStockWatch[[#This Row],[d2low]],foSecStockWatch[[#This Row],[d3low]],foSecStockWatch[[#This Row],[d4low]])</f>
        <v>59</v>
      </c>
      <c r="F6" s="22" t="str">
        <f>IF(foSecStockWatch[[#This Row],[ltp]] &lt;=foSecStockWatch[[#This Row],[low]],"SELL","NA")</f>
        <v>NA</v>
      </c>
      <c r="G6" s="23">
        <v>69.900000000000006</v>
      </c>
      <c r="H6" s="23">
        <v>23.7</v>
      </c>
      <c r="I6" s="26">
        <f>100-foSecStockWatch[[#This Row],[max]]*100/foSecStockWatch[[#This Row],[52_high]]</f>
        <v>9.6566523605150252</v>
      </c>
      <c r="J6" s="27">
        <f>foSecStockWatch[[#This Row],[52_low]]*100/foSecStockWatch[[#This Row],[max]]</f>
        <v>37.529691211401428</v>
      </c>
      <c r="K6" s="25">
        <f>foSecStockWatch[[#This Row],[ltp]]-foSecStockWatch[[#This Row],[d2high]]</f>
        <v>-0.55000000000000426</v>
      </c>
      <c r="L6" s="25">
        <f>foSecStockWatch[[#This Row],[ltp]]-foSecStockWatch[[#This Row],[d2low]]</f>
        <v>4.9999999999997158E-2</v>
      </c>
      <c r="M6" s="25">
        <f>AVERAGE(foSecStockWatch[[#This Row],[d2high]],foSecStockWatch[[#This Row],[d3high]],foSecStockWatch[[#This Row],[d4high]])</f>
        <v>61.466666666666669</v>
      </c>
      <c r="N6" s="25">
        <f>AVERAGE(foSecStockWatch[[#This Row],[d2low]],foSecStockWatch[[#This Row],[d3low]],foSecStockWatch[[#This Row],[d4low]])</f>
        <v>60.75</v>
      </c>
      <c r="O6" s="25" t="str">
        <f>IF(foSecStockWatch[[#This Row],[ltp]] &lt;=foSecStockWatch[[#This Row],[LowAvg]],"RED","NA")</f>
        <v>NA</v>
      </c>
      <c r="P6" s="25" t="str">
        <f>IF(foSecStockWatch[[#This Row],[ltp]] &gt;foSecStockWatch[[#This Row],[HighAvg]],"GREEN","NA")</f>
        <v>GREEN</v>
      </c>
      <c r="Q6" s="25">
        <f>2*foSecStockWatch[[#This Row],[PIVOT]]-foSecStockWatch[[#This Row],[d2low]]</f>
        <v>60.5</v>
      </c>
      <c r="R6" s="25">
        <f>foSecStockWatch[[#This Row],[PIVOT]]+foSecStockWatch[[#This Row],[d2high]]-foSecStockWatch[[#This Row],[d2low]]</f>
        <v>62.099999999999994</v>
      </c>
      <c r="S6" s="25">
        <f>foSecStockWatch[[#This Row],[R1]]+foSecStockWatch[[#This Row],[d2high]]-foSecStockWatch[[#This Row],[d2low]]</f>
        <v>61.099999999999994</v>
      </c>
      <c r="T6" s="25">
        <f>AVERAGE(foSecStockWatch[[#This Row],[d2high]],foSecStockWatch[[#This Row],[d2close]],foSecStockWatch[[#This Row],[d2low]])</f>
        <v>61.5</v>
      </c>
      <c r="U6" s="25">
        <f>foSecStockWatch[[#This Row],[PIVOT]]*2-foSecStockWatch[[#This Row],[d2high]]</f>
        <v>59.9</v>
      </c>
      <c r="V6" s="25">
        <f>foSecStockWatch[[#This Row],[PIVOT]]-(foSecStockWatch[[#This Row],[d2high]]-foSecStockWatch[[#This Row],[d2low]])</f>
        <v>60.9</v>
      </c>
      <c r="W6" s="25">
        <f>foSecStockWatch[[#This Row],[S1]]-(foSecStockWatch[[#This Row],[d2high]]-foSecStockWatch[[#This Row],[d2low]])</f>
        <v>59.3</v>
      </c>
      <c r="X6" s="25">
        <f>foSecStockWatch[[#This Row],[ltp]]-foSecStockWatch[[#This Row],[PIVOT]]</f>
        <v>1.0499999999999972</v>
      </c>
      <c r="Y6" s="25">
        <f>foSecStockWatch[[#This Row],[ltp]]-foSecStockWatch[[#This Row],[R1]]</f>
        <v>2.0499999999999972</v>
      </c>
      <c r="Z6" s="25">
        <f>foSecStockWatch[[#This Row],[ltp]]-foSecStockWatch[[#This Row],[R2]]</f>
        <v>0.45000000000000284</v>
      </c>
      <c r="AA6" s="25">
        <f>foSecStockWatch[[#This Row],[ltp]]-foSecStockWatch[[#This Row],[R3]]</f>
        <v>1.4500000000000028</v>
      </c>
      <c r="AB6" s="25">
        <f>foSecStockWatch[[#This Row],[ltp]]-foSecStockWatch[[#This Row],[S1]]</f>
        <v>2.6499999999999986</v>
      </c>
      <c r="AC6" s="25">
        <f>foSecStockWatch[[#This Row],[ltp]]-foSecStockWatch[[#This Row],[S2]]</f>
        <v>1.6499999999999986</v>
      </c>
      <c r="AD6" s="25">
        <f>foSecStockWatch[[#This Row],[ltp]]-foSecStockWatch[[#This Row],[S3]]</f>
        <v>3.25</v>
      </c>
      <c r="AE6" s="25">
        <f>foSecStockWatch[[#This Row],[d1open]]-foSecStockWatch[[#This Row],[d1high]]</f>
        <v>-0.14999999999999858</v>
      </c>
      <c r="AF6" s="25">
        <f>foSecStockWatch[[#This Row],[Open-High]]*100/foSecStockWatch[[#This Row],[ltp]]</f>
        <v>-0.23980815347721596</v>
      </c>
      <c r="AG6" s="25">
        <f>foSecStockWatch[[#This Row],[d1high]]-foSecStockWatch[[#This Row],[d1low]]</f>
        <v>1.1499999999999986</v>
      </c>
      <c r="AH6" s="25">
        <f>foSecStockWatch[[#This Row],[Open-Low]]*100/foSecStockWatch[[#This Row],[ltp]]</f>
        <v>1.8385291766586709</v>
      </c>
      <c r="AI6" s="25" t="b">
        <f>foSecStockWatch[[#This Row],[ltp]]&gt;foSecStockWatch[[#This Row],[d2close]]</f>
        <v>1</v>
      </c>
      <c r="AJ6" s="2">
        <v>63</v>
      </c>
      <c r="AK6" s="2">
        <v>63.15</v>
      </c>
      <c r="AL6" s="2">
        <v>62</v>
      </c>
      <c r="AM6" s="2">
        <v>62.45</v>
      </c>
      <c r="AN6" s="2">
        <v>60.8</v>
      </c>
      <c r="AO6" s="2">
        <v>63.1</v>
      </c>
      <c r="AP6" s="2">
        <v>58.9</v>
      </c>
      <c r="AQ6" s="2">
        <v>62.5</v>
      </c>
      <c r="AR6" s="2">
        <v>59.2</v>
      </c>
      <c r="AS6" s="2">
        <v>61.1</v>
      </c>
      <c r="AT6" s="2">
        <v>58.4</v>
      </c>
      <c r="AU6" s="2">
        <v>60.75</v>
      </c>
      <c r="AV6" s="2">
        <v>59.6</v>
      </c>
      <c r="AW6" s="2">
        <v>60.2</v>
      </c>
      <c r="AX6" s="2">
        <v>59</v>
      </c>
      <c r="AY6" s="2">
        <v>59</v>
      </c>
      <c r="AZ6" s="1"/>
      <c r="BA6" s="1"/>
      <c r="BB6" s="1"/>
      <c r="BC6" s="1"/>
    </row>
    <row r="7" spans="1:55" ht="13.8" hidden="1" x14ac:dyDescent="0.3">
      <c r="A7" s="19" t="s">
        <v>8</v>
      </c>
      <c r="B7" s="20">
        <v>675.8</v>
      </c>
      <c r="C7" s="5" t="str">
        <f>IF(foSecStockWatch[[#This Row],[ltp]] &gt;=foSecStockWatch[[#This Row],[max]],"BUY","NA")</f>
        <v>NA</v>
      </c>
      <c r="D7" s="22">
        <f>MAX(foSecStockWatch[[#This Row],[d1high]],foSecStockWatch[[#This Row],[d2high]],foSecStockWatch[[#This Row],[d3high]],foSecStockWatch[[#This Row],[d4high]])</f>
        <v>700</v>
      </c>
      <c r="E7" s="22">
        <f>MIN(foSecStockWatch[[#This Row],[d1low]],foSecStockWatch[[#This Row],[d2low]],foSecStockWatch[[#This Row],[d3low]],foSecStockWatch[[#This Row],[d4low]])</f>
        <v>673</v>
      </c>
      <c r="F7" s="22" t="str">
        <f>IF(foSecStockWatch[[#This Row],[ltp]] &lt;=foSecStockWatch[[#This Row],[low]],"SELL","NA")</f>
        <v>NA</v>
      </c>
      <c r="G7" s="23">
        <v>806.75</v>
      </c>
      <c r="H7" s="23">
        <v>572.85</v>
      </c>
      <c r="I7" s="26">
        <f>100-foSecStockWatch[[#This Row],[max]]*100/foSecStockWatch[[#This Row],[52_high]]</f>
        <v>13.232104121475061</v>
      </c>
      <c r="J7" s="27">
        <f>foSecStockWatch[[#This Row],[52_low]]*100/foSecStockWatch[[#This Row],[max]]</f>
        <v>81.835714285714289</v>
      </c>
      <c r="K7" s="25">
        <f>foSecStockWatch[[#This Row],[ltp]]-foSecStockWatch[[#This Row],[d2high]]</f>
        <v>-24.200000000000045</v>
      </c>
      <c r="L7" s="25">
        <f>foSecStockWatch[[#This Row],[ltp]]-foSecStockWatch[[#This Row],[d2low]]</f>
        <v>-4.2000000000000455</v>
      </c>
      <c r="M7" s="25">
        <f>AVERAGE(foSecStockWatch[[#This Row],[d2high]],foSecStockWatch[[#This Row],[d3high]],foSecStockWatch[[#This Row],[d4high]])</f>
        <v>696.38333333333321</v>
      </c>
      <c r="N7" s="25">
        <f>AVERAGE(foSecStockWatch[[#This Row],[d2low]],foSecStockWatch[[#This Row],[d3low]],foSecStockWatch[[#This Row],[d4low]])</f>
        <v>684.18333333333339</v>
      </c>
      <c r="O7" s="25" t="str">
        <f>IF(foSecStockWatch[[#This Row],[ltp]] &lt;=foSecStockWatch[[#This Row],[LowAvg]],"RED","NA")</f>
        <v>RED</v>
      </c>
      <c r="P7" s="25" t="str">
        <f>IF(foSecStockWatch[[#This Row],[ltp]] &gt;foSecStockWatch[[#This Row],[HighAvg]],"GREEN","NA")</f>
        <v>NA</v>
      </c>
      <c r="Q7" s="25">
        <f>2*foSecStockWatch[[#This Row],[PIVOT]]-foSecStockWatch[[#This Row],[d2low]]</f>
        <v>691.43333333333339</v>
      </c>
      <c r="R7" s="25">
        <f>foSecStockWatch[[#This Row],[PIVOT]]+foSecStockWatch[[#This Row],[d2high]]-foSecStockWatch[[#This Row],[d2low]]</f>
        <v>705.7166666666667</v>
      </c>
      <c r="S7" s="25">
        <f>foSecStockWatch[[#This Row],[R1]]+foSecStockWatch[[#This Row],[d2high]]-foSecStockWatch[[#This Row],[d2low]]</f>
        <v>711.43333333333339</v>
      </c>
      <c r="T7" s="25">
        <f>AVERAGE(foSecStockWatch[[#This Row],[d2high]],foSecStockWatch[[#This Row],[d2close]],foSecStockWatch[[#This Row],[d2low]])</f>
        <v>685.7166666666667</v>
      </c>
      <c r="U7" s="25">
        <f>foSecStockWatch[[#This Row],[PIVOT]]*2-foSecStockWatch[[#This Row],[d2high]]</f>
        <v>671.43333333333339</v>
      </c>
      <c r="V7" s="25">
        <f>foSecStockWatch[[#This Row],[PIVOT]]-(foSecStockWatch[[#This Row],[d2high]]-foSecStockWatch[[#This Row],[d2low]])</f>
        <v>665.7166666666667</v>
      </c>
      <c r="W7" s="25">
        <f>foSecStockWatch[[#This Row],[S1]]-(foSecStockWatch[[#This Row],[d2high]]-foSecStockWatch[[#This Row],[d2low]])</f>
        <v>651.43333333333339</v>
      </c>
      <c r="X7" s="25">
        <f>foSecStockWatch[[#This Row],[ltp]]-foSecStockWatch[[#This Row],[PIVOT]]</f>
        <v>-9.9166666666667425</v>
      </c>
      <c r="Y7" s="25">
        <f>foSecStockWatch[[#This Row],[ltp]]-foSecStockWatch[[#This Row],[R1]]</f>
        <v>-15.633333333333439</v>
      </c>
      <c r="Z7" s="25">
        <f>foSecStockWatch[[#This Row],[ltp]]-foSecStockWatch[[#This Row],[R2]]</f>
        <v>-29.916666666666742</v>
      </c>
      <c r="AA7" s="25">
        <f>foSecStockWatch[[#This Row],[ltp]]-foSecStockWatch[[#This Row],[R3]]</f>
        <v>-35.633333333333439</v>
      </c>
      <c r="AB7" s="25">
        <f>foSecStockWatch[[#This Row],[ltp]]-foSecStockWatch[[#This Row],[S1]]</f>
        <v>4.3666666666665606</v>
      </c>
      <c r="AC7" s="25">
        <f>foSecStockWatch[[#This Row],[ltp]]-foSecStockWatch[[#This Row],[S2]]</f>
        <v>10.083333333333258</v>
      </c>
      <c r="AD7" s="25">
        <f>foSecStockWatch[[#This Row],[ltp]]-foSecStockWatch[[#This Row],[S3]]</f>
        <v>24.366666666666561</v>
      </c>
      <c r="AE7" s="25">
        <f>foSecStockWatch[[#This Row],[d1open]]-foSecStockWatch[[#This Row],[d1high]]</f>
        <v>-8.2999999999999545</v>
      </c>
      <c r="AF7" s="25">
        <f>foSecStockWatch[[#This Row],[Open-High]]*100/foSecStockWatch[[#This Row],[ltp]]</f>
        <v>-1.2281740159810528</v>
      </c>
      <c r="AG7" s="25">
        <f>foSecStockWatch[[#This Row],[d1high]]-foSecStockWatch[[#This Row],[d1low]]</f>
        <v>16.299999999999955</v>
      </c>
      <c r="AH7" s="25">
        <f>foSecStockWatch[[#This Row],[Open-Low]]*100/foSecStockWatch[[#This Row],[ltp]]</f>
        <v>2.4119562000591825</v>
      </c>
      <c r="AI7" s="25" t="b">
        <f>foSecStockWatch[[#This Row],[ltp]]&gt;foSecStockWatch[[#This Row],[d2close]]</f>
        <v>0</v>
      </c>
      <c r="AJ7" s="2">
        <v>681</v>
      </c>
      <c r="AK7" s="2">
        <v>689.3</v>
      </c>
      <c r="AL7" s="2">
        <v>673</v>
      </c>
      <c r="AM7" s="2">
        <v>680.85</v>
      </c>
      <c r="AN7" s="2">
        <v>693.55</v>
      </c>
      <c r="AO7" s="2">
        <v>700</v>
      </c>
      <c r="AP7" s="2">
        <v>677.15</v>
      </c>
      <c r="AQ7" s="2">
        <v>680</v>
      </c>
      <c r="AR7" s="2">
        <v>687.5</v>
      </c>
      <c r="AS7" s="2">
        <v>695.6</v>
      </c>
      <c r="AT7" s="2">
        <v>673.1</v>
      </c>
      <c r="AU7" s="2">
        <v>693.55</v>
      </c>
      <c r="AV7" s="2">
        <v>688.1</v>
      </c>
      <c r="AW7" s="2">
        <v>693.55</v>
      </c>
      <c r="AX7" s="2">
        <v>679</v>
      </c>
      <c r="AY7" s="2">
        <v>684</v>
      </c>
      <c r="AZ7" s="1"/>
      <c r="BA7" s="1"/>
      <c r="BB7" s="1"/>
      <c r="BC7" s="1"/>
    </row>
    <row r="8" spans="1:55" ht="13.8" hidden="1" x14ac:dyDescent="0.3">
      <c r="A8" s="19" t="s">
        <v>9</v>
      </c>
      <c r="B8" s="20">
        <v>188.7</v>
      </c>
      <c r="C8" s="5" t="str">
        <f>IF(foSecStockWatch[[#This Row],[ltp]] &gt;=foSecStockWatch[[#This Row],[max]],"BUY","NA")</f>
        <v>NA</v>
      </c>
      <c r="D8" s="22">
        <f>MAX(foSecStockWatch[[#This Row],[d1high]],foSecStockWatch[[#This Row],[d2high]],foSecStockWatch[[#This Row],[d3high]],foSecStockWatch[[#This Row],[d4high]])</f>
        <v>193.35</v>
      </c>
      <c r="E8" s="22">
        <f>MIN(foSecStockWatch[[#This Row],[d1low]],foSecStockWatch[[#This Row],[d2low]],foSecStockWatch[[#This Row],[d3low]],foSecStockWatch[[#This Row],[d4low]])</f>
        <v>185</v>
      </c>
      <c r="F8" s="22" t="str">
        <f>IF(foSecStockWatch[[#This Row],[ltp]] &lt;=foSecStockWatch[[#This Row],[low]],"SELL","NA")</f>
        <v>NA</v>
      </c>
      <c r="G8" s="23">
        <v>244</v>
      </c>
      <c r="H8" s="23">
        <v>184.1</v>
      </c>
      <c r="I8" s="26">
        <f>100-foSecStockWatch[[#This Row],[max]]*100/foSecStockWatch[[#This Row],[52_high]]</f>
        <v>20.758196721311478</v>
      </c>
      <c r="J8" s="27">
        <f>foSecStockWatch[[#This Row],[52_low]]*100/foSecStockWatch[[#This Row],[max]]</f>
        <v>95.215929661236103</v>
      </c>
      <c r="K8" s="25">
        <f>foSecStockWatch[[#This Row],[ltp]]-foSecStockWatch[[#This Row],[d2high]]</f>
        <v>-3</v>
      </c>
      <c r="L8" s="25">
        <f>foSecStockWatch[[#This Row],[ltp]]-foSecStockWatch[[#This Row],[d2low]]</f>
        <v>0.69999999999998863</v>
      </c>
      <c r="M8" s="25">
        <f>AVERAGE(foSecStockWatch[[#This Row],[d2high]],foSecStockWatch[[#This Row],[d3high]],foSecStockWatch[[#This Row],[d4high]])</f>
        <v>191.93333333333331</v>
      </c>
      <c r="N8" s="25">
        <f>AVERAGE(foSecStockWatch[[#This Row],[d2low]],foSecStockWatch[[#This Row],[d3low]],foSecStockWatch[[#This Row],[d4low]])</f>
        <v>188.45000000000002</v>
      </c>
      <c r="O8" s="25" t="str">
        <f>IF(foSecStockWatch[[#This Row],[ltp]] &lt;=foSecStockWatch[[#This Row],[LowAvg]],"RED","NA")</f>
        <v>NA</v>
      </c>
      <c r="P8" s="25" t="str">
        <f>IF(foSecStockWatch[[#This Row],[ltp]] &gt;foSecStockWatch[[#This Row],[HighAvg]],"GREEN","NA")</f>
        <v>NA</v>
      </c>
      <c r="Q8" s="25">
        <f>2*foSecStockWatch[[#This Row],[PIVOT]]-foSecStockWatch[[#This Row],[d2low]]</f>
        <v>189.7</v>
      </c>
      <c r="R8" s="25">
        <f>foSecStockWatch[[#This Row],[PIVOT]]+foSecStockWatch[[#This Row],[d2high]]-foSecStockWatch[[#This Row],[d2low]]</f>
        <v>192.54999999999995</v>
      </c>
      <c r="S8" s="25">
        <f>foSecStockWatch[[#This Row],[R1]]+foSecStockWatch[[#This Row],[d2high]]-foSecStockWatch[[#This Row],[d2low]]</f>
        <v>193.39999999999998</v>
      </c>
      <c r="T8" s="25">
        <f>AVERAGE(foSecStockWatch[[#This Row],[d2high]],foSecStockWatch[[#This Row],[d2close]],foSecStockWatch[[#This Row],[d2low]])</f>
        <v>188.85</v>
      </c>
      <c r="U8" s="25">
        <f>foSecStockWatch[[#This Row],[PIVOT]]*2-foSecStockWatch[[#This Row],[d2high]]</f>
        <v>186</v>
      </c>
      <c r="V8" s="25">
        <f>foSecStockWatch[[#This Row],[PIVOT]]-(foSecStockWatch[[#This Row],[d2high]]-foSecStockWatch[[#This Row],[d2low]])</f>
        <v>185.15</v>
      </c>
      <c r="W8" s="25">
        <f>foSecStockWatch[[#This Row],[S1]]-(foSecStockWatch[[#This Row],[d2high]]-foSecStockWatch[[#This Row],[d2low]])</f>
        <v>182.3</v>
      </c>
      <c r="X8" s="25">
        <f>foSecStockWatch[[#This Row],[ltp]]-foSecStockWatch[[#This Row],[PIVOT]]</f>
        <v>-0.15000000000000568</v>
      </c>
      <c r="Y8" s="25">
        <f>foSecStockWatch[[#This Row],[ltp]]-foSecStockWatch[[#This Row],[R1]]</f>
        <v>-1</v>
      </c>
      <c r="Z8" s="25">
        <f>foSecStockWatch[[#This Row],[ltp]]-foSecStockWatch[[#This Row],[R2]]</f>
        <v>-3.8499999999999659</v>
      </c>
      <c r="AA8" s="25">
        <f>foSecStockWatch[[#This Row],[ltp]]-foSecStockWatch[[#This Row],[R3]]</f>
        <v>-4.6999999999999886</v>
      </c>
      <c r="AB8" s="25">
        <f>foSecStockWatch[[#This Row],[ltp]]-foSecStockWatch[[#This Row],[S1]]</f>
        <v>2.6999999999999886</v>
      </c>
      <c r="AC8" s="25">
        <f>foSecStockWatch[[#This Row],[ltp]]-foSecStockWatch[[#This Row],[S2]]</f>
        <v>3.5499999999999829</v>
      </c>
      <c r="AD8" s="25">
        <f>foSecStockWatch[[#This Row],[ltp]]-foSecStockWatch[[#This Row],[S3]]</f>
        <v>6.3999999999999773</v>
      </c>
      <c r="AE8" s="25">
        <f>foSecStockWatch[[#This Row],[d1open]]-foSecStockWatch[[#This Row],[d1high]]</f>
        <v>-1.75</v>
      </c>
      <c r="AF8" s="25">
        <f>foSecStockWatch[[#This Row],[Open-High]]*100/foSecStockWatch[[#This Row],[ltp]]</f>
        <v>-0.9273979862215157</v>
      </c>
      <c r="AG8" s="25">
        <f>foSecStockWatch[[#This Row],[d1high]]-foSecStockWatch[[#This Row],[d1low]]</f>
        <v>3.75</v>
      </c>
      <c r="AH8" s="25">
        <f>foSecStockWatch[[#This Row],[Open-Low]]*100/foSecStockWatch[[#This Row],[ltp]]</f>
        <v>1.9872813990461051</v>
      </c>
      <c r="AI8" s="25" t="b">
        <f>foSecStockWatch[[#This Row],[ltp]]&gt;foSecStockWatch[[#This Row],[d2close]]</f>
        <v>1</v>
      </c>
      <c r="AJ8" s="2">
        <v>189</v>
      </c>
      <c r="AK8" s="2">
        <v>190.75</v>
      </c>
      <c r="AL8" s="2">
        <v>187</v>
      </c>
      <c r="AM8" s="2">
        <v>189.2</v>
      </c>
      <c r="AN8" s="2">
        <v>191.3</v>
      </c>
      <c r="AO8" s="2">
        <v>191.7</v>
      </c>
      <c r="AP8" s="2">
        <v>186.85</v>
      </c>
      <c r="AQ8" s="2">
        <v>188</v>
      </c>
      <c r="AR8" s="2">
        <v>185.5</v>
      </c>
      <c r="AS8" s="2">
        <v>193.35</v>
      </c>
      <c r="AT8" s="2">
        <v>184.1</v>
      </c>
      <c r="AU8" s="2">
        <v>192.35</v>
      </c>
      <c r="AV8" s="2">
        <v>190.7</v>
      </c>
      <c r="AW8" s="2">
        <v>190.75</v>
      </c>
      <c r="AX8" s="2">
        <v>185</v>
      </c>
      <c r="AY8" s="2">
        <v>186</v>
      </c>
      <c r="AZ8" s="1"/>
      <c r="BA8" s="1"/>
      <c r="BB8" s="1"/>
      <c r="BC8" s="1"/>
    </row>
    <row r="9" spans="1:55" ht="13.8" hidden="1" x14ac:dyDescent="0.3">
      <c r="A9" s="19" t="s">
        <v>10</v>
      </c>
      <c r="B9" s="20">
        <v>1450.05</v>
      </c>
      <c r="C9" s="5" t="str">
        <f>IF(foSecStockWatch[[#This Row],[ltp]] &gt;=foSecStockWatch[[#This Row],[max]],"BUY","NA")</f>
        <v>NA</v>
      </c>
      <c r="D9" s="22">
        <f>MAX(foSecStockWatch[[#This Row],[d1high]],foSecStockWatch[[#This Row],[d2high]],foSecStockWatch[[#This Row],[d3high]],foSecStockWatch[[#This Row],[d4high]])</f>
        <v>1454.8</v>
      </c>
      <c r="E9" s="22">
        <f>MIN(foSecStockWatch[[#This Row],[d1low]],foSecStockWatch[[#This Row],[d2low]],foSecStockWatch[[#This Row],[d3low]],foSecStockWatch[[#This Row],[d4low]])</f>
        <v>1399</v>
      </c>
      <c r="F9" s="22" t="str">
        <f>IF(foSecStockWatch[[#This Row],[ltp]] &lt;=foSecStockWatch[[#This Row],[low]],"SELL","NA")</f>
        <v>NA</v>
      </c>
      <c r="G9" s="23">
        <v>1579.7</v>
      </c>
      <c r="H9" s="23">
        <v>1067</v>
      </c>
      <c r="I9" s="26">
        <f>100-foSecStockWatch[[#This Row],[max]]*100/foSecStockWatch[[#This Row],[52_high]]</f>
        <v>7.9065645375704321</v>
      </c>
      <c r="J9" s="27">
        <f>foSecStockWatch[[#This Row],[52_low]]*100/foSecStockWatch[[#This Row],[max]]</f>
        <v>73.343414902392084</v>
      </c>
      <c r="K9" s="25">
        <f>foSecStockWatch[[#This Row],[ltp]]-foSecStockWatch[[#This Row],[d2high]]</f>
        <v>12.049999999999955</v>
      </c>
      <c r="L9" s="25">
        <f>foSecStockWatch[[#This Row],[ltp]]-foSecStockWatch[[#This Row],[d2low]]</f>
        <v>37.799999999999955</v>
      </c>
      <c r="M9" s="25">
        <f>AVERAGE(foSecStockWatch[[#This Row],[d2high]],foSecStockWatch[[#This Row],[d3high]],foSecStockWatch[[#This Row],[d4high]])</f>
        <v>1433.2833333333335</v>
      </c>
      <c r="N9" s="25">
        <f>AVERAGE(foSecStockWatch[[#This Row],[d2low]],foSecStockWatch[[#This Row],[d3low]],foSecStockWatch[[#This Row],[d4low]])</f>
        <v>1412.1000000000001</v>
      </c>
      <c r="O9" s="25" t="str">
        <f>IF(foSecStockWatch[[#This Row],[ltp]] &lt;=foSecStockWatch[[#This Row],[LowAvg]],"RED","NA")</f>
        <v>NA</v>
      </c>
      <c r="P9" s="25" t="str">
        <f>IF(foSecStockWatch[[#This Row],[ltp]] &gt;foSecStockWatch[[#This Row],[HighAvg]],"GREEN","NA")</f>
        <v>GREEN</v>
      </c>
      <c r="Q9" s="25">
        <f>2*foSecStockWatch[[#This Row],[PIVOT]]-foSecStockWatch[[#This Row],[d2low]]</f>
        <v>1424.9166666666665</v>
      </c>
      <c r="R9" s="25">
        <f>foSecStockWatch[[#This Row],[PIVOT]]+foSecStockWatch[[#This Row],[d2high]]-foSecStockWatch[[#This Row],[d2low]]</f>
        <v>1444.333333333333</v>
      </c>
      <c r="S9" s="25">
        <f>foSecStockWatch[[#This Row],[R1]]+foSecStockWatch[[#This Row],[d2high]]-foSecStockWatch[[#This Row],[d2low]]</f>
        <v>1450.6666666666665</v>
      </c>
      <c r="T9" s="25">
        <f>AVERAGE(foSecStockWatch[[#This Row],[d2high]],foSecStockWatch[[#This Row],[d2close]],foSecStockWatch[[#This Row],[d2low]])</f>
        <v>1418.5833333333333</v>
      </c>
      <c r="U9" s="25">
        <f>foSecStockWatch[[#This Row],[PIVOT]]*2-foSecStockWatch[[#This Row],[d2high]]</f>
        <v>1399.1666666666665</v>
      </c>
      <c r="V9" s="25">
        <f>foSecStockWatch[[#This Row],[PIVOT]]-(foSecStockWatch[[#This Row],[d2high]]-foSecStockWatch[[#This Row],[d2low]])</f>
        <v>1392.8333333333333</v>
      </c>
      <c r="W9" s="25">
        <f>foSecStockWatch[[#This Row],[S1]]-(foSecStockWatch[[#This Row],[d2high]]-foSecStockWatch[[#This Row],[d2low]])</f>
        <v>1373.4166666666665</v>
      </c>
      <c r="X9" s="25">
        <f>foSecStockWatch[[#This Row],[ltp]]-foSecStockWatch[[#This Row],[PIVOT]]</f>
        <v>31.466666666666697</v>
      </c>
      <c r="Y9" s="25">
        <f>foSecStockWatch[[#This Row],[ltp]]-foSecStockWatch[[#This Row],[R1]]</f>
        <v>25.133333333333439</v>
      </c>
      <c r="Z9" s="25">
        <f>foSecStockWatch[[#This Row],[ltp]]-foSecStockWatch[[#This Row],[R2]]</f>
        <v>5.7166666666669244</v>
      </c>
      <c r="AA9" s="25">
        <f>foSecStockWatch[[#This Row],[ltp]]-foSecStockWatch[[#This Row],[R3]]</f>
        <v>-0.61666666666656056</v>
      </c>
      <c r="AB9" s="25">
        <f>foSecStockWatch[[#This Row],[ltp]]-foSecStockWatch[[#This Row],[S1]]</f>
        <v>50.883333333333439</v>
      </c>
      <c r="AC9" s="25">
        <f>foSecStockWatch[[#This Row],[ltp]]-foSecStockWatch[[#This Row],[S2]]</f>
        <v>57.216666666666697</v>
      </c>
      <c r="AD9" s="25">
        <f>foSecStockWatch[[#This Row],[ltp]]-foSecStockWatch[[#This Row],[S3]]</f>
        <v>76.633333333333439</v>
      </c>
      <c r="AE9" s="25">
        <f>foSecStockWatch[[#This Row],[d1open]]-foSecStockWatch[[#This Row],[d1high]]</f>
        <v>-35.799999999999955</v>
      </c>
      <c r="AF9" s="25">
        <f>foSecStockWatch[[#This Row],[Open-High]]*100/foSecStockWatch[[#This Row],[ltp]]</f>
        <v>-2.4688803834350508</v>
      </c>
      <c r="AG9" s="25">
        <f>foSecStockWatch[[#This Row],[d1high]]-foSecStockWatch[[#This Row],[d1low]]</f>
        <v>46.799999999999955</v>
      </c>
      <c r="AH9" s="25">
        <f>foSecStockWatch[[#This Row],[Open-Low]]*100/foSecStockWatch[[#This Row],[ltp]]</f>
        <v>3.2274749146581123</v>
      </c>
      <c r="AI9" s="25" t="b">
        <f>foSecStockWatch[[#This Row],[ltp]]&gt;foSecStockWatch[[#This Row],[d2close]]</f>
        <v>1</v>
      </c>
      <c r="AJ9" s="2">
        <v>1419</v>
      </c>
      <c r="AK9" s="2">
        <v>1454.8</v>
      </c>
      <c r="AL9" s="2">
        <v>1408</v>
      </c>
      <c r="AM9" s="2">
        <v>1448.1</v>
      </c>
      <c r="AN9" s="2">
        <v>1422</v>
      </c>
      <c r="AO9" s="2">
        <v>1438</v>
      </c>
      <c r="AP9" s="2">
        <v>1405.5</v>
      </c>
      <c r="AQ9" s="2">
        <v>1412.25</v>
      </c>
      <c r="AR9" s="2">
        <v>1407.5</v>
      </c>
      <c r="AS9" s="2">
        <v>1431.85</v>
      </c>
      <c r="AT9" s="2">
        <v>1397.55</v>
      </c>
      <c r="AU9" s="2">
        <v>1425.05</v>
      </c>
      <c r="AV9" s="2">
        <v>1409.2</v>
      </c>
      <c r="AW9" s="2">
        <v>1430</v>
      </c>
      <c r="AX9" s="2">
        <v>1399</v>
      </c>
      <c r="AY9" s="2">
        <v>1411</v>
      </c>
      <c r="AZ9" s="1"/>
      <c r="BA9" s="1"/>
      <c r="BB9" s="1"/>
      <c r="BC9" s="1"/>
    </row>
    <row r="10" spans="1:55" ht="13.8" x14ac:dyDescent="0.3">
      <c r="A10" s="19" t="s">
        <v>11</v>
      </c>
      <c r="B10" s="20">
        <v>166.4</v>
      </c>
      <c r="C10" s="5" t="str">
        <f>IF(foSecStockWatch[[#This Row],[ltp]] &gt;=foSecStockWatch[[#This Row],[max]],"BUY","NA")</f>
        <v>NA</v>
      </c>
      <c r="D10" s="22">
        <f>MAX(foSecStockWatch[[#This Row],[d1high]],foSecStockWatch[[#This Row],[d2high]],foSecStockWatch[[#This Row],[d3high]],foSecStockWatch[[#This Row],[d4high]])</f>
        <v>170.3</v>
      </c>
      <c r="E10" s="22">
        <f>MIN(foSecStockWatch[[#This Row],[d1low]],foSecStockWatch[[#This Row],[d2low]],foSecStockWatch[[#This Row],[d3low]],foSecStockWatch[[#This Row],[d4low]])</f>
        <v>164</v>
      </c>
      <c r="F10" s="22" t="str">
        <f>IF(foSecStockWatch[[#This Row],[ltp]] &lt;=foSecStockWatch[[#This Row],[low]],"SELL","NA")</f>
        <v>NA</v>
      </c>
      <c r="G10" s="23">
        <v>244.85</v>
      </c>
      <c r="H10" s="23">
        <v>144.05000000000001</v>
      </c>
      <c r="I10" s="26">
        <f>100-foSecStockWatch[[#This Row],[max]]*100/foSecStockWatch[[#This Row],[52_high]]</f>
        <v>30.447212579130081</v>
      </c>
      <c r="J10" s="27">
        <f>foSecStockWatch[[#This Row],[52_low]]*100/foSecStockWatch[[#This Row],[max]]</f>
        <v>84.586024662360543</v>
      </c>
      <c r="K10" s="25">
        <f>foSecStockWatch[[#This Row],[ltp]]-foSecStockWatch[[#This Row],[d2high]]</f>
        <v>-3.0999999999999943</v>
      </c>
      <c r="L10" s="25">
        <f>foSecStockWatch[[#This Row],[ltp]]-foSecStockWatch[[#This Row],[d2low]]</f>
        <v>0.55000000000001137</v>
      </c>
      <c r="M10" s="25">
        <f>AVERAGE(foSecStockWatch[[#This Row],[d2high]],foSecStockWatch[[#This Row],[d3high]],foSecStockWatch[[#This Row],[d4high]])</f>
        <v>169.21666666666667</v>
      </c>
      <c r="N10" s="25">
        <f>AVERAGE(foSecStockWatch[[#This Row],[d2low]],foSecStockWatch[[#This Row],[d3low]],foSecStockWatch[[#This Row],[d4low]])</f>
        <v>166.23333333333332</v>
      </c>
      <c r="O10" s="25" t="str">
        <f>IF(foSecStockWatch[[#This Row],[ltp]] &lt;=foSecStockWatch[[#This Row],[LowAvg]],"RED","NA")</f>
        <v>NA</v>
      </c>
      <c r="P10" s="25" t="str">
        <f>IF(foSecStockWatch[[#This Row],[ltp]] &gt;foSecStockWatch[[#This Row],[HighAvg]],"GREEN","NA")</f>
        <v>NA</v>
      </c>
      <c r="Q10" s="25">
        <f>2*foSecStockWatch[[#This Row],[PIVOT]]-foSecStockWatch[[#This Row],[d2low]]</f>
        <v>167.71666666666667</v>
      </c>
      <c r="R10" s="25">
        <f>foSecStockWatch[[#This Row],[PIVOT]]+foSecStockWatch[[#This Row],[d2high]]-foSecStockWatch[[#This Row],[d2low]]</f>
        <v>170.43333333333331</v>
      </c>
      <c r="S10" s="25">
        <f>foSecStockWatch[[#This Row],[R1]]+foSecStockWatch[[#This Row],[d2high]]-foSecStockWatch[[#This Row],[d2low]]</f>
        <v>171.3666666666667</v>
      </c>
      <c r="T10" s="25">
        <f>AVERAGE(foSecStockWatch[[#This Row],[d2high]],foSecStockWatch[[#This Row],[d2close]],foSecStockWatch[[#This Row],[d2low]])</f>
        <v>166.78333333333333</v>
      </c>
      <c r="U10" s="25">
        <f>foSecStockWatch[[#This Row],[PIVOT]]*2-foSecStockWatch[[#This Row],[d2high]]</f>
        <v>164.06666666666666</v>
      </c>
      <c r="V10" s="25">
        <f>foSecStockWatch[[#This Row],[PIVOT]]-(foSecStockWatch[[#This Row],[d2high]]-foSecStockWatch[[#This Row],[d2low]])</f>
        <v>163.13333333333333</v>
      </c>
      <c r="W10" s="25">
        <f>foSecStockWatch[[#This Row],[S1]]-(foSecStockWatch[[#This Row],[d2high]]-foSecStockWatch[[#This Row],[d2low]])</f>
        <v>160.41666666666666</v>
      </c>
      <c r="X10" s="25">
        <f>foSecStockWatch[[#This Row],[ltp]]-foSecStockWatch[[#This Row],[PIVOT]]</f>
        <v>-0.38333333333332575</v>
      </c>
      <c r="Y10" s="25">
        <f>foSecStockWatch[[#This Row],[ltp]]-foSecStockWatch[[#This Row],[R1]]</f>
        <v>-1.3166666666666629</v>
      </c>
      <c r="Z10" s="25">
        <f>foSecStockWatch[[#This Row],[ltp]]-foSecStockWatch[[#This Row],[R2]]</f>
        <v>-4.033333333333303</v>
      </c>
      <c r="AA10" s="25">
        <f>foSecStockWatch[[#This Row],[ltp]]-foSecStockWatch[[#This Row],[R3]]</f>
        <v>-4.966666666666697</v>
      </c>
      <c r="AB10" s="25">
        <f>foSecStockWatch[[#This Row],[ltp]]-foSecStockWatch[[#This Row],[S1]]</f>
        <v>2.3333333333333428</v>
      </c>
      <c r="AC10" s="25">
        <f>foSecStockWatch[[#This Row],[ltp]]-foSecStockWatch[[#This Row],[S2]]</f>
        <v>3.2666666666666799</v>
      </c>
      <c r="AD10" s="25">
        <f>foSecStockWatch[[#This Row],[ltp]]-foSecStockWatch[[#This Row],[S3]]</f>
        <v>5.9833333333333485</v>
      </c>
      <c r="AE10" s="25">
        <f>foSecStockWatch[[#This Row],[d1open]]-foSecStockWatch[[#This Row],[d1high]]</f>
        <v>-3.3000000000000114</v>
      </c>
      <c r="AF10" s="25">
        <f>foSecStockWatch[[#This Row],[Open-High]]*100/foSecStockWatch[[#This Row],[ltp]]</f>
        <v>-1.9831730769230838</v>
      </c>
      <c r="AG10" s="25">
        <f>foSecStockWatch[[#This Row],[d1high]]-foSecStockWatch[[#This Row],[d1low]]</f>
        <v>4.3000000000000114</v>
      </c>
      <c r="AH10" s="25">
        <f>foSecStockWatch[[#This Row],[Open-Low]]*100/foSecStockWatch[[#This Row],[ltp]]</f>
        <v>2.5841346153846221</v>
      </c>
      <c r="AI10" s="25" t="b">
        <f>foSecStockWatch[[#This Row],[ltp]]&gt;foSecStockWatch[[#This Row],[d2close]]</f>
        <v>1</v>
      </c>
      <c r="AJ10" s="2">
        <v>167</v>
      </c>
      <c r="AK10" s="2">
        <v>170.3</v>
      </c>
      <c r="AL10" s="2">
        <v>166</v>
      </c>
      <c r="AM10" s="2">
        <v>166.5</v>
      </c>
      <c r="AN10" s="2">
        <v>168.8</v>
      </c>
      <c r="AO10" s="2">
        <v>169.5</v>
      </c>
      <c r="AP10" s="2">
        <v>165</v>
      </c>
      <c r="AQ10" s="2">
        <v>165.85</v>
      </c>
      <c r="AR10" s="2">
        <v>163</v>
      </c>
      <c r="AS10" s="2">
        <v>169.95</v>
      </c>
      <c r="AT10" s="2">
        <v>162.55000000000001</v>
      </c>
      <c r="AU10" s="2">
        <v>168.85</v>
      </c>
      <c r="AV10" s="2">
        <v>167.5</v>
      </c>
      <c r="AW10" s="2">
        <v>168.2</v>
      </c>
      <c r="AX10" s="2">
        <v>164</v>
      </c>
      <c r="AY10" s="2">
        <v>164</v>
      </c>
      <c r="AZ10" s="1"/>
      <c r="BA10" s="1"/>
      <c r="BB10" s="1"/>
      <c r="BC10" s="1"/>
    </row>
    <row r="11" spans="1:55" ht="13.8" hidden="1" x14ac:dyDescent="0.3">
      <c r="A11" s="19" t="s">
        <v>12</v>
      </c>
      <c r="B11" s="20">
        <v>68.599999999999994</v>
      </c>
      <c r="C11" s="5" t="str">
        <f>IF(foSecStockWatch[[#This Row],[ltp]] &gt;=foSecStockWatch[[#This Row],[max]],"BUY","NA")</f>
        <v>NA</v>
      </c>
      <c r="D11" s="22">
        <f>MAX(foSecStockWatch[[#This Row],[d1high]],foSecStockWatch[[#This Row],[d2high]],foSecStockWatch[[#This Row],[d3high]],foSecStockWatch[[#This Row],[d4high]])</f>
        <v>70.75</v>
      </c>
      <c r="E11" s="22">
        <f>MIN(foSecStockWatch[[#This Row],[d1low]],foSecStockWatch[[#This Row],[d2low]],foSecStockWatch[[#This Row],[d3low]],foSecStockWatch[[#This Row],[d4low]])</f>
        <v>64</v>
      </c>
      <c r="F11" s="22" t="str">
        <f>IF(foSecStockWatch[[#This Row],[ltp]] &lt;=foSecStockWatch[[#This Row],[low]],"SELL","NA")</f>
        <v>NA</v>
      </c>
      <c r="G11" s="23">
        <v>123.1</v>
      </c>
      <c r="H11" s="23">
        <v>56.95</v>
      </c>
      <c r="I11" s="26">
        <f>100-foSecStockWatch[[#This Row],[max]]*100/foSecStockWatch[[#This Row],[52_high]]</f>
        <v>42.526401299756294</v>
      </c>
      <c r="J11" s="27">
        <f>foSecStockWatch[[#This Row],[52_low]]*100/foSecStockWatch[[#This Row],[max]]</f>
        <v>80.494699646643113</v>
      </c>
      <c r="K11" s="25">
        <f>foSecStockWatch[[#This Row],[ltp]]-foSecStockWatch[[#This Row],[d2high]]</f>
        <v>-2.1500000000000057</v>
      </c>
      <c r="L11" s="25">
        <f>foSecStockWatch[[#This Row],[ltp]]-foSecStockWatch[[#This Row],[d2low]]</f>
        <v>-0.25</v>
      </c>
      <c r="M11" s="25">
        <f>AVERAGE(foSecStockWatch[[#This Row],[d2high]],foSecStockWatch[[#This Row],[d3high]],foSecStockWatch[[#This Row],[d4high]])</f>
        <v>69.05</v>
      </c>
      <c r="N11" s="25">
        <f>AVERAGE(foSecStockWatch[[#This Row],[d2low]],foSecStockWatch[[#This Row],[d3low]],foSecStockWatch[[#This Row],[d4low]])</f>
        <v>67.3</v>
      </c>
      <c r="O11" s="25" t="str">
        <f>IF(foSecStockWatch[[#This Row],[ltp]] &lt;=foSecStockWatch[[#This Row],[LowAvg]],"RED","NA")</f>
        <v>NA</v>
      </c>
      <c r="P11" s="25" t="str">
        <f>IF(foSecStockWatch[[#This Row],[ltp]] &gt;foSecStockWatch[[#This Row],[HighAvg]],"GREEN","NA")</f>
        <v>NA</v>
      </c>
      <c r="Q11" s="25">
        <f>2*foSecStockWatch[[#This Row],[PIVOT]]-foSecStockWatch[[#This Row],[d2low]]</f>
        <v>69.25</v>
      </c>
      <c r="R11" s="25">
        <f>foSecStockWatch[[#This Row],[PIVOT]]+foSecStockWatch[[#This Row],[d2high]]-foSecStockWatch[[#This Row],[d2low]]</f>
        <v>70.950000000000017</v>
      </c>
      <c r="S11" s="25">
        <f>foSecStockWatch[[#This Row],[R1]]+foSecStockWatch[[#This Row],[d2high]]-foSecStockWatch[[#This Row],[d2low]]</f>
        <v>71.150000000000006</v>
      </c>
      <c r="T11" s="25">
        <f>AVERAGE(foSecStockWatch[[#This Row],[d2high]],foSecStockWatch[[#This Row],[d2close]],foSecStockWatch[[#This Row],[d2low]])</f>
        <v>69.05</v>
      </c>
      <c r="U11" s="25">
        <f>foSecStockWatch[[#This Row],[PIVOT]]*2-foSecStockWatch[[#This Row],[d2high]]</f>
        <v>67.349999999999994</v>
      </c>
      <c r="V11" s="25">
        <f>foSecStockWatch[[#This Row],[PIVOT]]-(foSecStockWatch[[#This Row],[d2high]]-foSecStockWatch[[#This Row],[d2low]])</f>
        <v>67.149999999999991</v>
      </c>
      <c r="W11" s="25">
        <f>foSecStockWatch[[#This Row],[S1]]-(foSecStockWatch[[#This Row],[d2high]]-foSecStockWatch[[#This Row],[d2low]])</f>
        <v>65.449999999999989</v>
      </c>
      <c r="X11" s="25">
        <f>foSecStockWatch[[#This Row],[ltp]]-foSecStockWatch[[#This Row],[PIVOT]]</f>
        <v>-0.45000000000000284</v>
      </c>
      <c r="Y11" s="25">
        <f>foSecStockWatch[[#This Row],[ltp]]-foSecStockWatch[[#This Row],[R1]]</f>
        <v>-0.65000000000000568</v>
      </c>
      <c r="Z11" s="25">
        <f>foSecStockWatch[[#This Row],[ltp]]-foSecStockWatch[[#This Row],[R2]]</f>
        <v>-2.3500000000000227</v>
      </c>
      <c r="AA11" s="25">
        <f>foSecStockWatch[[#This Row],[ltp]]-foSecStockWatch[[#This Row],[R3]]</f>
        <v>-2.5500000000000114</v>
      </c>
      <c r="AB11" s="25">
        <f>foSecStockWatch[[#This Row],[ltp]]-foSecStockWatch[[#This Row],[S1]]</f>
        <v>1.25</v>
      </c>
      <c r="AC11" s="25">
        <f>foSecStockWatch[[#This Row],[ltp]]-foSecStockWatch[[#This Row],[S2]]</f>
        <v>1.4500000000000028</v>
      </c>
      <c r="AD11" s="25">
        <f>foSecStockWatch[[#This Row],[ltp]]-foSecStockWatch[[#This Row],[S3]]</f>
        <v>3.1500000000000057</v>
      </c>
      <c r="AE11" s="25">
        <f>foSecStockWatch[[#This Row],[d1open]]-foSecStockWatch[[#This Row],[d1high]]</f>
        <v>-0.5</v>
      </c>
      <c r="AF11" s="25">
        <f>foSecStockWatch[[#This Row],[Open-High]]*100/foSecStockWatch[[#This Row],[ltp]]</f>
        <v>-0.72886297376093301</v>
      </c>
      <c r="AG11" s="25">
        <f>foSecStockWatch[[#This Row],[d1high]]-foSecStockWatch[[#This Row],[d1low]]</f>
        <v>2.5</v>
      </c>
      <c r="AH11" s="25">
        <f>foSecStockWatch[[#This Row],[Open-Low]]*100/foSecStockWatch[[#This Row],[ltp]]</f>
        <v>3.6443148688046652</v>
      </c>
      <c r="AI11" s="25" t="b">
        <f>foSecStockWatch[[#This Row],[ltp]]&gt;foSecStockWatch[[#This Row],[d2close]]</f>
        <v>1</v>
      </c>
      <c r="AJ11" s="2">
        <v>69</v>
      </c>
      <c r="AK11" s="2">
        <v>69.5</v>
      </c>
      <c r="AL11" s="2">
        <v>67</v>
      </c>
      <c r="AM11" s="2">
        <v>68.650000000000006</v>
      </c>
      <c r="AN11" s="2">
        <v>68.5</v>
      </c>
      <c r="AO11" s="2">
        <v>70.75</v>
      </c>
      <c r="AP11" s="2">
        <v>67.55</v>
      </c>
      <c r="AQ11" s="2">
        <v>68.849999999999994</v>
      </c>
      <c r="AR11" s="2">
        <v>64.599999999999994</v>
      </c>
      <c r="AS11" s="2">
        <v>69.75</v>
      </c>
      <c r="AT11" s="2">
        <v>64.45</v>
      </c>
      <c r="AU11" s="2">
        <v>69.05</v>
      </c>
      <c r="AV11" s="2">
        <v>66</v>
      </c>
      <c r="AW11" s="2">
        <v>66.650000000000006</v>
      </c>
      <c r="AX11" s="2">
        <v>64</v>
      </c>
      <c r="AY11" s="2">
        <v>64</v>
      </c>
      <c r="AZ11" s="1"/>
      <c r="BA11" s="1"/>
      <c r="BB11" s="1"/>
      <c r="BC11" s="1"/>
    </row>
    <row r="12" spans="1:55" ht="13.8" hidden="1" x14ac:dyDescent="0.3">
      <c r="A12" s="19" t="s">
        <v>13</v>
      </c>
      <c r="B12" s="20">
        <v>1787.6</v>
      </c>
      <c r="C12" s="5" t="str">
        <f>IF(foSecStockWatch[[#This Row],[ltp]] &gt;=foSecStockWatch[[#This Row],[max]],"BUY","NA")</f>
        <v>NA</v>
      </c>
      <c r="D12" s="22">
        <f>MAX(foSecStockWatch[[#This Row],[d1high]],foSecStockWatch[[#This Row],[d2high]],foSecStockWatch[[#This Row],[d3high]],foSecStockWatch[[#This Row],[d4high]])</f>
        <v>1801.8</v>
      </c>
      <c r="E12" s="22">
        <f>MIN(foSecStockWatch[[#This Row],[d1low]],foSecStockWatch[[#This Row],[d2low]],foSecStockWatch[[#This Row],[d3low]],foSecStockWatch[[#This Row],[d4low]])</f>
        <v>1718</v>
      </c>
      <c r="F12" s="22" t="str">
        <f>IF(foSecStockWatch[[#This Row],[ltp]] &lt;=foSecStockWatch[[#This Row],[low]],"SELL","NA")</f>
        <v>NA</v>
      </c>
      <c r="G12" s="23">
        <v>1820</v>
      </c>
      <c r="H12" s="23">
        <v>1118</v>
      </c>
      <c r="I12" s="26">
        <f>100-foSecStockWatch[[#This Row],[max]]*100/foSecStockWatch[[#This Row],[52_high]]</f>
        <v>1</v>
      </c>
      <c r="J12" s="27">
        <f>foSecStockWatch[[#This Row],[52_low]]*100/foSecStockWatch[[#This Row],[max]]</f>
        <v>62.049062049062051</v>
      </c>
      <c r="K12" s="25">
        <f>foSecStockWatch[[#This Row],[ltp]]-foSecStockWatch[[#This Row],[d2high]]</f>
        <v>-5.4000000000000909</v>
      </c>
      <c r="L12" s="25">
        <f>foSecStockWatch[[#This Row],[ltp]]-foSecStockWatch[[#This Row],[d2low]]</f>
        <v>9</v>
      </c>
      <c r="M12" s="25">
        <f>AVERAGE(foSecStockWatch[[#This Row],[d2high]],foSecStockWatch[[#This Row],[d3high]],foSecStockWatch[[#This Row],[d4high]])</f>
        <v>1771.3166666666666</v>
      </c>
      <c r="N12" s="25">
        <f>AVERAGE(foSecStockWatch[[#This Row],[d2low]],foSecStockWatch[[#This Row],[d3low]],foSecStockWatch[[#This Row],[d4low]])</f>
        <v>1756.6833333333334</v>
      </c>
      <c r="O12" s="25" t="str">
        <f>IF(foSecStockWatch[[#This Row],[ltp]] &lt;=foSecStockWatch[[#This Row],[LowAvg]],"RED","NA")</f>
        <v>NA</v>
      </c>
      <c r="P12" s="25" t="str">
        <f>IF(foSecStockWatch[[#This Row],[ltp]] &gt;foSecStockWatch[[#This Row],[HighAvg]],"GREEN","NA")</f>
        <v>GREEN</v>
      </c>
      <c r="Q12" s="25">
        <f>2*foSecStockWatch[[#This Row],[PIVOT]]-foSecStockWatch[[#This Row],[d2low]]</f>
        <v>1773.4666666666672</v>
      </c>
      <c r="R12" s="25">
        <f>foSecStockWatch[[#This Row],[PIVOT]]+foSecStockWatch[[#This Row],[d2high]]-foSecStockWatch[[#This Row],[d2low]]</f>
        <v>1790.4333333333338</v>
      </c>
      <c r="S12" s="25">
        <f>foSecStockWatch[[#This Row],[R1]]+foSecStockWatch[[#This Row],[d2high]]-foSecStockWatch[[#This Row],[d2low]]</f>
        <v>1787.8666666666672</v>
      </c>
      <c r="T12" s="25">
        <f>AVERAGE(foSecStockWatch[[#This Row],[d2high]],foSecStockWatch[[#This Row],[d2close]],foSecStockWatch[[#This Row],[d2low]])</f>
        <v>1776.0333333333335</v>
      </c>
      <c r="U12" s="25">
        <f>foSecStockWatch[[#This Row],[PIVOT]]*2-foSecStockWatch[[#This Row],[d2high]]</f>
        <v>1759.0666666666671</v>
      </c>
      <c r="V12" s="25">
        <f>foSecStockWatch[[#This Row],[PIVOT]]-(foSecStockWatch[[#This Row],[d2high]]-foSecStockWatch[[#This Row],[d2low]])</f>
        <v>1761.6333333333334</v>
      </c>
      <c r="W12" s="25">
        <f>foSecStockWatch[[#This Row],[S1]]-(foSecStockWatch[[#This Row],[d2high]]-foSecStockWatch[[#This Row],[d2low]])</f>
        <v>1744.666666666667</v>
      </c>
      <c r="X12" s="25">
        <f>foSecStockWatch[[#This Row],[ltp]]-foSecStockWatch[[#This Row],[PIVOT]]</f>
        <v>11.566666666666379</v>
      </c>
      <c r="Y12" s="25">
        <f>foSecStockWatch[[#This Row],[ltp]]-foSecStockWatch[[#This Row],[R1]]</f>
        <v>14.133333333332757</v>
      </c>
      <c r="Z12" s="25">
        <f>foSecStockWatch[[#This Row],[ltp]]-foSecStockWatch[[#This Row],[R2]]</f>
        <v>-2.8333333333339397</v>
      </c>
      <c r="AA12" s="25">
        <f>foSecStockWatch[[#This Row],[ltp]]-foSecStockWatch[[#This Row],[R3]]</f>
        <v>-0.26666666666733363</v>
      </c>
      <c r="AB12" s="25">
        <f>foSecStockWatch[[#This Row],[ltp]]-foSecStockWatch[[#This Row],[S1]]</f>
        <v>28.533333333332848</v>
      </c>
      <c r="AC12" s="25">
        <f>foSecStockWatch[[#This Row],[ltp]]-foSecStockWatch[[#This Row],[S2]]</f>
        <v>25.96666666666647</v>
      </c>
      <c r="AD12" s="25">
        <f>foSecStockWatch[[#This Row],[ltp]]-foSecStockWatch[[#This Row],[S3]]</f>
        <v>42.933333333332939</v>
      </c>
      <c r="AE12" s="25">
        <f>foSecStockWatch[[#This Row],[d1open]]-foSecStockWatch[[#This Row],[d1high]]</f>
        <v>-13.799999999999955</v>
      </c>
      <c r="AF12" s="25">
        <f>foSecStockWatch[[#This Row],[Open-High]]*100/foSecStockWatch[[#This Row],[ltp]]</f>
        <v>-0.77198478406802162</v>
      </c>
      <c r="AG12" s="25">
        <f>foSecStockWatch[[#This Row],[d1high]]-foSecStockWatch[[#This Row],[d1low]]</f>
        <v>37.799999999999955</v>
      </c>
      <c r="AH12" s="25">
        <f>foSecStockWatch[[#This Row],[Open-Low]]*100/foSecStockWatch[[#This Row],[ltp]]</f>
        <v>2.114567017229803</v>
      </c>
      <c r="AI12" s="25" t="b">
        <f>foSecStockWatch[[#This Row],[ltp]]&gt;foSecStockWatch[[#This Row],[d2close]]</f>
        <v>1</v>
      </c>
      <c r="AJ12" s="2">
        <v>1788</v>
      </c>
      <c r="AK12" s="2">
        <v>1801.8</v>
      </c>
      <c r="AL12" s="2">
        <v>1764</v>
      </c>
      <c r="AM12" s="2">
        <v>1790.25</v>
      </c>
      <c r="AN12" s="2">
        <v>1765</v>
      </c>
      <c r="AO12" s="2">
        <v>1793</v>
      </c>
      <c r="AP12" s="2">
        <v>1756.5</v>
      </c>
      <c r="AQ12" s="2">
        <v>1778.6</v>
      </c>
      <c r="AR12" s="2">
        <v>1725.7</v>
      </c>
      <c r="AS12" s="2">
        <v>1778</v>
      </c>
      <c r="AT12" s="2">
        <v>1725.7</v>
      </c>
      <c r="AU12" s="2">
        <v>1773.45</v>
      </c>
      <c r="AV12" s="2">
        <v>1724.95</v>
      </c>
      <c r="AW12" s="2">
        <v>1742.95</v>
      </c>
      <c r="AX12" s="2">
        <v>1718</v>
      </c>
      <c r="AY12" s="2">
        <v>1725</v>
      </c>
      <c r="AZ12" s="1"/>
      <c r="BA12" s="1"/>
      <c r="BB12" s="1"/>
      <c r="BC12" s="1"/>
    </row>
    <row r="13" spans="1:55" ht="13.8" hidden="1" x14ac:dyDescent="0.3">
      <c r="A13" s="19" t="s">
        <v>14</v>
      </c>
      <c r="B13" s="20">
        <v>436.5</v>
      </c>
      <c r="C13" s="5" t="str">
        <f>IF(foSecStockWatch[[#This Row],[ltp]] &gt;=foSecStockWatch[[#This Row],[max]],"BUY","NA")</f>
        <v>NA</v>
      </c>
      <c r="D13" s="22">
        <f>MAX(foSecStockWatch[[#This Row],[d1high]],foSecStockWatch[[#This Row],[d2high]],foSecStockWatch[[#This Row],[d3high]],foSecStockWatch[[#This Row],[d4high]])</f>
        <v>564.35</v>
      </c>
      <c r="E13" s="22">
        <f>MIN(foSecStockWatch[[#This Row],[d1low]],foSecStockWatch[[#This Row],[d2low]],foSecStockWatch[[#This Row],[d3low]],foSecStockWatch[[#This Row],[d4low]])</f>
        <v>435</v>
      </c>
      <c r="F13" s="22" t="str">
        <f>IF(foSecStockWatch[[#This Row],[ltp]] &lt;=foSecStockWatch[[#This Row],[low]],"SELL","NA")</f>
        <v>NA</v>
      </c>
      <c r="G13" s="23">
        <v>838</v>
      </c>
      <c r="H13" s="23">
        <v>435.35</v>
      </c>
      <c r="I13" s="26">
        <f>100-foSecStockWatch[[#This Row],[max]]*100/foSecStockWatch[[#This Row],[52_high]]</f>
        <v>32.655131264916463</v>
      </c>
      <c r="J13" s="27">
        <f>foSecStockWatch[[#This Row],[52_low]]*100/foSecStockWatch[[#This Row],[max]]</f>
        <v>77.141844599982278</v>
      </c>
      <c r="K13" s="25">
        <f>foSecStockWatch[[#This Row],[ltp]]-foSecStockWatch[[#This Row],[d2high]]</f>
        <v>-37.5</v>
      </c>
      <c r="L13" s="25">
        <f>foSecStockWatch[[#This Row],[ltp]]-foSecStockWatch[[#This Row],[d2low]]</f>
        <v>-28.649999999999977</v>
      </c>
      <c r="M13" s="25">
        <f>AVERAGE(foSecStockWatch[[#This Row],[d2high]],foSecStockWatch[[#This Row],[d3high]],foSecStockWatch[[#This Row],[d4high]])</f>
        <v>507.7833333333333</v>
      </c>
      <c r="N13" s="25">
        <f>AVERAGE(foSecStockWatch[[#This Row],[d2low]],foSecStockWatch[[#This Row],[d3low]],foSecStockWatch[[#This Row],[d4low]])</f>
        <v>463.18333333333334</v>
      </c>
      <c r="O13" s="25" t="str">
        <f>IF(foSecStockWatch[[#This Row],[ltp]] &lt;=foSecStockWatch[[#This Row],[LowAvg]],"RED","NA")</f>
        <v>RED</v>
      </c>
      <c r="P13" s="25" t="str">
        <f>IF(foSecStockWatch[[#This Row],[ltp]] &gt;foSecStockWatch[[#This Row],[HighAvg]],"GREEN","NA")</f>
        <v>NA</v>
      </c>
      <c r="Q13" s="25">
        <f>2*foSecStockWatch[[#This Row],[PIVOT]]-foSecStockWatch[[#This Row],[d2low]]</f>
        <v>452.04999999999995</v>
      </c>
      <c r="R13" s="25">
        <f>foSecStockWatch[[#This Row],[PIVOT]]+foSecStockWatch[[#This Row],[d2high]]-foSecStockWatch[[#This Row],[d2low]]</f>
        <v>467.44999999999993</v>
      </c>
      <c r="S13" s="25">
        <f>foSecStockWatch[[#This Row],[R1]]+foSecStockWatch[[#This Row],[d2high]]-foSecStockWatch[[#This Row],[d2low]]</f>
        <v>460.9</v>
      </c>
      <c r="T13" s="25">
        <f>AVERAGE(foSecStockWatch[[#This Row],[d2high]],foSecStockWatch[[#This Row],[d2close]],foSecStockWatch[[#This Row],[d2low]])</f>
        <v>458.59999999999997</v>
      </c>
      <c r="U13" s="25">
        <f>foSecStockWatch[[#This Row],[PIVOT]]*2-foSecStockWatch[[#This Row],[d2high]]</f>
        <v>443.19999999999993</v>
      </c>
      <c r="V13" s="25">
        <f>foSecStockWatch[[#This Row],[PIVOT]]-(foSecStockWatch[[#This Row],[d2high]]-foSecStockWatch[[#This Row],[d2low]])</f>
        <v>449.74999999999994</v>
      </c>
      <c r="W13" s="25">
        <f>foSecStockWatch[[#This Row],[S1]]-(foSecStockWatch[[#This Row],[d2high]]-foSecStockWatch[[#This Row],[d2low]])</f>
        <v>434.34999999999991</v>
      </c>
      <c r="X13" s="25">
        <f>foSecStockWatch[[#This Row],[ltp]]-foSecStockWatch[[#This Row],[PIVOT]]</f>
        <v>-22.099999999999966</v>
      </c>
      <c r="Y13" s="25">
        <f>foSecStockWatch[[#This Row],[ltp]]-foSecStockWatch[[#This Row],[R1]]</f>
        <v>-15.549999999999955</v>
      </c>
      <c r="Z13" s="25">
        <f>foSecStockWatch[[#This Row],[ltp]]-foSecStockWatch[[#This Row],[R2]]</f>
        <v>-30.949999999999932</v>
      </c>
      <c r="AA13" s="25">
        <f>foSecStockWatch[[#This Row],[ltp]]-foSecStockWatch[[#This Row],[R3]]</f>
        <v>-24.399999999999977</v>
      </c>
      <c r="AB13" s="25">
        <f>foSecStockWatch[[#This Row],[ltp]]-foSecStockWatch[[#This Row],[S1]]</f>
        <v>-6.6999999999999318</v>
      </c>
      <c r="AC13" s="25">
        <f>foSecStockWatch[[#This Row],[ltp]]-foSecStockWatch[[#This Row],[S2]]</f>
        <v>-13.249999999999943</v>
      </c>
      <c r="AD13" s="25">
        <f>foSecStockWatch[[#This Row],[ltp]]-foSecStockWatch[[#This Row],[S3]]</f>
        <v>2.1500000000000909</v>
      </c>
      <c r="AE13" s="25">
        <f>foSecStockWatch[[#This Row],[d1open]]-foSecStockWatch[[#This Row],[d1high]]</f>
        <v>-1.1000000000000227</v>
      </c>
      <c r="AF13" s="25">
        <f>foSecStockWatch[[#This Row],[Open-High]]*100/foSecStockWatch[[#This Row],[ltp]]</f>
        <v>-0.25200458190149433</v>
      </c>
      <c r="AG13" s="25">
        <f>foSecStockWatch[[#This Row],[d1high]]-foSecStockWatch[[#This Row],[d1low]]</f>
        <v>31.100000000000023</v>
      </c>
      <c r="AH13" s="25">
        <f>foSecStockWatch[[#This Row],[Open-Low]]*100/foSecStockWatch[[#This Row],[ltp]]</f>
        <v>7.1248568155784699</v>
      </c>
      <c r="AI13" s="25" t="b">
        <f>foSecStockWatch[[#This Row],[ltp]]&gt;foSecStockWatch[[#This Row],[d2close]]</f>
        <v>0</v>
      </c>
      <c r="AJ13" s="2">
        <v>465</v>
      </c>
      <c r="AK13" s="2">
        <v>466.1</v>
      </c>
      <c r="AL13" s="2">
        <v>435</v>
      </c>
      <c r="AM13" s="2">
        <v>438.95</v>
      </c>
      <c r="AN13" s="2">
        <v>474</v>
      </c>
      <c r="AO13" s="2">
        <v>474</v>
      </c>
      <c r="AP13" s="2">
        <v>436.65</v>
      </c>
      <c r="AQ13" s="2">
        <v>465.15</v>
      </c>
      <c r="AR13" s="2">
        <v>474.15</v>
      </c>
      <c r="AS13" s="2">
        <v>485</v>
      </c>
      <c r="AT13" s="2">
        <v>454.15</v>
      </c>
      <c r="AU13" s="2">
        <v>474.4</v>
      </c>
      <c r="AV13" s="2">
        <v>560.54999999999995</v>
      </c>
      <c r="AW13" s="2">
        <v>564.35</v>
      </c>
      <c r="AX13" s="2">
        <v>450</v>
      </c>
      <c r="AY13" s="2">
        <v>460</v>
      </c>
      <c r="AZ13" s="1"/>
      <c r="BA13" s="1"/>
      <c r="BB13" s="1"/>
      <c r="BC13" s="1"/>
    </row>
    <row r="14" spans="1:55" ht="13.8" x14ac:dyDescent="0.3">
      <c r="A14" s="19" t="s">
        <v>15</v>
      </c>
      <c r="B14" s="20">
        <v>672.1</v>
      </c>
      <c r="C14" s="5" t="str">
        <f>IF(foSecStockWatch[[#This Row],[ltp]] &gt;=foSecStockWatch[[#This Row],[max]],"BUY","NA")</f>
        <v>NA</v>
      </c>
      <c r="D14" s="22">
        <f>MAX(foSecStockWatch[[#This Row],[d1high]],foSecStockWatch[[#This Row],[d2high]],foSecStockWatch[[#This Row],[d3high]],foSecStockWatch[[#This Row],[d4high]])</f>
        <v>689.5</v>
      </c>
      <c r="E14" s="22">
        <f>MIN(foSecStockWatch[[#This Row],[d1low]],foSecStockWatch[[#This Row],[d2low]],foSecStockWatch[[#This Row],[d3low]],foSecStockWatch[[#This Row],[d4low]])</f>
        <v>652</v>
      </c>
      <c r="F14" s="22" t="str">
        <f>IF(foSecStockWatch[[#This Row],[ltp]] &lt;=foSecStockWatch[[#This Row],[low]],"SELL","NA")</f>
        <v>NA</v>
      </c>
      <c r="G14" s="23">
        <v>827.75</v>
      </c>
      <c r="H14" s="23">
        <v>534.54999999999995</v>
      </c>
      <c r="I14" s="26">
        <f>100-foSecStockWatch[[#This Row],[max]]*100/foSecStockWatch[[#This Row],[52_high]]</f>
        <v>16.701902748414383</v>
      </c>
      <c r="J14" s="27">
        <f>foSecStockWatch[[#This Row],[52_low]]*100/foSecStockWatch[[#This Row],[max]]</f>
        <v>77.527193618564169</v>
      </c>
      <c r="K14" s="25">
        <f>foSecStockWatch[[#This Row],[ltp]]-foSecStockWatch[[#This Row],[d2high]]</f>
        <v>-12.199999999999932</v>
      </c>
      <c r="L14" s="25">
        <f>foSecStockWatch[[#This Row],[ltp]]-foSecStockWatch[[#This Row],[d2low]]</f>
        <v>-0.85000000000002274</v>
      </c>
      <c r="M14" s="25">
        <f>AVERAGE(foSecStockWatch[[#This Row],[d2high]],foSecStockWatch[[#This Row],[d3high]],foSecStockWatch[[#This Row],[d4high]])</f>
        <v>685.23333333333323</v>
      </c>
      <c r="N14" s="25">
        <f>AVERAGE(foSecStockWatch[[#This Row],[d2low]],foSecStockWatch[[#This Row],[d3low]],foSecStockWatch[[#This Row],[d4low]])</f>
        <v>670.41666666666663</v>
      </c>
      <c r="O14" s="25" t="str">
        <f>IF(foSecStockWatch[[#This Row],[ltp]] &lt;=foSecStockWatch[[#This Row],[LowAvg]],"RED","NA")</f>
        <v>NA</v>
      </c>
      <c r="P14" s="25" t="str">
        <f>IF(foSecStockWatch[[#This Row],[ltp]] &gt;foSecStockWatch[[#This Row],[HighAvg]],"GREEN","NA")</f>
        <v>NA</v>
      </c>
      <c r="Q14" s="25">
        <f>2*foSecStockWatch[[#This Row],[PIVOT]]-foSecStockWatch[[#This Row],[d2low]]</f>
        <v>675.45</v>
      </c>
      <c r="R14" s="25">
        <f>foSecStockWatch[[#This Row],[PIVOT]]+foSecStockWatch[[#This Row],[d2high]]-foSecStockWatch[[#This Row],[d2low]]</f>
        <v>685.55</v>
      </c>
      <c r="S14" s="25">
        <f>foSecStockWatch[[#This Row],[R1]]+foSecStockWatch[[#This Row],[d2high]]-foSecStockWatch[[#This Row],[d2low]]</f>
        <v>686.8</v>
      </c>
      <c r="T14" s="25">
        <f>AVERAGE(foSecStockWatch[[#This Row],[d2high]],foSecStockWatch[[#This Row],[d2close]],foSecStockWatch[[#This Row],[d2low]])</f>
        <v>674.2</v>
      </c>
      <c r="U14" s="25">
        <f>foSecStockWatch[[#This Row],[PIVOT]]*2-foSecStockWatch[[#This Row],[d2high]]</f>
        <v>664.10000000000014</v>
      </c>
      <c r="V14" s="25">
        <f>foSecStockWatch[[#This Row],[PIVOT]]-(foSecStockWatch[[#This Row],[d2high]]-foSecStockWatch[[#This Row],[d2low]])</f>
        <v>662.85000000000014</v>
      </c>
      <c r="W14" s="25">
        <f>foSecStockWatch[[#This Row],[S1]]-(foSecStockWatch[[#This Row],[d2high]]-foSecStockWatch[[#This Row],[d2low]])</f>
        <v>652.75000000000023</v>
      </c>
      <c r="X14" s="25">
        <f>foSecStockWatch[[#This Row],[ltp]]-foSecStockWatch[[#This Row],[PIVOT]]</f>
        <v>-2.1000000000000227</v>
      </c>
      <c r="Y14" s="25">
        <f>foSecStockWatch[[#This Row],[ltp]]-foSecStockWatch[[#This Row],[R1]]</f>
        <v>-3.3500000000000227</v>
      </c>
      <c r="Z14" s="25">
        <f>foSecStockWatch[[#This Row],[ltp]]-foSecStockWatch[[#This Row],[R2]]</f>
        <v>-13.449999999999932</v>
      </c>
      <c r="AA14" s="25">
        <f>foSecStockWatch[[#This Row],[ltp]]-foSecStockWatch[[#This Row],[R3]]</f>
        <v>-14.699999999999932</v>
      </c>
      <c r="AB14" s="25">
        <f>foSecStockWatch[[#This Row],[ltp]]-foSecStockWatch[[#This Row],[S1]]</f>
        <v>7.9999999999998863</v>
      </c>
      <c r="AC14" s="25">
        <f>foSecStockWatch[[#This Row],[ltp]]-foSecStockWatch[[#This Row],[S2]]</f>
        <v>9.2499999999998863</v>
      </c>
      <c r="AD14" s="25">
        <f>foSecStockWatch[[#This Row],[ltp]]-foSecStockWatch[[#This Row],[S3]]</f>
        <v>19.349999999999795</v>
      </c>
      <c r="AE14" s="25">
        <f>foSecStockWatch[[#This Row],[d1open]]-foSecStockWatch[[#This Row],[d1high]]</f>
        <v>-9</v>
      </c>
      <c r="AF14" s="25">
        <f>foSecStockWatch[[#This Row],[Open-High]]*100/foSecStockWatch[[#This Row],[ltp]]</f>
        <v>-1.3390864454694242</v>
      </c>
      <c r="AG14" s="25">
        <f>foSecStockWatch[[#This Row],[d1high]]-foSecStockWatch[[#This Row],[d1low]]</f>
        <v>18</v>
      </c>
      <c r="AH14" s="25">
        <f>foSecStockWatch[[#This Row],[Open-Low]]*100/foSecStockWatch[[#This Row],[ltp]]</f>
        <v>2.6781728909388485</v>
      </c>
      <c r="AI14" s="25" t="b">
        <f>foSecStockWatch[[#This Row],[ltp]]&gt;foSecStockWatch[[#This Row],[d2close]]</f>
        <v>1</v>
      </c>
      <c r="AJ14" s="2">
        <v>677</v>
      </c>
      <c r="AK14" s="2">
        <v>686</v>
      </c>
      <c r="AL14" s="2">
        <v>668</v>
      </c>
      <c r="AM14" s="2">
        <v>672.7</v>
      </c>
      <c r="AN14" s="2">
        <v>680</v>
      </c>
      <c r="AO14" s="2">
        <v>684.3</v>
      </c>
      <c r="AP14" s="2">
        <v>665.35</v>
      </c>
      <c r="AQ14" s="2">
        <v>672.95</v>
      </c>
      <c r="AR14" s="2">
        <v>671.9</v>
      </c>
      <c r="AS14" s="2">
        <v>689.5</v>
      </c>
      <c r="AT14" s="2">
        <v>664.3</v>
      </c>
      <c r="AU14" s="2">
        <v>686.3</v>
      </c>
      <c r="AV14" s="2">
        <v>660.95</v>
      </c>
      <c r="AW14" s="2">
        <v>681.9</v>
      </c>
      <c r="AX14" s="2">
        <v>652</v>
      </c>
      <c r="AY14" s="2">
        <v>673</v>
      </c>
      <c r="AZ14" s="1"/>
      <c r="BA14" s="1"/>
      <c r="BB14" s="1"/>
      <c r="BC14" s="1"/>
    </row>
    <row r="15" spans="1:55" ht="13.8" hidden="1" x14ac:dyDescent="0.3">
      <c r="A15" s="19" t="s">
        <v>16</v>
      </c>
      <c r="B15" s="20">
        <v>2899.5</v>
      </c>
      <c r="C15" s="5" t="str">
        <f>IF(foSecStockWatch[[#This Row],[ltp]] &gt;=foSecStockWatch[[#This Row],[max]],"BUY","NA")</f>
        <v>NA</v>
      </c>
      <c r="D15" s="22">
        <f>MAX(foSecStockWatch[[#This Row],[d1high]],foSecStockWatch[[#This Row],[d2high]],foSecStockWatch[[#This Row],[d3high]],foSecStockWatch[[#This Row],[d4high]])</f>
        <v>2932</v>
      </c>
      <c r="E15" s="22">
        <f>MIN(foSecStockWatch[[#This Row],[d1low]],foSecStockWatch[[#This Row],[d2low]],foSecStockWatch[[#This Row],[d3low]],foSecStockWatch[[#This Row],[d4low]])</f>
        <v>2855</v>
      </c>
      <c r="F15" s="22" t="str">
        <f>IF(foSecStockWatch[[#This Row],[ltp]] &lt;=foSecStockWatch[[#This Row],[low]],"SELL","NA")</f>
        <v>NA</v>
      </c>
      <c r="G15" s="23">
        <v>3149.95</v>
      </c>
      <c r="H15" s="23">
        <v>2420</v>
      </c>
      <c r="I15" s="26">
        <f>100-foSecStockWatch[[#This Row],[max]]*100/foSecStockWatch[[#This Row],[52_high]]</f>
        <v>6.9191574469436006</v>
      </c>
      <c r="J15" s="27">
        <f>foSecStockWatch[[#This Row],[52_low]]*100/foSecStockWatch[[#This Row],[max]]</f>
        <v>82.537517053206003</v>
      </c>
      <c r="K15" s="25">
        <f>foSecStockWatch[[#This Row],[ltp]]-foSecStockWatch[[#This Row],[d2high]]</f>
        <v>-32.5</v>
      </c>
      <c r="L15" s="25">
        <f>foSecStockWatch[[#This Row],[ltp]]-foSecStockWatch[[#This Row],[d2low]]</f>
        <v>13.25</v>
      </c>
      <c r="M15" s="25">
        <f>AVERAGE(foSecStockWatch[[#This Row],[d2high]],foSecStockWatch[[#This Row],[d3high]],foSecStockWatch[[#This Row],[d4high]])</f>
        <v>2915.6833333333329</v>
      </c>
      <c r="N15" s="25">
        <f>AVERAGE(foSecStockWatch[[#This Row],[d2low]],foSecStockWatch[[#This Row],[d3low]],foSecStockWatch[[#This Row],[d4low]])</f>
        <v>2877.7000000000003</v>
      </c>
      <c r="O15" s="25" t="str">
        <f>IF(foSecStockWatch[[#This Row],[ltp]] &lt;=foSecStockWatch[[#This Row],[LowAvg]],"RED","NA")</f>
        <v>NA</v>
      </c>
      <c r="P15" s="25" t="str">
        <f>IF(foSecStockWatch[[#This Row],[ltp]] &gt;foSecStockWatch[[#This Row],[HighAvg]],"GREEN","NA")</f>
        <v>NA</v>
      </c>
      <c r="Q15" s="25">
        <f>2*foSecStockWatch[[#This Row],[PIVOT]]-foSecStockWatch[[#This Row],[d2low]]</f>
        <v>2902.583333333333</v>
      </c>
      <c r="R15" s="25">
        <f>foSecStockWatch[[#This Row],[PIVOT]]+foSecStockWatch[[#This Row],[d2high]]-foSecStockWatch[[#This Row],[d2low]]</f>
        <v>2940.1666666666661</v>
      </c>
      <c r="S15" s="25">
        <f>foSecStockWatch[[#This Row],[R1]]+foSecStockWatch[[#This Row],[d2high]]-foSecStockWatch[[#This Row],[d2low]]</f>
        <v>2948.333333333333</v>
      </c>
      <c r="T15" s="25">
        <f>AVERAGE(foSecStockWatch[[#This Row],[d2high]],foSecStockWatch[[#This Row],[d2close]],foSecStockWatch[[#This Row],[d2low]])</f>
        <v>2894.4166666666665</v>
      </c>
      <c r="U15" s="25">
        <f>foSecStockWatch[[#This Row],[PIVOT]]*2-foSecStockWatch[[#This Row],[d2high]]</f>
        <v>2856.833333333333</v>
      </c>
      <c r="V15" s="25">
        <f>foSecStockWatch[[#This Row],[PIVOT]]-(foSecStockWatch[[#This Row],[d2high]]-foSecStockWatch[[#This Row],[d2low]])</f>
        <v>2848.6666666666665</v>
      </c>
      <c r="W15" s="25">
        <f>foSecStockWatch[[#This Row],[S1]]-(foSecStockWatch[[#This Row],[d2high]]-foSecStockWatch[[#This Row],[d2low]])</f>
        <v>2811.083333333333</v>
      </c>
      <c r="X15" s="25">
        <f>foSecStockWatch[[#This Row],[ltp]]-foSecStockWatch[[#This Row],[PIVOT]]</f>
        <v>5.0833333333334849</v>
      </c>
      <c r="Y15" s="25">
        <f>foSecStockWatch[[#This Row],[ltp]]-foSecStockWatch[[#This Row],[R1]]</f>
        <v>-3.0833333333330302</v>
      </c>
      <c r="Z15" s="25">
        <f>foSecStockWatch[[#This Row],[ltp]]-foSecStockWatch[[#This Row],[R2]]</f>
        <v>-40.66666666666606</v>
      </c>
      <c r="AA15" s="25">
        <f>foSecStockWatch[[#This Row],[ltp]]-foSecStockWatch[[#This Row],[R3]]</f>
        <v>-48.83333333333303</v>
      </c>
      <c r="AB15" s="25">
        <f>foSecStockWatch[[#This Row],[ltp]]-foSecStockWatch[[#This Row],[S1]]</f>
        <v>42.66666666666697</v>
      </c>
      <c r="AC15" s="25">
        <f>foSecStockWatch[[#This Row],[ltp]]-foSecStockWatch[[#This Row],[S2]]</f>
        <v>50.833333333333485</v>
      </c>
      <c r="AD15" s="25">
        <f>foSecStockWatch[[#This Row],[ltp]]-foSecStockWatch[[#This Row],[S3]]</f>
        <v>88.41666666666697</v>
      </c>
      <c r="AE15" s="25">
        <f>foSecStockWatch[[#This Row],[d1open]]-foSecStockWatch[[#This Row],[d1high]]</f>
        <v>-27</v>
      </c>
      <c r="AF15" s="25">
        <f>foSecStockWatch[[#This Row],[Open-High]]*100/foSecStockWatch[[#This Row],[ltp]]</f>
        <v>-0.93119503362648737</v>
      </c>
      <c r="AG15" s="25">
        <f>foSecStockWatch[[#This Row],[d1high]]-foSecStockWatch[[#This Row],[d1low]]</f>
        <v>41</v>
      </c>
      <c r="AH15" s="25">
        <f>foSecStockWatch[[#This Row],[Open-Low]]*100/foSecStockWatch[[#This Row],[ltp]]</f>
        <v>1.4140369029142956</v>
      </c>
      <c r="AI15" s="25" t="b">
        <f>foSecStockWatch[[#This Row],[ltp]]&gt;foSecStockWatch[[#This Row],[d2close]]</f>
        <v>1</v>
      </c>
      <c r="AJ15" s="2">
        <v>2898</v>
      </c>
      <c r="AK15" s="2">
        <v>2925</v>
      </c>
      <c r="AL15" s="2">
        <v>2884</v>
      </c>
      <c r="AM15" s="2">
        <v>2898.8</v>
      </c>
      <c r="AN15" s="2">
        <v>2881</v>
      </c>
      <c r="AO15" s="2">
        <v>2932</v>
      </c>
      <c r="AP15" s="2">
        <v>2865</v>
      </c>
      <c r="AQ15" s="2">
        <v>2886.25</v>
      </c>
      <c r="AR15" s="2">
        <v>2889</v>
      </c>
      <c r="AS15" s="2">
        <v>2915</v>
      </c>
      <c r="AT15" s="2">
        <v>2877.75</v>
      </c>
      <c r="AU15" s="2">
        <v>2891.85</v>
      </c>
      <c r="AV15" s="2">
        <v>2859.9</v>
      </c>
      <c r="AW15" s="2">
        <v>2900.05</v>
      </c>
      <c r="AX15" s="2">
        <v>2855</v>
      </c>
      <c r="AY15" s="2">
        <v>2892</v>
      </c>
      <c r="AZ15" s="1"/>
      <c r="BA15" s="1"/>
      <c r="BB15" s="1"/>
      <c r="BC15" s="1"/>
    </row>
    <row r="16" spans="1:55" ht="13.8" hidden="1" x14ac:dyDescent="0.3">
      <c r="A16" s="19" t="s">
        <v>17</v>
      </c>
      <c r="B16" s="20">
        <v>8147.55</v>
      </c>
      <c r="C16" s="5" t="str">
        <f>IF(foSecStockWatch[[#This Row],[ltp]] &gt;=foSecStockWatch[[#This Row],[max]],"BUY","NA")</f>
        <v>NA</v>
      </c>
      <c r="D16" s="22">
        <f>MAX(foSecStockWatch[[#This Row],[d1high]],foSecStockWatch[[#This Row],[d2high]],foSecStockWatch[[#This Row],[d3high]],foSecStockWatch[[#This Row],[d4high]])</f>
        <v>8355</v>
      </c>
      <c r="E16" s="22">
        <f>MIN(foSecStockWatch[[#This Row],[d1low]],foSecStockWatch[[#This Row],[d2low]],foSecStockWatch[[#This Row],[d3low]],foSecStockWatch[[#This Row],[d4low]])</f>
        <v>8105</v>
      </c>
      <c r="F16" s="22" t="str">
        <f>IF(foSecStockWatch[[#This Row],[ltp]] &lt;=foSecStockWatch[[#This Row],[low]],"SELL","NA")</f>
        <v>NA</v>
      </c>
      <c r="G16" s="23">
        <v>8668.7999999999993</v>
      </c>
      <c r="H16" s="23">
        <v>4955</v>
      </c>
      <c r="I16" s="26">
        <f>100-foSecStockWatch[[#This Row],[max]]*100/foSecStockWatch[[#This Row],[52_high]]</f>
        <v>3.6198781838316592</v>
      </c>
      <c r="J16" s="27">
        <f>foSecStockWatch[[#This Row],[52_low]]*100/foSecStockWatch[[#This Row],[max]]</f>
        <v>59.305804907241175</v>
      </c>
      <c r="K16" s="25">
        <f>foSecStockWatch[[#This Row],[ltp]]-foSecStockWatch[[#This Row],[d2high]]</f>
        <v>-197.44999999999982</v>
      </c>
      <c r="L16" s="25">
        <f>foSecStockWatch[[#This Row],[ltp]]-foSecStockWatch[[#This Row],[d2low]]</f>
        <v>-54.300000000000182</v>
      </c>
      <c r="M16" s="25">
        <f>AVERAGE(foSecStockWatch[[#This Row],[d2high]],foSecStockWatch[[#This Row],[d3high]],foSecStockWatch[[#This Row],[d4high]])</f>
        <v>8349.9666666666672</v>
      </c>
      <c r="N16" s="25">
        <f>AVERAGE(foSecStockWatch[[#This Row],[d2low]],foSecStockWatch[[#This Row],[d3low]],foSecStockWatch[[#This Row],[d4low]])</f>
        <v>8236.6999999999989</v>
      </c>
      <c r="O16" s="25" t="str">
        <f>IF(foSecStockWatch[[#This Row],[ltp]] &lt;=foSecStockWatch[[#This Row],[LowAvg]],"RED","NA")</f>
        <v>RED</v>
      </c>
      <c r="P16" s="25" t="str">
        <f>IF(foSecStockWatch[[#This Row],[ltp]] &gt;foSecStockWatch[[#This Row],[HighAvg]],"GREEN","NA")</f>
        <v>NA</v>
      </c>
      <c r="Q16" s="25">
        <f>2*foSecStockWatch[[#This Row],[PIVOT]]-foSecStockWatch[[#This Row],[d2low]]</f>
        <v>8279.3833333333332</v>
      </c>
      <c r="R16" s="25">
        <f>foSecStockWatch[[#This Row],[PIVOT]]+foSecStockWatch[[#This Row],[d2high]]-foSecStockWatch[[#This Row],[d2low]]</f>
        <v>8383.7666666666682</v>
      </c>
      <c r="S16" s="25">
        <f>foSecStockWatch[[#This Row],[R1]]+foSecStockWatch[[#This Row],[d2high]]-foSecStockWatch[[#This Row],[d2low]]</f>
        <v>8422.533333333331</v>
      </c>
      <c r="T16" s="25">
        <f>AVERAGE(foSecStockWatch[[#This Row],[d2high]],foSecStockWatch[[#This Row],[d2close]],foSecStockWatch[[#This Row],[d2low]])</f>
        <v>8240.6166666666668</v>
      </c>
      <c r="U16" s="25">
        <f>foSecStockWatch[[#This Row],[PIVOT]]*2-foSecStockWatch[[#This Row],[d2high]]</f>
        <v>8136.2333333333336</v>
      </c>
      <c r="V16" s="25">
        <f>foSecStockWatch[[#This Row],[PIVOT]]-(foSecStockWatch[[#This Row],[d2high]]-foSecStockWatch[[#This Row],[d2low]])</f>
        <v>8097.4666666666672</v>
      </c>
      <c r="W16" s="25">
        <f>foSecStockWatch[[#This Row],[S1]]-(foSecStockWatch[[#This Row],[d2high]]-foSecStockWatch[[#This Row],[d2low]])</f>
        <v>7993.0833333333339</v>
      </c>
      <c r="X16" s="25">
        <f>foSecStockWatch[[#This Row],[ltp]]-foSecStockWatch[[#This Row],[PIVOT]]</f>
        <v>-93.066666666666606</v>
      </c>
      <c r="Y16" s="25">
        <f>foSecStockWatch[[#This Row],[ltp]]-foSecStockWatch[[#This Row],[R1]]</f>
        <v>-131.83333333333303</v>
      </c>
      <c r="Z16" s="25">
        <f>foSecStockWatch[[#This Row],[ltp]]-foSecStockWatch[[#This Row],[R2]]</f>
        <v>-236.21666666666806</v>
      </c>
      <c r="AA16" s="25">
        <f>foSecStockWatch[[#This Row],[ltp]]-foSecStockWatch[[#This Row],[R3]]</f>
        <v>-274.98333333333085</v>
      </c>
      <c r="AB16" s="25">
        <f>foSecStockWatch[[#This Row],[ltp]]-foSecStockWatch[[#This Row],[S1]]</f>
        <v>11.316666666666606</v>
      </c>
      <c r="AC16" s="25">
        <f>foSecStockWatch[[#This Row],[ltp]]-foSecStockWatch[[#This Row],[S2]]</f>
        <v>50.08333333333303</v>
      </c>
      <c r="AD16" s="25">
        <f>foSecStockWatch[[#This Row],[ltp]]-foSecStockWatch[[#This Row],[S3]]</f>
        <v>154.46666666666624</v>
      </c>
      <c r="AE16" s="25">
        <f>foSecStockWatch[[#This Row],[d1open]]-foSecStockWatch[[#This Row],[d1high]]</f>
        <v>-104.85000000000036</v>
      </c>
      <c r="AF16" s="25">
        <f>foSecStockWatch[[#This Row],[Open-High]]*100/foSecStockWatch[[#This Row],[ltp]]</f>
        <v>-1.2868899239648772</v>
      </c>
      <c r="AG16" s="25">
        <f>foSecStockWatch[[#This Row],[d1high]]-foSecStockWatch[[#This Row],[d1low]]</f>
        <v>223.85000000000036</v>
      </c>
      <c r="AH16" s="25">
        <f>foSecStockWatch[[#This Row],[Open-Low]]*100/foSecStockWatch[[#This Row],[ltp]]</f>
        <v>2.7474516879307322</v>
      </c>
      <c r="AI16" s="25" t="b">
        <f>foSecStockWatch[[#This Row],[ltp]]&gt;foSecStockWatch[[#This Row],[d2close]]</f>
        <v>0</v>
      </c>
      <c r="AJ16" s="2">
        <v>8224</v>
      </c>
      <c r="AK16" s="2">
        <v>8328.85</v>
      </c>
      <c r="AL16" s="2">
        <v>8105</v>
      </c>
      <c r="AM16" s="2">
        <v>8169.45</v>
      </c>
      <c r="AN16" s="2">
        <v>8280</v>
      </c>
      <c r="AO16" s="2">
        <v>8345</v>
      </c>
      <c r="AP16" s="2">
        <v>8175</v>
      </c>
      <c r="AQ16" s="2">
        <v>8201.85</v>
      </c>
      <c r="AR16" s="2">
        <v>8279</v>
      </c>
      <c r="AS16" s="2">
        <v>8349.9</v>
      </c>
      <c r="AT16" s="2">
        <v>8176</v>
      </c>
      <c r="AU16" s="2">
        <v>8318.25</v>
      </c>
      <c r="AV16" s="2">
        <v>8295</v>
      </c>
      <c r="AW16" s="2">
        <v>8355</v>
      </c>
      <c r="AX16" s="2">
        <v>8190</v>
      </c>
      <c r="AY16" s="2">
        <v>8220</v>
      </c>
      <c r="AZ16" s="1"/>
      <c r="BA16" s="1"/>
      <c r="BB16" s="1"/>
      <c r="BC16" s="1"/>
    </row>
    <row r="17" spans="1:55" ht="13.8" hidden="1" x14ac:dyDescent="0.3">
      <c r="A17" s="19" t="s">
        <v>18</v>
      </c>
      <c r="B17" s="20">
        <v>3969.9</v>
      </c>
      <c r="C17" s="5" t="str">
        <f>IF(foSecStockWatch[[#This Row],[ltp]] &gt;=foSecStockWatch[[#This Row],[max]],"BUY","NA")</f>
        <v>NA</v>
      </c>
      <c r="D17" s="22">
        <f>MAX(foSecStockWatch[[#This Row],[d1high]],foSecStockWatch[[#This Row],[d2high]],foSecStockWatch[[#This Row],[d3high]],foSecStockWatch[[#This Row],[d4high]])</f>
        <v>4035</v>
      </c>
      <c r="E17" s="22">
        <f>MIN(foSecStockWatch[[#This Row],[d1low]],foSecStockWatch[[#This Row],[d2low]],foSecStockWatch[[#This Row],[d3low]],foSecStockWatch[[#This Row],[d4low]])</f>
        <v>3819</v>
      </c>
      <c r="F17" s="22" t="str">
        <f>IF(foSecStockWatch[[#This Row],[ltp]] &lt;=foSecStockWatch[[#This Row],[low]],"SELL","NA")</f>
        <v>NA</v>
      </c>
      <c r="G17" s="23">
        <v>4111.75</v>
      </c>
      <c r="H17" s="23">
        <v>1997.55</v>
      </c>
      <c r="I17" s="26">
        <f>100-foSecStockWatch[[#This Row],[max]]*100/foSecStockWatch[[#This Row],[52_high]]</f>
        <v>1.8666018118805852</v>
      </c>
      <c r="J17" s="27">
        <f>foSecStockWatch[[#This Row],[52_low]]*100/foSecStockWatch[[#This Row],[max]]</f>
        <v>49.505576208178439</v>
      </c>
      <c r="K17" s="25">
        <f>foSecStockWatch[[#This Row],[ltp]]-foSecStockWatch[[#This Row],[d2high]]</f>
        <v>-45.099999999999909</v>
      </c>
      <c r="L17" s="25">
        <f>foSecStockWatch[[#This Row],[ltp]]-foSecStockWatch[[#This Row],[d2low]]</f>
        <v>21</v>
      </c>
      <c r="M17" s="25">
        <f>AVERAGE(foSecStockWatch[[#This Row],[d2high]],foSecStockWatch[[#This Row],[d3high]],foSecStockWatch[[#This Row],[d4high]])</f>
        <v>4002.75</v>
      </c>
      <c r="N17" s="25">
        <f>AVERAGE(foSecStockWatch[[#This Row],[d2low]],foSecStockWatch[[#This Row],[d3low]],foSecStockWatch[[#This Row],[d4low]])</f>
        <v>3930.6</v>
      </c>
      <c r="O17" s="25" t="str">
        <f>IF(foSecStockWatch[[#This Row],[ltp]] &lt;=foSecStockWatch[[#This Row],[LowAvg]],"RED","NA")</f>
        <v>NA</v>
      </c>
      <c r="P17" s="25" t="str">
        <f>IF(foSecStockWatch[[#This Row],[ltp]] &gt;foSecStockWatch[[#This Row],[HighAvg]],"GREEN","NA")</f>
        <v>NA</v>
      </c>
      <c r="Q17" s="25">
        <f>2*foSecStockWatch[[#This Row],[PIVOT]]-foSecStockWatch[[#This Row],[d2low]]</f>
        <v>3981.0333333333333</v>
      </c>
      <c r="R17" s="25">
        <f>foSecStockWatch[[#This Row],[PIVOT]]+foSecStockWatch[[#This Row],[d2high]]-foSecStockWatch[[#This Row],[d2low]]</f>
        <v>4031.0666666666671</v>
      </c>
      <c r="S17" s="25">
        <f>foSecStockWatch[[#This Row],[R1]]+foSecStockWatch[[#This Row],[d2high]]-foSecStockWatch[[#This Row],[d2low]]</f>
        <v>4047.1333333333328</v>
      </c>
      <c r="T17" s="25">
        <f>AVERAGE(foSecStockWatch[[#This Row],[d2high]],foSecStockWatch[[#This Row],[d2close]],foSecStockWatch[[#This Row],[d2low]])</f>
        <v>3964.9666666666667</v>
      </c>
      <c r="U17" s="25">
        <f>foSecStockWatch[[#This Row],[PIVOT]]*2-foSecStockWatch[[#This Row],[d2high]]</f>
        <v>3914.9333333333334</v>
      </c>
      <c r="V17" s="25">
        <f>foSecStockWatch[[#This Row],[PIVOT]]-(foSecStockWatch[[#This Row],[d2high]]-foSecStockWatch[[#This Row],[d2low]])</f>
        <v>3898.8666666666668</v>
      </c>
      <c r="W17" s="25">
        <f>foSecStockWatch[[#This Row],[S1]]-(foSecStockWatch[[#This Row],[d2high]]-foSecStockWatch[[#This Row],[d2low]])</f>
        <v>3848.8333333333335</v>
      </c>
      <c r="X17" s="25">
        <f>foSecStockWatch[[#This Row],[ltp]]-foSecStockWatch[[#This Row],[PIVOT]]</f>
        <v>4.933333333333394</v>
      </c>
      <c r="Y17" s="25">
        <f>foSecStockWatch[[#This Row],[ltp]]-foSecStockWatch[[#This Row],[R1]]</f>
        <v>-11.133333333333212</v>
      </c>
      <c r="Z17" s="25">
        <f>foSecStockWatch[[#This Row],[ltp]]-foSecStockWatch[[#This Row],[R2]]</f>
        <v>-61.16666666666697</v>
      </c>
      <c r="AA17" s="25">
        <f>foSecStockWatch[[#This Row],[ltp]]-foSecStockWatch[[#This Row],[R3]]</f>
        <v>-77.233333333332666</v>
      </c>
      <c r="AB17" s="25">
        <f>foSecStockWatch[[#This Row],[ltp]]-foSecStockWatch[[#This Row],[S1]]</f>
        <v>54.966666666666697</v>
      </c>
      <c r="AC17" s="25">
        <f>foSecStockWatch[[#This Row],[ltp]]-foSecStockWatch[[#This Row],[S2]]</f>
        <v>71.033333333333303</v>
      </c>
      <c r="AD17" s="25">
        <f>foSecStockWatch[[#This Row],[ltp]]-foSecStockWatch[[#This Row],[S3]]</f>
        <v>121.06666666666661</v>
      </c>
      <c r="AE17" s="25">
        <f>foSecStockWatch[[#This Row],[d1open]]-foSecStockWatch[[#This Row],[d1high]]</f>
        <v>-36</v>
      </c>
      <c r="AF17" s="25">
        <f>foSecStockWatch[[#This Row],[Open-High]]*100/foSecStockWatch[[#This Row],[ltp]]</f>
        <v>-0.90682384946724093</v>
      </c>
      <c r="AG17" s="25">
        <f>foSecStockWatch[[#This Row],[d1high]]-foSecStockWatch[[#This Row],[d1low]]</f>
        <v>90</v>
      </c>
      <c r="AH17" s="25">
        <f>foSecStockWatch[[#This Row],[Open-Low]]*100/foSecStockWatch[[#This Row],[ltp]]</f>
        <v>2.2670596236681022</v>
      </c>
      <c r="AI17" s="25" t="b">
        <f>foSecStockWatch[[#This Row],[ltp]]&gt;foSecStockWatch[[#This Row],[d2close]]</f>
        <v>1</v>
      </c>
      <c r="AJ17" s="2">
        <v>3979</v>
      </c>
      <c r="AK17" s="2">
        <v>4015</v>
      </c>
      <c r="AL17" s="2">
        <v>3925</v>
      </c>
      <c r="AM17" s="2">
        <v>3973.2</v>
      </c>
      <c r="AN17" s="2">
        <v>4013.65</v>
      </c>
      <c r="AO17" s="2">
        <v>4015</v>
      </c>
      <c r="AP17" s="2">
        <v>3931</v>
      </c>
      <c r="AQ17" s="2">
        <v>3948.9</v>
      </c>
      <c r="AR17" s="2">
        <v>3915</v>
      </c>
      <c r="AS17" s="2">
        <v>4035</v>
      </c>
      <c r="AT17" s="2">
        <v>3880.05</v>
      </c>
      <c r="AU17" s="2">
        <v>4023.9</v>
      </c>
      <c r="AV17" s="2">
        <v>3880</v>
      </c>
      <c r="AW17" s="2">
        <v>3958.25</v>
      </c>
      <c r="AX17" s="2">
        <v>3819</v>
      </c>
      <c r="AY17" s="2">
        <v>3901</v>
      </c>
      <c r="AZ17" s="1"/>
      <c r="BA17" s="1"/>
      <c r="BB17" s="1"/>
      <c r="BC17" s="1"/>
    </row>
    <row r="18" spans="1:55" ht="13.8" hidden="1" x14ac:dyDescent="0.3">
      <c r="A18" s="19" t="s">
        <v>19</v>
      </c>
      <c r="B18" s="20">
        <v>748</v>
      </c>
      <c r="C18" s="5" t="str">
        <f>IF(foSecStockWatch[[#This Row],[ltp]] &gt;=foSecStockWatch[[#This Row],[max]],"BUY","NA")</f>
        <v>NA</v>
      </c>
      <c r="D18" s="22">
        <f>MAX(foSecStockWatch[[#This Row],[d1high]],foSecStockWatch[[#This Row],[d2high]],foSecStockWatch[[#This Row],[d3high]],foSecStockWatch[[#This Row],[d4high]])</f>
        <v>765</v>
      </c>
      <c r="E18" s="22">
        <f>MIN(foSecStockWatch[[#This Row],[d1low]],foSecStockWatch[[#This Row],[d2low]],foSecStockWatch[[#This Row],[d3low]],foSecStockWatch[[#This Row],[d4low]])</f>
        <v>722</v>
      </c>
      <c r="F18" s="22" t="str">
        <f>IF(foSecStockWatch[[#This Row],[ltp]] &lt;=foSecStockWatch[[#This Row],[low]],"SELL","NA")</f>
        <v>NA</v>
      </c>
      <c r="G18" s="23">
        <v>1189.6500000000001</v>
      </c>
      <c r="H18" s="23">
        <v>682</v>
      </c>
      <c r="I18" s="26">
        <f>100-foSecStockWatch[[#This Row],[max]]*100/foSecStockWatch[[#This Row],[52_high]]</f>
        <v>35.695372588576475</v>
      </c>
      <c r="J18" s="27">
        <f>foSecStockWatch[[#This Row],[52_low]]*100/foSecStockWatch[[#This Row],[max]]</f>
        <v>89.150326797385617</v>
      </c>
      <c r="K18" s="25">
        <f>foSecStockWatch[[#This Row],[ltp]]-foSecStockWatch[[#This Row],[d2high]]</f>
        <v>-1.8999999999999773</v>
      </c>
      <c r="L18" s="25">
        <f>foSecStockWatch[[#This Row],[ltp]]-foSecStockWatch[[#This Row],[d2low]]</f>
        <v>2.3999999999999773</v>
      </c>
      <c r="M18" s="25">
        <f>AVERAGE(foSecStockWatch[[#This Row],[d2high]],foSecStockWatch[[#This Row],[d3high]],foSecStockWatch[[#This Row],[d4high]])</f>
        <v>744.26666666666677</v>
      </c>
      <c r="N18" s="25">
        <f>AVERAGE(foSecStockWatch[[#This Row],[d2low]],foSecStockWatch[[#This Row],[d3low]],foSecStockWatch[[#This Row],[d4low]])</f>
        <v>733.55000000000007</v>
      </c>
      <c r="O18" s="25" t="str">
        <f>IF(foSecStockWatch[[#This Row],[ltp]] &lt;=foSecStockWatch[[#This Row],[LowAvg]],"RED","NA")</f>
        <v>NA</v>
      </c>
      <c r="P18" s="25" t="str">
        <f>IF(foSecStockWatch[[#This Row],[ltp]] &gt;foSecStockWatch[[#This Row],[HighAvg]],"GREEN","NA")</f>
        <v>GREEN</v>
      </c>
      <c r="Q18" s="25">
        <f>2*foSecStockWatch[[#This Row],[PIVOT]]-foSecStockWatch[[#This Row],[d2low]]</f>
        <v>735.96666666666658</v>
      </c>
      <c r="R18" s="25">
        <f>foSecStockWatch[[#This Row],[PIVOT]]+foSecStockWatch[[#This Row],[d2high]]-foSecStockWatch[[#This Row],[d2low]]</f>
        <v>745.08333333333337</v>
      </c>
      <c r="S18" s="25">
        <f>foSecStockWatch[[#This Row],[R1]]+foSecStockWatch[[#This Row],[d2high]]-foSecStockWatch[[#This Row],[d2low]]</f>
        <v>740.26666666666654</v>
      </c>
      <c r="T18" s="25">
        <f>AVERAGE(foSecStockWatch[[#This Row],[d2high]],foSecStockWatch[[#This Row],[d2close]],foSecStockWatch[[#This Row],[d2low]])</f>
        <v>740.7833333333333</v>
      </c>
      <c r="U18" s="25">
        <f>foSecStockWatch[[#This Row],[PIVOT]]*2-foSecStockWatch[[#This Row],[d2high]]</f>
        <v>731.66666666666663</v>
      </c>
      <c r="V18" s="25">
        <f>foSecStockWatch[[#This Row],[PIVOT]]-(foSecStockWatch[[#This Row],[d2high]]-foSecStockWatch[[#This Row],[d2low]])</f>
        <v>736.48333333333335</v>
      </c>
      <c r="W18" s="25">
        <f>foSecStockWatch[[#This Row],[S1]]-(foSecStockWatch[[#This Row],[d2high]]-foSecStockWatch[[#This Row],[d2low]])</f>
        <v>727.36666666666667</v>
      </c>
      <c r="X18" s="25">
        <f>foSecStockWatch[[#This Row],[ltp]]-foSecStockWatch[[#This Row],[PIVOT]]</f>
        <v>7.216666666666697</v>
      </c>
      <c r="Y18" s="25">
        <f>foSecStockWatch[[#This Row],[ltp]]-foSecStockWatch[[#This Row],[R1]]</f>
        <v>12.033333333333417</v>
      </c>
      <c r="Z18" s="25">
        <f>foSecStockWatch[[#This Row],[ltp]]-foSecStockWatch[[#This Row],[R2]]</f>
        <v>2.9166666666666288</v>
      </c>
      <c r="AA18" s="25">
        <f>foSecStockWatch[[#This Row],[ltp]]-foSecStockWatch[[#This Row],[R3]]</f>
        <v>7.7333333333334622</v>
      </c>
      <c r="AB18" s="25">
        <f>foSecStockWatch[[#This Row],[ltp]]-foSecStockWatch[[#This Row],[S1]]</f>
        <v>16.333333333333371</v>
      </c>
      <c r="AC18" s="25">
        <f>foSecStockWatch[[#This Row],[ltp]]-foSecStockWatch[[#This Row],[S2]]</f>
        <v>11.516666666666652</v>
      </c>
      <c r="AD18" s="25">
        <f>foSecStockWatch[[#This Row],[ltp]]-foSecStockWatch[[#This Row],[S3]]</f>
        <v>20.633333333333326</v>
      </c>
      <c r="AE18" s="25">
        <f>foSecStockWatch[[#This Row],[d1open]]-foSecStockWatch[[#This Row],[d1high]]</f>
        <v>-19</v>
      </c>
      <c r="AF18" s="25">
        <f>foSecStockWatch[[#This Row],[Open-High]]*100/foSecStockWatch[[#This Row],[ltp]]</f>
        <v>-2.5401069518716577</v>
      </c>
      <c r="AG18" s="25">
        <f>foSecStockWatch[[#This Row],[d1high]]-foSecStockWatch[[#This Row],[d1low]]</f>
        <v>25</v>
      </c>
      <c r="AH18" s="25">
        <f>foSecStockWatch[[#This Row],[Open-Low]]*100/foSecStockWatch[[#This Row],[ltp]]</f>
        <v>3.3422459893048129</v>
      </c>
      <c r="AI18" s="25" t="b">
        <f>foSecStockWatch[[#This Row],[ltp]]&gt;foSecStockWatch[[#This Row],[d2close]]</f>
        <v>1</v>
      </c>
      <c r="AJ18" s="2">
        <v>746</v>
      </c>
      <c r="AK18" s="2">
        <v>765</v>
      </c>
      <c r="AL18" s="2">
        <v>740</v>
      </c>
      <c r="AM18" s="2">
        <v>749.1</v>
      </c>
      <c r="AN18" s="2">
        <v>734.95</v>
      </c>
      <c r="AO18" s="2">
        <v>749.9</v>
      </c>
      <c r="AP18" s="2">
        <v>726.85</v>
      </c>
      <c r="AQ18" s="2">
        <v>745.6</v>
      </c>
      <c r="AR18" s="2">
        <v>716.85</v>
      </c>
      <c r="AS18" s="2">
        <v>734.95</v>
      </c>
      <c r="AT18" s="2">
        <v>707</v>
      </c>
      <c r="AU18" s="2">
        <v>733.05</v>
      </c>
      <c r="AV18" s="2">
        <v>747.95</v>
      </c>
      <c r="AW18" s="2">
        <v>747.95</v>
      </c>
      <c r="AX18" s="2">
        <v>722</v>
      </c>
      <c r="AY18" s="2">
        <v>725</v>
      </c>
      <c r="AZ18" s="1"/>
      <c r="BA18" s="1"/>
      <c r="BB18" s="1"/>
      <c r="BC18" s="1"/>
    </row>
    <row r="19" spans="1:55" ht="13.8" x14ac:dyDescent="0.3">
      <c r="A19" s="19" t="s">
        <v>20</v>
      </c>
      <c r="B19" s="20">
        <v>90.8</v>
      </c>
      <c r="C19" s="5" t="str">
        <f>IF(foSecStockWatch[[#This Row],[ltp]] &gt;=foSecStockWatch[[#This Row],[max]],"BUY","NA")</f>
        <v>NA</v>
      </c>
      <c r="D19" s="22">
        <f>MAX(foSecStockWatch[[#This Row],[d1high]],foSecStockWatch[[#This Row],[d2high]],foSecStockWatch[[#This Row],[d3high]],foSecStockWatch[[#This Row],[d4high]])</f>
        <v>91.6</v>
      </c>
      <c r="E19" s="22">
        <f>MIN(foSecStockWatch[[#This Row],[d1low]],foSecStockWatch[[#This Row],[d2low]],foSecStockWatch[[#This Row],[d3low]],foSecStockWatch[[#This Row],[d4low]])</f>
        <v>86</v>
      </c>
      <c r="F19" s="22" t="str">
        <f>IF(foSecStockWatch[[#This Row],[ltp]] &lt;=foSecStockWatch[[#This Row],[low]],"SELL","NA")</f>
        <v>NA</v>
      </c>
      <c r="G19" s="23">
        <v>144</v>
      </c>
      <c r="H19" s="23">
        <v>85.65</v>
      </c>
      <c r="I19" s="26">
        <f>100-foSecStockWatch[[#This Row],[max]]*100/foSecStockWatch[[#This Row],[52_high]]</f>
        <v>36.388888888888886</v>
      </c>
      <c r="J19" s="27">
        <f>foSecStockWatch[[#This Row],[52_low]]*100/foSecStockWatch[[#This Row],[max]]</f>
        <v>93.504366812227076</v>
      </c>
      <c r="K19" s="25">
        <f>foSecStockWatch[[#This Row],[ltp]]-foSecStockWatch[[#This Row],[d2high]]</f>
        <v>0.89999999999999147</v>
      </c>
      <c r="L19" s="25">
        <f>foSecStockWatch[[#This Row],[ltp]]-foSecStockWatch[[#This Row],[d2low]]</f>
        <v>3</v>
      </c>
      <c r="M19" s="25">
        <f>AVERAGE(foSecStockWatch[[#This Row],[d2high]],foSecStockWatch[[#This Row],[d3high]],foSecStockWatch[[#This Row],[d4high]])</f>
        <v>90.383333333333326</v>
      </c>
      <c r="N19" s="25">
        <f>AVERAGE(foSecStockWatch[[#This Row],[d2low]],foSecStockWatch[[#This Row],[d3low]],foSecStockWatch[[#This Row],[d4low]])</f>
        <v>88.283333333333346</v>
      </c>
      <c r="O19" s="25" t="str">
        <f>IF(foSecStockWatch[[#This Row],[ltp]] &lt;=foSecStockWatch[[#This Row],[LowAvg]],"RED","NA")</f>
        <v>NA</v>
      </c>
      <c r="P19" s="25" t="str">
        <f>IF(foSecStockWatch[[#This Row],[ltp]] &gt;foSecStockWatch[[#This Row],[HighAvg]],"GREEN","NA")</f>
        <v>GREEN</v>
      </c>
      <c r="Q19" s="25">
        <f>2*foSecStockWatch[[#This Row],[PIVOT]]-foSecStockWatch[[#This Row],[d2low]]</f>
        <v>88.833333333333329</v>
      </c>
      <c r="R19" s="25">
        <f>foSecStockWatch[[#This Row],[PIVOT]]+foSecStockWatch[[#This Row],[d2high]]-foSecStockWatch[[#This Row],[d2low]]</f>
        <v>90.416666666666671</v>
      </c>
      <c r="S19" s="25">
        <f>foSecStockWatch[[#This Row],[R1]]+foSecStockWatch[[#This Row],[d2high]]-foSecStockWatch[[#This Row],[d2low]]</f>
        <v>90.933333333333351</v>
      </c>
      <c r="T19" s="25">
        <f>AVERAGE(foSecStockWatch[[#This Row],[d2high]],foSecStockWatch[[#This Row],[d2close]],foSecStockWatch[[#This Row],[d2low]])</f>
        <v>88.316666666666663</v>
      </c>
      <c r="U19" s="25">
        <f>foSecStockWatch[[#This Row],[PIVOT]]*2-foSecStockWatch[[#This Row],[d2high]]</f>
        <v>86.73333333333332</v>
      </c>
      <c r="V19" s="25">
        <f>foSecStockWatch[[#This Row],[PIVOT]]-(foSecStockWatch[[#This Row],[d2high]]-foSecStockWatch[[#This Row],[d2low]])</f>
        <v>86.216666666666654</v>
      </c>
      <c r="W19" s="25">
        <f>foSecStockWatch[[#This Row],[S1]]-(foSecStockWatch[[#This Row],[d2high]]-foSecStockWatch[[#This Row],[d2low]])</f>
        <v>84.633333333333312</v>
      </c>
      <c r="X19" s="25">
        <f>foSecStockWatch[[#This Row],[ltp]]-foSecStockWatch[[#This Row],[PIVOT]]</f>
        <v>2.4833333333333343</v>
      </c>
      <c r="Y19" s="25">
        <f>foSecStockWatch[[#This Row],[ltp]]-foSecStockWatch[[#This Row],[R1]]</f>
        <v>1.9666666666666686</v>
      </c>
      <c r="Z19" s="25">
        <f>foSecStockWatch[[#This Row],[ltp]]-foSecStockWatch[[#This Row],[R2]]</f>
        <v>0.38333333333332575</v>
      </c>
      <c r="AA19" s="25">
        <f>foSecStockWatch[[#This Row],[ltp]]-foSecStockWatch[[#This Row],[R3]]</f>
        <v>-0.13333333333335418</v>
      </c>
      <c r="AB19" s="25">
        <f>foSecStockWatch[[#This Row],[ltp]]-foSecStockWatch[[#This Row],[S1]]</f>
        <v>4.0666666666666771</v>
      </c>
      <c r="AC19" s="25">
        <f>foSecStockWatch[[#This Row],[ltp]]-foSecStockWatch[[#This Row],[S2]]</f>
        <v>4.5833333333333428</v>
      </c>
      <c r="AD19" s="25">
        <f>foSecStockWatch[[#This Row],[ltp]]-foSecStockWatch[[#This Row],[S3]]</f>
        <v>6.1666666666666856</v>
      </c>
      <c r="AE19" s="25">
        <f>foSecStockWatch[[#This Row],[d1open]]-foSecStockWatch[[#This Row],[d1high]]</f>
        <v>-3.2000000000000028</v>
      </c>
      <c r="AF19" s="25">
        <f>foSecStockWatch[[#This Row],[Open-High]]*100/foSecStockWatch[[#This Row],[ltp]]</f>
        <v>-3.5242290748898712</v>
      </c>
      <c r="AG19" s="25">
        <f>foSecStockWatch[[#This Row],[d1high]]-foSecStockWatch[[#This Row],[d1low]]</f>
        <v>5.2000000000000028</v>
      </c>
      <c r="AH19" s="25">
        <f>foSecStockWatch[[#This Row],[Open-Low]]*100/foSecStockWatch[[#This Row],[ltp]]</f>
        <v>5.726872246696038</v>
      </c>
      <c r="AI19" s="25" t="b">
        <f>foSecStockWatch[[#This Row],[ltp]]&gt;foSecStockWatch[[#This Row],[d2close]]</f>
        <v>1</v>
      </c>
      <c r="AJ19" s="2">
        <v>88</v>
      </c>
      <c r="AK19" s="2">
        <v>91.2</v>
      </c>
      <c r="AL19" s="2">
        <v>86</v>
      </c>
      <c r="AM19" s="2">
        <v>90.85</v>
      </c>
      <c r="AN19" s="2">
        <v>89.9</v>
      </c>
      <c r="AO19" s="2">
        <v>89.9</v>
      </c>
      <c r="AP19" s="2">
        <v>87.25</v>
      </c>
      <c r="AQ19" s="2">
        <v>87.8</v>
      </c>
      <c r="AR19" s="2">
        <v>86.2</v>
      </c>
      <c r="AS19" s="2">
        <v>91.6</v>
      </c>
      <c r="AT19" s="2">
        <v>86</v>
      </c>
      <c r="AU19" s="2">
        <v>91.05</v>
      </c>
      <c r="AV19" s="2">
        <v>88.25</v>
      </c>
      <c r="AW19" s="2">
        <v>89.65</v>
      </c>
      <c r="AX19" s="2">
        <v>86</v>
      </c>
      <c r="AY19" s="2">
        <v>87</v>
      </c>
      <c r="AZ19" s="1"/>
      <c r="BA19" s="1"/>
      <c r="BB19" s="1"/>
      <c r="BC19" s="1"/>
    </row>
    <row r="20" spans="1:55" ht="13.8" hidden="1" x14ac:dyDescent="0.3">
      <c r="A20" s="19" t="s">
        <v>21</v>
      </c>
      <c r="B20" s="20">
        <v>59.35</v>
      </c>
      <c r="C20" s="5" t="str">
        <f>IF(foSecStockWatch[[#This Row],[ltp]] &gt;=foSecStockWatch[[#This Row],[max]],"BUY","NA")</f>
        <v>NA</v>
      </c>
      <c r="D20" s="22">
        <f>MAX(foSecStockWatch[[#This Row],[d1high]],foSecStockWatch[[#This Row],[d2high]],foSecStockWatch[[#This Row],[d3high]],foSecStockWatch[[#This Row],[d4high]])</f>
        <v>62.2</v>
      </c>
      <c r="E20" s="22">
        <f>MIN(foSecStockWatch[[#This Row],[d1low]],foSecStockWatch[[#This Row],[d2low]],foSecStockWatch[[#This Row],[d3low]],foSecStockWatch[[#This Row],[d4low]])</f>
        <v>58</v>
      </c>
      <c r="F20" s="22" t="str">
        <f>IF(foSecStockWatch[[#This Row],[ltp]] &lt;=foSecStockWatch[[#This Row],[low]],"SELL","NA")</f>
        <v>NA</v>
      </c>
      <c r="G20" s="23">
        <v>110.15</v>
      </c>
      <c r="H20" s="23">
        <v>57.45</v>
      </c>
      <c r="I20" s="26">
        <f>100-foSecStockWatch[[#This Row],[max]]*100/foSecStockWatch[[#This Row],[52_high]]</f>
        <v>43.531547889241949</v>
      </c>
      <c r="J20" s="27">
        <f>foSecStockWatch[[#This Row],[52_low]]*100/foSecStockWatch[[#This Row],[max]]</f>
        <v>92.363344051446944</v>
      </c>
      <c r="K20" s="25">
        <f>foSecStockWatch[[#This Row],[ltp]]-foSecStockWatch[[#This Row],[d2high]]</f>
        <v>-1.8999999999999986</v>
      </c>
      <c r="L20" s="25">
        <f>foSecStockWatch[[#This Row],[ltp]]-foSecStockWatch[[#This Row],[d2low]]</f>
        <v>-0.54999999999999716</v>
      </c>
      <c r="M20" s="25">
        <f>AVERAGE(foSecStockWatch[[#This Row],[d2high]],foSecStockWatch[[#This Row],[d3high]],foSecStockWatch[[#This Row],[d4high]])</f>
        <v>61.4</v>
      </c>
      <c r="N20" s="25">
        <f>AVERAGE(foSecStockWatch[[#This Row],[d2low]],foSecStockWatch[[#This Row],[d3low]],foSecStockWatch[[#This Row],[d4low]])</f>
        <v>60.166666666666664</v>
      </c>
      <c r="O20" s="25" t="str">
        <f>IF(foSecStockWatch[[#This Row],[ltp]] &lt;=foSecStockWatch[[#This Row],[LowAvg]],"RED","NA")</f>
        <v>RED</v>
      </c>
      <c r="P20" s="25" t="str">
        <f>IF(foSecStockWatch[[#This Row],[ltp]] &gt;foSecStockWatch[[#This Row],[HighAvg]],"GREEN","NA")</f>
        <v>NA</v>
      </c>
      <c r="Q20" s="25">
        <f>2*foSecStockWatch[[#This Row],[PIVOT]]-foSecStockWatch[[#This Row],[d2low]]</f>
        <v>60.366666666666667</v>
      </c>
      <c r="R20" s="25">
        <f>foSecStockWatch[[#This Row],[PIVOT]]+foSecStockWatch[[#This Row],[d2high]]-foSecStockWatch[[#This Row],[d2low]]</f>
        <v>61.483333333333327</v>
      </c>
      <c r="S20" s="25">
        <f>foSecStockWatch[[#This Row],[R1]]+foSecStockWatch[[#This Row],[d2high]]-foSecStockWatch[[#This Row],[d2low]]</f>
        <v>61.716666666666676</v>
      </c>
      <c r="T20" s="25">
        <f>AVERAGE(foSecStockWatch[[#This Row],[d2high]],foSecStockWatch[[#This Row],[d2close]],foSecStockWatch[[#This Row],[d2low]])</f>
        <v>60.133333333333333</v>
      </c>
      <c r="U20" s="25">
        <f>foSecStockWatch[[#This Row],[PIVOT]]*2-foSecStockWatch[[#This Row],[d2high]]</f>
        <v>59.016666666666666</v>
      </c>
      <c r="V20" s="25">
        <f>foSecStockWatch[[#This Row],[PIVOT]]-(foSecStockWatch[[#This Row],[d2high]]-foSecStockWatch[[#This Row],[d2low]])</f>
        <v>58.783333333333331</v>
      </c>
      <c r="W20" s="25">
        <f>foSecStockWatch[[#This Row],[S1]]-(foSecStockWatch[[#This Row],[d2high]]-foSecStockWatch[[#This Row],[d2low]])</f>
        <v>57.666666666666664</v>
      </c>
      <c r="X20" s="25">
        <f>foSecStockWatch[[#This Row],[ltp]]-foSecStockWatch[[#This Row],[PIVOT]]</f>
        <v>-0.78333333333333144</v>
      </c>
      <c r="Y20" s="25">
        <f>foSecStockWatch[[#This Row],[ltp]]-foSecStockWatch[[#This Row],[R1]]</f>
        <v>-1.0166666666666657</v>
      </c>
      <c r="Z20" s="25">
        <f>foSecStockWatch[[#This Row],[ltp]]-foSecStockWatch[[#This Row],[R2]]</f>
        <v>-2.1333333333333258</v>
      </c>
      <c r="AA20" s="25">
        <f>foSecStockWatch[[#This Row],[ltp]]-foSecStockWatch[[#This Row],[R3]]</f>
        <v>-2.3666666666666742</v>
      </c>
      <c r="AB20" s="25">
        <f>foSecStockWatch[[#This Row],[ltp]]-foSecStockWatch[[#This Row],[S1]]</f>
        <v>0.3333333333333357</v>
      </c>
      <c r="AC20" s="25">
        <f>foSecStockWatch[[#This Row],[ltp]]-foSecStockWatch[[#This Row],[S2]]</f>
        <v>0.56666666666666998</v>
      </c>
      <c r="AD20" s="25">
        <f>foSecStockWatch[[#This Row],[ltp]]-foSecStockWatch[[#This Row],[S3]]</f>
        <v>1.6833333333333371</v>
      </c>
      <c r="AE20" s="25">
        <f>foSecStockWatch[[#This Row],[d1open]]-foSecStockWatch[[#This Row],[d1high]]</f>
        <v>-1.3999999999999986</v>
      </c>
      <c r="AF20" s="25">
        <f>foSecStockWatch[[#This Row],[Open-High]]*100/foSecStockWatch[[#This Row],[ltp]]</f>
        <v>-2.3588879528222386</v>
      </c>
      <c r="AG20" s="25">
        <f>foSecStockWatch[[#This Row],[d1high]]-foSecStockWatch[[#This Row],[d1low]]</f>
        <v>3.3999999999999986</v>
      </c>
      <c r="AH20" s="25">
        <f>foSecStockWatch[[#This Row],[Open-Low]]*100/foSecStockWatch[[#This Row],[ltp]]</f>
        <v>5.7287278854254406</v>
      </c>
      <c r="AI20" s="25" t="b">
        <f>foSecStockWatch[[#This Row],[ltp]]&gt;foSecStockWatch[[#This Row],[d2close]]</f>
        <v>1</v>
      </c>
      <c r="AJ20" s="2">
        <v>60</v>
      </c>
      <c r="AK20" s="2">
        <v>61.4</v>
      </c>
      <c r="AL20" s="2">
        <v>58</v>
      </c>
      <c r="AM20" s="2">
        <v>59.5</v>
      </c>
      <c r="AN20" s="2">
        <v>61</v>
      </c>
      <c r="AO20" s="2">
        <v>61.25</v>
      </c>
      <c r="AP20" s="2">
        <v>59.25</v>
      </c>
      <c r="AQ20" s="2">
        <v>59.9</v>
      </c>
      <c r="AR20" s="2">
        <v>59.25</v>
      </c>
      <c r="AS20" s="2">
        <v>62.2</v>
      </c>
      <c r="AT20" s="2">
        <v>57.45</v>
      </c>
      <c r="AU20" s="2">
        <v>61.6</v>
      </c>
      <c r="AV20" s="2">
        <v>60.35</v>
      </c>
      <c r="AW20" s="2">
        <v>60.75</v>
      </c>
      <c r="AX20" s="2">
        <v>59</v>
      </c>
      <c r="AY20" s="2">
        <v>60</v>
      </c>
      <c r="AZ20" s="1"/>
      <c r="BA20" s="1"/>
      <c r="BB20" s="1"/>
      <c r="BC20" s="1"/>
    </row>
    <row r="21" spans="1:55" ht="13.8" hidden="1" x14ac:dyDescent="0.3">
      <c r="A21" s="19" t="s">
        <v>22</v>
      </c>
      <c r="B21" s="20">
        <v>1709.45</v>
      </c>
      <c r="C21" s="5" t="str">
        <f>IF(foSecStockWatch[[#This Row],[ltp]] &gt;=foSecStockWatch[[#This Row],[max]],"BUY","NA")</f>
        <v>NA</v>
      </c>
      <c r="D21" s="22">
        <f>MAX(foSecStockWatch[[#This Row],[d1high]],foSecStockWatch[[#This Row],[d2high]],foSecStockWatch[[#This Row],[d3high]],foSecStockWatch[[#This Row],[d4high]])</f>
        <v>1748</v>
      </c>
      <c r="E21" s="22">
        <f>MIN(foSecStockWatch[[#This Row],[d1low]],foSecStockWatch[[#This Row],[d2low]],foSecStockWatch[[#This Row],[d3low]],foSecStockWatch[[#This Row],[d4low]])</f>
        <v>1653</v>
      </c>
      <c r="F21" s="22" t="str">
        <f>IF(foSecStockWatch[[#This Row],[ltp]] &lt;=foSecStockWatch[[#This Row],[low]],"SELL","NA")</f>
        <v>NA</v>
      </c>
      <c r="G21" s="23">
        <v>1782</v>
      </c>
      <c r="H21" s="23">
        <v>833.1</v>
      </c>
      <c r="I21" s="26">
        <f>100-foSecStockWatch[[#This Row],[max]]*100/foSecStockWatch[[#This Row],[52_high]]</f>
        <v>1.9079685746352482</v>
      </c>
      <c r="J21" s="27">
        <f>foSecStockWatch[[#This Row],[52_low]]*100/foSecStockWatch[[#This Row],[max]]</f>
        <v>47.660183066361554</v>
      </c>
      <c r="K21" s="25">
        <f>foSecStockWatch[[#This Row],[ltp]]-foSecStockWatch[[#This Row],[d2high]]</f>
        <v>-38.549999999999955</v>
      </c>
      <c r="L21" s="25">
        <f>foSecStockWatch[[#This Row],[ltp]]-foSecStockWatch[[#This Row],[d2low]]</f>
        <v>7.7999999999999545</v>
      </c>
      <c r="M21" s="25">
        <f>AVERAGE(foSecStockWatch[[#This Row],[d2high]],foSecStockWatch[[#This Row],[d3high]],foSecStockWatch[[#This Row],[d4high]])</f>
        <v>1727.4666666666665</v>
      </c>
      <c r="N21" s="25">
        <f>AVERAGE(foSecStockWatch[[#This Row],[d2low]],foSecStockWatch[[#This Row],[d3low]],foSecStockWatch[[#This Row],[d4low]])</f>
        <v>1692.7166666666665</v>
      </c>
      <c r="O21" s="25" t="str">
        <f>IF(foSecStockWatch[[#This Row],[ltp]] &lt;=foSecStockWatch[[#This Row],[LowAvg]],"RED","NA")</f>
        <v>NA</v>
      </c>
      <c r="P21" s="25" t="str">
        <f>IF(foSecStockWatch[[#This Row],[ltp]] &gt;foSecStockWatch[[#This Row],[HighAvg]],"GREEN","NA")</f>
        <v>NA</v>
      </c>
      <c r="Q21" s="25">
        <f>2*foSecStockWatch[[#This Row],[PIVOT]]-foSecStockWatch[[#This Row],[d2low]]</f>
        <v>1725.4499999999998</v>
      </c>
      <c r="R21" s="25">
        <f>foSecStockWatch[[#This Row],[PIVOT]]+foSecStockWatch[[#This Row],[d2high]]-foSecStockWatch[[#This Row],[d2low]]</f>
        <v>1759.9</v>
      </c>
      <c r="S21" s="25">
        <f>foSecStockWatch[[#This Row],[R1]]+foSecStockWatch[[#This Row],[d2high]]-foSecStockWatch[[#This Row],[d2low]]</f>
        <v>1771.7999999999997</v>
      </c>
      <c r="T21" s="25">
        <f>AVERAGE(foSecStockWatch[[#This Row],[d2high]],foSecStockWatch[[#This Row],[d2close]],foSecStockWatch[[#This Row],[d2low]])</f>
        <v>1713.55</v>
      </c>
      <c r="U21" s="25">
        <f>foSecStockWatch[[#This Row],[PIVOT]]*2-foSecStockWatch[[#This Row],[d2high]]</f>
        <v>1679.1</v>
      </c>
      <c r="V21" s="25">
        <f>foSecStockWatch[[#This Row],[PIVOT]]-(foSecStockWatch[[#This Row],[d2high]]-foSecStockWatch[[#This Row],[d2low]])</f>
        <v>1667.2</v>
      </c>
      <c r="W21" s="25">
        <f>foSecStockWatch[[#This Row],[S1]]-(foSecStockWatch[[#This Row],[d2high]]-foSecStockWatch[[#This Row],[d2low]])</f>
        <v>1632.75</v>
      </c>
      <c r="X21" s="25">
        <f>foSecStockWatch[[#This Row],[ltp]]-foSecStockWatch[[#This Row],[PIVOT]]</f>
        <v>-4.0999999999999091</v>
      </c>
      <c r="Y21" s="25">
        <f>foSecStockWatch[[#This Row],[ltp]]-foSecStockWatch[[#This Row],[R1]]</f>
        <v>-15.999999999999773</v>
      </c>
      <c r="Z21" s="25">
        <f>foSecStockWatch[[#This Row],[ltp]]-foSecStockWatch[[#This Row],[R2]]</f>
        <v>-50.450000000000045</v>
      </c>
      <c r="AA21" s="25">
        <f>foSecStockWatch[[#This Row],[ltp]]-foSecStockWatch[[#This Row],[R3]]</f>
        <v>-62.349999999999682</v>
      </c>
      <c r="AB21" s="25">
        <f>foSecStockWatch[[#This Row],[ltp]]-foSecStockWatch[[#This Row],[S1]]</f>
        <v>30.350000000000136</v>
      </c>
      <c r="AC21" s="25">
        <f>foSecStockWatch[[#This Row],[ltp]]-foSecStockWatch[[#This Row],[S2]]</f>
        <v>42.25</v>
      </c>
      <c r="AD21" s="25">
        <f>foSecStockWatch[[#This Row],[ltp]]-foSecStockWatch[[#This Row],[S3]]</f>
        <v>76.700000000000045</v>
      </c>
      <c r="AE21" s="25">
        <f>foSecStockWatch[[#This Row],[d1open]]-foSecStockWatch[[#This Row],[d1high]]</f>
        <v>-15.650000000000091</v>
      </c>
      <c r="AF21" s="25">
        <f>foSecStockWatch[[#This Row],[Open-High]]*100/foSecStockWatch[[#This Row],[ltp]]</f>
        <v>-0.9154991371493808</v>
      </c>
      <c r="AG21" s="25">
        <f>foSecStockWatch[[#This Row],[d1high]]-foSecStockWatch[[#This Row],[d1low]]</f>
        <v>27.650000000000091</v>
      </c>
      <c r="AH21" s="25">
        <f>foSecStockWatch[[#This Row],[Open-Low]]*100/foSecStockWatch[[#This Row],[ltp]]</f>
        <v>1.6174793062096049</v>
      </c>
      <c r="AI21" s="25" t="b">
        <f>foSecStockWatch[[#This Row],[ltp]]&gt;foSecStockWatch[[#This Row],[d2close]]</f>
        <v>1</v>
      </c>
      <c r="AJ21" s="2">
        <v>1712</v>
      </c>
      <c r="AK21" s="2">
        <v>1727.65</v>
      </c>
      <c r="AL21" s="2">
        <v>1700</v>
      </c>
      <c r="AM21" s="2">
        <v>1709.45</v>
      </c>
      <c r="AN21" s="2">
        <v>1717</v>
      </c>
      <c r="AO21" s="2">
        <v>1748</v>
      </c>
      <c r="AP21" s="2">
        <v>1691</v>
      </c>
      <c r="AQ21" s="2">
        <v>1701.65</v>
      </c>
      <c r="AR21" s="2">
        <v>1680</v>
      </c>
      <c r="AS21" s="2">
        <v>1735</v>
      </c>
      <c r="AT21" s="2">
        <v>1660.5</v>
      </c>
      <c r="AU21" s="2">
        <v>1723.5</v>
      </c>
      <c r="AV21" s="2">
        <v>1674</v>
      </c>
      <c r="AW21" s="2">
        <v>1699.4</v>
      </c>
      <c r="AX21" s="2">
        <v>1653</v>
      </c>
      <c r="AY21" s="2">
        <v>1682</v>
      </c>
      <c r="AZ21" s="1"/>
      <c r="BA21" s="1"/>
      <c r="BB21" s="1"/>
      <c r="BC21" s="1"/>
    </row>
    <row r="22" spans="1:55" ht="13.8" hidden="1" x14ac:dyDescent="0.3">
      <c r="A22" s="19" t="s">
        <v>23</v>
      </c>
      <c r="B22" s="20">
        <v>105.15</v>
      </c>
      <c r="C22" s="5" t="str">
        <f>IF(foSecStockWatch[[#This Row],[ltp]] &gt;=foSecStockWatch[[#This Row],[max]],"BUY","NA")</f>
        <v>NA</v>
      </c>
      <c r="D22" s="22">
        <f>MAX(foSecStockWatch[[#This Row],[d1high]],foSecStockWatch[[#This Row],[d2high]],foSecStockWatch[[#This Row],[d3high]],foSecStockWatch[[#This Row],[d4high]])</f>
        <v>106.65</v>
      </c>
      <c r="E22" s="22">
        <f>MIN(foSecStockWatch[[#This Row],[d1low]],foSecStockWatch[[#This Row],[d2low]],foSecStockWatch[[#This Row],[d3low]],foSecStockWatch[[#This Row],[d4low]])</f>
        <v>104</v>
      </c>
      <c r="F22" s="22" t="str">
        <f>IF(foSecStockWatch[[#This Row],[ltp]] &lt;=foSecStockWatch[[#This Row],[low]],"SELL","NA")</f>
        <v>NA</v>
      </c>
      <c r="G22" s="23">
        <v>117.75</v>
      </c>
      <c r="H22" s="23">
        <v>72.5</v>
      </c>
      <c r="I22" s="26">
        <f>100-foSecStockWatch[[#This Row],[max]]*100/foSecStockWatch[[#This Row],[52_high]]</f>
        <v>9.4267515923566947</v>
      </c>
      <c r="J22" s="27">
        <f>foSecStockWatch[[#This Row],[52_low]]*100/foSecStockWatch[[#This Row],[max]]</f>
        <v>67.979371776840125</v>
      </c>
      <c r="K22" s="25">
        <f>foSecStockWatch[[#This Row],[ltp]]-foSecStockWatch[[#This Row],[d2high]]</f>
        <v>-1.2999999999999972</v>
      </c>
      <c r="L22" s="25">
        <f>foSecStockWatch[[#This Row],[ltp]]-foSecStockWatch[[#This Row],[d2low]]</f>
        <v>-0.5</v>
      </c>
      <c r="M22" s="25">
        <f>AVERAGE(foSecStockWatch[[#This Row],[d2high]],foSecStockWatch[[#This Row],[d3high]],foSecStockWatch[[#This Row],[d4high]])</f>
        <v>106.45</v>
      </c>
      <c r="N22" s="25">
        <f>AVERAGE(foSecStockWatch[[#This Row],[d2low]],foSecStockWatch[[#This Row],[d3low]],foSecStockWatch[[#This Row],[d4low]])</f>
        <v>105.01666666666667</v>
      </c>
      <c r="O22" s="25" t="str">
        <f>IF(foSecStockWatch[[#This Row],[ltp]] &lt;=foSecStockWatch[[#This Row],[LowAvg]],"RED","NA")</f>
        <v>NA</v>
      </c>
      <c r="P22" s="25" t="str">
        <f>IF(foSecStockWatch[[#This Row],[ltp]] &gt;foSecStockWatch[[#This Row],[HighAvg]],"GREEN","NA")</f>
        <v>NA</v>
      </c>
      <c r="Q22" s="25">
        <f>2*foSecStockWatch[[#This Row],[PIVOT]]-foSecStockWatch[[#This Row],[d2low]]</f>
        <v>105.01666666666665</v>
      </c>
      <c r="R22" s="25">
        <f>foSecStockWatch[[#This Row],[PIVOT]]+foSecStockWatch[[#This Row],[d2high]]-foSecStockWatch[[#This Row],[d2low]]</f>
        <v>106.13333333333333</v>
      </c>
      <c r="S22" s="25">
        <f>foSecStockWatch[[#This Row],[R1]]+foSecStockWatch[[#This Row],[d2high]]-foSecStockWatch[[#This Row],[d2low]]</f>
        <v>105.81666666666663</v>
      </c>
      <c r="T22" s="25">
        <f>AVERAGE(foSecStockWatch[[#This Row],[d2high]],foSecStockWatch[[#This Row],[d2close]],foSecStockWatch[[#This Row],[d2low]])</f>
        <v>105.33333333333333</v>
      </c>
      <c r="U22" s="25">
        <f>foSecStockWatch[[#This Row],[PIVOT]]*2-foSecStockWatch[[#This Row],[d2high]]</f>
        <v>104.21666666666665</v>
      </c>
      <c r="V22" s="25">
        <f>foSecStockWatch[[#This Row],[PIVOT]]-(foSecStockWatch[[#This Row],[d2high]]-foSecStockWatch[[#This Row],[d2low]])</f>
        <v>104.53333333333333</v>
      </c>
      <c r="W22" s="25">
        <f>foSecStockWatch[[#This Row],[S1]]-(foSecStockWatch[[#This Row],[d2high]]-foSecStockWatch[[#This Row],[d2low]])</f>
        <v>103.41666666666666</v>
      </c>
      <c r="X22" s="25">
        <f>foSecStockWatch[[#This Row],[ltp]]-foSecStockWatch[[#This Row],[PIVOT]]</f>
        <v>-0.18333333333332291</v>
      </c>
      <c r="Y22" s="25">
        <f>foSecStockWatch[[#This Row],[ltp]]-foSecStockWatch[[#This Row],[R1]]</f>
        <v>0.13333333333335418</v>
      </c>
      <c r="Z22" s="25">
        <f>foSecStockWatch[[#This Row],[ltp]]-foSecStockWatch[[#This Row],[R2]]</f>
        <v>-0.98333333333332007</v>
      </c>
      <c r="AA22" s="25">
        <f>foSecStockWatch[[#This Row],[ltp]]-foSecStockWatch[[#This Row],[R3]]</f>
        <v>-0.66666666666662877</v>
      </c>
      <c r="AB22" s="25">
        <f>foSecStockWatch[[#This Row],[ltp]]-foSecStockWatch[[#This Row],[S1]]</f>
        <v>0.93333333333335133</v>
      </c>
      <c r="AC22" s="25">
        <f>foSecStockWatch[[#This Row],[ltp]]-foSecStockWatch[[#This Row],[S2]]</f>
        <v>0.61666666666667425</v>
      </c>
      <c r="AD22" s="25">
        <f>foSecStockWatch[[#This Row],[ltp]]-foSecStockWatch[[#This Row],[S3]]</f>
        <v>1.7333333333333485</v>
      </c>
      <c r="AE22" s="25">
        <f>foSecStockWatch[[#This Row],[d1open]]-foSecStockWatch[[#This Row],[d1high]]</f>
        <v>-0.40000000000000568</v>
      </c>
      <c r="AF22" s="25">
        <f>foSecStockWatch[[#This Row],[Open-High]]*100/foSecStockWatch[[#This Row],[ltp]]</f>
        <v>-0.38040893961008621</v>
      </c>
      <c r="AG22" s="25">
        <f>foSecStockWatch[[#This Row],[d1high]]-foSecStockWatch[[#This Row],[d1low]]</f>
        <v>2.4000000000000057</v>
      </c>
      <c r="AH22" s="25">
        <f>foSecStockWatch[[#This Row],[Open-Low]]*100/foSecStockWatch[[#This Row],[ltp]]</f>
        <v>2.2824536376604905</v>
      </c>
      <c r="AI22" s="25" t="b">
        <f>foSecStockWatch[[#This Row],[ltp]]&gt;foSecStockWatch[[#This Row],[d2close]]</f>
        <v>1</v>
      </c>
      <c r="AJ22" s="2">
        <v>106</v>
      </c>
      <c r="AK22" s="2">
        <v>106.4</v>
      </c>
      <c r="AL22" s="2">
        <v>104</v>
      </c>
      <c r="AM22" s="2">
        <v>105.05</v>
      </c>
      <c r="AN22" s="2">
        <v>105.1</v>
      </c>
      <c r="AO22" s="2">
        <v>106.45</v>
      </c>
      <c r="AP22" s="2">
        <v>103.9</v>
      </c>
      <c r="AQ22" s="2">
        <v>105.65</v>
      </c>
      <c r="AR22" s="2">
        <v>105</v>
      </c>
      <c r="AS22" s="2">
        <v>106.65</v>
      </c>
      <c r="AT22" s="2">
        <v>104.05</v>
      </c>
      <c r="AU22" s="2">
        <v>105.4</v>
      </c>
      <c r="AV22" s="2">
        <v>105.1</v>
      </c>
      <c r="AW22" s="2">
        <v>106.25</v>
      </c>
      <c r="AX22" s="2">
        <v>104</v>
      </c>
      <c r="AY22" s="2">
        <v>104</v>
      </c>
      <c r="AZ22" s="1"/>
      <c r="BA22" s="1"/>
      <c r="BB22" s="1"/>
      <c r="BC22" s="1"/>
    </row>
    <row r="23" spans="1:55" ht="13.8" hidden="1" x14ac:dyDescent="0.3">
      <c r="A23" s="19" t="s">
        <v>24</v>
      </c>
      <c r="B23" s="20">
        <v>480</v>
      </c>
      <c r="C23" s="5" t="str">
        <f>IF(foSecStockWatch[[#This Row],[ltp]] &gt;=foSecStockWatch[[#This Row],[max]],"BUY","NA")</f>
        <v>NA</v>
      </c>
      <c r="D23" s="22">
        <f>MAX(foSecStockWatch[[#This Row],[d1high]],foSecStockWatch[[#This Row],[d2high]],foSecStockWatch[[#This Row],[d3high]],foSecStockWatch[[#This Row],[d4high]])</f>
        <v>484.8</v>
      </c>
      <c r="E23" s="22">
        <f>MIN(foSecStockWatch[[#This Row],[d1low]],foSecStockWatch[[#This Row],[d2low]],foSecStockWatch[[#This Row],[d3low]],foSecStockWatch[[#This Row],[d4low]])</f>
        <v>422</v>
      </c>
      <c r="F23" s="22" t="str">
        <f>IF(foSecStockWatch[[#This Row],[ltp]] &lt;=foSecStockWatch[[#This Row],[low]],"SELL","NA")</f>
        <v>NA</v>
      </c>
      <c r="G23" s="23">
        <v>484.8</v>
      </c>
      <c r="H23" s="23">
        <v>260</v>
      </c>
      <c r="I23" s="26">
        <f>100-foSecStockWatch[[#This Row],[max]]*100/foSecStockWatch[[#This Row],[52_high]]</f>
        <v>0</v>
      </c>
      <c r="J23" s="27">
        <f>foSecStockWatch[[#This Row],[52_low]]*100/foSecStockWatch[[#This Row],[max]]</f>
        <v>53.630363036303628</v>
      </c>
      <c r="K23" s="25">
        <f>foSecStockWatch[[#This Row],[ltp]]-foSecStockWatch[[#This Row],[d2high]]</f>
        <v>3.5500000000000114</v>
      </c>
      <c r="L23" s="25">
        <f>foSecStockWatch[[#This Row],[ltp]]-foSecStockWatch[[#This Row],[d2low]]</f>
        <v>10.649999999999977</v>
      </c>
      <c r="M23" s="25">
        <f>AVERAGE(foSecStockWatch[[#This Row],[d2high]],foSecStockWatch[[#This Row],[d3high]],foSecStockWatch[[#This Row],[d4high]])</f>
        <v>455.5333333333333</v>
      </c>
      <c r="N23" s="25">
        <f>AVERAGE(foSecStockWatch[[#This Row],[d2low]],foSecStockWatch[[#This Row],[d3low]],foSecStockWatch[[#This Row],[d4low]])</f>
        <v>447.08333333333331</v>
      </c>
      <c r="O23" s="25" t="str">
        <f>IF(foSecStockWatch[[#This Row],[ltp]] &lt;=foSecStockWatch[[#This Row],[LowAvg]],"RED","NA")</f>
        <v>NA</v>
      </c>
      <c r="P23" s="25" t="str">
        <f>IF(foSecStockWatch[[#This Row],[ltp]] &gt;foSecStockWatch[[#This Row],[HighAvg]],"GREEN","NA")</f>
        <v>GREEN</v>
      </c>
      <c r="Q23" s="25">
        <f>2*foSecStockWatch[[#This Row],[PIVOT]]-foSecStockWatch[[#This Row],[d2low]]</f>
        <v>459.21666666666658</v>
      </c>
      <c r="R23" s="25">
        <f>foSecStockWatch[[#This Row],[PIVOT]]+foSecStockWatch[[#This Row],[d2high]]-foSecStockWatch[[#This Row],[d2low]]</f>
        <v>471.38333333333333</v>
      </c>
      <c r="S23" s="25">
        <f>foSecStockWatch[[#This Row],[R1]]+foSecStockWatch[[#This Row],[d2high]]-foSecStockWatch[[#This Row],[d2low]]</f>
        <v>466.31666666666649</v>
      </c>
      <c r="T23" s="25">
        <f>AVERAGE(foSecStockWatch[[#This Row],[d2high]],foSecStockWatch[[#This Row],[d2close]],foSecStockWatch[[#This Row],[d2low]])</f>
        <v>464.2833333333333</v>
      </c>
      <c r="U23" s="25">
        <f>foSecStockWatch[[#This Row],[PIVOT]]*2-foSecStockWatch[[#This Row],[d2high]]</f>
        <v>452.11666666666662</v>
      </c>
      <c r="V23" s="25">
        <f>foSecStockWatch[[#This Row],[PIVOT]]-(foSecStockWatch[[#This Row],[d2high]]-foSecStockWatch[[#This Row],[d2low]])</f>
        <v>457.18333333333334</v>
      </c>
      <c r="W23" s="25">
        <f>foSecStockWatch[[#This Row],[S1]]-(foSecStockWatch[[#This Row],[d2high]]-foSecStockWatch[[#This Row],[d2low]])</f>
        <v>445.01666666666665</v>
      </c>
      <c r="X23" s="25">
        <f>foSecStockWatch[[#This Row],[ltp]]-foSecStockWatch[[#This Row],[PIVOT]]</f>
        <v>15.716666666666697</v>
      </c>
      <c r="Y23" s="25">
        <f>foSecStockWatch[[#This Row],[ltp]]-foSecStockWatch[[#This Row],[R1]]</f>
        <v>20.783333333333417</v>
      </c>
      <c r="Z23" s="25">
        <f>foSecStockWatch[[#This Row],[ltp]]-foSecStockWatch[[#This Row],[R2]]</f>
        <v>8.6166666666666742</v>
      </c>
      <c r="AA23" s="25">
        <f>foSecStockWatch[[#This Row],[ltp]]-foSecStockWatch[[#This Row],[R3]]</f>
        <v>13.683333333333508</v>
      </c>
      <c r="AB23" s="25">
        <f>foSecStockWatch[[#This Row],[ltp]]-foSecStockWatch[[#This Row],[S1]]</f>
        <v>27.883333333333383</v>
      </c>
      <c r="AC23" s="25">
        <f>foSecStockWatch[[#This Row],[ltp]]-foSecStockWatch[[#This Row],[S2]]</f>
        <v>22.816666666666663</v>
      </c>
      <c r="AD23" s="25">
        <f>foSecStockWatch[[#This Row],[ltp]]-foSecStockWatch[[#This Row],[S3]]</f>
        <v>34.983333333333348</v>
      </c>
      <c r="AE23" s="25">
        <f>foSecStockWatch[[#This Row],[d1open]]-foSecStockWatch[[#This Row],[d1high]]</f>
        <v>-14.800000000000011</v>
      </c>
      <c r="AF23" s="25">
        <f>foSecStockWatch[[#This Row],[Open-High]]*100/foSecStockWatch[[#This Row],[ltp]]</f>
        <v>-3.0833333333333357</v>
      </c>
      <c r="AG23" s="25">
        <f>foSecStockWatch[[#This Row],[d1high]]-foSecStockWatch[[#This Row],[d1low]]</f>
        <v>21.800000000000011</v>
      </c>
      <c r="AH23" s="25">
        <f>foSecStockWatch[[#This Row],[Open-Low]]*100/foSecStockWatch[[#This Row],[ltp]]</f>
        <v>4.5416666666666687</v>
      </c>
      <c r="AI23" s="25" t="b">
        <f>foSecStockWatch[[#This Row],[ltp]]&gt;foSecStockWatch[[#This Row],[d2close]]</f>
        <v>1</v>
      </c>
      <c r="AJ23" s="2">
        <v>470</v>
      </c>
      <c r="AK23" s="2">
        <v>484.8</v>
      </c>
      <c r="AL23" s="2">
        <v>463</v>
      </c>
      <c r="AM23" s="2">
        <v>478</v>
      </c>
      <c r="AN23" s="2">
        <v>450.8</v>
      </c>
      <c r="AO23" s="2">
        <v>476.45</v>
      </c>
      <c r="AP23" s="2">
        <v>447.05</v>
      </c>
      <c r="AQ23" s="2">
        <v>469.35</v>
      </c>
      <c r="AR23" s="2">
        <v>436.5</v>
      </c>
      <c r="AS23" s="2">
        <v>451.9</v>
      </c>
      <c r="AT23" s="2">
        <v>432.05</v>
      </c>
      <c r="AU23" s="2">
        <v>449.9</v>
      </c>
      <c r="AV23" s="2">
        <v>424</v>
      </c>
      <c r="AW23" s="2">
        <v>438.25</v>
      </c>
      <c r="AX23" s="2">
        <v>422</v>
      </c>
      <c r="AY23" s="2">
        <v>435</v>
      </c>
      <c r="AZ23" s="1"/>
      <c r="BA23" s="1"/>
      <c r="BB23" s="1"/>
      <c r="BC23" s="1"/>
    </row>
    <row r="24" spans="1:55" ht="13.8" hidden="1" x14ac:dyDescent="0.3">
      <c r="A24" s="19" t="s">
        <v>25</v>
      </c>
      <c r="B24" s="20">
        <v>418.25</v>
      </c>
      <c r="C24" s="5" t="str">
        <f>IF(foSecStockWatch[[#This Row],[ltp]] &gt;=foSecStockWatch[[#This Row],[max]],"BUY","NA")</f>
        <v>NA</v>
      </c>
      <c r="D24" s="22">
        <f>MAX(foSecStockWatch[[#This Row],[d1high]],foSecStockWatch[[#This Row],[d2high]],foSecStockWatch[[#This Row],[d3high]],foSecStockWatch[[#This Row],[d4high]])</f>
        <v>438.35</v>
      </c>
      <c r="E24" s="22">
        <f>MIN(foSecStockWatch[[#This Row],[d1low]],foSecStockWatch[[#This Row],[d2low]],foSecStockWatch[[#This Row],[d3low]],foSecStockWatch[[#This Row],[d4low]])</f>
        <v>413</v>
      </c>
      <c r="F24" s="22" t="str">
        <f>IF(foSecStockWatch[[#This Row],[ltp]] &lt;=foSecStockWatch[[#This Row],[low]],"SELL","NA")</f>
        <v>NA</v>
      </c>
      <c r="G24" s="23">
        <v>637.29999999999995</v>
      </c>
      <c r="H24" s="23">
        <v>376</v>
      </c>
      <c r="I24" s="26">
        <f>100-foSecStockWatch[[#This Row],[max]]*100/foSecStockWatch[[#This Row],[52_high]]</f>
        <v>31.217636905695898</v>
      </c>
      <c r="J24" s="27">
        <f>foSecStockWatch[[#This Row],[52_low]]*100/foSecStockWatch[[#This Row],[max]]</f>
        <v>85.776206227900076</v>
      </c>
      <c r="K24" s="25">
        <f>foSecStockWatch[[#This Row],[ltp]]-foSecStockWatch[[#This Row],[d2high]]</f>
        <v>-15.050000000000011</v>
      </c>
      <c r="L24" s="25">
        <f>foSecStockWatch[[#This Row],[ltp]]-foSecStockWatch[[#This Row],[d2low]]</f>
        <v>-5.6499999999999773</v>
      </c>
      <c r="M24" s="25">
        <f>AVERAGE(foSecStockWatch[[#This Row],[d2high]],foSecStockWatch[[#This Row],[d3high]],foSecStockWatch[[#This Row],[d4high]])</f>
        <v>433.68333333333339</v>
      </c>
      <c r="N24" s="25">
        <f>AVERAGE(foSecStockWatch[[#This Row],[d2low]],foSecStockWatch[[#This Row],[d3low]],foSecStockWatch[[#This Row],[d4low]])</f>
        <v>424.40000000000003</v>
      </c>
      <c r="O24" s="25" t="str">
        <f>IF(foSecStockWatch[[#This Row],[ltp]] &lt;=foSecStockWatch[[#This Row],[LowAvg]],"RED","NA")</f>
        <v>RED</v>
      </c>
      <c r="P24" s="25" t="str">
        <f>IF(foSecStockWatch[[#This Row],[ltp]] &gt;foSecStockWatch[[#This Row],[HighAvg]],"GREEN","NA")</f>
        <v>NA</v>
      </c>
      <c r="Q24" s="25">
        <f>2*foSecStockWatch[[#This Row],[PIVOT]]-foSecStockWatch[[#This Row],[d2low]]</f>
        <v>428.96666666666681</v>
      </c>
      <c r="R24" s="25">
        <f>foSecStockWatch[[#This Row],[PIVOT]]+foSecStockWatch[[#This Row],[d2high]]-foSecStockWatch[[#This Row],[d2low]]</f>
        <v>435.83333333333337</v>
      </c>
      <c r="S24" s="25">
        <f>foSecStockWatch[[#This Row],[R1]]+foSecStockWatch[[#This Row],[d2high]]-foSecStockWatch[[#This Row],[d2low]]</f>
        <v>438.3666666666669</v>
      </c>
      <c r="T24" s="25">
        <f>AVERAGE(foSecStockWatch[[#This Row],[d2high]],foSecStockWatch[[#This Row],[d2close]],foSecStockWatch[[#This Row],[d2low]])</f>
        <v>426.43333333333339</v>
      </c>
      <c r="U24" s="25">
        <f>foSecStockWatch[[#This Row],[PIVOT]]*2-foSecStockWatch[[#This Row],[d2high]]</f>
        <v>419.56666666666678</v>
      </c>
      <c r="V24" s="25">
        <f>foSecStockWatch[[#This Row],[PIVOT]]-(foSecStockWatch[[#This Row],[d2high]]-foSecStockWatch[[#This Row],[d2low]])</f>
        <v>417.03333333333336</v>
      </c>
      <c r="W24" s="25">
        <f>foSecStockWatch[[#This Row],[S1]]-(foSecStockWatch[[#This Row],[d2high]]-foSecStockWatch[[#This Row],[d2low]])</f>
        <v>410.16666666666674</v>
      </c>
      <c r="X24" s="25">
        <f>foSecStockWatch[[#This Row],[ltp]]-foSecStockWatch[[#This Row],[PIVOT]]</f>
        <v>-8.183333333333394</v>
      </c>
      <c r="Y24" s="25">
        <f>foSecStockWatch[[#This Row],[ltp]]-foSecStockWatch[[#This Row],[R1]]</f>
        <v>-10.716666666666811</v>
      </c>
      <c r="Z24" s="25">
        <f>foSecStockWatch[[#This Row],[ltp]]-foSecStockWatch[[#This Row],[R2]]</f>
        <v>-17.583333333333371</v>
      </c>
      <c r="AA24" s="25">
        <f>foSecStockWatch[[#This Row],[ltp]]-foSecStockWatch[[#This Row],[R3]]</f>
        <v>-20.116666666666902</v>
      </c>
      <c r="AB24" s="25">
        <f>foSecStockWatch[[#This Row],[ltp]]-foSecStockWatch[[#This Row],[S1]]</f>
        <v>-1.3166666666667766</v>
      </c>
      <c r="AC24" s="25">
        <f>foSecStockWatch[[#This Row],[ltp]]-foSecStockWatch[[#This Row],[S2]]</f>
        <v>1.2166666666666401</v>
      </c>
      <c r="AD24" s="25">
        <f>foSecStockWatch[[#This Row],[ltp]]-foSecStockWatch[[#This Row],[S3]]</f>
        <v>8.0833333333332575</v>
      </c>
      <c r="AE24" s="25">
        <f>foSecStockWatch[[#This Row],[d1open]]-foSecStockWatch[[#This Row],[d1high]]</f>
        <v>-6</v>
      </c>
      <c r="AF24" s="25">
        <f>foSecStockWatch[[#This Row],[Open-High]]*100/foSecStockWatch[[#This Row],[ltp]]</f>
        <v>-1.4345487148834428</v>
      </c>
      <c r="AG24" s="25">
        <f>foSecStockWatch[[#This Row],[d1high]]-foSecStockWatch[[#This Row],[d1low]]</f>
        <v>13</v>
      </c>
      <c r="AH24" s="25">
        <f>foSecStockWatch[[#This Row],[Open-Low]]*100/foSecStockWatch[[#This Row],[ltp]]</f>
        <v>3.1081888822474597</v>
      </c>
      <c r="AI24" s="25" t="b">
        <f>foSecStockWatch[[#This Row],[ltp]]&gt;foSecStockWatch[[#This Row],[d2close]]</f>
        <v>0</v>
      </c>
      <c r="AJ24" s="2">
        <v>420</v>
      </c>
      <c r="AK24" s="2">
        <v>426</v>
      </c>
      <c r="AL24" s="2">
        <v>413</v>
      </c>
      <c r="AM24" s="2">
        <v>418.15</v>
      </c>
      <c r="AN24" s="2">
        <v>430.65</v>
      </c>
      <c r="AO24" s="2">
        <v>433.3</v>
      </c>
      <c r="AP24" s="2">
        <v>422.1</v>
      </c>
      <c r="AQ24" s="2">
        <v>423.9</v>
      </c>
      <c r="AR24" s="2">
        <v>425</v>
      </c>
      <c r="AS24" s="2">
        <v>438.35</v>
      </c>
      <c r="AT24" s="2">
        <v>419.1</v>
      </c>
      <c r="AU24" s="2">
        <v>432.3</v>
      </c>
      <c r="AV24" s="2">
        <v>424</v>
      </c>
      <c r="AW24" s="2">
        <v>429.4</v>
      </c>
      <c r="AX24" s="2">
        <v>417</v>
      </c>
      <c r="AY24" s="2">
        <v>425</v>
      </c>
      <c r="AZ24" s="1"/>
      <c r="BA24" s="1"/>
      <c r="BB24" s="1"/>
      <c r="BC24" s="1"/>
    </row>
    <row r="25" spans="1:55" ht="13.8" hidden="1" x14ac:dyDescent="0.3">
      <c r="A25" s="19" t="s">
        <v>26</v>
      </c>
      <c r="B25" s="20">
        <v>384.45</v>
      </c>
      <c r="C25" s="5" t="str">
        <f>IF(foSecStockWatch[[#This Row],[ltp]] &gt;=foSecStockWatch[[#This Row],[max]],"BUY","NA")</f>
        <v>NA</v>
      </c>
      <c r="D25" s="22">
        <f>MAX(foSecStockWatch[[#This Row],[d1high]],foSecStockWatch[[#This Row],[d2high]],foSecStockWatch[[#This Row],[d3high]],foSecStockWatch[[#This Row],[d4high]])</f>
        <v>385.35</v>
      </c>
      <c r="E25" s="22">
        <f>MIN(foSecStockWatch[[#This Row],[d1low]],foSecStockWatch[[#This Row],[d2low]],foSecStockWatch[[#This Row],[d3low]],foSecStockWatch[[#This Row],[d4low]])</f>
        <v>337</v>
      </c>
      <c r="F25" s="22" t="str">
        <f>IF(foSecStockWatch[[#This Row],[ltp]] &lt;=foSecStockWatch[[#This Row],[low]],"SELL","NA")</f>
        <v>NA</v>
      </c>
      <c r="G25" s="23">
        <v>385.35</v>
      </c>
      <c r="H25" s="23">
        <v>253.99</v>
      </c>
      <c r="I25" s="26">
        <f>100-foSecStockWatch[[#This Row],[max]]*100/foSecStockWatch[[#This Row],[52_high]]</f>
        <v>0</v>
      </c>
      <c r="J25" s="27">
        <f>foSecStockWatch[[#This Row],[52_low]]*100/foSecStockWatch[[#This Row],[max]]</f>
        <v>65.911509017776041</v>
      </c>
      <c r="K25" s="25">
        <f>foSecStockWatch[[#This Row],[ltp]]-foSecStockWatch[[#This Row],[d2high]]</f>
        <v>-0.55000000000001137</v>
      </c>
      <c r="L25" s="25">
        <f>foSecStockWatch[[#This Row],[ltp]]-foSecStockWatch[[#This Row],[d2low]]</f>
        <v>7.1999999999999886</v>
      </c>
      <c r="M25" s="25">
        <f>AVERAGE(foSecStockWatch[[#This Row],[d2high]],foSecStockWatch[[#This Row],[d3high]],foSecStockWatch[[#This Row],[d4high]])</f>
        <v>364.2</v>
      </c>
      <c r="N25" s="25">
        <f>AVERAGE(foSecStockWatch[[#This Row],[d2low]],foSecStockWatch[[#This Row],[d3low]],foSecStockWatch[[#This Row],[d4low]])</f>
        <v>357.88333333333338</v>
      </c>
      <c r="O25" s="25" t="str">
        <f>IF(foSecStockWatch[[#This Row],[ltp]] &lt;=foSecStockWatch[[#This Row],[LowAvg]],"RED","NA")</f>
        <v>NA</v>
      </c>
      <c r="P25" s="25" t="str">
        <f>IF(foSecStockWatch[[#This Row],[ltp]] &gt;foSecStockWatch[[#This Row],[HighAvg]],"GREEN","NA")</f>
        <v>GREEN</v>
      </c>
      <c r="Q25" s="25">
        <f>2*foSecStockWatch[[#This Row],[PIVOT]]-foSecStockWatch[[#This Row],[d2low]]</f>
        <v>372.25</v>
      </c>
      <c r="R25" s="25">
        <f>foSecStockWatch[[#This Row],[PIVOT]]+foSecStockWatch[[#This Row],[d2high]]-foSecStockWatch[[#This Row],[d2low]]</f>
        <v>382.5</v>
      </c>
      <c r="S25" s="25">
        <f>foSecStockWatch[[#This Row],[R1]]+foSecStockWatch[[#This Row],[d2high]]-foSecStockWatch[[#This Row],[d2low]]</f>
        <v>380</v>
      </c>
      <c r="T25" s="25">
        <f>AVERAGE(foSecStockWatch[[#This Row],[d2high]],foSecStockWatch[[#This Row],[d2close]],foSecStockWatch[[#This Row],[d2low]])</f>
        <v>374.75</v>
      </c>
      <c r="U25" s="25">
        <f>foSecStockWatch[[#This Row],[PIVOT]]*2-foSecStockWatch[[#This Row],[d2high]]</f>
        <v>364.5</v>
      </c>
      <c r="V25" s="25">
        <f>foSecStockWatch[[#This Row],[PIVOT]]-(foSecStockWatch[[#This Row],[d2high]]-foSecStockWatch[[#This Row],[d2low]])</f>
        <v>367</v>
      </c>
      <c r="W25" s="25">
        <f>foSecStockWatch[[#This Row],[S1]]-(foSecStockWatch[[#This Row],[d2high]]-foSecStockWatch[[#This Row],[d2low]])</f>
        <v>356.75</v>
      </c>
      <c r="X25" s="25">
        <f>foSecStockWatch[[#This Row],[ltp]]-foSecStockWatch[[#This Row],[PIVOT]]</f>
        <v>9.6999999999999886</v>
      </c>
      <c r="Y25" s="25">
        <f>foSecStockWatch[[#This Row],[ltp]]-foSecStockWatch[[#This Row],[R1]]</f>
        <v>12.199999999999989</v>
      </c>
      <c r="Z25" s="25">
        <f>foSecStockWatch[[#This Row],[ltp]]-foSecStockWatch[[#This Row],[R2]]</f>
        <v>1.9499999999999886</v>
      </c>
      <c r="AA25" s="25">
        <f>foSecStockWatch[[#This Row],[ltp]]-foSecStockWatch[[#This Row],[R3]]</f>
        <v>4.4499999999999886</v>
      </c>
      <c r="AB25" s="25">
        <f>foSecStockWatch[[#This Row],[ltp]]-foSecStockWatch[[#This Row],[S1]]</f>
        <v>19.949999999999989</v>
      </c>
      <c r="AC25" s="25">
        <f>foSecStockWatch[[#This Row],[ltp]]-foSecStockWatch[[#This Row],[S2]]</f>
        <v>17.449999999999989</v>
      </c>
      <c r="AD25" s="25">
        <f>foSecStockWatch[[#This Row],[ltp]]-foSecStockWatch[[#This Row],[S3]]</f>
        <v>27.699999999999989</v>
      </c>
      <c r="AE25" s="25">
        <f>foSecStockWatch[[#This Row],[d1open]]-foSecStockWatch[[#This Row],[d1high]]</f>
        <v>-10.350000000000023</v>
      </c>
      <c r="AF25" s="25">
        <f>foSecStockWatch[[#This Row],[Open-High]]*100/foSecStockWatch[[#This Row],[ltp]]</f>
        <v>-2.6921576277799515</v>
      </c>
      <c r="AG25" s="25">
        <f>foSecStockWatch[[#This Row],[d1high]]-foSecStockWatch[[#This Row],[d1low]]</f>
        <v>12.350000000000023</v>
      </c>
      <c r="AH25" s="25">
        <f>foSecStockWatch[[#This Row],[Open-Low]]*100/foSecStockWatch[[#This Row],[ltp]]</f>
        <v>3.2123813239693129</v>
      </c>
      <c r="AI25" s="25" t="b">
        <f>foSecStockWatch[[#This Row],[ltp]]&gt;foSecStockWatch[[#This Row],[d2close]]</f>
        <v>1</v>
      </c>
      <c r="AJ25" s="2">
        <v>375</v>
      </c>
      <c r="AK25" s="2">
        <v>385.35</v>
      </c>
      <c r="AL25" s="2">
        <v>373</v>
      </c>
      <c r="AM25" s="2">
        <v>382.9</v>
      </c>
      <c r="AN25" s="2">
        <v>362.9</v>
      </c>
      <c r="AO25" s="2">
        <v>385</v>
      </c>
      <c r="AP25" s="2">
        <v>362</v>
      </c>
      <c r="AQ25" s="2">
        <v>377.25</v>
      </c>
      <c r="AR25" s="2">
        <v>343.1</v>
      </c>
      <c r="AS25" s="2">
        <v>360.85</v>
      </c>
      <c r="AT25" s="2">
        <v>339</v>
      </c>
      <c r="AU25" s="2">
        <v>359.4</v>
      </c>
      <c r="AV25" s="2">
        <v>338</v>
      </c>
      <c r="AW25" s="2">
        <v>346.75</v>
      </c>
      <c r="AX25" s="2">
        <v>337</v>
      </c>
      <c r="AY25" s="2">
        <v>342</v>
      </c>
      <c r="AZ25" s="1"/>
      <c r="BA25" s="1"/>
      <c r="BB25" s="1"/>
      <c r="BC25" s="1"/>
    </row>
    <row r="26" spans="1:55" ht="13.8" hidden="1" x14ac:dyDescent="0.3">
      <c r="A26" s="19" t="s">
        <v>27</v>
      </c>
      <c r="B26" s="20">
        <v>43</v>
      </c>
      <c r="C26" s="5" t="str">
        <f>IF(foSecStockWatch[[#This Row],[ltp]] &gt;=foSecStockWatch[[#This Row],[max]],"BUY","NA")</f>
        <v>NA</v>
      </c>
      <c r="D26" s="22">
        <f>MAX(foSecStockWatch[[#This Row],[d1high]],foSecStockWatch[[#This Row],[d2high]],foSecStockWatch[[#This Row],[d3high]],foSecStockWatch[[#This Row],[d4high]])</f>
        <v>46</v>
      </c>
      <c r="E26" s="22">
        <f>MIN(foSecStockWatch[[#This Row],[d1low]],foSecStockWatch[[#This Row],[d2low]],foSecStockWatch[[#This Row],[d3low]],foSecStockWatch[[#This Row],[d4low]])</f>
        <v>42</v>
      </c>
      <c r="F26" s="22" t="str">
        <f>IF(foSecStockWatch[[#This Row],[ltp]] &lt;=foSecStockWatch[[#This Row],[low]],"SELL","NA")</f>
        <v>NA</v>
      </c>
      <c r="G26" s="23">
        <v>78.849999999999994</v>
      </c>
      <c r="H26" s="23">
        <v>42</v>
      </c>
      <c r="I26" s="26">
        <f>100-foSecStockWatch[[#This Row],[max]]*100/foSecStockWatch[[#This Row],[52_high]]</f>
        <v>41.661382371591628</v>
      </c>
      <c r="J26" s="27">
        <f>foSecStockWatch[[#This Row],[52_low]]*100/foSecStockWatch[[#This Row],[max]]</f>
        <v>91.304347826086953</v>
      </c>
      <c r="K26" s="25">
        <f>foSecStockWatch[[#This Row],[ltp]]-foSecStockWatch[[#This Row],[d2high]]</f>
        <v>-1.7000000000000028</v>
      </c>
      <c r="L26" s="25">
        <f>foSecStockWatch[[#This Row],[ltp]]-foSecStockWatch[[#This Row],[d2low]]</f>
        <v>-4.9999999999997158E-2</v>
      </c>
      <c r="M26" s="25">
        <f>AVERAGE(foSecStockWatch[[#This Row],[d2high]],foSecStockWatch[[#This Row],[d3high]],foSecStockWatch[[#This Row],[d4high]])</f>
        <v>44.883333333333333</v>
      </c>
      <c r="N26" s="25">
        <f>AVERAGE(foSecStockWatch[[#This Row],[d2low]],foSecStockWatch[[#This Row],[d3low]],foSecStockWatch[[#This Row],[d4low]])</f>
        <v>43.233333333333327</v>
      </c>
      <c r="O26" s="25" t="str">
        <f>IF(foSecStockWatch[[#This Row],[ltp]] &lt;=foSecStockWatch[[#This Row],[LowAvg]],"RED","NA")</f>
        <v>RED</v>
      </c>
      <c r="P26" s="25" t="str">
        <f>IF(foSecStockWatch[[#This Row],[ltp]] &gt;foSecStockWatch[[#This Row],[HighAvg]],"GREEN","NA")</f>
        <v>NA</v>
      </c>
      <c r="Q26" s="25">
        <f>2*foSecStockWatch[[#This Row],[PIVOT]]-foSecStockWatch[[#This Row],[d2low]]</f>
        <v>43.983333333333348</v>
      </c>
      <c r="R26" s="25">
        <f>foSecStockWatch[[#This Row],[PIVOT]]+foSecStockWatch[[#This Row],[d2high]]-foSecStockWatch[[#This Row],[d2low]]</f>
        <v>45.166666666666671</v>
      </c>
      <c r="S26" s="25">
        <f>foSecStockWatch[[#This Row],[R1]]+foSecStockWatch[[#This Row],[d2high]]-foSecStockWatch[[#This Row],[d2low]]</f>
        <v>45.633333333333354</v>
      </c>
      <c r="T26" s="25">
        <f>AVERAGE(foSecStockWatch[[#This Row],[d2high]],foSecStockWatch[[#This Row],[d2close]],foSecStockWatch[[#This Row],[d2low]])</f>
        <v>43.516666666666673</v>
      </c>
      <c r="U26" s="25">
        <f>foSecStockWatch[[#This Row],[PIVOT]]*2-foSecStockWatch[[#This Row],[d2high]]</f>
        <v>42.333333333333343</v>
      </c>
      <c r="V26" s="25">
        <f>foSecStockWatch[[#This Row],[PIVOT]]-(foSecStockWatch[[#This Row],[d2high]]-foSecStockWatch[[#This Row],[d2low]])</f>
        <v>41.866666666666667</v>
      </c>
      <c r="W26" s="25">
        <f>foSecStockWatch[[#This Row],[S1]]-(foSecStockWatch[[#This Row],[d2high]]-foSecStockWatch[[#This Row],[d2low]])</f>
        <v>40.683333333333337</v>
      </c>
      <c r="X26" s="25">
        <f>foSecStockWatch[[#This Row],[ltp]]-foSecStockWatch[[#This Row],[PIVOT]]</f>
        <v>-0.51666666666667282</v>
      </c>
      <c r="Y26" s="25">
        <f>foSecStockWatch[[#This Row],[ltp]]-foSecStockWatch[[#This Row],[R1]]</f>
        <v>-0.98333333333334849</v>
      </c>
      <c r="Z26" s="25">
        <f>foSecStockWatch[[#This Row],[ltp]]-foSecStockWatch[[#This Row],[R2]]</f>
        <v>-2.1666666666666714</v>
      </c>
      <c r="AA26" s="25">
        <f>foSecStockWatch[[#This Row],[ltp]]-foSecStockWatch[[#This Row],[R3]]</f>
        <v>-2.6333333333333542</v>
      </c>
      <c r="AB26" s="25">
        <f>foSecStockWatch[[#This Row],[ltp]]-foSecStockWatch[[#This Row],[S1]]</f>
        <v>0.66666666666665719</v>
      </c>
      <c r="AC26" s="25">
        <f>foSecStockWatch[[#This Row],[ltp]]-foSecStockWatch[[#This Row],[S2]]</f>
        <v>1.1333333333333329</v>
      </c>
      <c r="AD26" s="25">
        <f>foSecStockWatch[[#This Row],[ltp]]-foSecStockWatch[[#This Row],[S3]]</f>
        <v>2.3166666666666629</v>
      </c>
      <c r="AE26" s="25">
        <f>foSecStockWatch[[#This Row],[d1open]]-foSecStockWatch[[#This Row],[d1high]]</f>
        <v>-0.70000000000000284</v>
      </c>
      <c r="AF26" s="25">
        <f>foSecStockWatch[[#This Row],[Open-High]]*100/foSecStockWatch[[#This Row],[ltp]]</f>
        <v>-1.6279069767441927</v>
      </c>
      <c r="AG26" s="25">
        <f>foSecStockWatch[[#This Row],[d1high]]-foSecStockWatch[[#This Row],[d1low]]</f>
        <v>1.7000000000000028</v>
      </c>
      <c r="AH26" s="25">
        <f>foSecStockWatch[[#This Row],[Open-Low]]*100/foSecStockWatch[[#This Row],[ltp]]</f>
        <v>3.9534883720930298</v>
      </c>
      <c r="AI26" s="25" t="b">
        <f>foSecStockWatch[[#This Row],[ltp]]&gt;foSecStockWatch[[#This Row],[d2close]]</f>
        <v>1</v>
      </c>
      <c r="AJ26" s="2">
        <v>43</v>
      </c>
      <c r="AK26" s="2">
        <v>43.7</v>
      </c>
      <c r="AL26" s="2">
        <v>42</v>
      </c>
      <c r="AM26" s="2">
        <v>43.05</v>
      </c>
      <c r="AN26" s="2">
        <v>43.55</v>
      </c>
      <c r="AO26" s="2">
        <v>44.7</v>
      </c>
      <c r="AP26" s="2">
        <v>42.8</v>
      </c>
      <c r="AQ26" s="2">
        <v>43.05</v>
      </c>
      <c r="AR26" s="2">
        <v>42.8</v>
      </c>
      <c r="AS26" s="2">
        <v>43.95</v>
      </c>
      <c r="AT26" s="2">
        <v>42.4</v>
      </c>
      <c r="AU26" s="2">
        <v>43.65</v>
      </c>
      <c r="AV26" s="2">
        <v>45.9</v>
      </c>
      <c r="AW26" s="2">
        <v>46</v>
      </c>
      <c r="AX26" s="2">
        <v>43</v>
      </c>
      <c r="AY26" s="2">
        <v>43</v>
      </c>
      <c r="AZ26" s="1"/>
      <c r="BA26" s="1"/>
      <c r="BB26" s="1"/>
      <c r="BC26" s="1"/>
    </row>
    <row r="27" spans="1:55" ht="13.8" hidden="1" x14ac:dyDescent="0.3">
      <c r="A27" s="19" t="s">
        <v>28</v>
      </c>
      <c r="B27" s="20">
        <v>246.5</v>
      </c>
      <c r="C27" s="5" t="str">
        <f>IF(foSecStockWatch[[#This Row],[ltp]] &gt;=foSecStockWatch[[#This Row],[max]],"BUY","NA")</f>
        <v>NA</v>
      </c>
      <c r="D27" s="22">
        <f>MAX(foSecStockWatch[[#This Row],[d1high]],foSecStockWatch[[#This Row],[d2high]],foSecStockWatch[[#This Row],[d3high]],foSecStockWatch[[#This Row],[d4high]])</f>
        <v>250.4</v>
      </c>
      <c r="E27" s="22">
        <f>MIN(foSecStockWatch[[#This Row],[d1low]],foSecStockWatch[[#This Row],[d2low]],foSecStockWatch[[#This Row],[d3low]],foSecStockWatch[[#This Row],[d4low]])</f>
        <v>226</v>
      </c>
      <c r="F27" s="22" t="str">
        <f>IF(foSecStockWatch[[#This Row],[ltp]] &lt;=foSecStockWatch[[#This Row],[low]],"SELL","NA")</f>
        <v>NA</v>
      </c>
      <c r="G27" s="23">
        <v>341.85</v>
      </c>
      <c r="H27" s="23">
        <v>211.05</v>
      </c>
      <c r="I27" s="26">
        <f>100-foSecStockWatch[[#This Row],[max]]*100/foSecStockWatch[[#This Row],[52_high]]</f>
        <v>26.751499195553606</v>
      </c>
      <c r="J27" s="27">
        <f>foSecStockWatch[[#This Row],[52_low]]*100/foSecStockWatch[[#This Row],[max]]</f>
        <v>84.285143769968045</v>
      </c>
      <c r="K27" s="25">
        <f>foSecStockWatch[[#This Row],[ltp]]-foSecStockWatch[[#This Row],[d2high]]</f>
        <v>3.3000000000000114</v>
      </c>
      <c r="L27" s="25">
        <f>foSecStockWatch[[#This Row],[ltp]]-foSecStockWatch[[#This Row],[d2low]]</f>
        <v>6.3499999999999943</v>
      </c>
      <c r="M27" s="25">
        <f>AVERAGE(foSecStockWatch[[#This Row],[d2high]],foSecStockWatch[[#This Row],[d3high]],foSecStockWatch[[#This Row],[d4high]])</f>
        <v>237.20000000000002</v>
      </c>
      <c r="N27" s="25">
        <f>AVERAGE(foSecStockWatch[[#This Row],[d2low]],foSecStockWatch[[#This Row],[d3low]],foSecStockWatch[[#This Row],[d4low]])</f>
        <v>233.21666666666667</v>
      </c>
      <c r="O27" s="25" t="str">
        <f>IF(foSecStockWatch[[#This Row],[ltp]] &lt;=foSecStockWatch[[#This Row],[LowAvg]],"RED","NA")</f>
        <v>NA</v>
      </c>
      <c r="P27" s="25" t="str">
        <f>IF(foSecStockWatch[[#This Row],[ltp]] &gt;foSecStockWatch[[#This Row],[HighAvg]],"GREEN","NA")</f>
        <v>GREEN</v>
      </c>
      <c r="Q27" s="25">
        <f>2*foSecStockWatch[[#This Row],[PIVOT]]-foSecStockWatch[[#This Row],[d2low]]</f>
        <v>237.41666666666666</v>
      </c>
      <c r="R27" s="25">
        <f>foSecStockWatch[[#This Row],[PIVOT]]+foSecStockWatch[[#This Row],[d2high]]-foSecStockWatch[[#This Row],[d2low]]</f>
        <v>241.83333333333334</v>
      </c>
      <c r="S27" s="25">
        <f>foSecStockWatch[[#This Row],[R1]]+foSecStockWatch[[#This Row],[d2high]]-foSecStockWatch[[#This Row],[d2low]]</f>
        <v>240.46666666666667</v>
      </c>
      <c r="T27" s="25">
        <f>AVERAGE(foSecStockWatch[[#This Row],[d2high]],foSecStockWatch[[#This Row],[d2close]],foSecStockWatch[[#This Row],[d2low]])</f>
        <v>238.78333333333333</v>
      </c>
      <c r="U27" s="25">
        <f>foSecStockWatch[[#This Row],[PIVOT]]*2-foSecStockWatch[[#This Row],[d2high]]</f>
        <v>234.36666666666667</v>
      </c>
      <c r="V27" s="25">
        <f>foSecStockWatch[[#This Row],[PIVOT]]-(foSecStockWatch[[#This Row],[d2high]]-foSecStockWatch[[#This Row],[d2low]])</f>
        <v>235.73333333333335</v>
      </c>
      <c r="W27" s="25">
        <f>foSecStockWatch[[#This Row],[S1]]-(foSecStockWatch[[#This Row],[d2high]]-foSecStockWatch[[#This Row],[d2low]])</f>
        <v>231.31666666666669</v>
      </c>
      <c r="X27" s="25">
        <f>foSecStockWatch[[#This Row],[ltp]]-foSecStockWatch[[#This Row],[PIVOT]]</f>
        <v>7.7166666666666686</v>
      </c>
      <c r="Y27" s="25">
        <f>foSecStockWatch[[#This Row],[ltp]]-foSecStockWatch[[#This Row],[R1]]</f>
        <v>9.0833333333333428</v>
      </c>
      <c r="Z27" s="25">
        <f>foSecStockWatch[[#This Row],[ltp]]-foSecStockWatch[[#This Row],[R2]]</f>
        <v>4.6666666666666572</v>
      </c>
      <c r="AA27" s="25">
        <f>foSecStockWatch[[#This Row],[ltp]]-foSecStockWatch[[#This Row],[R3]]</f>
        <v>6.0333333333333314</v>
      </c>
      <c r="AB27" s="25">
        <f>foSecStockWatch[[#This Row],[ltp]]-foSecStockWatch[[#This Row],[S1]]</f>
        <v>12.133333333333326</v>
      </c>
      <c r="AC27" s="25">
        <f>foSecStockWatch[[#This Row],[ltp]]-foSecStockWatch[[#This Row],[S2]]</f>
        <v>10.766666666666652</v>
      </c>
      <c r="AD27" s="25">
        <f>foSecStockWatch[[#This Row],[ltp]]-foSecStockWatch[[#This Row],[S3]]</f>
        <v>15.183333333333309</v>
      </c>
      <c r="AE27" s="25">
        <f>foSecStockWatch[[#This Row],[d1open]]-foSecStockWatch[[#This Row],[d1high]]</f>
        <v>-8.4000000000000057</v>
      </c>
      <c r="AF27" s="25">
        <f>foSecStockWatch[[#This Row],[Open-High]]*100/foSecStockWatch[[#This Row],[ltp]]</f>
        <v>-3.4077079107505095</v>
      </c>
      <c r="AG27" s="25">
        <f>foSecStockWatch[[#This Row],[d1high]]-foSecStockWatch[[#This Row],[d1low]]</f>
        <v>11.400000000000006</v>
      </c>
      <c r="AH27" s="25">
        <f>foSecStockWatch[[#This Row],[Open-Low]]*100/foSecStockWatch[[#This Row],[ltp]]</f>
        <v>4.6247464503042615</v>
      </c>
      <c r="AI27" s="25" t="b">
        <f>foSecStockWatch[[#This Row],[ltp]]&gt;foSecStockWatch[[#This Row],[d2close]]</f>
        <v>1</v>
      </c>
      <c r="AJ27" s="2">
        <v>242</v>
      </c>
      <c r="AK27" s="2">
        <v>250.4</v>
      </c>
      <c r="AL27" s="2">
        <v>239</v>
      </c>
      <c r="AM27" s="2">
        <v>247.6</v>
      </c>
      <c r="AN27" s="2">
        <v>233</v>
      </c>
      <c r="AO27" s="2">
        <v>243.2</v>
      </c>
      <c r="AP27" s="2">
        <v>233</v>
      </c>
      <c r="AQ27" s="2">
        <v>240.15</v>
      </c>
      <c r="AR27" s="2">
        <v>229</v>
      </c>
      <c r="AS27" s="2">
        <v>234.8</v>
      </c>
      <c r="AT27" s="2">
        <v>223.75</v>
      </c>
      <c r="AU27" s="2">
        <v>233.5</v>
      </c>
      <c r="AV27" s="2">
        <v>232.55</v>
      </c>
      <c r="AW27" s="2">
        <v>233.6</v>
      </c>
      <c r="AX27" s="2">
        <v>226</v>
      </c>
      <c r="AY27" s="2">
        <v>229</v>
      </c>
      <c r="AZ27" s="1"/>
      <c r="BA27" s="1"/>
      <c r="BB27" s="1"/>
      <c r="BC27" s="1"/>
    </row>
    <row r="28" spans="1:55" ht="13.8" hidden="1" x14ac:dyDescent="0.3">
      <c r="A28" s="19" t="s">
        <v>29</v>
      </c>
      <c r="B28" s="20">
        <v>13135</v>
      </c>
      <c r="C28" s="5" t="str">
        <f>IF(foSecStockWatch[[#This Row],[ltp]] &gt;=foSecStockWatch[[#This Row],[max]],"BUY","NA")</f>
        <v>NA</v>
      </c>
      <c r="D28" s="22">
        <f>MAX(foSecStockWatch[[#This Row],[d1high]],foSecStockWatch[[#This Row],[d2high]],foSecStockWatch[[#This Row],[d3high]],foSecStockWatch[[#This Row],[d4high]])</f>
        <v>13441.75</v>
      </c>
      <c r="E28" s="22">
        <f>MIN(foSecStockWatch[[#This Row],[d1low]],foSecStockWatch[[#This Row],[d2low]],foSecStockWatch[[#This Row],[d3low]],foSecStockWatch[[#This Row],[d4low]])</f>
        <v>12900</v>
      </c>
      <c r="F28" s="22" t="str">
        <f>IF(foSecStockWatch[[#This Row],[ltp]] &lt;=foSecStockWatch[[#This Row],[low]],"SELL","NA")</f>
        <v>NA</v>
      </c>
      <c r="G28" s="23">
        <v>20500</v>
      </c>
      <c r="H28" s="23">
        <v>12700</v>
      </c>
      <c r="I28" s="26">
        <f>100-foSecStockWatch[[#This Row],[max]]*100/foSecStockWatch[[#This Row],[52_high]]</f>
        <v>34.430487804878055</v>
      </c>
      <c r="J28" s="27">
        <f>foSecStockWatch[[#This Row],[52_low]]*100/foSecStockWatch[[#This Row],[max]]</f>
        <v>94.481745308460575</v>
      </c>
      <c r="K28" s="25">
        <f>foSecStockWatch[[#This Row],[ltp]]-foSecStockWatch[[#This Row],[d2high]]</f>
        <v>-263</v>
      </c>
      <c r="L28" s="25">
        <f>foSecStockWatch[[#This Row],[ltp]]-foSecStockWatch[[#This Row],[d2low]]</f>
        <v>-191.75</v>
      </c>
      <c r="M28" s="25">
        <f>AVERAGE(foSecStockWatch[[#This Row],[d2high]],foSecStockWatch[[#This Row],[d3high]],foSecStockWatch[[#This Row],[d4high]])</f>
        <v>13339.316666666666</v>
      </c>
      <c r="N28" s="25">
        <f>AVERAGE(foSecStockWatch[[#This Row],[d2low]],foSecStockWatch[[#This Row],[d3low]],foSecStockWatch[[#This Row],[d4low]])</f>
        <v>13165.550000000001</v>
      </c>
      <c r="O28" s="25" t="str">
        <f>IF(foSecStockWatch[[#This Row],[ltp]] &lt;=foSecStockWatch[[#This Row],[LowAvg]],"RED","NA")</f>
        <v>RED</v>
      </c>
      <c r="P28" s="25" t="str">
        <f>IF(foSecStockWatch[[#This Row],[ltp]] &gt;foSecStockWatch[[#This Row],[HighAvg]],"GREEN","NA")</f>
        <v>NA</v>
      </c>
      <c r="Q28" s="25">
        <f>2*foSecStockWatch[[#This Row],[PIVOT]]-foSecStockWatch[[#This Row],[d2low]]</f>
        <v>13289.816666666666</v>
      </c>
      <c r="R28" s="25">
        <f>foSecStockWatch[[#This Row],[PIVOT]]+foSecStockWatch[[#This Row],[d2high]]-foSecStockWatch[[#This Row],[d2low]]</f>
        <v>13379.533333333333</v>
      </c>
      <c r="S28" s="25">
        <f>foSecStockWatch[[#This Row],[R1]]+foSecStockWatch[[#This Row],[d2high]]-foSecStockWatch[[#This Row],[d2low]]</f>
        <v>13361.066666666666</v>
      </c>
      <c r="T28" s="25">
        <f>AVERAGE(foSecStockWatch[[#This Row],[d2high]],foSecStockWatch[[#This Row],[d2close]],foSecStockWatch[[#This Row],[d2low]])</f>
        <v>13308.283333333333</v>
      </c>
      <c r="U28" s="25">
        <f>foSecStockWatch[[#This Row],[PIVOT]]*2-foSecStockWatch[[#This Row],[d2high]]</f>
        <v>13218.566666666666</v>
      </c>
      <c r="V28" s="25">
        <f>foSecStockWatch[[#This Row],[PIVOT]]-(foSecStockWatch[[#This Row],[d2high]]-foSecStockWatch[[#This Row],[d2low]])</f>
        <v>13237.033333333333</v>
      </c>
      <c r="W28" s="25">
        <f>foSecStockWatch[[#This Row],[S1]]-(foSecStockWatch[[#This Row],[d2high]]-foSecStockWatch[[#This Row],[d2low]])</f>
        <v>13147.316666666666</v>
      </c>
      <c r="X28" s="25">
        <f>foSecStockWatch[[#This Row],[ltp]]-foSecStockWatch[[#This Row],[PIVOT]]</f>
        <v>-173.28333333333285</v>
      </c>
      <c r="Y28" s="25">
        <f>foSecStockWatch[[#This Row],[ltp]]-foSecStockWatch[[#This Row],[R1]]</f>
        <v>-154.8166666666657</v>
      </c>
      <c r="Z28" s="25">
        <f>foSecStockWatch[[#This Row],[ltp]]-foSecStockWatch[[#This Row],[R2]]</f>
        <v>-244.53333333333285</v>
      </c>
      <c r="AA28" s="25">
        <f>foSecStockWatch[[#This Row],[ltp]]-foSecStockWatch[[#This Row],[R3]]</f>
        <v>-226.0666666666657</v>
      </c>
      <c r="AB28" s="25">
        <f>foSecStockWatch[[#This Row],[ltp]]-foSecStockWatch[[#This Row],[S1]]</f>
        <v>-83.566666666665697</v>
      </c>
      <c r="AC28" s="25">
        <f>foSecStockWatch[[#This Row],[ltp]]-foSecStockWatch[[#This Row],[S2]]</f>
        <v>-102.03333333333285</v>
      </c>
      <c r="AD28" s="25">
        <f>foSecStockWatch[[#This Row],[ltp]]-foSecStockWatch[[#This Row],[S3]]</f>
        <v>-12.316666666665697</v>
      </c>
      <c r="AE28" s="25">
        <f>foSecStockWatch[[#This Row],[d1open]]-foSecStockWatch[[#This Row],[d1high]]</f>
        <v>-25</v>
      </c>
      <c r="AF28" s="25">
        <f>foSecStockWatch[[#This Row],[Open-High]]*100/foSecStockWatch[[#This Row],[ltp]]</f>
        <v>-0.1903311762466692</v>
      </c>
      <c r="AG28" s="25">
        <f>foSecStockWatch[[#This Row],[d1high]]-foSecStockWatch[[#This Row],[d1low]]</f>
        <v>378</v>
      </c>
      <c r="AH28" s="25">
        <f>foSecStockWatch[[#This Row],[Open-Low]]*100/foSecStockWatch[[#This Row],[ltp]]</f>
        <v>2.8778073848496382</v>
      </c>
      <c r="AI28" s="25" t="b">
        <f>foSecStockWatch[[#This Row],[ltp]]&gt;foSecStockWatch[[#This Row],[d2close]]</f>
        <v>0</v>
      </c>
      <c r="AJ28" s="2">
        <v>13355</v>
      </c>
      <c r="AK28" s="2">
        <v>13380</v>
      </c>
      <c r="AL28" s="2">
        <v>13002</v>
      </c>
      <c r="AM28" s="2">
        <v>13132.35</v>
      </c>
      <c r="AN28" s="2">
        <v>13280</v>
      </c>
      <c r="AO28" s="2">
        <v>13398</v>
      </c>
      <c r="AP28" s="2">
        <v>13200.1</v>
      </c>
      <c r="AQ28" s="2">
        <v>13326.75</v>
      </c>
      <c r="AR28" s="2">
        <v>13001.1</v>
      </c>
      <c r="AS28" s="2">
        <v>13441.75</v>
      </c>
      <c r="AT28" s="2">
        <v>13001.1</v>
      </c>
      <c r="AU28" s="2">
        <v>13269.9</v>
      </c>
      <c r="AV28" s="2">
        <v>13101.2</v>
      </c>
      <c r="AW28" s="2">
        <v>13178.2</v>
      </c>
      <c r="AX28" s="2">
        <v>12900</v>
      </c>
      <c r="AY28" s="2">
        <v>13054</v>
      </c>
      <c r="AZ28" s="1"/>
      <c r="BA28" s="1"/>
      <c r="BB28" s="1"/>
      <c r="BC28" s="1"/>
    </row>
    <row r="29" spans="1:55" ht="13.8" hidden="1" x14ac:dyDescent="0.3">
      <c r="A29" s="19" t="s">
        <v>30</v>
      </c>
      <c r="B29" s="20">
        <v>487.1</v>
      </c>
      <c r="C29" s="5" t="str">
        <f>IF(foSecStockWatch[[#This Row],[ltp]] &gt;=foSecStockWatch[[#This Row],[max]],"BUY","NA")</f>
        <v>NA</v>
      </c>
      <c r="D29" s="22">
        <f>MAX(foSecStockWatch[[#This Row],[d1high]],foSecStockWatch[[#This Row],[d2high]],foSecStockWatch[[#This Row],[d3high]],foSecStockWatch[[#This Row],[d4high]])</f>
        <v>507.45</v>
      </c>
      <c r="E29" s="22">
        <f>MIN(foSecStockWatch[[#This Row],[d1low]],foSecStockWatch[[#This Row],[d2low]],foSecStockWatch[[#This Row],[d3low]],foSecStockWatch[[#This Row],[d4low]])</f>
        <v>475</v>
      </c>
      <c r="F29" s="22" t="str">
        <f>IF(foSecStockWatch[[#This Row],[ltp]] &lt;=foSecStockWatch[[#This Row],[low]],"SELL","NA")</f>
        <v>NA</v>
      </c>
      <c r="G29" s="23">
        <v>545</v>
      </c>
      <c r="H29" s="23">
        <v>256</v>
      </c>
      <c r="I29" s="26">
        <f>100-foSecStockWatch[[#This Row],[max]]*100/foSecStockWatch[[#This Row],[52_high]]</f>
        <v>6.8899082568807302</v>
      </c>
      <c r="J29" s="27">
        <f>foSecStockWatch[[#This Row],[52_low]]*100/foSecStockWatch[[#This Row],[max]]</f>
        <v>50.448320031530201</v>
      </c>
      <c r="K29" s="25">
        <f>foSecStockWatch[[#This Row],[ltp]]-foSecStockWatch[[#This Row],[d2high]]</f>
        <v>-6.8999999999999773</v>
      </c>
      <c r="L29" s="25">
        <f>foSecStockWatch[[#This Row],[ltp]]-foSecStockWatch[[#This Row],[d2low]]</f>
        <v>-2.7999999999999545</v>
      </c>
      <c r="M29" s="25">
        <f>AVERAGE(foSecStockWatch[[#This Row],[d2high]],foSecStockWatch[[#This Row],[d3high]],foSecStockWatch[[#This Row],[d4high]])</f>
        <v>499.06666666666666</v>
      </c>
      <c r="N29" s="25">
        <f>AVERAGE(foSecStockWatch[[#This Row],[d2low]],foSecStockWatch[[#This Row],[d3low]],foSecStockWatch[[#This Row],[d4low]])</f>
        <v>485.91666666666669</v>
      </c>
      <c r="O29" s="25" t="str">
        <f>IF(foSecStockWatch[[#This Row],[ltp]] &lt;=foSecStockWatch[[#This Row],[LowAvg]],"RED","NA")</f>
        <v>NA</v>
      </c>
      <c r="P29" s="25" t="str">
        <f>IF(foSecStockWatch[[#This Row],[ltp]] &gt;foSecStockWatch[[#This Row],[HighAvg]],"GREEN","NA")</f>
        <v>NA</v>
      </c>
      <c r="Q29" s="25">
        <f>2*foSecStockWatch[[#This Row],[PIVOT]]-foSecStockWatch[[#This Row],[d2low]]</f>
        <v>488.76666666666665</v>
      </c>
      <c r="R29" s="25">
        <f>foSecStockWatch[[#This Row],[PIVOT]]+foSecStockWatch[[#This Row],[d2high]]-foSecStockWatch[[#This Row],[d2low]]</f>
        <v>493.43333333333328</v>
      </c>
      <c r="S29" s="25">
        <f>foSecStockWatch[[#This Row],[R1]]+foSecStockWatch[[#This Row],[d2high]]-foSecStockWatch[[#This Row],[d2low]]</f>
        <v>492.86666666666667</v>
      </c>
      <c r="T29" s="25">
        <f>AVERAGE(foSecStockWatch[[#This Row],[d2high]],foSecStockWatch[[#This Row],[d2close]],foSecStockWatch[[#This Row],[d2low]])</f>
        <v>489.33333333333331</v>
      </c>
      <c r="U29" s="25">
        <f>foSecStockWatch[[#This Row],[PIVOT]]*2-foSecStockWatch[[#This Row],[d2high]]</f>
        <v>484.66666666666663</v>
      </c>
      <c r="V29" s="25">
        <f>foSecStockWatch[[#This Row],[PIVOT]]-(foSecStockWatch[[#This Row],[d2high]]-foSecStockWatch[[#This Row],[d2low]])</f>
        <v>485.23333333333329</v>
      </c>
      <c r="W29" s="25">
        <f>foSecStockWatch[[#This Row],[S1]]-(foSecStockWatch[[#This Row],[d2high]]-foSecStockWatch[[#This Row],[d2low]])</f>
        <v>480.56666666666661</v>
      </c>
      <c r="X29" s="25">
        <f>foSecStockWatch[[#This Row],[ltp]]-foSecStockWatch[[#This Row],[PIVOT]]</f>
        <v>-2.2333333333332916</v>
      </c>
      <c r="Y29" s="25">
        <f>foSecStockWatch[[#This Row],[ltp]]-foSecStockWatch[[#This Row],[R1]]</f>
        <v>-1.6666666666666288</v>
      </c>
      <c r="Z29" s="25">
        <f>foSecStockWatch[[#This Row],[ltp]]-foSecStockWatch[[#This Row],[R2]]</f>
        <v>-6.3333333333332575</v>
      </c>
      <c r="AA29" s="25">
        <f>foSecStockWatch[[#This Row],[ltp]]-foSecStockWatch[[#This Row],[R3]]</f>
        <v>-5.7666666666666515</v>
      </c>
      <c r="AB29" s="25">
        <f>foSecStockWatch[[#This Row],[ltp]]-foSecStockWatch[[#This Row],[S1]]</f>
        <v>2.433333333333394</v>
      </c>
      <c r="AC29" s="25">
        <f>foSecStockWatch[[#This Row],[ltp]]-foSecStockWatch[[#This Row],[S2]]</f>
        <v>1.8666666666667311</v>
      </c>
      <c r="AD29" s="25">
        <f>foSecStockWatch[[#This Row],[ltp]]-foSecStockWatch[[#This Row],[S3]]</f>
        <v>6.5333333333334167</v>
      </c>
      <c r="AE29" s="25">
        <f>foSecStockWatch[[#This Row],[d1open]]-foSecStockWatch[[#This Row],[d1high]]</f>
        <v>-4.5500000000000114</v>
      </c>
      <c r="AF29" s="25">
        <f>foSecStockWatch[[#This Row],[Open-High]]*100/foSecStockWatch[[#This Row],[ltp]]</f>
        <v>-0.93409977417368328</v>
      </c>
      <c r="AG29" s="25">
        <f>foSecStockWatch[[#This Row],[d1high]]-foSecStockWatch[[#This Row],[d1low]]</f>
        <v>13.550000000000011</v>
      </c>
      <c r="AH29" s="25">
        <f>foSecStockWatch[[#This Row],[Open-Low]]*100/foSecStockWatch[[#This Row],[ltp]]</f>
        <v>2.7817696571545905</v>
      </c>
      <c r="AI29" s="25" t="b">
        <f>foSecStockWatch[[#This Row],[ltp]]&gt;foSecStockWatch[[#This Row],[d2close]]</f>
        <v>1</v>
      </c>
      <c r="AJ29" s="2">
        <v>488</v>
      </c>
      <c r="AK29" s="2">
        <v>492.55</v>
      </c>
      <c r="AL29" s="2">
        <v>479</v>
      </c>
      <c r="AM29" s="2">
        <v>488</v>
      </c>
      <c r="AN29" s="2">
        <v>490</v>
      </c>
      <c r="AO29" s="2">
        <v>494</v>
      </c>
      <c r="AP29" s="2">
        <v>484.1</v>
      </c>
      <c r="AQ29" s="2">
        <v>489.9</v>
      </c>
      <c r="AR29" s="2">
        <v>490</v>
      </c>
      <c r="AS29" s="2">
        <v>495.75</v>
      </c>
      <c r="AT29" s="2">
        <v>481.65</v>
      </c>
      <c r="AU29" s="2">
        <v>492.85</v>
      </c>
      <c r="AV29" s="2">
        <v>502.05</v>
      </c>
      <c r="AW29" s="2">
        <v>507.45</v>
      </c>
      <c r="AX29" s="2">
        <v>475</v>
      </c>
      <c r="AY29" s="2">
        <v>491</v>
      </c>
      <c r="AZ29" s="1"/>
      <c r="BA29" s="1"/>
      <c r="BB29" s="1"/>
      <c r="BC29" s="1"/>
    </row>
    <row r="30" spans="1:55" ht="13.8" hidden="1" x14ac:dyDescent="0.3">
      <c r="A30" s="19" t="s">
        <v>31</v>
      </c>
      <c r="B30" s="20">
        <v>3085</v>
      </c>
      <c r="C30" s="5" t="str">
        <f>IF(foSecStockWatch[[#This Row],[ltp]] &gt;=foSecStockWatch[[#This Row],[max]],"BUY","NA")</f>
        <v>NA</v>
      </c>
      <c r="D30" s="22">
        <f>MAX(foSecStockWatch[[#This Row],[d1high]],foSecStockWatch[[#This Row],[d2high]],foSecStockWatch[[#This Row],[d3high]],foSecStockWatch[[#This Row],[d4high]])</f>
        <v>3096.95</v>
      </c>
      <c r="E30" s="22">
        <f>MIN(foSecStockWatch[[#This Row],[d1low]],foSecStockWatch[[#This Row],[d2low]],foSecStockWatch[[#This Row],[d3low]],foSecStockWatch[[#This Row],[d4low]])</f>
        <v>2851</v>
      </c>
      <c r="F30" s="22" t="str">
        <f>IF(foSecStockWatch[[#This Row],[ltp]] &lt;=foSecStockWatch[[#This Row],[low]],"SELL","NA")</f>
        <v>NA</v>
      </c>
      <c r="G30" s="23">
        <v>3583.75</v>
      </c>
      <c r="H30" s="23">
        <v>2300</v>
      </c>
      <c r="I30" s="26">
        <f>100-foSecStockWatch[[#This Row],[max]]*100/foSecStockWatch[[#This Row],[52_high]]</f>
        <v>13.583536798046737</v>
      </c>
      <c r="J30" s="27">
        <f>foSecStockWatch[[#This Row],[52_low]]*100/foSecStockWatch[[#This Row],[max]]</f>
        <v>74.266617155588563</v>
      </c>
      <c r="K30" s="25">
        <f>foSecStockWatch[[#This Row],[ltp]]-foSecStockWatch[[#This Row],[d2high]]</f>
        <v>24</v>
      </c>
      <c r="L30" s="25">
        <f>foSecStockWatch[[#This Row],[ltp]]-foSecStockWatch[[#This Row],[d2low]]</f>
        <v>47.25</v>
      </c>
      <c r="M30" s="25">
        <f>AVERAGE(foSecStockWatch[[#This Row],[d2high]],foSecStockWatch[[#This Row],[d3high]],foSecStockWatch[[#This Row],[d4high]])</f>
        <v>3034.7999999999997</v>
      </c>
      <c r="N30" s="25">
        <f>AVERAGE(foSecStockWatch[[#This Row],[d2low]],foSecStockWatch[[#This Row],[d3low]],foSecStockWatch[[#This Row],[d4low]])</f>
        <v>2982.4166666666665</v>
      </c>
      <c r="O30" s="25" t="str">
        <f>IF(foSecStockWatch[[#This Row],[ltp]] &lt;=foSecStockWatch[[#This Row],[LowAvg]],"RED","NA")</f>
        <v>NA</v>
      </c>
      <c r="P30" s="25" t="str">
        <f>IF(foSecStockWatch[[#This Row],[ltp]] &gt;foSecStockWatch[[#This Row],[HighAvg]],"GREEN","NA")</f>
        <v>GREEN</v>
      </c>
      <c r="Q30" s="25">
        <f>2*foSecStockWatch[[#This Row],[PIVOT]]-foSecStockWatch[[#This Row],[d2low]]</f>
        <v>3028.75</v>
      </c>
      <c r="R30" s="25">
        <f>foSecStockWatch[[#This Row],[PIVOT]]+foSecStockWatch[[#This Row],[d2high]]-foSecStockWatch[[#This Row],[d2low]]</f>
        <v>3056.5</v>
      </c>
      <c r="S30" s="25">
        <f>foSecStockWatch[[#This Row],[R1]]+foSecStockWatch[[#This Row],[d2high]]-foSecStockWatch[[#This Row],[d2low]]</f>
        <v>3052</v>
      </c>
      <c r="T30" s="25">
        <f>AVERAGE(foSecStockWatch[[#This Row],[d2high]],foSecStockWatch[[#This Row],[d2close]],foSecStockWatch[[#This Row],[d2low]])</f>
        <v>3033.25</v>
      </c>
      <c r="U30" s="25">
        <f>foSecStockWatch[[#This Row],[PIVOT]]*2-foSecStockWatch[[#This Row],[d2high]]</f>
        <v>3005.5</v>
      </c>
      <c r="V30" s="25">
        <f>foSecStockWatch[[#This Row],[PIVOT]]-(foSecStockWatch[[#This Row],[d2high]]-foSecStockWatch[[#This Row],[d2low]])</f>
        <v>3010</v>
      </c>
      <c r="W30" s="25">
        <f>foSecStockWatch[[#This Row],[S1]]-(foSecStockWatch[[#This Row],[d2high]]-foSecStockWatch[[#This Row],[d2low]])</f>
        <v>2982.25</v>
      </c>
      <c r="X30" s="25">
        <f>foSecStockWatch[[#This Row],[ltp]]-foSecStockWatch[[#This Row],[PIVOT]]</f>
        <v>51.75</v>
      </c>
      <c r="Y30" s="25">
        <f>foSecStockWatch[[#This Row],[ltp]]-foSecStockWatch[[#This Row],[R1]]</f>
        <v>56.25</v>
      </c>
      <c r="Z30" s="25">
        <f>foSecStockWatch[[#This Row],[ltp]]-foSecStockWatch[[#This Row],[R2]]</f>
        <v>28.5</v>
      </c>
      <c r="AA30" s="25">
        <f>foSecStockWatch[[#This Row],[ltp]]-foSecStockWatch[[#This Row],[R3]]</f>
        <v>33</v>
      </c>
      <c r="AB30" s="25">
        <f>foSecStockWatch[[#This Row],[ltp]]-foSecStockWatch[[#This Row],[S1]]</f>
        <v>79.5</v>
      </c>
      <c r="AC30" s="25">
        <f>foSecStockWatch[[#This Row],[ltp]]-foSecStockWatch[[#This Row],[S2]]</f>
        <v>75</v>
      </c>
      <c r="AD30" s="25">
        <f>foSecStockWatch[[#This Row],[ltp]]-foSecStockWatch[[#This Row],[S3]]</f>
        <v>102.75</v>
      </c>
      <c r="AE30" s="25">
        <f>foSecStockWatch[[#This Row],[d1open]]-foSecStockWatch[[#This Row],[d1high]]</f>
        <v>-47.949999999999818</v>
      </c>
      <c r="AF30" s="25">
        <f>foSecStockWatch[[#This Row],[Open-High]]*100/foSecStockWatch[[#This Row],[ltp]]</f>
        <v>-1.5542949756888109</v>
      </c>
      <c r="AG30" s="25">
        <f>foSecStockWatch[[#This Row],[d1high]]-foSecStockWatch[[#This Row],[d1low]]</f>
        <v>53.949999999999818</v>
      </c>
      <c r="AH30" s="25">
        <f>foSecStockWatch[[#This Row],[Open-Low]]*100/foSecStockWatch[[#This Row],[ltp]]</f>
        <v>1.7487844408427817</v>
      </c>
      <c r="AI30" s="25" t="b">
        <f>foSecStockWatch[[#This Row],[ltp]]&gt;foSecStockWatch[[#This Row],[d2close]]</f>
        <v>1</v>
      </c>
      <c r="AJ30" s="2">
        <v>3049</v>
      </c>
      <c r="AK30" s="2">
        <v>3096.95</v>
      </c>
      <c r="AL30" s="2">
        <v>3043</v>
      </c>
      <c r="AM30" s="2">
        <v>3081.95</v>
      </c>
      <c r="AN30" s="2">
        <v>3060.1</v>
      </c>
      <c r="AO30" s="2">
        <v>3061</v>
      </c>
      <c r="AP30" s="2">
        <v>3001</v>
      </c>
      <c r="AQ30" s="2">
        <v>3037.75</v>
      </c>
      <c r="AR30" s="2">
        <v>2971.8</v>
      </c>
      <c r="AS30" s="2">
        <v>3074.65</v>
      </c>
      <c r="AT30" s="2">
        <v>2926.9</v>
      </c>
      <c r="AU30" s="2">
        <v>3058.5</v>
      </c>
      <c r="AV30" s="2">
        <v>2857.85</v>
      </c>
      <c r="AW30" s="2">
        <v>2968.75</v>
      </c>
      <c r="AX30" s="2">
        <v>2851</v>
      </c>
      <c r="AY30" s="2">
        <v>2953</v>
      </c>
      <c r="AZ30" s="1"/>
      <c r="BA30" s="1"/>
      <c r="BB30" s="1"/>
      <c r="BC30" s="1"/>
    </row>
    <row r="31" spans="1:55" ht="13.8" hidden="1" x14ac:dyDescent="0.3">
      <c r="A31" s="19" t="s">
        <v>32</v>
      </c>
      <c r="B31" s="20">
        <v>230.55</v>
      </c>
      <c r="C31" s="5" t="str">
        <f>IF(foSecStockWatch[[#This Row],[ltp]] &gt;=foSecStockWatch[[#This Row],[max]],"BUY","NA")</f>
        <v>NA</v>
      </c>
      <c r="D31" s="22">
        <f>MAX(foSecStockWatch[[#This Row],[d1high]],foSecStockWatch[[#This Row],[d2high]],foSecStockWatch[[#This Row],[d3high]],foSecStockWatch[[#This Row],[d4high]])</f>
        <v>238.9</v>
      </c>
      <c r="E31" s="22">
        <f>MIN(foSecStockWatch[[#This Row],[d1low]],foSecStockWatch[[#This Row],[d2low]],foSecStockWatch[[#This Row],[d3low]],foSecStockWatch[[#This Row],[d4low]])</f>
        <v>224</v>
      </c>
      <c r="F31" s="22" t="str">
        <f>IF(foSecStockWatch[[#This Row],[ltp]] &lt;=foSecStockWatch[[#This Row],[low]],"SELL","NA")</f>
        <v>NA</v>
      </c>
      <c r="G31" s="23">
        <v>387.8</v>
      </c>
      <c r="H31" s="23">
        <v>206.5</v>
      </c>
      <c r="I31" s="26">
        <f>100-foSecStockWatch[[#This Row],[max]]*100/foSecStockWatch[[#This Row],[52_high]]</f>
        <v>38.396080453842188</v>
      </c>
      <c r="J31" s="27">
        <f>foSecStockWatch[[#This Row],[52_low]]*100/foSecStockWatch[[#This Row],[max]]</f>
        <v>86.437840100460448</v>
      </c>
      <c r="K31" s="25">
        <f>foSecStockWatch[[#This Row],[ltp]]-foSecStockWatch[[#This Row],[d2high]]</f>
        <v>-6.1499999999999773</v>
      </c>
      <c r="L31" s="25">
        <f>foSecStockWatch[[#This Row],[ltp]]-foSecStockWatch[[#This Row],[d2low]]</f>
        <v>-1.6499999999999773</v>
      </c>
      <c r="M31" s="25">
        <f>AVERAGE(foSecStockWatch[[#This Row],[d2high]],foSecStockWatch[[#This Row],[d3high]],foSecStockWatch[[#This Row],[d4high]])</f>
        <v>235.95000000000002</v>
      </c>
      <c r="N31" s="25">
        <f>AVERAGE(foSecStockWatch[[#This Row],[d2low]],foSecStockWatch[[#This Row],[d3low]],foSecStockWatch[[#This Row],[d4low]])</f>
        <v>230.91666666666666</v>
      </c>
      <c r="O31" s="25" t="str">
        <f>IF(foSecStockWatch[[#This Row],[ltp]] &lt;=foSecStockWatch[[#This Row],[LowAvg]],"RED","NA")</f>
        <v>RED</v>
      </c>
      <c r="P31" s="25" t="str">
        <f>IF(foSecStockWatch[[#This Row],[ltp]] &gt;foSecStockWatch[[#This Row],[HighAvg]],"GREEN","NA")</f>
        <v>NA</v>
      </c>
      <c r="Q31" s="25">
        <f>2*foSecStockWatch[[#This Row],[PIVOT]]-foSecStockWatch[[#This Row],[d2low]]</f>
        <v>234.73333333333335</v>
      </c>
      <c r="R31" s="25">
        <f>foSecStockWatch[[#This Row],[PIVOT]]+foSecStockWatch[[#This Row],[d2high]]-foSecStockWatch[[#This Row],[d2low]]</f>
        <v>237.96666666666664</v>
      </c>
      <c r="S31" s="25">
        <f>foSecStockWatch[[#This Row],[R1]]+foSecStockWatch[[#This Row],[d2high]]-foSecStockWatch[[#This Row],[d2low]]</f>
        <v>239.23333333333335</v>
      </c>
      <c r="T31" s="25">
        <f>AVERAGE(foSecStockWatch[[#This Row],[d2high]],foSecStockWatch[[#This Row],[d2close]],foSecStockWatch[[#This Row],[d2low]])</f>
        <v>233.46666666666667</v>
      </c>
      <c r="U31" s="25">
        <f>foSecStockWatch[[#This Row],[PIVOT]]*2-foSecStockWatch[[#This Row],[d2high]]</f>
        <v>230.23333333333335</v>
      </c>
      <c r="V31" s="25">
        <f>foSecStockWatch[[#This Row],[PIVOT]]-(foSecStockWatch[[#This Row],[d2high]]-foSecStockWatch[[#This Row],[d2low]])</f>
        <v>228.96666666666667</v>
      </c>
      <c r="W31" s="25">
        <f>foSecStockWatch[[#This Row],[S1]]-(foSecStockWatch[[#This Row],[d2high]]-foSecStockWatch[[#This Row],[d2low]])</f>
        <v>225.73333333333335</v>
      </c>
      <c r="X31" s="25">
        <f>foSecStockWatch[[#This Row],[ltp]]-foSecStockWatch[[#This Row],[PIVOT]]</f>
        <v>-2.9166666666666572</v>
      </c>
      <c r="Y31" s="25">
        <f>foSecStockWatch[[#This Row],[ltp]]-foSecStockWatch[[#This Row],[R1]]</f>
        <v>-4.1833333333333371</v>
      </c>
      <c r="Z31" s="25">
        <f>foSecStockWatch[[#This Row],[ltp]]-foSecStockWatch[[#This Row],[R2]]</f>
        <v>-7.4166666666666288</v>
      </c>
      <c r="AA31" s="25">
        <f>foSecStockWatch[[#This Row],[ltp]]-foSecStockWatch[[#This Row],[R3]]</f>
        <v>-8.6833333333333371</v>
      </c>
      <c r="AB31" s="25">
        <f>foSecStockWatch[[#This Row],[ltp]]-foSecStockWatch[[#This Row],[S1]]</f>
        <v>0.31666666666666288</v>
      </c>
      <c r="AC31" s="25">
        <f>foSecStockWatch[[#This Row],[ltp]]-foSecStockWatch[[#This Row],[S2]]</f>
        <v>1.5833333333333428</v>
      </c>
      <c r="AD31" s="25">
        <f>foSecStockWatch[[#This Row],[ltp]]-foSecStockWatch[[#This Row],[S3]]</f>
        <v>4.8166666666666629</v>
      </c>
      <c r="AE31" s="25">
        <f>foSecStockWatch[[#This Row],[d1open]]-foSecStockWatch[[#This Row],[d1high]]</f>
        <v>-0.69999999999998863</v>
      </c>
      <c r="AF31" s="25">
        <f>foSecStockWatch[[#This Row],[Open-High]]*100/foSecStockWatch[[#This Row],[ltp]]</f>
        <v>-0.3036217740186461</v>
      </c>
      <c r="AG31" s="25">
        <f>foSecStockWatch[[#This Row],[d1high]]-foSecStockWatch[[#This Row],[d1low]]</f>
        <v>4.6999999999999886</v>
      </c>
      <c r="AH31" s="25">
        <f>foSecStockWatch[[#This Row],[Open-Low]]*100/foSecStockWatch[[#This Row],[ltp]]</f>
        <v>2.0386033398395091</v>
      </c>
      <c r="AI31" s="25" t="b">
        <f>foSecStockWatch[[#This Row],[ltp]]&gt;foSecStockWatch[[#This Row],[d2close]]</f>
        <v>0</v>
      </c>
      <c r="AJ31" s="2">
        <v>232</v>
      </c>
      <c r="AK31" s="2">
        <v>232.7</v>
      </c>
      <c r="AL31" s="2">
        <v>228</v>
      </c>
      <c r="AM31" s="2">
        <v>230.1</v>
      </c>
      <c r="AN31" s="2">
        <v>235.4</v>
      </c>
      <c r="AO31" s="2">
        <v>236.7</v>
      </c>
      <c r="AP31" s="2">
        <v>231.5</v>
      </c>
      <c r="AQ31" s="2">
        <v>232.2</v>
      </c>
      <c r="AR31" s="2">
        <v>226.1</v>
      </c>
      <c r="AS31" s="2">
        <v>238.9</v>
      </c>
      <c r="AT31" s="2">
        <v>225.65</v>
      </c>
      <c r="AU31" s="2">
        <v>236.55</v>
      </c>
      <c r="AV31" s="2">
        <v>232.25</v>
      </c>
      <c r="AW31" s="2">
        <v>232.25</v>
      </c>
      <c r="AX31" s="2">
        <v>224</v>
      </c>
      <c r="AY31" s="2">
        <v>228</v>
      </c>
      <c r="AZ31" s="1"/>
      <c r="BA31" s="1"/>
      <c r="BB31" s="1"/>
      <c r="BC31" s="1"/>
    </row>
    <row r="32" spans="1:55" ht="13.8" x14ac:dyDescent="0.3">
      <c r="A32" s="19" t="s">
        <v>33</v>
      </c>
      <c r="B32" s="20">
        <v>178.85</v>
      </c>
      <c r="C32" s="5" t="str">
        <f>IF(foSecStockWatch[[#This Row],[ltp]] &gt;=foSecStockWatch[[#This Row],[max]],"BUY","NA")</f>
        <v>NA</v>
      </c>
      <c r="D32" s="22">
        <f>MAX(foSecStockWatch[[#This Row],[d1high]],foSecStockWatch[[#This Row],[d2high]],foSecStockWatch[[#This Row],[d3high]],foSecStockWatch[[#This Row],[d4high]])</f>
        <v>185.7</v>
      </c>
      <c r="E32" s="22">
        <f>MIN(foSecStockWatch[[#This Row],[d1low]],foSecStockWatch[[#This Row],[d2low]],foSecStockWatch[[#This Row],[d3low]],foSecStockWatch[[#This Row],[d4low]])</f>
        <v>176</v>
      </c>
      <c r="F32" s="22" t="str">
        <f>IF(foSecStockWatch[[#This Row],[ltp]] &lt;=foSecStockWatch[[#This Row],[low]],"SELL","NA")</f>
        <v>NA</v>
      </c>
      <c r="G32" s="23">
        <v>302.10000000000002</v>
      </c>
      <c r="H32" s="23">
        <v>170.6</v>
      </c>
      <c r="I32" s="26">
        <f>100-foSecStockWatch[[#This Row],[max]]*100/foSecStockWatch[[#This Row],[52_high]]</f>
        <v>38.530287984111226</v>
      </c>
      <c r="J32" s="27">
        <f>foSecStockWatch[[#This Row],[52_low]]*100/foSecStockWatch[[#This Row],[max]]</f>
        <v>91.868605277329024</v>
      </c>
      <c r="K32" s="25">
        <f>foSecStockWatch[[#This Row],[ltp]]-foSecStockWatch[[#This Row],[d2high]]</f>
        <v>-4.8499999999999943</v>
      </c>
      <c r="L32" s="25">
        <f>foSecStockWatch[[#This Row],[ltp]]-foSecStockWatch[[#This Row],[d2low]]</f>
        <v>0.75</v>
      </c>
      <c r="M32" s="25">
        <f>AVERAGE(foSecStockWatch[[#This Row],[d2high]],foSecStockWatch[[#This Row],[d3high]],foSecStockWatch[[#This Row],[d4high]])</f>
        <v>184.01666666666665</v>
      </c>
      <c r="N32" s="25">
        <f>AVERAGE(foSecStockWatch[[#This Row],[d2low]],foSecStockWatch[[#This Row],[d3low]],foSecStockWatch[[#This Row],[d4low]])</f>
        <v>180.11666666666667</v>
      </c>
      <c r="O32" s="25" t="str">
        <f>IF(foSecStockWatch[[#This Row],[ltp]] &lt;=foSecStockWatch[[#This Row],[LowAvg]],"RED","NA")</f>
        <v>RED</v>
      </c>
      <c r="P32" s="25" t="str">
        <f>IF(foSecStockWatch[[#This Row],[ltp]] &gt;foSecStockWatch[[#This Row],[HighAvg]],"GREEN","NA")</f>
        <v>NA</v>
      </c>
      <c r="Q32" s="25">
        <f>2*foSecStockWatch[[#This Row],[PIVOT]]-foSecStockWatch[[#This Row],[d2low]]</f>
        <v>180.8666666666667</v>
      </c>
      <c r="R32" s="25">
        <f>foSecStockWatch[[#This Row],[PIVOT]]+foSecStockWatch[[#This Row],[d2high]]-foSecStockWatch[[#This Row],[d2low]]</f>
        <v>185.08333333333334</v>
      </c>
      <c r="S32" s="25">
        <f>foSecStockWatch[[#This Row],[R1]]+foSecStockWatch[[#This Row],[d2high]]-foSecStockWatch[[#This Row],[d2low]]</f>
        <v>186.46666666666673</v>
      </c>
      <c r="T32" s="25">
        <f>AVERAGE(foSecStockWatch[[#This Row],[d2high]],foSecStockWatch[[#This Row],[d2close]],foSecStockWatch[[#This Row],[d2low]])</f>
        <v>179.48333333333335</v>
      </c>
      <c r="U32" s="25">
        <f>foSecStockWatch[[#This Row],[PIVOT]]*2-foSecStockWatch[[#This Row],[d2high]]</f>
        <v>175.26666666666671</v>
      </c>
      <c r="V32" s="25">
        <f>foSecStockWatch[[#This Row],[PIVOT]]-(foSecStockWatch[[#This Row],[d2high]]-foSecStockWatch[[#This Row],[d2low]])</f>
        <v>173.88333333333335</v>
      </c>
      <c r="W32" s="25">
        <f>foSecStockWatch[[#This Row],[S1]]-(foSecStockWatch[[#This Row],[d2high]]-foSecStockWatch[[#This Row],[d2low]])</f>
        <v>169.66666666666671</v>
      </c>
      <c r="X32" s="25">
        <f>foSecStockWatch[[#This Row],[ltp]]-foSecStockWatch[[#This Row],[PIVOT]]</f>
        <v>-0.63333333333335418</v>
      </c>
      <c r="Y32" s="25">
        <f>foSecStockWatch[[#This Row],[ltp]]-foSecStockWatch[[#This Row],[R1]]</f>
        <v>-2.0166666666667084</v>
      </c>
      <c r="Z32" s="25">
        <f>foSecStockWatch[[#This Row],[ltp]]-foSecStockWatch[[#This Row],[R2]]</f>
        <v>-6.2333333333333485</v>
      </c>
      <c r="AA32" s="25">
        <f>foSecStockWatch[[#This Row],[ltp]]-foSecStockWatch[[#This Row],[R3]]</f>
        <v>-7.6166666666667311</v>
      </c>
      <c r="AB32" s="25">
        <f>foSecStockWatch[[#This Row],[ltp]]-foSecStockWatch[[#This Row],[S1]]</f>
        <v>3.583333333333286</v>
      </c>
      <c r="AC32" s="25">
        <f>foSecStockWatch[[#This Row],[ltp]]-foSecStockWatch[[#This Row],[S2]]</f>
        <v>4.9666666666666401</v>
      </c>
      <c r="AD32" s="25">
        <f>foSecStockWatch[[#This Row],[ltp]]-foSecStockWatch[[#This Row],[S3]]</f>
        <v>9.1833333333332803</v>
      </c>
      <c r="AE32" s="25">
        <f>foSecStockWatch[[#This Row],[d1open]]-foSecStockWatch[[#This Row],[d1high]]</f>
        <v>-2.75</v>
      </c>
      <c r="AF32" s="25">
        <f>foSecStockWatch[[#This Row],[Open-High]]*100/foSecStockWatch[[#This Row],[ltp]]</f>
        <v>-1.5376013419066257</v>
      </c>
      <c r="AG32" s="25">
        <f>foSecStockWatch[[#This Row],[d1high]]-foSecStockWatch[[#This Row],[d1low]]</f>
        <v>5.75</v>
      </c>
      <c r="AH32" s="25">
        <f>foSecStockWatch[[#This Row],[Open-Low]]*100/foSecStockWatch[[#This Row],[ltp]]</f>
        <v>3.2149846239865809</v>
      </c>
      <c r="AI32" s="25" t="b">
        <f>foSecStockWatch[[#This Row],[ltp]]&gt;foSecStockWatch[[#This Row],[d2close]]</f>
        <v>1</v>
      </c>
      <c r="AJ32" s="2">
        <v>179</v>
      </c>
      <c r="AK32" s="2">
        <v>181.75</v>
      </c>
      <c r="AL32" s="2">
        <v>176</v>
      </c>
      <c r="AM32" s="2">
        <v>179.05</v>
      </c>
      <c r="AN32" s="2">
        <v>183</v>
      </c>
      <c r="AO32" s="2">
        <v>183.7</v>
      </c>
      <c r="AP32" s="2">
        <v>176.65</v>
      </c>
      <c r="AQ32" s="2">
        <v>178.1</v>
      </c>
      <c r="AR32" s="2">
        <v>178.6</v>
      </c>
      <c r="AS32" s="2">
        <v>185.7</v>
      </c>
      <c r="AT32" s="2">
        <v>174.3</v>
      </c>
      <c r="AU32" s="2">
        <v>184.25</v>
      </c>
      <c r="AV32" s="2">
        <v>181.15</v>
      </c>
      <c r="AW32" s="2">
        <v>182.65</v>
      </c>
      <c r="AX32" s="2">
        <v>178</v>
      </c>
      <c r="AY32" s="2">
        <v>179</v>
      </c>
      <c r="AZ32" s="1"/>
      <c r="BA32" s="1"/>
      <c r="BB32" s="1"/>
      <c r="BC32" s="1"/>
    </row>
    <row r="33" spans="1:55" ht="13.8" hidden="1" x14ac:dyDescent="0.3">
      <c r="A33" s="19" t="s">
        <v>34</v>
      </c>
      <c r="B33" s="20">
        <v>132.9</v>
      </c>
      <c r="C33" s="5" t="str">
        <f>IF(foSecStockWatch[[#This Row],[ltp]] &gt;=foSecStockWatch[[#This Row],[max]],"BUY","NA")</f>
        <v>NA</v>
      </c>
      <c r="D33" s="22">
        <f>MAX(foSecStockWatch[[#This Row],[d1high]],foSecStockWatch[[#This Row],[d2high]],foSecStockWatch[[#This Row],[d3high]],foSecStockWatch[[#This Row],[d4high]])</f>
        <v>135.19999999999999</v>
      </c>
      <c r="E33" s="22">
        <f>MIN(foSecStockWatch[[#This Row],[d1low]],foSecStockWatch[[#This Row],[d2low]],foSecStockWatch[[#This Row],[d3low]],foSecStockWatch[[#This Row],[d4low]])</f>
        <v>130</v>
      </c>
      <c r="F33" s="22" t="str">
        <f>IF(foSecStockWatch[[#This Row],[ltp]] &lt;=foSecStockWatch[[#This Row],[low]],"SELL","NA")</f>
        <v>NA</v>
      </c>
      <c r="G33" s="23">
        <v>172.9</v>
      </c>
      <c r="H33" s="23">
        <v>112.75</v>
      </c>
      <c r="I33" s="26">
        <f>100-foSecStockWatch[[#This Row],[max]]*100/foSecStockWatch[[#This Row],[52_high]]</f>
        <v>21.804511278195505</v>
      </c>
      <c r="J33" s="27">
        <f>foSecStockWatch[[#This Row],[52_low]]*100/foSecStockWatch[[#This Row],[max]]</f>
        <v>83.394970414201197</v>
      </c>
      <c r="K33" s="25">
        <f>foSecStockWatch[[#This Row],[ltp]]-foSecStockWatch[[#This Row],[d2high]]</f>
        <v>-1.5999999999999943</v>
      </c>
      <c r="L33" s="25">
        <f>foSecStockWatch[[#This Row],[ltp]]-foSecStockWatch[[#This Row],[d2low]]</f>
        <v>0.84999999999999432</v>
      </c>
      <c r="M33" s="25">
        <f>AVERAGE(foSecStockWatch[[#This Row],[d2high]],foSecStockWatch[[#This Row],[d3high]],foSecStockWatch[[#This Row],[d4high]])</f>
        <v>133.48333333333332</v>
      </c>
      <c r="N33" s="25">
        <f>AVERAGE(foSecStockWatch[[#This Row],[d2low]],foSecStockWatch[[#This Row],[d3low]],foSecStockWatch[[#This Row],[d4low]])</f>
        <v>131.58333333333334</v>
      </c>
      <c r="O33" s="25" t="str">
        <f>IF(foSecStockWatch[[#This Row],[ltp]] &lt;=foSecStockWatch[[#This Row],[LowAvg]],"RED","NA")</f>
        <v>NA</v>
      </c>
      <c r="P33" s="25" t="str">
        <f>IF(foSecStockWatch[[#This Row],[ltp]] &gt;foSecStockWatch[[#This Row],[HighAvg]],"GREEN","NA")</f>
        <v>NA</v>
      </c>
      <c r="Q33" s="25">
        <f>2*foSecStockWatch[[#This Row],[PIVOT]]-foSecStockWatch[[#This Row],[d2low]]</f>
        <v>133.38333333333333</v>
      </c>
      <c r="R33" s="25">
        <f>foSecStockWatch[[#This Row],[PIVOT]]+foSecStockWatch[[#This Row],[d2high]]-foSecStockWatch[[#This Row],[d2low]]</f>
        <v>135.16666666666669</v>
      </c>
      <c r="S33" s="25">
        <f>foSecStockWatch[[#This Row],[R1]]+foSecStockWatch[[#This Row],[d2high]]-foSecStockWatch[[#This Row],[d2low]]</f>
        <v>135.83333333333331</v>
      </c>
      <c r="T33" s="25">
        <f>AVERAGE(foSecStockWatch[[#This Row],[d2high]],foSecStockWatch[[#This Row],[d2close]],foSecStockWatch[[#This Row],[d2low]])</f>
        <v>132.71666666666667</v>
      </c>
      <c r="U33" s="25">
        <f>foSecStockWatch[[#This Row],[PIVOT]]*2-foSecStockWatch[[#This Row],[d2high]]</f>
        <v>130.93333333333334</v>
      </c>
      <c r="V33" s="25">
        <f>foSecStockWatch[[#This Row],[PIVOT]]-(foSecStockWatch[[#This Row],[d2high]]-foSecStockWatch[[#This Row],[d2low]])</f>
        <v>130.26666666666668</v>
      </c>
      <c r="W33" s="25">
        <f>foSecStockWatch[[#This Row],[S1]]-(foSecStockWatch[[#This Row],[d2high]]-foSecStockWatch[[#This Row],[d2low]])</f>
        <v>128.48333333333335</v>
      </c>
      <c r="X33" s="25">
        <f>foSecStockWatch[[#This Row],[ltp]]-foSecStockWatch[[#This Row],[PIVOT]]</f>
        <v>0.18333333333333712</v>
      </c>
      <c r="Y33" s="25">
        <f>foSecStockWatch[[#This Row],[ltp]]-foSecStockWatch[[#This Row],[R1]]</f>
        <v>-0.48333333333332007</v>
      </c>
      <c r="Z33" s="25">
        <f>foSecStockWatch[[#This Row],[ltp]]-foSecStockWatch[[#This Row],[R2]]</f>
        <v>-2.2666666666666799</v>
      </c>
      <c r="AA33" s="25">
        <f>foSecStockWatch[[#This Row],[ltp]]-foSecStockWatch[[#This Row],[R3]]</f>
        <v>-2.9333333333333087</v>
      </c>
      <c r="AB33" s="25">
        <f>foSecStockWatch[[#This Row],[ltp]]-foSecStockWatch[[#This Row],[S1]]</f>
        <v>1.9666666666666686</v>
      </c>
      <c r="AC33" s="25">
        <f>foSecStockWatch[[#This Row],[ltp]]-foSecStockWatch[[#This Row],[S2]]</f>
        <v>2.6333333333333258</v>
      </c>
      <c r="AD33" s="25">
        <f>foSecStockWatch[[#This Row],[ltp]]-foSecStockWatch[[#This Row],[S3]]</f>
        <v>4.4166666666666572</v>
      </c>
      <c r="AE33" s="25">
        <f>foSecStockWatch[[#This Row],[d1open]]-foSecStockWatch[[#This Row],[d1high]]</f>
        <v>-3.1999999999999886</v>
      </c>
      <c r="AF33" s="25">
        <f>foSecStockWatch[[#This Row],[Open-High]]*100/foSecStockWatch[[#This Row],[ltp]]</f>
        <v>-2.4078254326561237</v>
      </c>
      <c r="AG33" s="25">
        <f>foSecStockWatch[[#This Row],[d1high]]-foSecStockWatch[[#This Row],[d1low]]</f>
        <v>3.1999999999999886</v>
      </c>
      <c r="AH33" s="25">
        <f>foSecStockWatch[[#This Row],[Open-Low]]*100/foSecStockWatch[[#This Row],[ltp]]</f>
        <v>2.4078254326561237</v>
      </c>
      <c r="AI33" s="25" t="b">
        <f>foSecStockWatch[[#This Row],[ltp]]&gt;foSecStockWatch[[#This Row],[d2close]]</f>
        <v>1</v>
      </c>
      <c r="AJ33" s="2">
        <v>132</v>
      </c>
      <c r="AK33" s="2">
        <v>135.19999999999999</v>
      </c>
      <c r="AL33" s="2">
        <v>132</v>
      </c>
      <c r="AM33" s="2">
        <v>133.05000000000001</v>
      </c>
      <c r="AN33" s="2">
        <v>132.80000000000001</v>
      </c>
      <c r="AO33" s="2">
        <v>134.5</v>
      </c>
      <c r="AP33" s="2">
        <v>131.6</v>
      </c>
      <c r="AQ33" s="2">
        <v>132.05000000000001</v>
      </c>
      <c r="AR33" s="2">
        <v>130.1</v>
      </c>
      <c r="AS33" s="2">
        <v>133</v>
      </c>
      <c r="AT33" s="2">
        <v>130.1</v>
      </c>
      <c r="AU33" s="2">
        <v>132.69999999999999</v>
      </c>
      <c r="AV33" s="2">
        <v>132.19999999999999</v>
      </c>
      <c r="AW33" s="2">
        <v>132.94999999999999</v>
      </c>
      <c r="AX33" s="2">
        <v>130</v>
      </c>
      <c r="AY33" s="2">
        <v>130</v>
      </c>
      <c r="AZ33" s="1"/>
      <c r="BA33" s="1"/>
      <c r="BB33" s="1"/>
      <c r="BC33" s="1"/>
    </row>
    <row r="34" spans="1:55" ht="13.8" hidden="1" x14ac:dyDescent="0.3">
      <c r="A34" s="19" t="s">
        <v>35</v>
      </c>
      <c r="B34" s="20">
        <v>392.95</v>
      </c>
      <c r="C34" s="5" t="str">
        <f>IF(foSecStockWatch[[#This Row],[ltp]] &gt;=foSecStockWatch[[#This Row],[max]],"BUY","NA")</f>
        <v>NA</v>
      </c>
      <c r="D34" s="22">
        <f>MAX(foSecStockWatch[[#This Row],[d1high]],foSecStockWatch[[#This Row],[d2high]],foSecStockWatch[[#This Row],[d3high]],foSecStockWatch[[#This Row],[d4high]])</f>
        <v>936</v>
      </c>
      <c r="E34" s="22">
        <f>MIN(foSecStockWatch[[#This Row],[d1low]],foSecStockWatch[[#This Row],[d2low]],foSecStockWatch[[#This Row],[d3low]],foSecStockWatch[[#This Row],[d4low]])</f>
        <v>380</v>
      </c>
      <c r="F34" s="22" t="str">
        <f>IF(foSecStockWatch[[#This Row],[ltp]] &lt;=foSecStockWatch[[#This Row],[low]],"SELL","NA")</f>
        <v>NA</v>
      </c>
      <c r="G34" s="23">
        <v>1063</v>
      </c>
      <c r="H34" s="23">
        <v>380.1</v>
      </c>
      <c r="I34" s="26">
        <f>100-foSecStockWatch[[#This Row],[max]]*100/foSecStockWatch[[#This Row],[52_high]]</f>
        <v>11.947318908748827</v>
      </c>
      <c r="J34" s="27">
        <f>foSecStockWatch[[#This Row],[52_low]]*100/foSecStockWatch[[#This Row],[max]]</f>
        <v>40.608974358974358</v>
      </c>
      <c r="K34" s="25">
        <f>foSecStockWatch[[#This Row],[ltp]]-foSecStockWatch[[#This Row],[d2high]]</f>
        <v>-528.34999999999991</v>
      </c>
      <c r="L34" s="25">
        <f>foSecStockWatch[[#This Row],[ltp]]-foSecStockWatch[[#This Row],[d2low]]</f>
        <v>-489.25000000000006</v>
      </c>
      <c r="M34" s="25">
        <f>AVERAGE(foSecStockWatch[[#This Row],[d2high]],foSecStockWatch[[#This Row],[d3high]],foSecStockWatch[[#This Row],[d4high]])</f>
        <v>911.08333333333337</v>
      </c>
      <c r="N34" s="25">
        <f>AVERAGE(foSecStockWatch[[#This Row],[d2low]],foSecStockWatch[[#This Row],[d3low]],foSecStockWatch[[#This Row],[d4low]])</f>
        <v>887.5</v>
      </c>
      <c r="O34" s="25" t="str">
        <f>IF(foSecStockWatch[[#This Row],[ltp]] &lt;=foSecStockWatch[[#This Row],[LowAvg]],"RED","NA")</f>
        <v>RED</v>
      </c>
      <c r="P34" s="25" t="str">
        <f>IF(foSecStockWatch[[#This Row],[ltp]] &gt;foSecStockWatch[[#This Row],[HighAvg]],"GREEN","NA")</f>
        <v>NA</v>
      </c>
      <c r="Q34" s="25">
        <f>2*foSecStockWatch[[#This Row],[PIVOT]]-foSecStockWatch[[#This Row],[d2low]]</f>
        <v>896.13333333333321</v>
      </c>
      <c r="R34" s="25">
        <f>foSecStockWatch[[#This Row],[PIVOT]]+foSecStockWatch[[#This Row],[d2high]]-foSecStockWatch[[#This Row],[d2low]]</f>
        <v>928.26666666666665</v>
      </c>
      <c r="S34" s="25">
        <f>foSecStockWatch[[#This Row],[R1]]+foSecStockWatch[[#This Row],[d2high]]-foSecStockWatch[[#This Row],[d2low]]</f>
        <v>935.23333333333312</v>
      </c>
      <c r="T34" s="25">
        <f>AVERAGE(foSecStockWatch[[#This Row],[d2high]],foSecStockWatch[[#This Row],[d2close]],foSecStockWatch[[#This Row],[d2low]])</f>
        <v>889.16666666666663</v>
      </c>
      <c r="U34" s="25">
        <f>foSecStockWatch[[#This Row],[PIVOT]]*2-foSecStockWatch[[#This Row],[d2high]]</f>
        <v>857.0333333333333</v>
      </c>
      <c r="V34" s="25">
        <f>foSecStockWatch[[#This Row],[PIVOT]]-(foSecStockWatch[[#This Row],[d2high]]-foSecStockWatch[[#This Row],[d2low]])</f>
        <v>850.06666666666672</v>
      </c>
      <c r="W34" s="25">
        <f>foSecStockWatch[[#This Row],[S1]]-(foSecStockWatch[[#This Row],[d2high]]-foSecStockWatch[[#This Row],[d2low]])</f>
        <v>817.93333333333339</v>
      </c>
      <c r="X34" s="25">
        <f>foSecStockWatch[[#This Row],[ltp]]-foSecStockWatch[[#This Row],[PIVOT]]</f>
        <v>-496.21666666666664</v>
      </c>
      <c r="Y34" s="25">
        <f>foSecStockWatch[[#This Row],[ltp]]-foSecStockWatch[[#This Row],[R1]]</f>
        <v>-503.18333333333322</v>
      </c>
      <c r="Z34" s="25">
        <f>foSecStockWatch[[#This Row],[ltp]]-foSecStockWatch[[#This Row],[R2]]</f>
        <v>-535.31666666666661</v>
      </c>
      <c r="AA34" s="25">
        <f>foSecStockWatch[[#This Row],[ltp]]-foSecStockWatch[[#This Row],[R3]]</f>
        <v>-542.28333333333308</v>
      </c>
      <c r="AB34" s="25">
        <f>foSecStockWatch[[#This Row],[ltp]]-foSecStockWatch[[#This Row],[S1]]</f>
        <v>-464.08333333333331</v>
      </c>
      <c r="AC34" s="25">
        <f>foSecStockWatch[[#This Row],[ltp]]-foSecStockWatch[[#This Row],[S2]]</f>
        <v>-457.11666666666673</v>
      </c>
      <c r="AD34" s="25">
        <f>foSecStockWatch[[#This Row],[ltp]]-foSecStockWatch[[#This Row],[S3]]</f>
        <v>-424.98333333333341</v>
      </c>
      <c r="AE34" s="25">
        <f>foSecStockWatch[[#This Row],[d1open]]-foSecStockWatch[[#This Row],[d1high]]</f>
        <v>-31.300000000000011</v>
      </c>
      <c r="AF34" s="25">
        <f>foSecStockWatch[[#This Row],[Open-High]]*100/foSecStockWatch[[#This Row],[ltp]]</f>
        <v>-7.9653899987275762</v>
      </c>
      <c r="AG34" s="25">
        <f>foSecStockWatch[[#This Row],[d1high]]-foSecStockWatch[[#This Row],[d1low]]</f>
        <v>41.300000000000011</v>
      </c>
      <c r="AH34" s="25">
        <f>foSecStockWatch[[#This Row],[Open-Low]]*100/foSecStockWatch[[#This Row],[ltp]]</f>
        <v>10.510243033464819</v>
      </c>
      <c r="AI34" s="25" t="b">
        <f>foSecStockWatch[[#This Row],[ltp]]&gt;foSecStockWatch[[#This Row],[d2close]]</f>
        <v>0</v>
      </c>
      <c r="AJ34" s="2">
        <v>390</v>
      </c>
      <c r="AK34" s="2">
        <v>421.3</v>
      </c>
      <c r="AL34" s="2">
        <v>380</v>
      </c>
      <c r="AM34" s="2">
        <v>393.85</v>
      </c>
      <c r="AN34" s="2">
        <v>920</v>
      </c>
      <c r="AO34" s="2">
        <v>921.3</v>
      </c>
      <c r="AP34" s="2">
        <v>864</v>
      </c>
      <c r="AQ34" s="2">
        <v>882.2</v>
      </c>
      <c r="AR34" s="2">
        <v>864.9</v>
      </c>
      <c r="AS34" s="2">
        <v>936</v>
      </c>
      <c r="AT34" s="2">
        <v>860.95</v>
      </c>
      <c r="AU34" s="2">
        <v>924.3</v>
      </c>
      <c r="AV34" s="2">
        <v>869.3</v>
      </c>
      <c r="AW34" s="2">
        <v>875.95</v>
      </c>
      <c r="AX34" s="2">
        <v>856</v>
      </c>
      <c r="AY34" s="2">
        <v>862</v>
      </c>
      <c r="AZ34" s="1"/>
      <c r="BA34" s="1"/>
      <c r="BB34" s="1"/>
      <c r="BC34" s="1"/>
    </row>
    <row r="35" spans="1:55" ht="13.8" hidden="1" x14ac:dyDescent="0.3">
      <c r="A35" s="19" t="s">
        <v>36</v>
      </c>
      <c r="B35" s="20">
        <v>757</v>
      </c>
      <c r="C35" s="5" t="str">
        <f>IF(foSecStockWatch[[#This Row],[ltp]] &gt;=foSecStockWatch[[#This Row],[max]],"BUY","NA")</f>
        <v>NA</v>
      </c>
      <c r="D35" s="22">
        <f>MAX(foSecStockWatch[[#This Row],[d1high]],foSecStockWatch[[#This Row],[d2high]],foSecStockWatch[[#This Row],[d3high]],foSecStockWatch[[#This Row],[d4high]])</f>
        <v>774.4</v>
      </c>
      <c r="E35" s="22">
        <f>MIN(foSecStockWatch[[#This Row],[d1low]],foSecStockWatch[[#This Row],[d2low]],foSecStockWatch[[#This Row],[d3low]],foSecStockWatch[[#This Row],[d4low]])</f>
        <v>725</v>
      </c>
      <c r="F35" s="22" t="str">
        <f>IF(foSecStockWatch[[#This Row],[ltp]] &lt;=foSecStockWatch[[#This Row],[low]],"SELL","NA")</f>
        <v>NA</v>
      </c>
      <c r="G35" s="23">
        <v>948.35</v>
      </c>
      <c r="H35" s="23">
        <v>642</v>
      </c>
      <c r="I35" s="26">
        <f>100-foSecStockWatch[[#This Row],[max]]*100/foSecStockWatch[[#This Row],[52_high]]</f>
        <v>18.342384140876263</v>
      </c>
      <c r="J35" s="27">
        <f>foSecStockWatch[[#This Row],[52_low]]*100/foSecStockWatch[[#This Row],[max]]</f>
        <v>82.902892561983478</v>
      </c>
      <c r="K35" s="25">
        <f>foSecStockWatch[[#This Row],[ltp]]-foSecStockWatch[[#This Row],[d2high]]</f>
        <v>-4.8500000000000227</v>
      </c>
      <c r="L35" s="25">
        <f>foSecStockWatch[[#This Row],[ltp]]-foSecStockWatch[[#This Row],[d2low]]</f>
        <v>0.89999999999997726</v>
      </c>
      <c r="M35" s="25">
        <f>AVERAGE(foSecStockWatch[[#This Row],[d2high]],foSecStockWatch[[#This Row],[d3high]],foSecStockWatch[[#This Row],[d4high]])</f>
        <v>755.33333333333337</v>
      </c>
      <c r="N35" s="25">
        <f>AVERAGE(foSecStockWatch[[#This Row],[d2low]],foSecStockWatch[[#This Row],[d3low]],foSecStockWatch[[#This Row],[d4low]])</f>
        <v>746.11666666666667</v>
      </c>
      <c r="O35" s="25" t="str">
        <f>IF(foSecStockWatch[[#This Row],[ltp]] &lt;=foSecStockWatch[[#This Row],[LowAvg]],"RED","NA")</f>
        <v>NA</v>
      </c>
      <c r="P35" s="25" t="str">
        <f>IF(foSecStockWatch[[#This Row],[ltp]] &gt;foSecStockWatch[[#This Row],[HighAvg]],"GREEN","NA")</f>
        <v>GREEN</v>
      </c>
      <c r="Q35" s="25">
        <f>2*foSecStockWatch[[#This Row],[PIVOT]]-foSecStockWatch[[#This Row],[d2low]]</f>
        <v>752.00000000000011</v>
      </c>
      <c r="R35" s="25">
        <f>foSecStockWatch[[#This Row],[PIVOT]]+foSecStockWatch[[#This Row],[d2high]]-foSecStockWatch[[#This Row],[d2low]]</f>
        <v>759.80000000000007</v>
      </c>
      <c r="S35" s="25">
        <f>foSecStockWatch[[#This Row],[R1]]+foSecStockWatch[[#This Row],[d2high]]-foSecStockWatch[[#This Row],[d2low]]</f>
        <v>757.75000000000011</v>
      </c>
      <c r="T35" s="25">
        <f>AVERAGE(foSecStockWatch[[#This Row],[d2high]],foSecStockWatch[[#This Row],[d2close]],foSecStockWatch[[#This Row],[d2low]])</f>
        <v>754.05000000000007</v>
      </c>
      <c r="U35" s="25">
        <f>foSecStockWatch[[#This Row],[PIVOT]]*2-foSecStockWatch[[#This Row],[d2high]]</f>
        <v>746.25000000000011</v>
      </c>
      <c r="V35" s="25">
        <f>foSecStockWatch[[#This Row],[PIVOT]]-(foSecStockWatch[[#This Row],[d2high]]-foSecStockWatch[[#This Row],[d2low]])</f>
        <v>748.30000000000007</v>
      </c>
      <c r="W35" s="25">
        <f>foSecStockWatch[[#This Row],[S1]]-(foSecStockWatch[[#This Row],[d2high]]-foSecStockWatch[[#This Row],[d2low]])</f>
        <v>740.50000000000011</v>
      </c>
      <c r="X35" s="25">
        <f>foSecStockWatch[[#This Row],[ltp]]-foSecStockWatch[[#This Row],[PIVOT]]</f>
        <v>2.9499999999999318</v>
      </c>
      <c r="Y35" s="25">
        <f>foSecStockWatch[[#This Row],[ltp]]-foSecStockWatch[[#This Row],[R1]]</f>
        <v>4.9999999999998863</v>
      </c>
      <c r="Z35" s="25">
        <f>foSecStockWatch[[#This Row],[ltp]]-foSecStockWatch[[#This Row],[R2]]</f>
        <v>-2.8000000000000682</v>
      </c>
      <c r="AA35" s="25">
        <f>foSecStockWatch[[#This Row],[ltp]]-foSecStockWatch[[#This Row],[R3]]</f>
        <v>-0.75000000000011369</v>
      </c>
      <c r="AB35" s="25">
        <f>foSecStockWatch[[#This Row],[ltp]]-foSecStockWatch[[#This Row],[S1]]</f>
        <v>10.749999999999886</v>
      </c>
      <c r="AC35" s="25">
        <f>foSecStockWatch[[#This Row],[ltp]]-foSecStockWatch[[#This Row],[S2]]</f>
        <v>8.6999999999999318</v>
      </c>
      <c r="AD35" s="25">
        <f>foSecStockWatch[[#This Row],[ltp]]-foSecStockWatch[[#This Row],[S3]]</f>
        <v>16.499999999999886</v>
      </c>
      <c r="AE35" s="25">
        <f>foSecStockWatch[[#This Row],[d1open]]-foSecStockWatch[[#This Row],[d1high]]</f>
        <v>-16.399999999999977</v>
      </c>
      <c r="AF35" s="25">
        <f>foSecStockWatch[[#This Row],[Open-High]]*100/foSecStockWatch[[#This Row],[ltp]]</f>
        <v>-2.1664464993394952</v>
      </c>
      <c r="AG35" s="25">
        <f>foSecStockWatch[[#This Row],[d1high]]-foSecStockWatch[[#This Row],[d1low]]</f>
        <v>27.399999999999977</v>
      </c>
      <c r="AH35" s="25">
        <f>foSecStockWatch[[#This Row],[Open-Low]]*100/foSecStockWatch[[#This Row],[ltp]]</f>
        <v>3.6195508586525729</v>
      </c>
      <c r="AI35" s="25" t="b">
        <f>foSecStockWatch[[#This Row],[ltp]]&gt;foSecStockWatch[[#This Row],[d2close]]</f>
        <v>1</v>
      </c>
      <c r="AJ35" s="2">
        <v>758</v>
      </c>
      <c r="AK35" s="2">
        <v>774.4</v>
      </c>
      <c r="AL35" s="2">
        <v>747</v>
      </c>
      <c r="AM35" s="2">
        <v>756.55</v>
      </c>
      <c r="AN35" s="2">
        <v>757</v>
      </c>
      <c r="AO35" s="2">
        <v>761.85</v>
      </c>
      <c r="AP35" s="2">
        <v>744.2</v>
      </c>
      <c r="AQ35" s="2">
        <v>756.1</v>
      </c>
      <c r="AR35" s="2">
        <v>734.65</v>
      </c>
      <c r="AS35" s="2">
        <v>762.15</v>
      </c>
      <c r="AT35" s="2">
        <v>729</v>
      </c>
      <c r="AU35" s="2">
        <v>757.25</v>
      </c>
      <c r="AV35" s="2">
        <v>732.25</v>
      </c>
      <c r="AW35" s="2">
        <v>742</v>
      </c>
      <c r="AX35" s="2">
        <v>725</v>
      </c>
      <c r="AY35" s="2">
        <v>731</v>
      </c>
      <c r="AZ35" s="1"/>
      <c r="BA35" s="1"/>
      <c r="BB35" s="1"/>
      <c r="BC35" s="1"/>
    </row>
    <row r="36" spans="1:55" ht="13.8" hidden="1" x14ac:dyDescent="0.3">
      <c r="A36" s="19" t="s">
        <v>37</v>
      </c>
      <c r="B36" s="20">
        <v>283.64999999999998</v>
      </c>
      <c r="C36" s="5" t="str">
        <f>IF(foSecStockWatch[[#This Row],[ltp]] &gt;=foSecStockWatch[[#This Row],[max]],"BUY","NA")</f>
        <v>NA</v>
      </c>
      <c r="D36" s="22">
        <f>MAX(foSecStockWatch[[#This Row],[d1high]],foSecStockWatch[[#This Row],[d2high]],foSecStockWatch[[#This Row],[d3high]],foSecStockWatch[[#This Row],[d4high]])</f>
        <v>298</v>
      </c>
      <c r="E36" s="22">
        <f>MIN(foSecStockWatch[[#This Row],[d1low]],foSecStockWatch[[#This Row],[d2low]],foSecStockWatch[[#This Row],[d3low]],foSecStockWatch[[#This Row],[d4low]])</f>
        <v>279</v>
      </c>
      <c r="F36" s="22" t="str">
        <f>IF(foSecStockWatch[[#This Row],[ltp]] &lt;=foSecStockWatch[[#This Row],[low]],"SELL","NA")</f>
        <v>NA</v>
      </c>
      <c r="G36" s="23">
        <v>322.45</v>
      </c>
      <c r="H36" s="23">
        <v>211.4</v>
      </c>
      <c r="I36" s="26">
        <f>100-foSecStockWatch[[#This Row],[max]]*100/foSecStockWatch[[#This Row],[52_high]]</f>
        <v>7.5825709412311966</v>
      </c>
      <c r="J36" s="27">
        <f>foSecStockWatch[[#This Row],[52_low]]*100/foSecStockWatch[[#This Row],[max]]</f>
        <v>70.939597315436245</v>
      </c>
      <c r="K36" s="25">
        <f>foSecStockWatch[[#This Row],[ltp]]-foSecStockWatch[[#This Row],[d2high]]</f>
        <v>-11.550000000000011</v>
      </c>
      <c r="L36" s="25">
        <f>foSecStockWatch[[#This Row],[ltp]]-foSecStockWatch[[#This Row],[d2low]]</f>
        <v>0.34999999999996589</v>
      </c>
      <c r="M36" s="25">
        <f>AVERAGE(foSecStockWatch[[#This Row],[d2high]],foSecStockWatch[[#This Row],[d3high]],foSecStockWatch[[#This Row],[d4high]])</f>
        <v>295.53333333333336</v>
      </c>
      <c r="N36" s="25">
        <f>AVERAGE(foSecStockWatch[[#This Row],[d2low]],foSecStockWatch[[#This Row],[d3low]],foSecStockWatch[[#This Row],[d4low]])</f>
        <v>286.16666666666669</v>
      </c>
      <c r="O36" s="25" t="str">
        <f>IF(foSecStockWatch[[#This Row],[ltp]] &lt;=foSecStockWatch[[#This Row],[LowAvg]],"RED","NA")</f>
        <v>RED</v>
      </c>
      <c r="P36" s="25" t="str">
        <f>IF(foSecStockWatch[[#This Row],[ltp]] &gt;foSecStockWatch[[#This Row],[HighAvg]],"GREEN","NA")</f>
        <v>NA</v>
      </c>
      <c r="Q36" s="25">
        <f>2*foSecStockWatch[[#This Row],[PIVOT]]-foSecStockWatch[[#This Row],[d2low]]</f>
        <v>290.7999999999999</v>
      </c>
      <c r="R36" s="25">
        <f>foSecStockWatch[[#This Row],[PIVOT]]+foSecStockWatch[[#This Row],[d2high]]-foSecStockWatch[[#This Row],[d2low]]</f>
        <v>298.95</v>
      </c>
      <c r="S36" s="25">
        <f>foSecStockWatch[[#This Row],[R1]]+foSecStockWatch[[#This Row],[d2high]]-foSecStockWatch[[#This Row],[d2low]]</f>
        <v>302.69999999999987</v>
      </c>
      <c r="T36" s="25">
        <f>AVERAGE(foSecStockWatch[[#This Row],[d2high]],foSecStockWatch[[#This Row],[d2close]],foSecStockWatch[[#This Row],[d2low]])</f>
        <v>287.04999999999995</v>
      </c>
      <c r="U36" s="25">
        <f>foSecStockWatch[[#This Row],[PIVOT]]*2-foSecStockWatch[[#This Row],[d2high]]</f>
        <v>278.89999999999992</v>
      </c>
      <c r="V36" s="25">
        <f>foSecStockWatch[[#This Row],[PIVOT]]-(foSecStockWatch[[#This Row],[d2high]]-foSecStockWatch[[#This Row],[d2low]])</f>
        <v>275.14999999999998</v>
      </c>
      <c r="W36" s="25">
        <f>foSecStockWatch[[#This Row],[S1]]-(foSecStockWatch[[#This Row],[d2high]]-foSecStockWatch[[#This Row],[d2low]])</f>
        <v>266.99999999999994</v>
      </c>
      <c r="X36" s="25">
        <f>foSecStockWatch[[#This Row],[ltp]]-foSecStockWatch[[#This Row],[PIVOT]]</f>
        <v>-3.3999999999999773</v>
      </c>
      <c r="Y36" s="25">
        <f>foSecStockWatch[[#This Row],[ltp]]-foSecStockWatch[[#This Row],[R1]]</f>
        <v>-7.1499999999999204</v>
      </c>
      <c r="Z36" s="25">
        <f>foSecStockWatch[[#This Row],[ltp]]-foSecStockWatch[[#This Row],[R2]]</f>
        <v>-15.300000000000011</v>
      </c>
      <c r="AA36" s="25">
        <f>foSecStockWatch[[#This Row],[ltp]]-foSecStockWatch[[#This Row],[R3]]</f>
        <v>-19.049999999999898</v>
      </c>
      <c r="AB36" s="25">
        <f>foSecStockWatch[[#This Row],[ltp]]-foSecStockWatch[[#This Row],[S1]]</f>
        <v>4.7500000000000568</v>
      </c>
      <c r="AC36" s="25">
        <f>foSecStockWatch[[#This Row],[ltp]]-foSecStockWatch[[#This Row],[S2]]</f>
        <v>8.5</v>
      </c>
      <c r="AD36" s="25">
        <f>foSecStockWatch[[#This Row],[ltp]]-foSecStockWatch[[#This Row],[S3]]</f>
        <v>16.650000000000034</v>
      </c>
      <c r="AE36" s="25">
        <f>foSecStockWatch[[#This Row],[d1open]]-foSecStockWatch[[#This Row],[d1high]]</f>
        <v>-3.8999999999999773</v>
      </c>
      <c r="AF36" s="25">
        <f>foSecStockWatch[[#This Row],[Open-High]]*100/foSecStockWatch[[#This Row],[ltp]]</f>
        <v>-1.3749338974087706</v>
      </c>
      <c r="AG36" s="25">
        <f>foSecStockWatch[[#This Row],[d1high]]-foSecStockWatch[[#This Row],[d1low]]</f>
        <v>8.8999999999999773</v>
      </c>
      <c r="AH36" s="25">
        <f>foSecStockWatch[[#This Row],[Open-Low]]*100/foSecStockWatch[[#This Row],[ltp]]</f>
        <v>3.1376696633174608</v>
      </c>
      <c r="AI36" s="25" t="b">
        <f>foSecStockWatch[[#This Row],[ltp]]&gt;foSecStockWatch[[#This Row],[d2close]]</f>
        <v>1</v>
      </c>
      <c r="AJ36" s="2">
        <v>285</v>
      </c>
      <c r="AK36" s="2">
        <v>288.89999999999998</v>
      </c>
      <c r="AL36" s="2">
        <v>280</v>
      </c>
      <c r="AM36" s="2">
        <v>283.95</v>
      </c>
      <c r="AN36" s="2">
        <v>292.2</v>
      </c>
      <c r="AO36" s="2">
        <v>295.2</v>
      </c>
      <c r="AP36" s="2">
        <v>282.64999999999998</v>
      </c>
      <c r="AQ36" s="2">
        <v>283.3</v>
      </c>
      <c r="AR36" s="2">
        <v>291</v>
      </c>
      <c r="AS36" s="2">
        <v>298</v>
      </c>
      <c r="AT36" s="2">
        <v>285.05</v>
      </c>
      <c r="AU36" s="2">
        <v>296.2</v>
      </c>
      <c r="AV36" s="2">
        <v>287.2</v>
      </c>
      <c r="AW36" s="2">
        <v>293.39999999999998</v>
      </c>
      <c r="AX36" s="2">
        <v>279</v>
      </c>
      <c r="AY36" s="2">
        <v>290</v>
      </c>
      <c r="AZ36" s="1"/>
      <c r="BA36" s="1"/>
      <c r="BB36" s="1"/>
      <c r="BC36" s="1"/>
    </row>
    <row r="37" spans="1:55" ht="13.8" hidden="1" x14ac:dyDescent="0.3">
      <c r="A37" s="19" t="s">
        <v>38</v>
      </c>
      <c r="B37" s="20">
        <v>442.05</v>
      </c>
      <c r="C37" s="5" t="str">
        <f>IF(foSecStockWatch[[#This Row],[ltp]] &gt;=foSecStockWatch[[#This Row],[max]],"BUY","NA")</f>
        <v>NA</v>
      </c>
      <c r="D37" s="22">
        <f>MAX(foSecStockWatch[[#This Row],[d1high]],foSecStockWatch[[#This Row],[d2high]],foSecStockWatch[[#This Row],[d3high]],foSecStockWatch[[#This Row],[d4high]])</f>
        <v>443</v>
      </c>
      <c r="E37" s="22">
        <f>MIN(foSecStockWatch[[#This Row],[d1low]],foSecStockWatch[[#This Row],[d2low]],foSecStockWatch[[#This Row],[d3low]],foSecStockWatch[[#This Row],[d4low]])</f>
        <v>390</v>
      </c>
      <c r="F37" s="22" t="str">
        <f>IF(foSecStockWatch[[#This Row],[ltp]] &lt;=foSecStockWatch[[#This Row],[low]],"SELL","NA")</f>
        <v>NA</v>
      </c>
      <c r="G37" s="23">
        <v>651.65</v>
      </c>
      <c r="H37" s="23">
        <v>389.55</v>
      </c>
      <c r="I37" s="26">
        <f>100-foSecStockWatch[[#This Row],[max]]*100/foSecStockWatch[[#This Row],[52_high]]</f>
        <v>32.018721706437503</v>
      </c>
      <c r="J37" s="27">
        <f>foSecStockWatch[[#This Row],[52_low]]*100/foSecStockWatch[[#This Row],[max]]</f>
        <v>87.934537246049658</v>
      </c>
      <c r="K37" s="25">
        <f>foSecStockWatch[[#This Row],[ltp]]-foSecStockWatch[[#This Row],[d2high]]</f>
        <v>14.75</v>
      </c>
      <c r="L37" s="25">
        <f>foSecStockWatch[[#This Row],[ltp]]-foSecStockWatch[[#This Row],[d2low]]</f>
        <v>19.900000000000034</v>
      </c>
      <c r="M37" s="25">
        <f>AVERAGE(foSecStockWatch[[#This Row],[d2high]],foSecStockWatch[[#This Row],[d3high]],foSecStockWatch[[#This Row],[d4high]])</f>
        <v>424.75</v>
      </c>
      <c r="N37" s="25">
        <f>AVERAGE(foSecStockWatch[[#This Row],[d2low]],foSecStockWatch[[#This Row],[d3low]],foSecStockWatch[[#This Row],[d4low]])</f>
        <v>417.16666666666669</v>
      </c>
      <c r="O37" s="25" t="str">
        <f>IF(foSecStockWatch[[#This Row],[ltp]] &lt;=foSecStockWatch[[#This Row],[LowAvg]],"RED","NA")</f>
        <v>NA</v>
      </c>
      <c r="P37" s="25" t="str">
        <f>IF(foSecStockWatch[[#This Row],[ltp]] &gt;foSecStockWatch[[#This Row],[HighAvg]],"GREEN","NA")</f>
        <v>GREEN</v>
      </c>
      <c r="Q37" s="25">
        <f>2*foSecStockWatch[[#This Row],[PIVOT]]-foSecStockWatch[[#This Row],[d2low]]</f>
        <v>423.18333333333339</v>
      </c>
      <c r="R37" s="25">
        <f>foSecStockWatch[[#This Row],[PIVOT]]+foSecStockWatch[[#This Row],[d2high]]-foSecStockWatch[[#This Row],[d2low]]</f>
        <v>427.81666666666672</v>
      </c>
      <c r="S37" s="25">
        <f>foSecStockWatch[[#This Row],[R1]]+foSecStockWatch[[#This Row],[d2high]]-foSecStockWatch[[#This Row],[d2low]]</f>
        <v>428.33333333333337</v>
      </c>
      <c r="T37" s="25">
        <f>AVERAGE(foSecStockWatch[[#This Row],[d2high]],foSecStockWatch[[#This Row],[d2close]],foSecStockWatch[[#This Row],[d2low]])</f>
        <v>422.66666666666669</v>
      </c>
      <c r="U37" s="25">
        <f>foSecStockWatch[[#This Row],[PIVOT]]*2-foSecStockWatch[[#This Row],[d2high]]</f>
        <v>418.03333333333336</v>
      </c>
      <c r="V37" s="25">
        <f>foSecStockWatch[[#This Row],[PIVOT]]-(foSecStockWatch[[#This Row],[d2high]]-foSecStockWatch[[#This Row],[d2low]])</f>
        <v>417.51666666666665</v>
      </c>
      <c r="W37" s="25">
        <f>foSecStockWatch[[#This Row],[S1]]-(foSecStockWatch[[#This Row],[d2high]]-foSecStockWatch[[#This Row],[d2low]])</f>
        <v>412.88333333333333</v>
      </c>
      <c r="X37" s="25">
        <f>foSecStockWatch[[#This Row],[ltp]]-foSecStockWatch[[#This Row],[PIVOT]]</f>
        <v>19.383333333333326</v>
      </c>
      <c r="Y37" s="25">
        <f>foSecStockWatch[[#This Row],[ltp]]-foSecStockWatch[[#This Row],[R1]]</f>
        <v>18.866666666666617</v>
      </c>
      <c r="Z37" s="25">
        <f>foSecStockWatch[[#This Row],[ltp]]-foSecStockWatch[[#This Row],[R2]]</f>
        <v>14.233333333333292</v>
      </c>
      <c r="AA37" s="25">
        <f>foSecStockWatch[[#This Row],[ltp]]-foSecStockWatch[[#This Row],[R3]]</f>
        <v>13.71666666666664</v>
      </c>
      <c r="AB37" s="25">
        <f>foSecStockWatch[[#This Row],[ltp]]-foSecStockWatch[[#This Row],[S1]]</f>
        <v>24.016666666666652</v>
      </c>
      <c r="AC37" s="25">
        <f>foSecStockWatch[[#This Row],[ltp]]-foSecStockWatch[[#This Row],[S2]]</f>
        <v>24.53333333333336</v>
      </c>
      <c r="AD37" s="25">
        <f>foSecStockWatch[[#This Row],[ltp]]-foSecStockWatch[[#This Row],[S3]]</f>
        <v>29.166666666666686</v>
      </c>
      <c r="AE37" s="25">
        <f>foSecStockWatch[[#This Row],[d1open]]-foSecStockWatch[[#This Row],[d1high]]</f>
        <v>-20</v>
      </c>
      <c r="AF37" s="25">
        <f>foSecStockWatch[[#This Row],[Open-High]]*100/foSecStockWatch[[#This Row],[ltp]]</f>
        <v>-4.5243750706933605</v>
      </c>
      <c r="AG37" s="25">
        <f>foSecStockWatch[[#This Row],[d1high]]-foSecStockWatch[[#This Row],[d1low]]</f>
        <v>53</v>
      </c>
      <c r="AH37" s="25">
        <f>foSecStockWatch[[#This Row],[Open-Low]]*100/foSecStockWatch[[#This Row],[ltp]]</f>
        <v>11.989593937337405</v>
      </c>
      <c r="AI37" s="25" t="b">
        <f>foSecStockWatch[[#This Row],[ltp]]&gt;foSecStockWatch[[#This Row],[d2close]]</f>
        <v>1</v>
      </c>
      <c r="AJ37" s="2">
        <v>423</v>
      </c>
      <c r="AK37" s="2">
        <v>443</v>
      </c>
      <c r="AL37" s="2">
        <v>390</v>
      </c>
      <c r="AM37" s="2">
        <v>441.35</v>
      </c>
      <c r="AN37" s="2">
        <v>423.1</v>
      </c>
      <c r="AO37" s="2">
        <v>427.3</v>
      </c>
      <c r="AP37" s="2">
        <v>418.55</v>
      </c>
      <c r="AQ37" s="2">
        <v>422.15</v>
      </c>
      <c r="AR37" s="2">
        <v>408.3</v>
      </c>
      <c r="AS37" s="2">
        <v>427</v>
      </c>
      <c r="AT37" s="2">
        <v>407.5</v>
      </c>
      <c r="AU37" s="2">
        <v>423.35</v>
      </c>
      <c r="AV37" s="2">
        <v>419.95</v>
      </c>
      <c r="AW37" s="2">
        <v>419.95</v>
      </c>
      <c r="AX37" s="2">
        <v>406</v>
      </c>
      <c r="AY37" s="2">
        <v>408</v>
      </c>
      <c r="AZ37" s="1"/>
      <c r="BA37" s="1"/>
      <c r="BB37" s="1"/>
      <c r="BC37" s="1"/>
    </row>
    <row r="38" spans="1:55" ht="13.8" hidden="1" x14ac:dyDescent="0.3">
      <c r="A38" s="19" t="s">
        <v>39</v>
      </c>
      <c r="B38" s="20">
        <v>189</v>
      </c>
      <c r="C38" s="5" t="str">
        <f>IF(foSecStockWatch[[#This Row],[ltp]] &gt;=foSecStockWatch[[#This Row],[max]],"BUY","NA")</f>
        <v>NA</v>
      </c>
      <c r="D38" s="22">
        <f>MAX(foSecStockWatch[[#This Row],[d1high]],foSecStockWatch[[#This Row],[d2high]],foSecStockWatch[[#This Row],[d3high]],foSecStockWatch[[#This Row],[d4high]])</f>
        <v>190.25</v>
      </c>
      <c r="E38" s="22">
        <f>MIN(foSecStockWatch[[#This Row],[d1low]],foSecStockWatch[[#This Row],[d2low]],foSecStockWatch[[#This Row],[d3low]],foSecStockWatch[[#This Row],[d4low]])</f>
        <v>183</v>
      </c>
      <c r="F38" s="22" t="str">
        <f>IF(foSecStockWatch[[#This Row],[ltp]] &lt;=foSecStockWatch[[#This Row],[low]],"SELL","NA")</f>
        <v>NA</v>
      </c>
      <c r="G38" s="23">
        <v>289.2</v>
      </c>
      <c r="H38" s="23">
        <v>177.7</v>
      </c>
      <c r="I38" s="26">
        <f>100-foSecStockWatch[[#This Row],[max]]*100/foSecStockWatch[[#This Row],[52_high]]</f>
        <v>34.215076071922539</v>
      </c>
      <c r="J38" s="27">
        <f>foSecStockWatch[[#This Row],[52_low]]*100/foSecStockWatch[[#This Row],[max]]</f>
        <v>93.403416557161634</v>
      </c>
      <c r="K38" s="25">
        <f>foSecStockWatch[[#This Row],[ltp]]-foSecStockWatch[[#This Row],[d2high]]</f>
        <v>3.0999999999999943</v>
      </c>
      <c r="L38" s="25">
        <f>foSecStockWatch[[#This Row],[ltp]]-foSecStockWatch[[#This Row],[d2low]]</f>
        <v>4.4499999999999886</v>
      </c>
      <c r="M38" s="25">
        <f>AVERAGE(foSecStockWatch[[#This Row],[d2high]],foSecStockWatch[[#This Row],[d3high]],foSecStockWatch[[#This Row],[d4high]])</f>
        <v>186.93333333333331</v>
      </c>
      <c r="N38" s="25">
        <f>AVERAGE(foSecStockWatch[[#This Row],[d2low]],foSecStockWatch[[#This Row],[d3low]],foSecStockWatch[[#This Row],[d4low]])</f>
        <v>184.29999999999998</v>
      </c>
      <c r="O38" s="25" t="str">
        <f>IF(foSecStockWatch[[#This Row],[ltp]] &lt;=foSecStockWatch[[#This Row],[LowAvg]],"RED","NA")</f>
        <v>NA</v>
      </c>
      <c r="P38" s="25" t="str">
        <f>IF(foSecStockWatch[[#This Row],[ltp]] &gt;foSecStockWatch[[#This Row],[HighAvg]],"GREEN","NA")</f>
        <v>GREEN</v>
      </c>
      <c r="Q38" s="25">
        <f>2*foSecStockWatch[[#This Row],[PIVOT]]-foSecStockWatch[[#This Row],[d2low]]</f>
        <v>184.88333333333338</v>
      </c>
      <c r="R38" s="25">
        <f>foSecStockWatch[[#This Row],[PIVOT]]+foSecStockWatch[[#This Row],[d2high]]-foSecStockWatch[[#This Row],[d2low]]</f>
        <v>186.06666666666666</v>
      </c>
      <c r="S38" s="25">
        <f>foSecStockWatch[[#This Row],[R1]]+foSecStockWatch[[#This Row],[d2high]]-foSecStockWatch[[#This Row],[d2low]]</f>
        <v>186.23333333333341</v>
      </c>
      <c r="T38" s="25">
        <f>AVERAGE(foSecStockWatch[[#This Row],[d2high]],foSecStockWatch[[#This Row],[d2close]],foSecStockWatch[[#This Row],[d2low]])</f>
        <v>184.7166666666667</v>
      </c>
      <c r="U38" s="25">
        <f>foSecStockWatch[[#This Row],[PIVOT]]*2-foSecStockWatch[[#This Row],[d2high]]</f>
        <v>183.53333333333339</v>
      </c>
      <c r="V38" s="25">
        <f>foSecStockWatch[[#This Row],[PIVOT]]-(foSecStockWatch[[#This Row],[d2high]]-foSecStockWatch[[#This Row],[d2low]])</f>
        <v>183.3666666666667</v>
      </c>
      <c r="W38" s="25">
        <f>foSecStockWatch[[#This Row],[S1]]-(foSecStockWatch[[#This Row],[d2high]]-foSecStockWatch[[#This Row],[d2low]])</f>
        <v>182.18333333333339</v>
      </c>
      <c r="X38" s="25">
        <f>foSecStockWatch[[#This Row],[ltp]]-foSecStockWatch[[#This Row],[PIVOT]]</f>
        <v>4.283333333333303</v>
      </c>
      <c r="Y38" s="25">
        <f>foSecStockWatch[[#This Row],[ltp]]-foSecStockWatch[[#This Row],[R1]]</f>
        <v>4.1166666666666174</v>
      </c>
      <c r="Z38" s="25">
        <f>foSecStockWatch[[#This Row],[ltp]]-foSecStockWatch[[#This Row],[R2]]</f>
        <v>2.9333333333333371</v>
      </c>
      <c r="AA38" s="25">
        <f>foSecStockWatch[[#This Row],[ltp]]-foSecStockWatch[[#This Row],[R3]]</f>
        <v>2.7666666666665947</v>
      </c>
      <c r="AB38" s="25">
        <f>foSecStockWatch[[#This Row],[ltp]]-foSecStockWatch[[#This Row],[S1]]</f>
        <v>5.4666666666666117</v>
      </c>
      <c r="AC38" s="25">
        <f>foSecStockWatch[[#This Row],[ltp]]-foSecStockWatch[[#This Row],[S2]]</f>
        <v>5.6333333333332973</v>
      </c>
      <c r="AD38" s="25">
        <f>foSecStockWatch[[#This Row],[ltp]]-foSecStockWatch[[#This Row],[S3]]</f>
        <v>6.816666666666606</v>
      </c>
      <c r="AE38" s="25">
        <f>foSecStockWatch[[#This Row],[d1open]]-foSecStockWatch[[#This Row],[d1high]]</f>
        <v>-5.25</v>
      </c>
      <c r="AF38" s="25">
        <f>foSecStockWatch[[#This Row],[Open-High]]*100/foSecStockWatch[[#This Row],[ltp]]</f>
        <v>-2.7777777777777777</v>
      </c>
      <c r="AG38" s="25">
        <f>foSecStockWatch[[#This Row],[d1high]]-foSecStockWatch[[#This Row],[d1low]]</f>
        <v>5.25</v>
      </c>
      <c r="AH38" s="25">
        <f>foSecStockWatch[[#This Row],[Open-Low]]*100/foSecStockWatch[[#This Row],[ltp]]</f>
        <v>2.7777777777777777</v>
      </c>
      <c r="AI38" s="25" t="b">
        <f>foSecStockWatch[[#This Row],[ltp]]&gt;foSecStockWatch[[#This Row],[d2close]]</f>
        <v>1</v>
      </c>
      <c r="AJ38" s="2">
        <v>185</v>
      </c>
      <c r="AK38" s="2">
        <v>190.25</v>
      </c>
      <c r="AL38" s="2">
        <v>185</v>
      </c>
      <c r="AM38" s="2">
        <v>189.05</v>
      </c>
      <c r="AN38" s="2">
        <v>185</v>
      </c>
      <c r="AO38" s="2">
        <v>185.9</v>
      </c>
      <c r="AP38" s="2">
        <v>183.7</v>
      </c>
      <c r="AQ38" s="2">
        <v>184.55</v>
      </c>
      <c r="AR38" s="2">
        <v>184.8</v>
      </c>
      <c r="AS38" s="2">
        <v>186.7</v>
      </c>
      <c r="AT38" s="2">
        <v>183</v>
      </c>
      <c r="AU38" s="2">
        <v>185.35</v>
      </c>
      <c r="AV38" s="2">
        <v>186.95</v>
      </c>
      <c r="AW38" s="2">
        <v>188.2</v>
      </c>
      <c r="AX38" s="2">
        <v>183</v>
      </c>
      <c r="AY38" s="2">
        <v>184</v>
      </c>
      <c r="AZ38" s="1"/>
      <c r="BA38" s="1"/>
      <c r="BB38" s="1"/>
      <c r="BC38" s="1"/>
    </row>
    <row r="39" spans="1:55" ht="13.8" hidden="1" x14ac:dyDescent="0.3">
      <c r="A39" s="19" t="s">
        <v>40</v>
      </c>
      <c r="B39" s="20">
        <v>1498.65</v>
      </c>
      <c r="C39" s="5" t="str">
        <f>IF(foSecStockWatch[[#This Row],[ltp]] &gt;=foSecStockWatch[[#This Row],[max]],"BUY","NA")</f>
        <v>NA</v>
      </c>
      <c r="D39" s="22">
        <f>MAX(foSecStockWatch[[#This Row],[d1high]],foSecStockWatch[[#This Row],[d2high]],foSecStockWatch[[#This Row],[d3high]],foSecStockWatch[[#This Row],[d4high]])</f>
        <v>1518.4</v>
      </c>
      <c r="E39" s="22">
        <f>MIN(foSecStockWatch[[#This Row],[d1low]],foSecStockWatch[[#This Row],[d2low]],foSecStockWatch[[#This Row],[d3low]],foSecStockWatch[[#This Row],[d4low]])</f>
        <v>1435</v>
      </c>
      <c r="F39" s="22" t="str">
        <f>IF(foSecStockWatch[[#This Row],[ltp]] &lt;=foSecStockWatch[[#This Row],[low]],"SELL","NA")</f>
        <v>NA</v>
      </c>
      <c r="G39" s="23">
        <v>1589.55</v>
      </c>
      <c r="H39" s="23">
        <v>1038.1500000000001</v>
      </c>
      <c r="I39" s="26">
        <f>100-foSecStockWatch[[#This Row],[max]]*100/foSecStockWatch[[#This Row],[52_high]]</f>
        <v>4.4761095907646791</v>
      </c>
      <c r="J39" s="27">
        <f>foSecStockWatch[[#This Row],[52_low]]*100/foSecStockWatch[[#This Row],[max]]</f>
        <v>68.371311907270822</v>
      </c>
      <c r="K39" s="25">
        <f>foSecStockWatch[[#This Row],[ltp]]-foSecStockWatch[[#This Row],[d2high]]</f>
        <v>-5</v>
      </c>
      <c r="L39" s="25">
        <f>foSecStockWatch[[#This Row],[ltp]]-foSecStockWatch[[#This Row],[d2low]]</f>
        <v>2.4500000000000455</v>
      </c>
      <c r="M39" s="25">
        <f>AVERAGE(foSecStockWatch[[#This Row],[d2high]],foSecStockWatch[[#This Row],[d3high]],foSecStockWatch[[#This Row],[d4high]])</f>
        <v>1492.7333333333336</v>
      </c>
      <c r="N39" s="25">
        <f>AVERAGE(foSecStockWatch[[#This Row],[d2low]],foSecStockWatch[[#This Row],[d3low]],foSecStockWatch[[#This Row],[d4low]])</f>
        <v>1476.6333333333332</v>
      </c>
      <c r="O39" s="25" t="str">
        <f>IF(foSecStockWatch[[#This Row],[ltp]] &lt;=foSecStockWatch[[#This Row],[LowAvg]],"RED","NA")</f>
        <v>NA</v>
      </c>
      <c r="P39" s="25" t="str">
        <f>IF(foSecStockWatch[[#This Row],[ltp]] &gt;foSecStockWatch[[#This Row],[HighAvg]],"GREEN","NA")</f>
        <v>GREEN</v>
      </c>
      <c r="Q39" s="25">
        <f>2*foSecStockWatch[[#This Row],[PIVOT]]-foSecStockWatch[[#This Row],[d2low]]</f>
        <v>1492.7333333333329</v>
      </c>
      <c r="R39" s="25">
        <f>foSecStockWatch[[#This Row],[PIVOT]]+foSecStockWatch[[#This Row],[d2high]]-foSecStockWatch[[#This Row],[d2low]]</f>
        <v>1501.9166666666667</v>
      </c>
      <c r="S39" s="25">
        <f>foSecStockWatch[[#This Row],[R1]]+foSecStockWatch[[#This Row],[d2high]]-foSecStockWatch[[#This Row],[d2low]]</f>
        <v>1500.1833333333332</v>
      </c>
      <c r="T39" s="25">
        <f>AVERAGE(foSecStockWatch[[#This Row],[d2high]],foSecStockWatch[[#This Row],[d2close]],foSecStockWatch[[#This Row],[d2low]])</f>
        <v>1494.4666666666665</v>
      </c>
      <c r="U39" s="25">
        <f>foSecStockWatch[[#This Row],[PIVOT]]*2-foSecStockWatch[[#This Row],[d2high]]</f>
        <v>1485.2833333333328</v>
      </c>
      <c r="V39" s="25">
        <f>foSecStockWatch[[#This Row],[PIVOT]]-(foSecStockWatch[[#This Row],[d2high]]-foSecStockWatch[[#This Row],[d2low]])</f>
        <v>1487.0166666666664</v>
      </c>
      <c r="W39" s="25">
        <f>foSecStockWatch[[#This Row],[S1]]-(foSecStockWatch[[#This Row],[d2high]]-foSecStockWatch[[#This Row],[d2low]])</f>
        <v>1477.8333333333328</v>
      </c>
      <c r="X39" s="25">
        <f>foSecStockWatch[[#This Row],[ltp]]-foSecStockWatch[[#This Row],[PIVOT]]</f>
        <v>4.1833333333336213</v>
      </c>
      <c r="Y39" s="25">
        <f>foSecStockWatch[[#This Row],[ltp]]-foSecStockWatch[[#This Row],[R1]]</f>
        <v>5.9166666666671972</v>
      </c>
      <c r="Z39" s="25">
        <f>foSecStockWatch[[#This Row],[ltp]]-foSecStockWatch[[#This Row],[R2]]</f>
        <v>-3.2666666666666515</v>
      </c>
      <c r="AA39" s="25">
        <f>foSecStockWatch[[#This Row],[ltp]]-foSecStockWatch[[#This Row],[R3]]</f>
        <v>-1.5333333333330756</v>
      </c>
      <c r="AB39" s="25">
        <f>foSecStockWatch[[#This Row],[ltp]]-foSecStockWatch[[#This Row],[S1]]</f>
        <v>13.366666666667243</v>
      </c>
      <c r="AC39" s="25">
        <f>foSecStockWatch[[#This Row],[ltp]]-foSecStockWatch[[#This Row],[S2]]</f>
        <v>11.633333333333667</v>
      </c>
      <c r="AD39" s="25">
        <f>foSecStockWatch[[#This Row],[ltp]]-foSecStockWatch[[#This Row],[S3]]</f>
        <v>20.816666666667288</v>
      </c>
      <c r="AE39" s="25">
        <f>foSecStockWatch[[#This Row],[d1open]]-foSecStockWatch[[#This Row],[d1high]]</f>
        <v>-21.400000000000091</v>
      </c>
      <c r="AF39" s="25">
        <f>foSecStockWatch[[#This Row],[Open-High]]*100/foSecStockWatch[[#This Row],[ltp]]</f>
        <v>-1.4279518233076496</v>
      </c>
      <c r="AG39" s="25">
        <f>foSecStockWatch[[#This Row],[d1high]]-foSecStockWatch[[#This Row],[d1low]]</f>
        <v>27.400000000000091</v>
      </c>
      <c r="AH39" s="25">
        <f>foSecStockWatch[[#This Row],[Open-Low]]*100/foSecStockWatch[[#This Row],[ltp]]</f>
        <v>1.8283121475995121</v>
      </c>
      <c r="AI39" s="25" t="b">
        <f>foSecStockWatch[[#This Row],[ltp]]&gt;foSecStockWatch[[#This Row],[d2close]]</f>
        <v>1</v>
      </c>
      <c r="AJ39" s="2">
        <v>1497</v>
      </c>
      <c r="AK39" s="2">
        <v>1518.4</v>
      </c>
      <c r="AL39" s="2">
        <v>1491</v>
      </c>
      <c r="AM39" s="2">
        <v>1498.65</v>
      </c>
      <c r="AN39" s="2">
        <v>1494.95</v>
      </c>
      <c r="AO39" s="2">
        <v>1503.65</v>
      </c>
      <c r="AP39" s="2">
        <v>1483.55</v>
      </c>
      <c r="AQ39" s="2">
        <v>1496.2</v>
      </c>
      <c r="AR39" s="2">
        <v>1462.75</v>
      </c>
      <c r="AS39" s="2">
        <v>1503.9</v>
      </c>
      <c r="AT39" s="2">
        <v>1457.4</v>
      </c>
      <c r="AU39" s="2">
        <v>1498.7</v>
      </c>
      <c r="AV39" s="2">
        <v>1440</v>
      </c>
      <c r="AW39" s="2">
        <v>1470.65</v>
      </c>
      <c r="AX39" s="2">
        <v>1435</v>
      </c>
      <c r="AY39" s="2">
        <v>1465</v>
      </c>
      <c r="AZ39" s="1"/>
      <c r="BA39" s="1"/>
      <c r="BB39" s="1"/>
      <c r="BC39" s="1"/>
    </row>
    <row r="40" spans="1:55" ht="13.8" hidden="1" x14ac:dyDescent="0.3">
      <c r="A40" s="19" t="s">
        <v>41</v>
      </c>
      <c r="B40" s="20">
        <v>562.35</v>
      </c>
      <c r="C40" s="5" t="str">
        <f>IF(foSecStockWatch[[#This Row],[ltp]] &gt;=foSecStockWatch[[#This Row],[max]],"BUY","NA")</f>
        <v>NA</v>
      </c>
      <c r="D40" s="22">
        <f>MAX(foSecStockWatch[[#This Row],[d1high]],foSecStockWatch[[#This Row],[d2high]],foSecStockWatch[[#This Row],[d3high]],foSecStockWatch[[#This Row],[d4high]])</f>
        <v>601</v>
      </c>
      <c r="E40" s="22">
        <f>MIN(foSecStockWatch[[#This Row],[d1low]],foSecStockWatch[[#This Row],[d2low]],foSecStockWatch[[#This Row],[d3low]],foSecStockWatch[[#This Row],[d4low]])</f>
        <v>559</v>
      </c>
      <c r="F40" s="22" t="str">
        <f>IF(foSecStockWatch[[#This Row],[ltp]] &lt;=foSecStockWatch[[#This Row],[low]],"SELL","NA")</f>
        <v>NA</v>
      </c>
      <c r="G40" s="23">
        <v>666</v>
      </c>
      <c r="H40" s="23">
        <v>433.6</v>
      </c>
      <c r="I40" s="26">
        <f>100-foSecStockWatch[[#This Row],[max]]*100/foSecStockWatch[[#This Row],[52_high]]</f>
        <v>9.7597597597597598</v>
      </c>
      <c r="J40" s="27">
        <f>foSecStockWatch[[#This Row],[52_low]]*100/foSecStockWatch[[#This Row],[max]]</f>
        <v>72.146422628951754</v>
      </c>
      <c r="K40" s="25">
        <f>foSecStockWatch[[#This Row],[ltp]]-foSecStockWatch[[#This Row],[d2high]]</f>
        <v>-9</v>
      </c>
      <c r="L40" s="25">
        <f>foSecStockWatch[[#This Row],[ltp]]-foSecStockWatch[[#This Row],[d2low]]</f>
        <v>-4.1499999999999773</v>
      </c>
      <c r="M40" s="25">
        <f>AVERAGE(foSecStockWatch[[#This Row],[d2high]],foSecStockWatch[[#This Row],[d3high]],foSecStockWatch[[#This Row],[d4high]])</f>
        <v>583.94999999999993</v>
      </c>
      <c r="N40" s="25">
        <f>AVERAGE(foSecStockWatch[[#This Row],[d2low]],foSecStockWatch[[#This Row],[d3low]],foSecStockWatch[[#This Row],[d4low]])</f>
        <v>566.16666666666663</v>
      </c>
      <c r="O40" s="25" t="str">
        <f>IF(foSecStockWatch[[#This Row],[ltp]] &lt;=foSecStockWatch[[#This Row],[LowAvg]],"RED","NA")</f>
        <v>RED</v>
      </c>
      <c r="P40" s="25" t="str">
        <f>IF(foSecStockWatch[[#This Row],[ltp]] &gt;foSecStockWatch[[#This Row],[HighAvg]],"GREEN","NA")</f>
        <v>NA</v>
      </c>
      <c r="Q40" s="25">
        <f>2*foSecStockWatch[[#This Row],[PIVOT]]-foSecStockWatch[[#This Row],[d2low]]</f>
        <v>566.16666666666674</v>
      </c>
      <c r="R40" s="25">
        <f>foSecStockWatch[[#This Row],[PIVOT]]+foSecStockWatch[[#This Row],[d2high]]-foSecStockWatch[[#This Row],[d2low]]</f>
        <v>571.18333333333339</v>
      </c>
      <c r="S40" s="25">
        <f>foSecStockWatch[[#This Row],[R1]]+foSecStockWatch[[#This Row],[d2high]]-foSecStockWatch[[#This Row],[d2low]]</f>
        <v>571.01666666666688</v>
      </c>
      <c r="T40" s="25">
        <f>AVERAGE(foSecStockWatch[[#This Row],[d2high]],foSecStockWatch[[#This Row],[d2close]],foSecStockWatch[[#This Row],[d2low]])</f>
        <v>566.33333333333337</v>
      </c>
      <c r="U40" s="25">
        <f>foSecStockWatch[[#This Row],[PIVOT]]*2-foSecStockWatch[[#This Row],[d2high]]</f>
        <v>561.31666666666672</v>
      </c>
      <c r="V40" s="25">
        <f>foSecStockWatch[[#This Row],[PIVOT]]-(foSecStockWatch[[#This Row],[d2high]]-foSecStockWatch[[#This Row],[d2low]])</f>
        <v>561.48333333333335</v>
      </c>
      <c r="W40" s="25">
        <f>foSecStockWatch[[#This Row],[S1]]-(foSecStockWatch[[#This Row],[d2high]]-foSecStockWatch[[#This Row],[d2low]])</f>
        <v>556.4666666666667</v>
      </c>
      <c r="X40" s="25">
        <f>foSecStockWatch[[#This Row],[ltp]]-foSecStockWatch[[#This Row],[PIVOT]]</f>
        <v>-3.9833333333333485</v>
      </c>
      <c r="Y40" s="25">
        <f>foSecStockWatch[[#This Row],[ltp]]-foSecStockWatch[[#This Row],[R1]]</f>
        <v>-3.8166666666667197</v>
      </c>
      <c r="Z40" s="25">
        <f>foSecStockWatch[[#This Row],[ltp]]-foSecStockWatch[[#This Row],[R2]]</f>
        <v>-8.8333333333333712</v>
      </c>
      <c r="AA40" s="25">
        <f>foSecStockWatch[[#This Row],[ltp]]-foSecStockWatch[[#This Row],[R3]]</f>
        <v>-8.6666666666668561</v>
      </c>
      <c r="AB40" s="25">
        <f>foSecStockWatch[[#This Row],[ltp]]-foSecStockWatch[[#This Row],[S1]]</f>
        <v>1.033333333333303</v>
      </c>
      <c r="AC40" s="25">
        <f>foSecStockWatch[[#This Row],[ltp]]-foSecStockWatch[[#This Row],[S2]]</f>
        <v>0.86666666666667425</v>
      </c>
      <c r="AD40" s="25">
        <f>foSecStockWatch[[#This Row],[ltp]]-foSecStockWatch[[#This Row],[S3]]</f>
        <v>5.8833333333333258</v>
      </c>
      <c r="AE40" s="25">
        <f>foSecStockWatch[[#This Row],[d1open]]-foSecStockWatch[[#This Row],[d1high]]</f>
        <v>-0.54999999999995453</v>
      </c>
      <c r="AF40" s="25">
        <f>foSecStockWatch[[#This Row],[Open-High]]*100/foSecStockWatch[[#This Row],[ltp]]</f>
        <v>-9.7803858806784827E-2</v>
      </c>
      <c r="AG40" s="25">
        <f>foSecStockWatch[[#This Row],[d1high]]-foSecStockWatch[[#This Row],[d1low]]</f>
        <v>10.549999999999955</v>
      </c>
      <c r="AH40" s="25">
        <f>foSecStockWatch[[#This Row],[Open-Low]]*100/foSecStockWatch[[#This Row],[ltp]]</f>
        <v>1.8760558371121105</v>
      </c>
      <c r="AI40" s="25" t="b">
        <f>foSecStockWatch[[#This Row],[ltp]]&gt;foSecStockWatch[[#This Row],[d2close]]</f>
        <v>1</v>
      </c>
      <c r="AJ40" s="2">
        <v>569</v>
      </c>
      <c r="AK40" s="2">
        <v>569.54999999999995</v>
      </c>
      <c r="AL40" s="2">
        <v>559</v>
      </c>
      <c r="AM40" s="2">
        <v>564.20000000000005</v>
      </c>
      <c r="AN40" s="2">
        <v>561.54999999999995</v>
      </c>
      <c r="AO40" s="2">
        <v>571.35</v>
      </c>
      <c r="AP40" s="2">
        <v>561.15</v>
      </c>
      <c r="AQ40" s="2">
        <v>566.5</v>
      </c>
      <c r="AR40" s="2">
        <v>576.1</v>
      </c>
      <c r="AS40" s="2">
        <v>579.5</v>
      </c>
      <c r="AT40" s="2">
        <v>562.25</v>
      </c>
      <c r="AU40" s="2">
        <v>571</v>
      </c>
      <c r="AV40" s="2">
        <v>601</v>
      </c>
      <c r="AW40" s="2">
        <v>601</v>
      </c>
      <c r="AX40" s="2">
        <v>561</v>
      </c>
      <c r="AY40" s="2">
        <v>574</v>
      </c>
      <c r="AZ40" s="1"/>
      <c r="BA40" s="1"/>
      <c r="BB40" s="1"/>
      <c r="BC40" s="1"/>
    </row>
    <row r="41" spans="1:55" ht="13.8" hidden="1" x14ac:dyDescent="0.3">
      <c r="A41" s="19" t="s">
        <v>42</v>
      </c>
      <c r="B41" s="20">
        <v>565</v>
      </c>
      <c r="C41" s="5" t="str">
        <f>IF(foSecStockWatch[[#This Row],[ltp]] &gt;=foSecStockWatch[[#This Row],[max]],"BUY","NA")</f>
        <v>NA</v>
      </c>
      <c r="D41" s="22">
        <f>MAX(foSecStockWatch[[#This Row],[d1high]],foSecStockWatch[[#This Row],[d2high]],foSecStockWatch[[#This Row],[d3high]],foSecStockWatch[[#This Row],[d4high]])</f>
        <v>578.25</v>
      </c>
      <c r="E41" s="22">
        <f>MIN(foSecStockWatch[[#This Row],[d1low]],foSecStockWatch[[#This Row],[d2low]],foSecStockWatch[[#This Row],[d3low]],foSecStockWatch[[#This Row],[d4low]])</f>
        <v>544</v>
      </c>
      <c r="F41" s="22" t="str">
        <f>IF(foSecStockWatch[[#This Row],[ltp]] &lt;=foSecStockWatch[[#This Row],[low]],"SELL","NA")</f>
        <v>NA</v>
      </c>
      <c r="G41" s="23">
        <v>884.2</v>
      </c>
      <c r="H41" s="23">
        <v>538.29999999999995</v>
      </c>
      <c r="I41" s="26">
        <f>100-foSecStockWatch[[#This Row],[max]]*100/foSecStockWatch[[#This Row],[52_high]]</f>
        <v>34.601900022619319</v>
      </c>
      <c r="J41" s="27">
        <f>foSecStockWatch[[#This Row],[52_low]]*100/foSecStockWatch[[#This Row],[max]]</f>
        <v>93.091223519239065</v>
      </c>
      <c r="K41" s="25">
        <f>foSecStockWatch[[#This Row],[ltp]]-foSecStockWatch[[#This Row],[d2high]]</f>
        <v>-9</v>
      </c>
      <c r="L41" s="25">
        <f>foSecStockWatch[[#This Row],[ltp]]-foSecStockWatch[[#This Row],[d2low]]</f>
        <v>0.25</v>
      </c>
      <c r="M41" s="25">
        <f>AVERAGE(foSecStockWatch[[#This Row],[d2high]],foSecStockWatch[[#This Row],[d3high]],foSecStockWatch[[#This Row],[d4high]])</f>
        <v>575.01666666666665</v>
      </c>
      <c r="N41" s="25">
        <f>AVERAGE(foSecStockWatch[[#This Row],[d2low]],foSecStockWatch[[#This Row],[d3low]],foSecStockWatch[[#This Row],[d4low]])</f>
        <v>559.05000000000007</v>
      </c>
      <c r="O41" s="25" t="str">
        <f>IF(foSecStockWatch[[#This Row],[ltp]] &lt;=foSecStockWatch[[#This Row],[LowAvg]],"RED","NA")</f>
        <v>NA</v>
      </c>
      <c r="P41" s="25" t="str">
        <f>IF(foSecStockWatch[[#This Row],[ltp]] &gt;foSecStockWatch[[#This Row],[HighAvg]],"GREEN","NA")</f>
        <v>NA</v>
      </c>
      <c r="Q41" s="25">
        <f>2*foSecStockWatch[[#This Row],[PIVOT]]-foSecStockWatch[[#This Row],[d2low]]</f>
        <v>569.08333333333326</v>
      </c>
      <c r="R41" s="25">
        <f>foSecStockWatch[[#This Row],[PIVOT]]+foSecStockWatch[[#This Row],[d2high]]-foSecStockWatch[[#This Row],[d2low]]</f>
        <v>576.16666666666652</v>
      </c>
      <c r="S41" s="25">
        <f>foSecStockWatch[[#This Row],[R1]]+foSecStockWatch[[#This Row],[d2high]]-foSecStockWatch[[#This Row],[d2low]]</f>
        <v>578.33333333333326</v>
      </c>
      <c r="T41" s="25">
        <f>AVERAGE(foSecStockWatch[[#This Row],[d2high]],foSecStockWatch[[#This Row],[d2close]],foSecStockWatch[[#This Row],[d2low]])</f>
        <v>566.91666666666663</v>
      </c>
      <c r="U41" s="25">
        <f>foSecStockWatch[[#This Row],[PIVOT]]*2-foSecStockWatch[[#This Row],[d2high]]</f>
        <v>559.83333333333326</v>
      </c>
      <c r="V41" s="25">
        <f>foSecStockWatch[[#This Row],[PIVOT]]-(foSecStockWatch[[#This Row],[d2high]]-foSecStockWatch[[#This Row],[d2low]])</f>
        <v>557.66666666666663</v>
      </c>
      <c r="W41" s="25">
        <f>foSecStockWatch[[#This Row],[S1]]-(foSecStockWatch[[#This Row],[d2high]]-foSecStockWatch[[#This Row],[d2low]])</f>
        <v>550.58333333333326</v>
      </c>
      <c r="X41" s="25">
        <f>foSecStockWatch[[#This Row],[ltp]]-foSecStockWatch[[#This Row],[PIVOT]]</f>
        <v>-1.9166666666666288</v>
      </c>
      <c r="Y41" s="25">
        <f>foSecStockWatch[[#This Row],[ltp]]-foSecStockWatch[[#This Row],[R1]]</f>
        <v>-4.0833333333332575</v>
      </c>
      <c r="Z41" s="25">
        <f>foSecStockWatch[[#This Row],[ltp]]-foSecStockWatch[[#This Row],[R2]]</f>
        <v>-11.166666666666515</v>
      </c>
      <c r="AA41" s="25">
        <f>foSecStockWatch[[#This Row],[ltp]]-foSecStockWatch[[#This Row],[R3]]</f>
        <v>-13.333333333333258</v>
      </c>
      <c r="AB41" s="25">
        <f>foSecStockWatch[[#This Row],[ltp]]-foSecStockWatch[[#This Row],[S1]]</f>
        <v>5.1666666666667425</v>
      </c>
      <c r="AC41" s="25">
        <f>foSecStockWatch[[#This Row],[ltp]]-foSecStockWatch[[#This Row],[S2]]</f>
        <v>7.3333333333333712</v>
      </c>
      <c r="AD41" s="25">
        <f>foSecStockWatch[[#This Row],[ltp]]-foSecStockWatch[[#This Row],[S3]]</f>
        <v>14.416666666666742</v>
      </c>
      <c r="AE41" s="25">
        <f>foSecStockWatch[[#This Row],[d1open]]-foSecStockWatch[[#This Row],[d1high]]</f>
        <v>-5.5</v>
      </c>
      <c r="AF41" s="25">
        <f>foSecStockWatch[[#This Row],[Open-High]]*100/foSecStockWatch[[#This Row],[ltp]]</f>
        <v>-0.97345132743362828</v>
      </c>
      <c r="AG41" s="25">
        <f>foSecStockWatch[[#This Row],[d1high]]-foSecStockWatch[[#This Row],[d1low]]</f>
        <v>11.5</v>
      </c>
      <c r="AH41" s="25">
        <f>foSecStockWatch[[#This Row],[Open-Low]]*100/foSecStockWatch[[#This Row],[ltp]]</f>
        <v>2.0353982300884956</v>
      </c>
      <c r="AI41" s="25" t="b">
        <f>foSecStockWatch[[#This Row],[ltp]]&gt;foSecStockWatch[[#This Row],[d2close]]</f>
        <v>1</v>
      </c>
      <c r="AJ41" s="2">
        <v>565</v>
      </c>
      <c r="AK41" s="2">
        <v>570.5</v>
      </c>
      <c r="AL41" s="2">
        <v>559</v>
      </c>
      <c r="AM41" s="2">
        <v>565.29999999999995</v>
      </c>
      <c r="AN41" s="2">
        <v>568.4</v>
      </c>
      <c r="AO41" s="2">
        <v>574</v>
      </c>
      <c r="AP41" s="2">
        <v>562</v>
      </c>
      <c r="AQ41" s="2">
        <v>564.75</v>
      </c>
      <c r="AR41" s="2">
        <v>563.5</v>
      </c>
      <c r="AS41" s="2">
        <v>578.25</v>
      </c>
      <c r="AT41" s="2">
        <v>561.5</v>
      </c>
      <c r="AU41" s="2">
        <v>568.4</v>
      </c>
      <c r="AV41" s="2">
        <v>550.79999999999995</v>
      </c>
      <c r="AW41" s="2">
        <v>572.79999999999995</v>
      </c>
      <c r="AX41" s="2">
        <v>544</v>
      </c>
      <c r="AY41" s="2">
        <v>561</v>
      </c>
      <c r="AZ41" s="1"/>
      <c r="BA41" s="1"/>
      <c r="BB41" s="1"/>
      <c r="BC41" s="1"/>
    </row>
    <row r="42" spans="1:55" ht="13.8" hidden="1" x14ac:dyDescent="0.3">
      <c r="A42" s="19" t="s">
        <v>43</v>
      </c>
      <c r="B42" s="20">
        <v>445</v>
      </c>
      <c r="C42" s="5" t="str">
        <f>IF(foSecStockWatch[[#This Row],[ltp]] &gt;=foSecStockWatch[[#This Row],[max]],"BUY","NA")</f>
        <v>NA</v>
      </c>
      <c r="D42" s="22">
        <f>MAX(foSecStockWatch[[#This Row],[d1high]],foSecStockWatch[[#This Row],[d2high]],foSecStockWatch[[#This Row],[d3high]],foSecStockWatch[[#This Row],[d4high]])</f>
        <v>447</v>
      </c>
      <c r="E42" s="22">
        <f>MIN(foSecStockWatch[[#This Row],[d1low]],foSecStockWatch[[#This Row],[d2low]],foSecStockWatch[[#This Row],[d3low]],foSecStockWatch[[#This Row],[d4low]])</f>
        <v>422</v>
      </c>
      <c r="F42" s="22" t="str">
        <f>IF(foSecStockWatch[[#This Row],[ltp]] &lt;=foSecStockWatch[[#This Row],[low]],"SELL","NA")</f>
        <v>NA</v>
      </c>
      <c r="G42" s="23">
        <v>469.2</v>
      </c>
      <c r="H42" s="23">
        <v>357.55</v>
      </c>
      <c r="I42" s="26">
        <f>100-foSecStockWatch[[#This Row],[max]]*100/foSecStockWatch[[#This Row],[52_high]]</f>
        <v>4.7314578005115067</v>
      </c>
      <c r="J42" s="27">
        <f>foSecStockWatch[[#This Row],[52_low]]*100/foSecStockWatch[[#This Row],[max]]</f>
        <v>79.988814317673373</v>
      </c>
      <c r="K42" s="25">
        <f>foSecStockWatch[[#This Row],[ltp]]-foSecStockWatch[[#This Row],[d2high]]</f>
        <v>1.5500000000000114</v>
      </c>
      <c r="L42" s="25">
        <f>foSecStockWatch[[#This Row],[ltp]]-foSecStockWatch[[#This Row],[d2low]]</f>
        <v>5.6000000000000227</v>
      </c>
      <c r="M42" s="25">
        <f>AVERAGE(foSecStockWatch[[#This Row],[d2high]],foSecStockWatch[[#This Row],[d3high]],foSecStockWatch[[#This Row],[d4high]])</f>
        <v>441.05</v>
      </c>
      <c r="N42" s="25">
        <f>AVERAGE(foSecStockWatch[[#This Row],[d2low]],foSecStockWatch[[#This Row],[d3low]],foSecStockWatch[[#This Row],[d4low]])</f>
        <v>435.06666666666666</v>
      </c>
      <c r="O42" s="25" t="str">
        <f>IF(foSecStockWatch[[#This Row],[ltp]] &lt;=foSecStockWatch[[#This Row],[LowAvg]],"RED","NA")</f>
        <v>NA</v>
      </c>
      <c r="P42" s="25" t="str">
        <f>IF(foSecStockWatch[[#This Row],[ltp]] &gt;foSecStockWatch[[#This Row],[HighAvg]],"GREEN","NA")</f>
        <v>GREEN</v>
      </c>
      <c r="Q42" s="25">
        <f>2*foSecStockWatch[[#This Row],[PIVOT]]-foSecStockWatch[[#This Row],[d2low]]</f>
        <v>440.13333333333333</v>
      </c>
      <c r="R42" s="25">
        <f>foSecStockWatch[[#This Row],[PIVOT]]+foSecStockWatch[[#This Row],[d2high]]-foSecStockWatch[[#This Row],[d2low]]</f>
        <v>443.81666666666672</v>
      </c>
      <c r="S42" s="25">
        <f>foSecStockWatch[[#This Row],[R1]]+foSecStockWatch[[#This Row],[d2high]]-foSecStockWatch[[#This Row],[d2low]]</f>
        <v>444.18333333333328</v>
      </c>
      <c r="T42" s="25">
        <f>AVERAGE(foSecStockWatch[[#This Row],[d2high]],foSecStockWatch[[#This Row],[d2close]],foSecStockWatch[[#This Row],[d2low]])</f>
        <v>439.76666666666665</v>
      </c>
      <c r="U42" s="25">
        <f>foSecStockWatch[[#This Row],[PIVOT]]*2-foSecStockWatch[[#This Row],[d2high]]</f>
        <v>436.08333333333331</v>
      </c>
      <c r="V42" s="25">
        <f>foSecStockWatch[[#This Row],[PIVOT]]-(foSecStockWatch[[#This Row],[d2high]]-foSecStockWatch[[#This Row],[d2low]])</f>
        <v>435.71666666666664</v>
      </c>
      <c r="W42" s="25">
        <f>foSecStockWatch[[#This Row],[S1]]-(foSecStockWatch[[#This Row],[d2high]]-foSecStockWatch[[#This Row],[d2low]])</f>
        <v>432.0333333333333</v>
      </c>
      <c r="X42" s="25">
        <f>foSecStockWatch[[#This Row],[ltp]]-foSecStockWatch[[#This Row],[PIVOT]]</f>
        <v>5.2333333333333485</v>
      </c>
      <c r="Y42" s="25">
        <f>foSecStockWatch[[#This Row],[ltp]]-foSecStockWatch[[#This Row],[R1]]</f>
        <v>4.8666666666666742</v>
      </c>
      <c r="Z42" s="25">
        <f>foSecStockWatch[[#This Row],[ltp]]-foSecStockWatch[[#This Row],[R2]]</f>
        <v>1.1833333333332803</v>
      </c>
      <c r="AA42" s="25">
        <f>foSecStockWatch[[#This Row],[ltp]]-foSecStockWatch[[#This Row],[R3]]</f>
        <v>0.81666666666671972</v>
      </c>
      <c r="AB42" s="25">
        <f>foSecStockWatch[[#This Row],[ltp]]-foSecStockWatch[[#This Row],[S1]]</f>
        <v>8.9166666666666856</v>
      </c>
      <c r="AC42" s="25">
        <f>foSecStockWatch[[#This Row],[ltp]]-foSecStockWatch[[#This Row],[S2]]</f>
        <v>9.2833333333333599</v>
      </c>
      <c r="AD42" s="25">
        <f>foSecStockWatch[[#This Row],[ltp]]-foSecStockWatch[[#This Row],[S3]]</f>
        <v>12.966666666666697</v>
      </c>
      <c r="AE42" s="25">
        <f>foSecStockWatch[[#This Row],[d1open]]-foSecStockWatch[[#This Row],[d1high]]</f>
        <v>-6</v>
      </c>
      <c r="AF42" s="25">
        <f>foSecStockWatch[[#This Row],[Open-High]]*100/foSecStockWatch[[#This Row],[ltp]]</f>
        <v>-1.348314606741573</v>
      </c>
      <c r="AG42" s="25">
        <f>foSecStockWatch[[#This Row],[d1high]]-foSecStockWatch[[#This Row],[d1low]]</f>
        <v>7</v>
      </c>
      <c r="AH42" s="25">
        <f>foSecStockWatch[[#This Row],[Open-Low]]*100/foSecStockWatch[[#This Row],[ltp]]</f>
        <v>1.5730337078651686</v>
      </c>
      <c r="AI42" s="25" t="b">
        <f>foSecStockWatch[[#This Row],[ltp]]&gt;foSecStockWatch[[#This Row],[d2close]]</f>
        <v>1</v>
      </c>
      <c r="AJ42" s="2">
        <v>441</v>
      </c>
      <c r="AK42" s="2">
        <v>447</v>
      </c>
      <c r="AL42" s="2">
        <v>440</v>
      </c>
      <c r="AM42" s="2">
        <v>445.6</v>
      </c>
      <c r="AN42" s="2">
        <v>443.4</v>
      </c>
      <c r="AO42" s="2">
        <v>443.45</v>
      </c>
      <c r="AP42" s="2">
        <v>436.45</v>
      </c>
      <c r="AQ42" s="2">
        <v>439.4</v>
      </c>
      <c r="AR42" s="2">
        <v>432.8</v>
      </c>
      <c r="AS42" s="2">
        <v>445.75</v>
      </c>
      <c r="AT42" s="2">
        <v>431.25</v>
      </c>
      <c r="AU42" s="2">
        <v>443.8</v>
      </c>
      <c r="AV42" s="2">
        <v>425.15</v>
      </c>
      <c r="AW42" s="2">
        <v>433.95</v>
      </c>
      <c r="AX42" s="2">
        <v>422</v>
      </c>
      <c r="AY42" s="2">
        <v>433</v>
      </c>
      <c r="AZ42" s="1"/>
      <c r="BA42" s="1"/>
      <c r="BB42" s="1"/>
      <c r="BC42" s="1"/>
    </row>
    <row r="43" spans="1:55" ht="13.8" hidden="1" x14ac:dyDescent="0.3">
      <c r="A43" s="19" t="s">
        <v>44</v>
      </c>
      <c r="B43" s="20">
        <v>16.75</v>
      </c>
      <c r="C43" s="5" t="str">
        <f>IF(foSecStockWatch[[#This Row],[ltp]] &gt;=foSecStockWatch[[#This Row],[max]],"BUY","NA")</f>
        <v>NA</v>
      </c>
      <c r="D43" s="22">
        <f>MAX(foSecStockWatch[[#This Row],[d1high]],foSecStockWatch[[#This Row],[d2high]],foSecStockWatch[[#This Row],[d3high]],foSecStockWatch[[#This Row],[d4high]])</f>
        <v>18.8</v>
      </c>
      <c r="E43" s="22">
        <f>MIN(foSecStockWatch[[#This Row],[d1low]],foSecStockWatch[[#This Row],[d2low]],foSecStockWatch[[#This Row],[d3low]],foSecStockWatch[[#This Row],[d4low]])</f>
        <v>16</v>
      </c>
      <c r="F43" s="22" t="str">
        <f>IF(foSecStockWatch[[#This Row],[ltp]] &lt;=foSecStockWatch[[#This Row],[low]],"SELL","NA")</f>
        <v>NA</v>
      </c>
      <c r="G43" s="23">
        <v>57</v>
      </c>
      <c r="H43" s="23">
        <v>14.3</v>
      </c>
      <c r="I43" s="26">
        <f>100-foSecStockWatch[[#This Row],[max]]*100/foSecStockWatch[[#This Row],[52_high]]</f>
        <v>67.017543859649123</v>
      </c>
      <c r="J43" s="27">
        <f>foSecStockWatch[[#This Row],[52_low]]*100/foSecStockWatch[[#This Row],[max]]</f>
        <v>76.063829787234042</v>
      </c>
      <c r="K43" s="25">
        <f>foSecStockWatch[[#This Row],[ltp]]-foSecStockWatch[[#This Row],[d2high]]</f>
        <v>-1.4499999999999993</v>
      </c>
      <c r="L43" s="25">
        <f>foSecStockWatch[[#This Row],[ltp]]-foSecStockWatch[[#This Row],[d2low]]</f>
        <v>-0.44999999999999929</v>
      </c>
      <c r="M43" s="25">
        <f>AVERAGE(foSecStockWatch[[#This Row],[d2high]],foSecStockWatch[[#This Row],[d3high]],foSecStockWatch[[#This Row],[d4high]])</f>
        <v>18.166666666666668</v>
      </c>
      <c r="N43" s="25">
        <f>AVERAGE(foSecStockWatch[[#This Row],[d2low]],foSecStockWatch[[#This Row],[d3low]],foSecStockWatch[[#This Row],[d4low]])</f>
        <v>17.2</v>
      </c>
      <c r="O43" s="25" t="str">
        <f>IF(foSecStockWatch[[#This Row],[ltp]] &lt;=foSecStockWatch[[#This Row],[LowAvg]],"RED","NA")</f>
        <v>RED</v>
      </c>
      <c r="P43" s="25" t="str">
        <f>IF(foSecStockWatch[[#This Row],[ltp]] &gt;foSecStockWatch[[#This Row],[HighAvg]],"GREEN","NA")</f>
        <v>NA</v>
      </c>
      <c r="Q43" s="25">
        <f>2*foSecStockWatch[[#This Row],[PIVOT]]-foSecStockWatch[[#This Row],[d2low]]</f>
        <v>17.733333333333338</v>
      </c>
      <c r="R43" s="25">
        <f>foSecStockWatch[[#This Row],[PIVOT]]+foSecStockWatch[[#This Row],[d2high]]-foSecStockWatch[[#This Row],[d2low]]</f>
        <v>18.466666666666672</v>
      </c>
      <c r="S43" s="25">
        <f>foSecStockWatch[[#This Row],[R1]]+foSecStockWatch[[#This Row],[d2high]]-foSecStockWatch[[#This Row],[d2low]]</f>
        <v>18.733333333333338</v>
      </c>
      <c r="T43" s="25">
        <f>AVERAGE(foSecStockWatch[[#This Row],[d2high]],foSecStockWatch[[#This Row],[d2close]],foSecStockWatch[[#This Row],[d2low]])</f>
        <v>17.466666666666669</v>
      </c>
      <c r="U43" s="25">
        <f>foSecStockWatch[[#This Row],[PIVOT]]*2-foSecStockWatch[[#This Row],[d2high]]</f>
        <v>16.733333333333338</v>
      </c>
      <c r="V43" s="25">
        <f>foSecStockWatch[[#This Row],[PIVOT]]-(foSecStockWatch[[#This Row],[d2high]]-foSecStockWatch[[#This Row],[d2low]])</f>
        <v>16.466666666666669</v>
      </c>
      <c r="W43" s="25">
        <f>foSecStockWatch[[#This Row],[S1]]-(foSecStockWatch[[#This Row],[d2high]]-foSecStockWatch[[#This Row],[d2low]])</f>
        <v>15.733333333333338</v>
      </c>
      <c r="X43" s="25">
        <f>foSecStockWatch[[#This Row],[ltp]]-foSecStockWatch[[#This Row],[PIVOT]]</f>
        <v>-0.71666666666666856</v>
      </c>
      <c r="Y43" s="25">
        <f>foSecStockWatch[[#This Row],[ltp]]-foSecStockWatch[[#This Row],[R1]]</f>
        <v>-0.98333333333333783</v>
      </c>
      <c r="Z43" s="25">
        <f>foSecStockWatch[[#This Row],[ltp]]-foSecStockWatch[[#This Row],[R2]]</f>
        <v>-1.7166666666666721</v>
      </c>
      <c r="AA43" s="25">
        <f>foSecStockWatch[[#This Row],[ltp]]-foSecStockWatch[[#This Row],[R3]]</f>
        <v>-1.9833333333333378</v>
      </c>
      <c r="AB43" s="25">
        <f>foSecStockWatch[[#This Row],[ltp]]-foSecStockWatch[[#This Row],[S1]]</f>
        <v>1.6666666666662167E-2</v>
      </c>
      <c r="AC43" s="25">
        <f>foSecStockWatch[[#This Row],[ltp]]-foSecStockWatch[[#This Row],[S2]]</f>
        <v>0.28333333333333144</v>
      </c>
      <c r="AD43" s="25">
        <f>foSecStockWatch[[#This Row],[ltp]]-foSecStockWatch[[#This Row],[S3]]</f>
        <v>1.0166666666666622</v>
      </c>
      <c r="AE43" s="25">
        <f>foSecStockWatch[[#This Row],[d1open]]-foSecStockWatch[[#This Row],[d1high]]</f>
        <v>-0.39999999999999858</v>
      </c>
      <c r="AF43" s="25">
        <f>foSecStockWatch[[#This Row],[Open-High]]*100/foSecStockWatch[[#This Row],[ltp]]</f>
        <v>-2.3880597014925287</v>
      </c>
      <c r="AG43" s="25">
        <f>foSecStockWatch[[#This Row],[d1high]]-foSecStockWatch[[#This Row],[d1low]]</f>
        <v>1.3999999999999986</v>
      </c>
      <c r="AH43" s="25">
        <f>foSecStockWatch[[#This Row],[Open-Low]]*100/foSecStockWatch[[#This Row],[ltp]]</f>
        <v>8.3582089552238727</v>
      </c>
      <c r="AI43" s="25" t="b">
        <f>foSecStockWatch[[#This Row],[ltp]]&gt;foSecStockWatch[[#This Row],[d2close]]</f>
        <v>0</v>
      </c>
      <c r="AJ43" s="2">
        <v>17</v>
      </c>
      <c r="AK43" s="2">
        <v>17.399999999999999</v>
      </c>
      <c r="AL43" s="2">
        <v>16</v>
      </c>
      <c r="AM43" s="2">
        <v>16.75</v>
      </c>
      <c r="AN43" s="2">
        <v>18</v>
      </c>
      <c r="AO43" s="2">
        <v>18.2</v>
      </c>
      <c r="AP43" s="2">
        <v>17</v>
      </c>
      <c r="AQ43" s="2">
        <v>17.2</v>
      </c>
      <c r="AR43" s="2">
        <v>16.8</v>
      </c>
      <c r="AS43" s="2">
        <v>18.8</v>
      </c>
      <c r="AT43" s="2">
        <v>16.600000000000001</v>
      </c>
      <c r="AU43" s="2">
        <v>18.399999999999999</v>
      </c>
      <c r="AV43" s="2">
        <v>17</v>
      </c>
      <c r="AW43" s="2">
        <v>17.5</v>
      </c>
      <c r="AX43" s="2">
        <v>16</v>
      </c>
      <c r="AY43" s="2">
        <v>17</v>
      </c>
      <c r="AZ43" s="1"/>
      <c r="BA43" s="1"/>
      <c r="BB43" s="1"/>
      <c r="BC43" s="1"/>
    </row>
    <row r="44" spans="1:55" ht="13.8" hidden="1" x14ac:dyDescent="0.3">
      <c r="A44" s="19" t="s">
        <v>45</v>
      </c>
      <c r="B44" s="20">
        <v>1689.1</v>
      </c>
      <c r="C44" s="5" t="str">
        <f>IF(foSecStockWatch[[#This Row],[ltp]] &gt;=foSecStockWatch[[#This Row],[max]],"BUY","NA")</f>
        <v>NA</v>
      </c>
      <c r="D44" s="22">
        <f>MAX(foSecStockWatch[[#This Row],[d1high]],foSecStockWatch[[#This Row],[d2high]],foSecStockWatch[[#This Row],[d3high]],foSecStockWatch[[#This Row],[d4high]])</f>
        <v>1695</v>
      </c>
      <c r="E44" s="22">
        <f>MIN(foSecStockWatch[[#This Row],[d1low]],foSecStockWatch[[#This Row],[d2low]],foSecStockWatch[[#This Row],[d3low]],foSecStockWatch[[#This Row],[d4low]])</f>
        <v>1617</v>
      </c>
      <c r="F44" s="22" t="str">
        <f>IF(foSecStockWatch[[#This Row],[ltp]] &lt;=foSecStockWatch[[#This Row],[low]],"SELL","NA")</f>
        <v>NA</v>
      </c>
      <c r="G44" s="23">
        <v>1774.95</v>
      </c>
      <c r="H44" s="23">
        <v>1212.5</v>
      </c>
      <c r="I44" s="26">
        <f>100-foSecStockWatch[[#This Row],[max]]*100/foSecStockWatch[[#This Row],[52_high]]</f>
        <v>4.50435223527424</v>
      </c>
      <c r="J44" s="27">
        <f>foSecStockWatch[[#This Row],[52_low]]*100/foSecStockWatch[[#This Row],[max]]</f>
        <v>71.533923303834811</v>
      </c>
      <c r="K44" s="25">
        <f>foSecStockWatch[[#This Row],[ltp]]-foSecStockWatch[[#This Row],[d2high]]</f>
        <v>9.0999999999999091</v>
      </c>
      <c r="L44" s="25">
        <f>foSecStockWatch[[#This Row],[ltp]]-foSecStockWatch[[#This Row],[d2low]]</f>
        <v>21.949999999999818</v>
      </c>
      <c r="M44" s="25">
        <f>AVERAGE(foSecStockWatch[[#This Row],[d2high]],foSecStockWatch[[#This Row],[d3high]],foSecStockWatch[[#This Row],[d4high]])</f>
        <v>1663.6499999999999</v>
      </c>
      <c r="N44" s="25">
        <f>AVERAGE(foSecStockWatch[[#This Row],[d2low]],foSecStockWatch[[#This Row],[d3low]],foSecStockWatch[[#This Row],[d4low]])</f>
        <v>1644.9166666666667</v>
      </c>
      <c r="O44" s="25" t="str">
        <f>IF(foSecStockWatch[[#This Row],[ltp]] &lt;=foSecStockWatch[[#This Row],[LowAvg]],"RED","NA")</f>
        <v>NA</v>
      </c>
      <c r="P44" s="25" t="str">
        <f>IF(foSecStockWatch[[#This Row],[ltp]] &gt;foSecStockWatch[[#This Row],[HighAvg]],"GREEN","NA")</f>
        <v>GREEN</v>
      </c>
      <c r="Q44" s="25">
        <f>2*foSecStockWatch[[#This Row],[PIVOT]]-foSecStockWatch[[#This Row],[d2low]]</f>
        <v>1658.2833333333328</v>
      </c>
      <c r="R44" s="25">
        <f>foSecStockWatch[[#This Row],[PIVOT]]+foSecStockWatch[[#This Row],[d2high]]-foSecStockWatch[[#This Row],[d2low]]</f>
        <v>1675.5666666666662</v>
      </c>
      <c r="S44" s="25">
        <f>foSecStockWatch[[#This Row],[R1]]+foSecStockWatch[[#This Row],[d2high]]-foSecStockWatch[[#This Row],[d2low]]</f>
        <v>1671.1333333333328</v>
      </c>
      <c r="T44" s="25">
        <f>AVERAGE(foSecStockWatch[[#This Row],[d2high]],foSecStockWatch[[#This Row],[d2close]],foSecStockWatch[[#This Row],[d2low]])</f>
        <v>1662.7166666666665</v>
      </c>
      <c r="U44" s="25">
        <f>foSecStockWatch[[#This Row],[PIVOT]]*2-foSecStockWatch[[#This Row],[d2high]]</f>
        <v>1645.4333333333329</v>
      </c>
      <c r="V44" s="25">
        <f>foSecStockWatch[[#This Row],[PIVOT]]-(foSecStockWatch[[#This Row],[d2high]]-foSecStockWatch[[#This Row],[d2low]])</f>
        <v>1649.8666666666666</v>
      </c>
      <c r="W44" s="25">
        <f>foSecStockWatch[[#This Row],[S1]]-(foSecStockWatch[[#This Row],[d2high]]-foSecStockWatch[[#This Row],[d2low]])</f>
        <v>1632.583333333333</v>
      </c>
      <c r="X44" s="25">
        <f>foSecStockWatch[[#This Row],[ltp]]-foSecStockWatch[[#This Row],[PIVOT]]</f>
        <v>26.383333333333439</v>
      </c>
      <c r="Y44" s="25">
        <f>foSecStockWatch[[#This Row],[ltp]]-foSecStockWatch[[#This Row],[R1]]</f>
        <v>30.816666666667061</v>
      </c>
      <c r="Z44" s="25">
        <f>foSecStockWatch[[#This Row],[ltp]]-foSecStockWatch[[#This Row],[R2]]</f>
        <v>13.533333333333758</v>
      </c>
      <c r="AA44" s="25">
        <f>foSecStockWatch[[#This Row],[ltp]]-foSecStockWatch[[#This Row],[R3]]</f>
        <v>17.966666666667152</v>
      </c>
      <c r="AB44" s="25">
        <f>foSecStockWatch[[#This Row],[ltp]]-foSecStockWatch[[#This Row],[S1]]</f>
        <v>43.66666666666697</v>
      </c>
      <c r="AC44" s="25">
        <f>foSecStockWatch[[#This Row],[ltp]]-foSecStockWatch[[#This Row],[S2]]</f>
        <v>39.233333333333348</v>
      </c>
      <c r="AD44" s="25">
        <f>foSecStockWatch[[#This Row],[ltp]]-foSecStockWatch[[#This Row],[S3]]</f>
        <v>56.516666666666879</v>
      </c>
      <c r="AE44" s="25">
        <f>foSecStockWatch[[#This Row],[d1open]]-foSecStockWatch[[#This Row],[d1high]]</f>
        <v>-17</v>
      </c>
      <c r="AF44" s="25">
        <f>foSecStockWatch[[#This Row],[Open-High]]*100/foSecStockWatch[[#This Row],[ltp]]</f>
        <v>-1.0064531407258304</v>
      </c>
      <c r="AG44" s="25">
        <f>foSecStockWatch[[#This Row],[d1high]]-foSecStockWatch[[#This Row],[d1low]]</f>
        <v>43</v>
      </c>
      <c r="AH44" s="25">
        <f>foSecStockWatch[[#This Row],[Open-Low]]*100/foSecStockWatch[[#This Row],[ltp]]</f>
        <v>2.5457344147771002</v>
      </c>
      <c r="AI44" s="25" t="b">
        <f>foSecStockWatch[[#This Row],[ltp]]&gt;foSecStockWatch[[#This Row],[d2close]]</f>
        <v>1</v>
      </c>
      <c r="AJ44" s="2">
        <v>1678</v>
      </c>
      <c r="AK44" s="2">
        <v>1695</v>
      </c>
      <c r="AL44" s="2">
        <v>1652</v>
      </c>
      <c r="AM44" s="2">
        <v>1689.95</v>
      </c>
      <c r="AN44" s="2">
        <v>1645</v>
      </c>
      <c r="AO44" s="2">
        <v>1680</v>
      </c>
      <c r="AP44" s="2">
        <v>1641</v>
      </c>
      <c r="AQ44" s="2">
        <v>1667.15</v>
      </c>
      <c r="AR44" s="2">
        <v>1650.55</v>
      </c>
      <c r="AS44" s="2">
        <v>1655</v>
      </c>
      <c r="AT44" s="2">
        <v>1621.2</v>
      </c>
      <c r="AU44" s="2">
        <v>1650.6</v>
      </c>
      <c r="AV44" s="2">
        <v>1631</v>
      </c>
      <c r="AW44" s="2">
        <v>1655.95</v>
      </c>
      <c r="AX44" s="2">
        <v>1617</v>
      </c>
      <c r="AY44" s="2">
        <v>1647</v>
      </c>
      <c r="AZ44" s="1"/>
      <c r="BA44" s="1"/>
      <c r="BB44" s="1"/>
      <c r="BC44" s="1"/>
    </row>
    <row r="45" spans="1:55" ht="13.8" x14ac:dyDescent="0.3">
      <c r="A45" s="19" t="s">
        <v>46</v>
      </c>
      <c r="B45" s="20">
        <v>146</v>
      </c>
      <c r="C45" s="5" t="str">
        <f>IF(foSecStockWatch[[#This Row],[ltp]] &gt;=foSecStockWatch[[#This Row],[max]],"BUY","NA")</f>
        <v>NA</v>
      </c>
      <c r="D45" s="22">
        <f>MAX(foSecStockWatch[[#This Row],[d1high]],foSecStockWatch[[#This Row],[d2high]],foSecStockWatch[[#This Row],[d3high]],foSecStockWatch[[#This Row],[d4high]])</f>
        <v>149.75</v>
      </c>
      <c r="E45" s="22">
        <f>MIN(foSecStockWatch[[#This Row],[d1low]],foSecStockWatch[[#This Row],[d2low]],foSecStockWatch[[#This Row],[d3low]],foSecStockWatch[[#This Row],[d4low]])</f>
        <v>141</v>
      </c>
      <c r="F45" s="22" t="str">
        <f>IF(foSecStockWatch[[#This Row],[ltp]] &lt;=foSecStockWatch[[#This Row],[low]],"SELL","NA")</f>
        <v>NA</v>
      </c>
      <c r="G45" s="23">
        <v>209.65</v>
      </c>
      <c r="H45" s="23">
        <v>132.55000000000001</v>
      </c>
      <c r="I45" s="26">
        <f>100-foSecStockWatch[[#This Row],[max]]*100/foSecStockWatch[[#This Row],[52_high]]</f>
        <v>28.571428571428569</v>
      </c>
      <c r="J45" s="27">
        <f>foSecStockWatch[[#This Row],[52_low]]*100/foSecStockWatch[[#This Row],[max]]</f>
        <v>88.514190317195343</v>
      </c>
      <c r="K45" s="25">
        <f>foSecStockWatch[[#This Row],[ltp]]-foSecStockWatch[[#This Row],[d2high]]</f>
        <v>-0.90000000000000568</v>
      </c>
      <c r="L45" s="25">
        <f>foSecStockWatch[[#This Row],[ltp]]-foSecStockWatch[[#This Row],[d2low]]</f>
        <v>3.5500000000000114</v>
      </c>
      <c r="M45" s="25">
        <f>AVERAGE(foSecStockWatch[[#This Row],[d2high]],foSecStockWatch[[#This Row],[d3high]],foSecStockWatch[[#This Row],[d4high]])</f>
        <v>148.23333333333332</v>
      </c>
      <c r="N45" s="25">
        <f>AVERAGE(foSecStockWatch[[#This Row],[d2low]],foSecStockWatch[[#This Row],[d3low]],foSecStockWatch[[#This Row],[d4low]])</f>
        <v>144.4</v>
      </c>
      <c r="O45" s="25" t="str">
        <f>IF(foSecStockWatch[[#This Row],[ltp]] &lt;=foSecStockWatch[[#This Row],[LowAvg]],"RED","NA")</f>
        <v>NA</v>
      </c>
      <c r="P45" s="25" t="str">
        <f>IF(foSecStockWatch[[#This Row],[ltp]] &gt;foSecStockWatch[[#This Row],[HighAvg]],"GREEN","NA")</f>
        <v>NA</v>
      </c>
      <c r="Q45" s="25">
        <f>2*foSecStockWatch[[#This Row],[PIVOT]]-foSecStockWatch[[#This Row],[d2low]]</f>
        <v>143.44999999999999</v>
      </c>
      <c r="R45" s="25">
        <f>foSecStockWatch[[#This Row],[PIVOT]]+foSecStockWatch[[#This Row],[d2high]]-foSecStockWatch[[#This Row],[d2low]]</f>
        <v>147.40000000000003</v>
      </c>
      <c r="S45" s="25">
        <f>foSecStockWatch[[#This Row],[R1]]+foSecStockWatch[[#This Row],[d2high]]-foSecStockWatch[[#This Row],[d2low]]</f>
        <v>147.90000000000003</v>
      </c>
      <c r="T45" s="25">
        <f>AVERAGE(foSecStockWatch[[#This Row],[d2high]],foSecStockWatch[[#This Row],[d2close]],foSecStockWatch[[#This Row],[d2low]])</f>
        <v>142.94999999999999</v>
      </c>
      <c r="U45" s="25">
        <f>foSecStockWatch[[#This Row],[PIVOT]]*2-foSecStockWatch[[#This Row],[d2high]]</f>
        <v>138.99999999999997</v>
      </c>
      <c r="V45" s="25">
        <f>foSecStockWatch[[#This Row],[PIVOT]]-(foSecStockWatch[[#This Row],[d2high]]-foSecStockWatch[[#This Row],[d2low]])</f>
        <v>138.49999999999997</v>
      </c>
      <c r="W45" s="25">
        <f>foSecStockWatch[[#This Row],[S1]]-(foSecStockWatch[[#This Row],[d2high]]-foSecStockWatch[[#This Row],[d2low]])</f>
        <v>134.54999999999995</v>
      </c>
      <c r="X45" s="25">
        <f>foSecStockWatch[[#This Row],[ltp]]-foSecStockWatch[[#This Row],[PIVOT]]</f>
        <v>3.0500000000000114</v>
      </c>
      <c r="Y45" s="25">
        <f>foSecStockWatch[[#This Row],[ltp]]-foSecStockWatch[[#This Row],[R1]]</f>
        <v>2.5500000000000114</v>
      </c>
      <c r="Z45" s="25">
        <f>foSecStockWatch[[#This Row],[ltp]]-foSecStockWatch[[#This Row],[R2]]</f>
        <v>-1.4000000000000341</v>
      </c>
      <c r="AA45" s="25">
        <f>foSecStockWatch[[#This Row],[ltp]]-foSecStockWatch[[#This Row],[R3]]</f>
        <v>-1.9000000000000341</v>
      </c>
      <c r="AB45" s="25">
        <f>foSecStockWatch[[#This Row],[ltp]]-foSecStockWatch[[#This Row],[S1]]</f>
        <v>7.0000000000000284</v>
      </c>
      <c r="AC45" s="25">
        <f>foSecStockWatch[[#This Row],[ltp]]-foSecStockWatch[[#This Row],[S2]]</f>
        <v>7.5000000000000284</v>
      </c>
      <c r="AD45" s="25">
        <f>foSecStockWatch[[#This Row],[ltp]]-foSecStockWatch[[#This Row],[S3]]</f>
        <v>11.450000000000045</v>
      </c>
      <c r="AE45" s="25">
        <f>foSecStockWatch[[#This Row],[d1open]]-foSecStockWatch[[#This Row],[d1high]]</f>
        <v>-4.9000000000000057</v>
      </c>
      <c r="AF45" s="25">
        <f>foSecStockWatch[[#This Row],[Open-High]]*100/foSecStockWatch[[#This Row],[ltp]]</f>
        <v>-3.3561643835616479</v>
      </c>
      <c r="AG45" s="25">
        <f>foSecStockWatch[[#This Row],[d1high]]-foSecStockWatch[[#This Row],[d1low]]</f>
        <v>5.9000000000000057</v>
      </c>
      <c r="AH45" s="25">
        <f>foSecStockWatch[[#This Row],[Open-Low]]*100/foSecStockWatch[[#This Row],[ltp]]</f>
        <v>4.0410958904109631</v>
      </c>
      <c r="AI45" s="25" t="b">
        <f>foSecStockWatch[[#This Row],[ltp]]&gt;foSecStockWatch[[#This Row],[d2close]]</f>
        <v>1</v>
      </c>
      <c r="AJ45" s="2">
        <v>142</v>
      </c>
      <c r="AK45" s="2">
        <v>146.9</v>
      </c>
      <c r="AL45" s="2">
        <v>141</v>
      </c>
      <c r="AM45" s="2">
        <v>145.6</v>
      </c>
      <c r="AN45" s="2">
        <v>146.5</v>
      </c>
      <c r="AO45" s="2">
        <v>146.9</v>
      </c>
      <c r="AP45" s="2">
        <v>139.5</v>
      </c>
      <c r="AQ45" s="2">
        <v>142.44999999999999</v>
      </c>
      <c r="AR45" s="2">
        <v>143.9</v>
      </c>
      <c r="AS45" s="2">
        <v>149.75</v>
      </c>
      <c r="AT45" s="2">
        <v>138.35</v>
      </c>
      <c r="AU45" s="2">
        <v>147.75</v>
      </c>
      <c r="AV45" s="2">
        <v>148</v>
      </c>
      <c r="AW45" s="2">
        <v>148.05000000000001</v>
      </c>
      <c r="AX45" s="2">
        <v>143</v>
      </c>
      <c r="AY45" s="2">
        <v>144</v>
      </c>
      <c r="AZ45" s="1"/>
      <c r="BA45" s="1"/>
      <c r="BB45" s="1"/>
      <c r="BC45" s="1"/>
    </row>
    <row r="46" spans="1:55" ht="13.8" hidden="1" x14ac:dyDescent="0.3">
      <c r="A46" s="19" t="s">
        <v>47</v>
      </c>
      <c r="B46" s="20">
        <v>2651.4</v>
      </c>
      <c r="C46" s="5" t="str">
        <f>IF(foSecStockWatch[[#This Row],[ltp]] &gt;=foSecStockWatch[[#This Row],[max]],"BUY","NA")</f>
        <v>NA</v>
      </c>
      <c r="D46" s="22">
        <f>MAX(foSecStockWatch[[#This Row],[d1high]],foSecStockWatch[[#This Row],[d2high]],foSecStockWatch[[#This Row],[d3high]],foSecStockWatch[[#This Row],[d4high]])</f>
        <v>2676</v>
      </c>
      <c r="E46" s="22">
        <f>MIN(foSecStockWatch[[#This Row],[d1low]],foSecStockWatch[[#This Row],[d2low]],foSecStockWatch[[#This Row],[d3low]],foSecStockWatch[[#This Row],[d4low]])</f>
        <v>2576</v>
      </c>
      <c r="F46" s="22" t="str">
        <f>IF(foSecStockWatch[[#This Row],[ltp]] &lt;=foSecStockWatch[[#This Row],[low]],"SELL","NA")</f>
        <v>NA</v>
      </c>
      <c r="G46" s="23">
        <v>2964</v>
      </c>
      <c r="H46" s="23">
        <v>1872.95</v>
      </c>
      <c r="I46" s="26">
        <f>100-foSecStockWatch[[#This Row],[max]]*100/foSecStockWatch[[#This Row],[52_high]]</f>
        <v>9.7165991902834037</v>
      </c>
      <c r="J46" s="27">
        <f>foSecStockWatch[[#This Row],[52_low]]*100/foSecStockWatch[[#This Row],[max]]</f>
        <v>69.990657698056808</v>
      </c>
      <c r="K46" s="25">
        <f>foSecStockWatch[[#This Row],[ltp]]-foSecStockWatch[[#This Row],[d2high]]</f>
        <v>-15.5</v>
      </c>
      <c r="L46" s="25">
        <f>foSecStockWatch[[#This Row],[ltp]]-foSecStockWatch[[#This Row],[d2low]]</f>
        <v>17.900000000000091</v>
      </c>
      <c r="M46" s="25">
        <f>AVERAGE(foSecStockWatch[[#This Row],[d2high]],foSecStockWatch[[#This Row],[d3high]],foSecStockWatch[[#This Row],[d4high]])</f>
        <v>2662.6333333333332</v>
      </c>
      <c r="N46" s="25">
        <f>AVERAGE(foSecStockWatch[[#This Row],[d2low]],foSecStockWatch[[#This Row],[d3low]],foSecStockWatch[[#This Row],[d4low]])</f>
        <v>2624.2999999999997</v>
      </c>
      <c r="O46" s="25" t="str">
        <f>IF(foSecStockWatch[[#This Row],[ltp]] &lt;=foSecStockWatch[[#This Row],[LowAvg]],"RED","NA")</f>
        <v>NA</v>
      </c>
      <c r="P46" s="25" t="str">
        <f>IF(foSecStockWatch[[#This Row],[ltp]] &gt;foSecStockWatch[[#This Row],[HighAvg]],"GREEN","NA")</f>
        <v>NA</v>
      </c>
      <c r="Q46" s="25">
        <f>2*foSecStockWatch[[#This Row],[PIVOT]]-foSecStockWatch[[#This Row],[d2low]]</f>
        <v>2641.4666666666672</v>
      </c>
      <c r="R46" s="25">
        <f>foSecStockWatch[[#This Row],[PIVOT]]+foSecStockWatch[[#This Row],[d2high]]-foSecStockWatch[[#This Row],[d2low]]</f>
        <v>2670.8833333333332</v>
      </c>
      <c r="S46" s="25">
        <f>foSecStockWatch[[#This Row],[R1]]+foSecStockWatch[[#This Row],[d2high]]-foSecStockWatch[[#This Row],[d2low]]</f>
        <v>2674.8666666666668</v>
      </c>
      <c r="T46" s="25">
        <f>AVERAGE(foSecStockWatch[[#This Row],[d2high]],foSecStockWatch[[#This Row],[d2close]],foSecStockWatch[[#This Row],[d2low]])</f>
        <v>2637.4833333333336</v>
      </c>
      <c r="U46" s="25">
        <f>foSecStockWatch[[#This Row],[PIVOT]]*2-foSecStockWatch[[#This Row],[d2high]]</f>
        <v>2608.0666666666671</v>
      </c>
      <c r="V46" s="25">
        <f>foSecStockWatch[[#This Row],[PIVOT]]-(foSecStockWatch[[#This Row],[d2high]]-foSecStockWatch[[#This Row],[d2low]])</f>
        <v>2604.0833333333335</v>
      </c>
      <c r="W46" s="25">
        <f>foSecStockWatch[[#This Row],[S1]]-(foSecStockWatch[[#This Row],[d2high]]-foSecStockWatch[[#This Row],[d2low]])</f>
        <v>2574.666666666667</v>
      </c>
      <c r="X46" s="25">
        <f>foSecStockWatch[[#This Row],[ltp]]-foSecStockWatch[[#This Row],[PIVOT]]</f>
        <v>13.916666666666515</v>
      </c>
      <c r="Y46" s="25">
        <f>foSecStockWatch[[#This Row],[ltp]]-foSecStockWatch[[#This Row],[R1]]</f>
        <v>9.9333333333329392</v>
      </c>
      <c r="Z46" s="25">
        <f>foSecStockWatch[[#This Row],[ltp]]-foSecStockWatch[[#This Row],[R2]]</f>
        <v>-19.483333333333121</v>
      </c>
      <c r="AA46" s="25">
        <f>foSecStockWatch[[#This Row],[ltp]]-foSecStockWatch[[#This Row],[R3]]</f>
        <v>-23.466666666666697</v>
      </c>
      <c r="AB46" s="25">
        <f>foSecStockWatch[[#This Row],[ltp]]-foSecStockWatch[[#This Row],[S1]]</f>
        <v>43.33333333333303</v>
      </c>
      <c r="AC46" s="25">
        <f>foSecStockWatch[[#This Row],[ltp]]-foSecStockWatch[[#This Row],[S2]]</f>
        <v>47.316666666666606</v>
      </c>
      <c r="AD46" s="25">
        <f>foSecStockWatch[[#This Row],[ltp]]-foSecStockWatch[[#This Row],[S3]]</f>
        <v>76.733333333333121</v>
      </c>
      <c r="AE46" s="25">
        <f>foSecStockWatch[[#This Row],[d1open]]-foSecStockWatch[[#This Row],[d1high]]</f>
        <v>-14</v>
      </c>
      <c r="AF46" s="25">
        <f>foSecStockWatch[[#This Row],[Open-High]]*100/foSecStockWatch[[#This Row],[ltp]]</f>
        <v>-0.52802293128158706</v>
      </c>
      <c r="AG46" s="25">
        <f>foSecStockWatch[[#This Row],[d1high]]-foSecStockWatch[[#This Row],[d1low]]</f>
        <v>52</v>
      </c>
      <c r="AH46" s="25">
        <f>foSecStockWatch[[#This Row],[Open-Low]]*100/foSecStockWatch[[#This Row],[ltp]]</f>
        <v>1.9612280304744663</v>
      </c>
      <c r="AI46" s="25" t="b">
        <f>foSecStockWatch[[#This Row],[ltp]]&gt;foSecStockWatch[[#This Row],[d2close]]</f>
        <v>1</v>
      </c>
      <c r="AJ46" s="2">
        <v>2645</v>
      </c>
      <c r="AK46" s="2">
        <v>2659</v>
      </c>
      <c r="AL46" s="2">
        <v>2607</v>
      </c>
      <c r="AM46" s="2">
        <v>2651.4</v>
      </c>
      <c r="AN46" s="2">
        <v>2626.15</v>
      </c>
      <c r="AO46" s="2">
        <v>2666.9</v>
      </c>
      <c r="AP46" s="2">
        <v>2612.0500000000002</v>
      </c>
      <c r="AQ46" s="2">
        <v>2633.5</v>
      </c>
      <c r="AR46" s="2">
        <v>2624.75</v>
      </c>
      <c r="AS46" s="2">
        <v>2676</v>
      </c>
      <c r="AT46" s="2">
        <v>2600.3000000000002</v>
      </c>
      <c r="AU46" s="2">
        <v>2663.4</v>
      </c>
      <c r="AV46" s="2">
        <v>2630</v>
      </c>
      <c r="AW46" s="2">
        <v>2645</v>
      </c>
      <c r="AX46" s="2">
        <v>2576</v>
      </c>
      <c r="AY46" s="2">
        <v>2616</v>
      </c>
      <c r="AZ46" s="1"/>
      <c r="BA46" s="1"/>
      <c r="BB46" s="1"/>
      <c r="BC46" s="1"/>
    </row>
    <row r="47" spans="1:55" ht="13.8" hidden="1" x14ac:dyDescent="0.3">
      <c r="A47" s="19" t="s">
        <v>48</v>
      </c>
      <c r="B47" s="20">
        <v>18200</v>
      </c>
      <c r="C47" s="5" t="str">
        <f>IF(foSecStockWatch[[#This Row],[ltp]] &gt;=foSecStockWatch[[#This Row],[max]],"BUY","NA")</f>
        <v>NA</v>
      </c>
      <c r="D47" s="22">
        <f>MAX(foSecStockWatch[[#This Row],[d1high]],foSecStockWatch[[#This Row],[d2high]],foSecStockWatch[[#This Row],[d3high]],foSecStockWatch[[#This Row],[d4high]])</f>
        <v>18349</v>
      </c>
      <c r="E47" s="22">
        <f>MIN(foSecStockWatch[[#This Row],[d1low]],foSecStockWatch[[#This Row],[d2low]],foSecStockWatch[[#This Row],[d3low]],foSecStockWatch[[#This Row],[d4low]])</f>
        <v>17655</v>
      </c>
      <c r="F47" s="22" t="str">
        <f>IF(foSecStockWatch[[#This Row],[ltp]] &lt;=foSecStockWatch[[#This Row],[low]],"SELL","NA")</f>
        <v>NA</v>
      </c>
      <c r="G47" s="23">
        <v>25350</v>
      </c>
      <c r="H47" s="23">
        <v>15200</v>
      </c>
      <c r="I47" s="26">
        <f>100-foSecStockWatch[[#This Row],[max]]*100/foSecStockWatch[[#This Row],[52_high]]</f>
        <v>27.61735700197238</v>
      </c>
      <c r="J47" s="27">
        <f>foSecStockWatch[[#This Row],[52_low]]*100/foSecStockWatch[[#This Row],[max]]</f>
        <v>82.838301814812795</v>
      </c>
      <c r="K47" s="25">
        <f>foSecStockWatch[[#This Row],[ltp]]-foSecStockWatch[[#This Row],[d2high]]</f>
        <v>5</v>
      </c>
      <c r="L47" s="25">
        <f>foSecStockWatch[[#This Row],[ltp]]-foSecStockWatch[[#This Row],[d2low]]</f>
        <v>147.5</v>
      </c>
      <c r="M47" s="25">
        <f>AVERAGE(foSecStockWatch[[#This Row],[d2high]],foSecStockWatch[[#This Row],[d3high]],foSecStockWatch[[#This Row],[d4high]])</f>
        <v>18216.100000000002</v>
      </c>
      <c r="N47" s="25">
        <f>AVERAGE(foSecStockWatch[[#This Row],[d2low]],foSecStockWatch[[#This Row],[d3low]],foSecStockWatch[[#This Row],[d4low]])</f>
        <v>17982.283333333333</v>
      </c>
      <c r="O47" s="25" t="str">
        <f>IF(foSecStockWatch[[#This Row],[ltp]] &lt;=foSecStockWatch[[#This Row],[LowAvg]],"RED","NA")</f>
        <v>NA</v>
      </c>
      <c r="P47" s="25" t="str">
        <f>IF(foSecStockWatch[[#This Row],[ltp]] &gt;foSecStockWatch[[#This Row],[HighAvg]],"GREEN","NA")</f>
        <v>NA</v>
      </c>
      <c r="Q47" s="25">
        <f>2*foSecStockWatch[[#This Row],[PIVOT]]-foSecStockWatch[[#This Row],[d2low]]</f>
        <v>18013.666666666664</v>
      </c>
      <c r="R47" s="25">
        <f>foSecStockWatch[[#This Row],[PIVOT]]+foSecStockWatch[[#This Row],[d2high]]-foSecStockWatch[[#This Row],[d2low]]</f>
        <v>18175.583333333328</v>
      </c>
      <c r="S47" s="25">
        <f>foSecStockWatch[[#This Row],[R1]]+foSecStockWatch[[#This Row],[d2high]]-foSecStockWatch[[#This Row],[d2low]]</f>
        <v>18156.166666666664</v>
      </c>
      <c r="T47" s="25">
        <f>AVERAGE(foSecStockWatch[[#This Row],[d2high]],foSecStockWatch[[#This Row],[d2close]],foSecStockWatch[[#This Row],[d2low]])</f>
        <v>18033.083333333332</v>
      </c>
      <c r="U47" s="25">
        <f>foSecStockWatch[[#This Row],[PIVOT]]*2-foSecStockWatch[[#This Row],[d2high]]</f>
        <v>17871.166666666664</v>
      </c>
      <c r="V47" s="25">
        <f>foSecStockWatch[[#This Row],[PIVOT]]-(foSecStockWatch[[#This Row],[d2high]]-foSecStockWatch[[#This Row],[d2low]])</f>
        <v>17890.583333333332</v>
      </c>
      <c r="W47" s="25">
        <f>foSecStockWatch[[#This Row],[S1]]-(foSecStockWatch[[#This Row],[d2high]]-foSecStockWatch[[#This Row],[d2low]])</f>
        <v>17728.666666666664</v>
      </c>
      <c r="X47" s="25">
        <f>foSecStockWatch[[#This Row],[ltp]]-foSecStockWatch[[#This Row],[PIVOT]]</f>
        <v>166.91666666666788</v>
      </c>
      <c r="Y47" s="25">
        <f>foSecStockWatch[[#This Row],[ltp]]-foSecStockWatch[[#This Row],[R1]]</f>
        <v>186.33333333333576</v>
      </c>
      <c r="Z47" s="25">
        <f>foSecStockWatch[[#This Row],[ltp]]-foSecStockWatch[[#This Row],[R2]]</f>
        <v>24.416666666671517</v>
      </c>
      <c r="AA47" s="25">
        <f>foSecStockWatch[[#This Row],[ltp]]-foSecStockWatch[[#This Row],[R3]]</f>
        <v>43.833333333335759</v>
      </c>
      <c r="AB47" s="25">
        <f>foSecStockWatch[[#This Row],[ltp]]-foSecStockWatch[[#This Row],[S1]]</f>
        <v>328.83333333333576</v>
      </c>
      <c r="AC47" s="25">
        <f>foSecStockWatch[[#This Row],[ltp]]-foSecStockWatch[[#This Row],[S2]]</f>
        <v>309.41666666666788</v>
      </c>
      <c r="AD47" s="25">
        <f>foSecStockWatch[[#This Row],[ltp]]-foSecStockWatch[[#This Row],[S3]]</f>
        <v>471.33333333333576</v>
      </c>
      <c r="AE47" s="25">
        <f>foSecStockWatch[[#This Row],[d1open]]-foSecStockWatch[[#This Row],[d1high]]</f>
        <v>-258</v>
      </c>
      <c r="AF47" s="25">
        <f>foSecStockWatch[[#This Row],[Open-High]]*100/foSecStockWatch[[#This Row],[ltp]]</f>
        <v>-1.4175824175824177</v>
      </c>
      <c r="AG47" s="25">
        <f>foSecStockWatch[[#This Row],[d1high]]-foSecStockWatch[[#This Row],[d1low]]</f>
        <v>449</v>
      </c>
      <c r="AH47" s="25">
        <f>foSecStockWatch[[#This Row],[Open-Low]]*100/foSecStockWatch[[#This Row],[ltp]]</f>
        <v>2.4670329670329672</v>
      </c>
      <c r="AI47" s="25" t="b">
        <f>foSecStockWatch[[#This Row],[ltp]]&gt;foSecStockWatch[[#This Row],[d2close]]</f>
        <v>1</v>
      </c>
      <c r="AJ47" s="2">
        <v>18091</v>
      </c>
      <c r="AK47" s="2">
        <v>18349</v>
      </c>
      <c r="AL47" s="2">
        <v>17900</v>
      </c>
      <c r="AM47" s="2">
        <v>18201.150000000001</v>
      </c>
      <c r="AN47" s="2">
        <v>18195</v>
      </c>
      <c r="AO47" s="2">
        <v>18195</v>
      </c>
      <c r="AP47" s="2">
        <v>17851.75</v>
      </c>
      <c r="AQ47" s="2">
        <v>18052.5</v>
      </c>
      <c r="AR47" s="2">
        <v>17950.05</v>
      </c>
      <c r="AS47" s="2">
        <v>18300</v>
      </c>
      <c r="AT47" s="2">
        <v>17833.099999999999</v>
      </c>
      <c r="AU47" s="2">
        <v>18239.349999999999</v>
      </c>
      <c r="AV47" s="2">
        <v>17934.95</v>
      </c>
      <c r="AW47" s="2">
        <v>18153.3</v>
      </c>
      <c r="AX47" s="2">
        <v>17655</v>
      </c>
      <c r="AY47" s="2">
        <v>18001</v>
      </c>
      <c r="AZ47" s="1"/>
      <c r="BA47" s="1"/>
      <c r="BB47" s="1"/>
      <c r="BC47" s="1"/>
    </row>
    <row r="48" spans="1:55" ht="13.8" hidden="1" x14ac:dyDescent="0.3">
      <c r="A48" s="19" t="s">
        <v>49</v>
      </c>
      <c r="B48" s="20">
        <v>100.05</v>
      </c>
      <c r="C48" s="5" t="str">
        <f>IF(foSecStockWatch[[#This Row],[ltp]] &gt;=foSecStockWatch[[#This Row],[max]],"BUY","NA")</f>
        <v>NA</v>
      </c>
      <c r="D48" s="22">
        <f>MAX(foSecStockWatch[[#This Row],[d1high]],foSecStockWatch[[#This Row],[d2high]],foSecStockWatch[[#This Row],[d3high]],foSecStockWatch[[#This Row],[d4high]])</f>
        <v>103.45</v>
      </c>
      <c r="E48" s="22">
        <f>MIN(foSecStockWatch[[#This Row],[d1low]],foSecStockWatch[[#This Row],[d2low]],foSecStockWatch[[#This Row],[d3low]],foSecStockWatch[[#This Row],[d4low]])</f>
        <v>96</v>
      </c>
      <c r="F48" s="22" t="str">
        <f>IF(foSecStockWatch[[#This Row],[ltp]] &lt;=foSecStockWatch[[#This Row],[low]],"SELL","NA")</f>
        <v>NA</v>
      </c>
      <c r="G48" s="23">
        <v>143.65</v>
      </c>
      <c r="H48" s="23">
        <v>77.849999999999994</v>
      </c>
      <c r="I48" s="26">
        <f>100-foSecStockWatch[[#This Row],[max]]*100/foSecStockWatch[[#This Row],[52_high]]</f>
        <v>27.984684998259667</v>
      </c>
      <c r="J48" s="27">
        <f>foSecStockWatch[[#This Row],[52_low]]*100/foSecStockWatch[[#This Row],[max]]</f>
        <v>75.253745770903805</v>
      </c>
      <c r="K48" s="25">
        <f>foSecStockWatch[[#This Row],[ltp]]-foSecStockWatch[[#This Row],[d2high]]</f>
        <v>-3.4000000000000057</v>
      </c>
      <c r="L48" s="25">
        <f>foSecStockWatch[[#This Row],[ltp]]-foSecStockWatch[[#This Row],[d2low]]</f>
        <v>2.8499999999999943</v>
      </c>
      <c r="M48" s="25">
        <f>AVERAGE(foSecStockWatch[[#This Row],[d2high]],foSecStockWatch[[#This Row],[d3high]],foSecStockWatch[[#This Row],[d4high]])</f>
        <v>102.26666666666665</v>
      </c>
      <c r="N48" s="25">
        <f>AVERAGE(foSecStockWatch[[#This Row],[d2low]],foSecStockWatch[[#This Row],[d3low]],foSecStockWatch[[#This Row],[d4low]])</f>
        <v>99.016666666666666</v>
      </c>
      <c r="O48" s="25" t="str">
        <f>IF(foSecStockWatch[[#This Row],[ltp]] &lt;=foSecStockWatch[[#This Row],[LowAvg]],"RED","NA")</f>
        <v>NA</v>
      </c>
      <c r="P48" s="25" t="str">
        <f>IF(foSecStockWatch[[#This Row],[ltp]] &gt;foSecStockWatch[[#This Row],[HighAvg]],"GREEN","NA")</f>
        <v>NA</v>
      </c>
      <c r="Q48" s="25">
        <f>2*foSecStockWatch[[#This Row],[PIVOT]]-foSecStockWatch[[#This Row],[d2low]]</f>
        <v>100.00000000000001</v>
      </c>
      <c r="R48" s="25">
        <f>foSecStockWatch[[#This Row],[PIVOT]]+foSecStockWatch[[#This Row],[d2high]]-foSecStockWatch[[#This Row],[d2low]]</f>
        <v>104.85000000000001</v>
      </c>
      <c r="S48" s="25">
        <f>foSecStockWatch[[#This Row],[R1]]+foSecStockWatch[[#This Row],[d2high]]-foSecStockWatch[[#This Row],[d2low]]</f>
        <v>106.25000000000001</v>
      </c>
      <c r="T48" s="25">
        <f>AVERAGE(foSecStockWatch[[#This Row],[d2high]],foSecStockWatch[[#This Row],[d2close]],foSecStockWatch[[#This Row],[d2low]])</f>
        <v>98.600000000000009</v>
      </c>
      <c r="U48" s="25">
        <f>foSecStockWatch[[#This Row],[PIVOT]]*2-foSecStockWatch[[#This Row],[d2high]]</f>
        <v>93.750000000000014</v>
      </c>
      <c r="V48" s="25">
        <f>foSecStockWatch[[#This Row],[PIVOT]]-(foSecStockWatch[[#This Row],[d2high]]-foSecStockWatch[[#This Row],[d2low]])</f>
        <v>92.350000000000009</v>
      </c>
      <c r="W48" s="25">
        <f>foSecStockWatch[[#This Row],[S1]]-(foSecStockWatch[[#This Row],[d2high]]-foSecStockWatch[[#This Row],[d2low]])</f>
        <v>87.500000000000014</v>
      </c>
      <c r="X48" s="25">
        <f>foSecStockWatch[[#This Row],[ltp]]-foSecStockWatch[[#This Row],[PIVOT]]</f>
        <v>1.4499999999999886</v>
      </c>
      <c r="Y48" s="25">
        <f>foSecStockWatch[[#This Row],[ltp]]-foSecStockWatch[[#This Row],[R1]]</f>
        <v>4.9999999999982947E-2</v>
      </c>
      <c r="Z48" s="25">
        <f>foSecStockWatch[[#This Row],[ltp]]-foSecStockWatch[[#This Row],[R2]]</f>
        <v>-4.8000000000000114</v>
      </c>
      <c r="AA48" s="25">
        <f>foSecStockWatch[[#This Row],[ltp]]-foSecStockWatch[[#This Row],[R3]]</f>
        <v>-6.2000000000000171</v>
      </c>
      <c r="AB48" s="25">
        <f>foSecStockWatch[[#This Row],[ltp]]-foSecStockWatch[[#This Row],[S1]]</f>
        <v>6.2999999999999829</v>
      </c>
      <c r="AC48" s="25">
        <f>foSecStockWatch[[#This Row],[ltp]]-foSecStockWatch[[#This Row],[S2]]</f>
        <v>7.6999999999999886</v>
      </c>
      <c r="AD48" s="25">
        <f>foSecStockWatch[[#This Row],[ltp]]-foSecStockWatch[[#This Row],[S3]]</f>
        <v>12.549999999999983</v>
      </c>
      <c r="AE48" s="25">
        <f>foSecStockWatch[[#This Row],[d1open]]-foSecStockWatch[[#This Row],[d1high]]</f>
        <v>-4.7999999999999972</v>
      </c>
      <c r="AF48" s="25">
        <f>foSecStockWatch[[#This Row],[Open-High]]*100/foSecStockWatch[[#This Row],[ltp]]</f>
        <v>-4.7976011994002974</v>
      </c>
      <c r="AG48" s="25">
        <f>foSecStockWatch[[#This Row],[d1high]]-foSecStockWatch[[#This Row],[d1low]]</f>
        <v>4.7999999999999972</v>
      </c>
      <c r="AH48" s="25">
        <f>foSecStockWatch[[#This Row],[Open-Low]]*100/foSecStockWatch[[#This Row],[ltp]]</f>
        <v>4.7976011994002974</v>
      </c>
      <c r="AI48" s="25" t="b">
        <f>foSecStockWatch[[#This Row],[ltp]]&gt;foSecStockWatch[[#This Row],[d2close]]</f>
        <v>1</v>
      </c>
      <c r="AJ48" s="2">
        <v>96</v>
      </c>
      <c r="AK48" s="2">
        <v>100.8</v>
      </c>
      <c r="AL48" s="2">
        <v>96</v>
      </c>
      <c r="AM48" s="2">
        <v>100</v>
      </c>
      <c r="AN48" s="2">
        <v>101.35</v>
      </c>
      <c r="AO48" s="2">
        <v>103.45</v>
      </c>
      <c r="AP48" s="2">
        <v>95.15</v>
      </c>
      <c r="AQ48" s="2">
        <v>97.2</v>
      </c>
      <c r="AR48" s="2">
        <v>100.25</v>
      </c>
      <c r="AS48" s="2">
        <v>101.5</v>
      </c>
      <c r="AT48" s="2">
        <v>97.35</v>
      </c>
      <c r="AU48" s="2">
        <v>100.85</v>
      </c>
      <c r="AV48" s="2">
        <v>100</v>
      </c>
      <c r="AW48" s="2">
        <v>101.85</v>
      </c>
      <c r="AX48" s="2">
        <v>99</v>
      </c>
      <c r="AY48" s="2">
        <v>100</v>
      </c>
      <c r="AZ48" s="1"/>
      <c r="BA48" s="1"/>
      <c r="BB48" s="1"/>
      <c r="BC48" s="1"/>
    </row>
    <row r="49" spans="1:55" ht="13.8" hidden="1" x14ac:dyDescent="0.3">
      <c r="A49" s="19" t="s">
        <v>50</v>
      </c>
      <c r="B49" s="20">
        <v>597.5</v>
      </c>
      <c r="C49" s="5" t="str">
        <f>IF(foSecStockWatch[[#This Row],[ltp]] &gt;=foSecStockWatch[[#This Row],[max]],"BUY","NA")</f>
        <v>NA</v>
      </c>
      <c r="D49" s="22">
        <f>MAX(foSecStockWatch[[#This Row],[d1high]],foSecStockWatch[[#This Row],[d2high]],foSecStockWatch[[#This Row],[d3high]],foSecStockWatch[[#This Row],[d4high]])</f>
        <v>615.70000000000005</v>
      </c>
      <c r="E49" s="22">
        <f>MIN(foSecStockWatch[[#This Row],[d1low]],foSecStockWatch[[#This Row],[d2low]],foSecStockWatch[[#This Row],[d3low]],foSecStockWatch[[#This Row],[d4low]])</f>
        <v>588</v>
      </c>
      <c r="F49" s="22" t="str">
        <f>IF(foSecStockWatch[[#This Row],[ltp]] &lt;=foSecStockWatch[[#This Row],[low]],"SELL","NA")</f>
        <v>NA</v>
      </c>
      <c r="G49" s="23">
        <v>833.9</v>
      </c>
      <c r="H49" s="23">
        <v>423.55</v>
      </c>
      <c r="I49" s="26">
        <f>100-foSecStockWatch[[#This Row],[max]]*100/foSecStockWatch[[#This Row],[52_high]]</f>
        <v>26.166206979254099</v>
      </c>
      <c r="J49" s="27">
        <f>foSecStockWatch[[#This Row],[52_low]]*100/foSecStockWatch[[#This Row],[max]]</f>
        <v>68.791619295111246</v>
      </c>
      <c r="K49" s="25">
        <f>foSecStockWatch[[#This Row],[ltp]]-foSecStockWatch[[#This Row],[d2high]]</f>
        <v>-18.200000000000045</v>
      </c>
      <c r="L49" s="25">
        <f>foSecStockWatch[[#This Row],[ltp]]-foSecStockWatch[[#This Row],[d2low]]</f>
        <v>-6.1499999999999773</v>
      </c>
      <c r="M49" s="25">
        <f>AVERAGE(foSecStockWatch[[#This Row],[d2high]],foSecStockWatch[[#This Row],[d3high]],foSecStockWatch[[#This Row],[d4high]])</f>
        <v>611.86666666666667</v>
      </c>
      <c r="N49" s="25">
        <f>AVERAGE(foSecStockWatch[[#This Row],[d2low]],foSecStockWatch[[#This Row],[d3low]],foSecStockWatch[[#This Row],[d4low]])</f>
        <v>599.88333333333333</v>
      </c>
      <c r="O49" s="25" t="str">
        <f>IF(foSecStockWatch[[#This Row],[ltp]] &lt;=foSecStockWatch[[#This Row],[LowAvg]],"RED","NA")</f>
        <v>RED</v>
      </c>
      <c r="P49" s="25" t="str">
        <f>IF(foSecStockWatch[[#This Row],[ltp]] &gt;foSecStockWatch[[#This Row],[HighAvg]],"GREEN","NA")</f>
        <v>NA</v>
      </c>
      <c r="Q49" s="25">
        <f>2*foSecStockWatch[[#This Row],[PIVOT]]-foSecStockWatch[[#This Row],[d2low]]</f>
        <v>607.35</v>
      </c>
      <c r="R49" s="25">
        <f>foSecStockWatch[[#This Row],[PIVOT]]+foSecStockWatch[[#This Row],[d2high]]-foSecStockWatch[[#This Row],[d2low]]</f>
        <v>617.55000000000007</v>
      </c>
      <c r="S49" s="25">
        <f>foSecStockWatch[[#This Row],[R1]]+foSecStockWatch[[#This Row],[d2high]]-foSecStockWatch[[#This Row],[d2low]]</f>
        <v>619.4000000000002</v>
      </c>
      <c r="T49" s="25">
        <f>AVERAGE(foSecStockWatch[[#This Row],[d2high]],foSecStockWatch[[#This Row],[d2close]],foSecStockWatch[[#This Row],[d2low]])</f>
        <v>605.5</v>
      </c>
      <c r="U49" s="25">
        <f>foSecStockWatch[[#This Row],[PIVOT]]*2-foSecStockWatch[[#This Row],[d2high]]</f>
        <v>595.29999999999995</v>
      </c>
      <c r="V49" s="25">
        <f>foSecStockWatch[[#This Row],[PIVOT]]-(foSecStockWatch[[#This Row],[d2high]]-foSecStockWatch[[#This Row],[d2low]])</f>
        <v>593.44999999999993</v>
      </c>
      <c r="W49" s="25">
        <f>foSecStockWatch[[#This Row],[S1]]-(foSecStockWatch[[#This Row],[d2high]]-foSecStockWatch[[#This Row],[d2low]])</f>
        <v>583.24999999999989</v>
      </c>
      <c r="X49" s="25">
        <f>foSecStockWatch[[#This Row],[ltp]]-foSecStockWatch[[#This Row],[PIVOT]]</f>
        <v>-8</v>
      </c>
      <c r="Y49" s="25">
        <f>foSecStockWatch[[#This Row],[ltp]]-foSecStockWatch[[#This Row],[R1]]</f>
        <v>-9.8500000000000227</v>
      </c>
      <c r="Z49" s="25">
        <f>foSecStockWatch[[#This Row],[ltp]]-foSecStockWatch[[#This Row],[R2]]</f>
        <v>-20.050000000000068</v>
      </c>
      <c r="AA49" s="25">
        <f>foSecStockWatch[[#This Row],[ltp]]-foSecStockWatch[[#This Row],[R3]]</f>
        <v>-21.900000000000205</v>
      </c>
      <c r="AB49" s="25">
        <f>foSecStockWatch[[#This Row],[ltp]]-foSecStockWatch[[#This Row],[S1]]</f>
        <v>2.2000000000000455</v>
      </c>
      <c r="AC49" s="25">
        <f>foSecStockWatch[[#This Row],[ltp]]-foSecStockWatch[[#This Row],[S2]]</f>
        <v>4.0500000000000682</v>
      </c>
      <c r="AD49" s="25">
        <f>foSecStockWatch[[#This Row],[ltp]]-foSecStockWatch[[#This Row],[S3]]</f>
        <v>14.250000000000114</v>
      </c>
      <c r="AE49" s="25">
        <f>foSecStockWatch[[#This Row],[d1open]]-foSecStockWatch[[#This Row],[d1high]]</f>
        <v>-3.7999999999999545</v>
      </c>
      <c r="AF49" s="25">
        <f>foSecStockWatch[[#This Row],[Open-High]]*100/foSecStockWatch[[#This Row],[ltp]]</f>
        <v>-0.6359832635983188</v>
      </c>
      <c r="AG49" s="25">
        <f>foSecStockWatch[[#This Row],[d1high]]-foSecStockWatch[[#This Row],[d1low]]</f>
        <v>21.799999999999955</v>
      </c>
      <c r="AH49" s="25">
        <f>foSecStockWatch[[#This Row],[Open-Low]]*100/foSecStockWatch[[#This Row],[ltp]]</f>
        <v>3.6485355648535487</v>
      </c>
      <c r="AI49" s="25" t="b">
        <f>foSecStockWatch[[#This Row],[ltp]]&gt;foSecStockWatch[[#This Row],[d2close]]</f>
        <v>1</v>
      </c>
      <c r="AJ49" s="2">
        <v>607</v>
      </c>
      <c r="AK49" s="2">
        <v>610.79999999999995</v>
      </c>
      <c r="AL49" s="2">
        <v>589</v>
      </c>
      <c r="AM49" s="2">
        <v>598</v>
      </c>
      <c r="AN49" s="2">
        <v>604.9</v>
      </c>
      <c r="AO49" s="2">
        <v>615.70000000000005</v>
      </c>
      <c r="AP49" s="2">
        <v>597.15</v>
      </c>
      <c r="AQ49" s="2">
        <v>603.65</v>
      </c>
      <c r="AR49" s="2">
        <v>597.1</v>
      </c>
      <c r="AS49" s="2">
        <v>612.65</v>
      </c>
      <c r="AT49" s="2">
        <v>581.5</v>
      </c>
      <c r="AU49" s="2">
        <v>608</v>
      </c>
      <c r="AV49" s="2">
        <v>600</v>
      </c>
      <c r="AW49" s="2">
        <v>607.25</v>
      </c>
      <c r="AX49" s="2">
        <v>588</v>
      </c>
      <c r="AY49" s="2">
        <v>601</v>
      </c>
      <c r="AZ49" s="1"/>
      <c r="BA49" s="1"/>
      <c r="BB49" s="1"/>
      <c r="BC49" s="1"/>
    </row>
    <row r="50" spans="1:55" ht="13.8" hidden="1" x14ac:dyDescent="0.3">
      <c r="A50" s="19" t="s">
        <v>51</v>
      </c>
      <c r="B50" s="20">
        <v>182.9</v>
      </c>
      <c r="C50" s="5" t="str">
        <f>IF(foSecStockWatch[[#This Row],[ltp]] &gt;=foSecStockWatch[[#This Row],[max]],"BUY","NA")</f>
        <v>NA</v>
      </c>
      <c r="D50" s="22">
        <f>MAX(foSecStockWatch[[#This Row],[d1high]],foSecStockWatch[[#This Row],[d2high]],foSecStockWatch[[#This Row],[d3high]],foSecStockWatch[[#This Row],[d4high]])</f>
        <v>191.8</v>
      </c>
      <c r="E50" s="22">
        <f>MIN(foSecStockWatch[[#This Row],[d1low]],foSecStockWatch[[#This Row],[d2low]],foSecStockWatch[[#This Row],[d3low]],foSecStockWatch[[#This Row],[d4low]])</f>
        <v>182</v>
      </c>
      <c r="F50" s="22" t="str">
        <f>IF(foSecStockWatch[[#This Row],[ltp]] &lt;=foSecStockWatch[[#This Row],[low]],"SELL","NA")</f>
        <v>NA</v>
      </c>
      <c r="G50" s="23">
        <v>273.8</v>
      </c>
      <c r="H50" s="23">
        <v>166</v>
      </c>
      <c r="I50" s="26">
        <f>100-foSecStockWatch[[#This Row],[max]]*100/foSecStockWatch[[#This Row],[52_high]]</f>
        <v>29.948867786705634</v>
      </c>
      <c r="J50" s="27">
        <f>foSecStockWatch[[#This Row],[52_low]]*100/foSecStockWatch[[#This Row],[max]]</f>
        <v>86.548488008342019</v>
      </c>
      <c r="K50" s="25">
        <f>foSecStockWatch[[#This Row],[ltp]]-foSecStockWatch[[#This Row],[d2high]]</f>
        <v>-7.5999999999999943</v>
      </c>
      <c r="L50" s="25">
        <f>foSecStockWatch[[#This Row],[ltp]]-foSecStockWatch[[#This Row],[d2low]]</f>
        <v>-1.1500000000000057</v>
      </c>
      <c r="M50" s="25">
        <f>AVERAGE(foSecStockWatch[[#This Row],[d2high]],foSecStockWatch[[#This Row],[d3high]],foSecStockWatch[[#This Row],[d4high]])</f>
        <v>191.29999999999998</v>
      </c>
      <c r="N50" s="25">
        <f>AVERAGE(foSecStockWatch[[#This Row],[d2low]],foSecStockWatch[[#This Row],[d3low]],foSecStockWatch[[#This Row],[d4low]])</f>
        <v>186.95000000000002</v>
      </c>
      <c r="O50" s="25" t="str">
        <f>IF(foSecStockWatch[[#This Row],[ltp]] &lt;=foSecStockWatch[[#This Row],[LowAvg]],"RED","NA")</f>
        <v>RED</v>
      </c>
      <c r="P50" s="25" t="str">
        <f>IF(foSecStockWatch[[#This Row],[ltp]] &gt;foSecStockWatch[[#This Row],[HighAvg]],"GREEN","NA")</f>
        <v>NA</v>
      </c>
      <c r="Q50" s="25">
        <f>2*foSecStockWatch[[#This Row],[PIVOT]]-foSecStockWatch[[#This Row],[d2low]]</f>
        <v>187.01666666666665</v>
      </c>
      <c r="R50" s="25">
        <f>foSecStockWatch[[#This Row],[PIVOT]]+foSecStockWatch[[#This Row],[d2high]]-foSecStockWatch[[#This Row],[d2low]]</f>
        <v>191.98333333333329</v>
      </c>
      <c r="S50" s="25">
        <f>foSecStockWatch[[#This Row],[R1]]+foSecStockWatch[[#This Row],[d2high]]-foSecStockWatch[[#This Row],[d2low]]</f>
        <v>193.46666666666664</v>
      </c>
      <c r="T50" s="25">
        <f>AVERAGE(foSecStockWatch[[#This Row],[d2high]],foSecStockWatch[[#This Row],[d2close]],foSecStockWatch[[#This Row],[d2low]])</f>
        <v>185.53333333333333</v>
      </c>
      <c r="U50" s="25">
        <f>foSecStockWatch[[#This Row],[PIVOT]]*2-foSecStockWatch[[#This Row],[d2high]]</f>
        <v>180.56666666666666</v>
      </c>
      <c r="V50" s="25">
        <f>foSecStockWatch[[#This Row],[PIVOT]]-(foSecStockWatch[[#This Row],[d2high]]-foSecStockWatch[[#This Row],[d2low]])</f>
        <v>179.08333333333334</v>
      </c>
      <c r="W50" s="25">
        <f>foSecStockWatch[[#This Row],[S1]]-(foSecStockWatch[[#This Row],[d2high]]-foSecStockWatch[[#This Row],[d2low]])</f>
        <v>174.11666666666667</v>
      </c>
      <c r="X50" s="25">
        <f>foSecStockWatch[[#This Row],[ltp]]-foSecStockWatch[[#This Row],[PIVOT]]</f>
        <v>-2.6333333333333258</v>
      </c>
      <c r="Y50" s="25">
        <f>foSecStockWatch[[#This Row],[ltp]]-foSecStockWatch[[#This Row],[R1]]</f>
        <v>-4.1166666666666458</v>
      </c>
      <c r="Z50" s="25">
        <f>foSecStockWatch[[#This Row],[ltp]]-foSecStockWatch[[#This Row],[R2]]</f>
        <v>-9.083333333333286</v>
      </c>
      <c r="AA50" s="25">
        <f>foSecStockWatch[[#This Row],[ltp]]-foSecStockWatch[[#This Row],[R3]]</f>
        <v>-10.566666666666634</v>
      </c>
      <c r="AB50" s="25">
        <f>foSecStockWatch[[#This Row],[ltp]]-foSecStockWatch[[#This Row],[S1]]</f>
        <v>2.3333333333333428</v>
      </c>
      <c r="AC50" s="25">
        <f>foSecStockWatch[[#This Row],[ltp]]-foSecStockWatch[[#This Row],[S2]]</f>
        <v>3.8166666666666629</v>
      </c>
      <c r="AD50" s="25">
        <f>foSecStockWatch[[#This Row],[ltp]]-foSecStockWatch[[#This Row],[S3]]</f>
        <v>8.7833333333333314</v>
      </c>
      <c r="AE50" s="25">
        <f>foSecStockWatch[[#This Row],[d1open]]-foSecStockWatch[[#This Row],[d1high]]</f>
        <v>-3.1500000000000057</v>
      </c>
      <c r="AF50" s="25">
        <f>foSecStockWatch[[#This Row],[Open-High]]*100/foSecStockWatch[[#This Row],[ltp]]</f>
        <v>-1.7222525970475699</v>
      </c>
      <c r="AG50" s="25">
        <f>foSecStockWatch[[#This Row],[d1high]]-foSecStockWatch[[#This Row],[d1low]]</f>
        <v>6.1500000000000057</v>
      </c>
      <c r="AH50" s="25">
        <f>foSecStockWatch[[#This Row],[Open-Low]]*100/foSecStockWatch[[#This Row],[ltp]]</f>
        <v>3.3624931656643002</v>
      </c>
      <c r="AI50" s="25" t="b">
        <f>foSecStockWatch[[#This Row],[ltp]]&gt;foSecStockWatch[[#This Row],[d2close]]</f>
        <v>1</v>
      </c>
      <c r="AJ50" s="2">
        <v>185</v>
      </c>
      <c r="AK50" s="2">
        <v>188.15</v>
      </c>
      <c r="AL50" s="2">
        <v>182</v>
      </c>
      <c r="AM50" s="2">
        <v>183.45</v>
      </c>
      <c r="AN50" s="2">
        <v>190.5</v>
      </c>
      <c r="AO50" s="2">
        <v>190.5</v>
      </c>
      <c r="AP50" s="2">
        <v>182.05</v>
      </c>
      <c r="AQ50" s="2">
        <v>184.05</v>
      </c>
      <c r="AR50" s="2">
        <v>186</v>
      </c>
      <c r="AS50" s="2">
        <v>191.8</v>
      </c>
      <c r="AT50" s="2">
        <v>184.35</v>
      </c>
      <c r="AU50" s="2">
        <v>190.8</v>
      </c>
      <c r="AV50" s="2">
        <v>189.1</v>
      </c>
      <c r="AW50" s="2">
        <v>191.6</v>
      </c>
      <c r="AX50" s="2">
        <v>186</v>
      </c>
      <c r="AY50" s="2">
        <v>186</v>
      </c>
      <c r="AZ50" s="1"/>
      <c r="BA50" s="1"/>
      <c r="BB50" s="1"/>
      <c r="BC50" s="1"/>
    </row>
    <row r="51" spans="1:55" ht="13.8" hidden="1" x14ac:dyDescent="0.3">
      <c r="A51" s="19" t="s">
        <v>52</v>
      </c>
      <c r="B51" s="20">
        <v>84</v>
      </c>
      <c r="C51" s="5" t="str">
        <f>IF(foSecStockWatch[[#This Row],[ltp]] &gt;=foSecStockWatch[[#This Row],[max]],"BUY","NA")</f>
        <v>NA</v>
      </c>
      <c r="D51" s="22">
        <f>MAX(foSecStockWatch[[#This Row],[d1high]],foSecStockWatch[[#This Row],[d2high]],foSecStockWatch[[#This Row],[d3high]],foSecStockWatch[[#This Row],[d4high]])</f>
        <v>86.45</v>
      </c>
      <c r="E51" s="22">
        <f>MIN(foSecStockWatch[[#This Row],[d1low]],foSecStockWatch[[#This Row],[d2low]],foSecStockWatch[[#This Row],[d3low]],foSecStockWatch[[#This Row],[d4low]])</f>
        <v>83</v>
      </c>
      <c r="F51" s="22" t="str">
        <f>IF(foSecStockWatch[[#This Row],[ltp]] &lt;=foSecStockWatch[[#This Row],[low]],"SELL","NA")</f>
        <v>NA</v>
      </c>
      <c r="G51" s="23">
        <v>110.4</v>
      </c>
      <c r="H51" s="23">
        <v>70.5</v>
      </c>
      <c r="I51" s="26">
        <f>100-foSecStockWatch[[#This Row],[max]]*100/foSecStockWatch[[#This Row],[52_high]]</f>
        <v>21.693840579710155</v>
      </c>
      <c r="J51" s="27">
        <f>foSecStockWatch[[#This Row],[52_low]]*100/foSecStockWatch[[#This Row],[max]]</f>
        <v>81.550028918449968</v>
      </c>
      <c r="K51" s="25">
        <f>foSecStockWatch[[#This Row],[ltp]]-foSecStockWatch[[#This Row],[d2high]]</f>
        <v>-1.7999999999999972</v>
      </c>
      <c r="L51" s="25">
        <f>foSecStockWatch[[#This Row],[ltp]]-foSecStockWatch[[#This Row],[d2low]]</f>
        <v>-0.29999999999999716</v>
      </c>
      <c r="M51" s="25">
        <f>AVERAGE(foSecStockWatch[[#This Row],[d2high]],foSecStockWatch[[#This Row],[d3high]],foSecStockWatch[[#This Row],[d4high]])</f>
        <v>86.083333333333329</v>
      </c>
      <c r="N51" s="25">
        <f>AVERAGE(foSecStockWatch[[#This Row],[d2low]],foSecStockWatch[[#This Row],[d3low]],foSecStockWatch[[#This Row],[d4low]])</f>
        <v>84.733333333333334</v>
      </c>
      <c r="O51" s="25" t="str">
        <f>IF(foSecStockWatch[[#This Row],[ltp]] &lt;=foSecStockWatch[[#This Row],[LowAvg]],"RED","NA")</f>
        <v>RED</v>
      </c>
      <c r="P51" s="25" t="str">
        <f>IF(foSecStockWatch[[#This Row],[ltp]] &gt;foSecStockWatch[[#This Row],[HighAvg]],"GREEN","NA")</f>
        <v>NA</v>
      </c>
      <c r="Q51" s="25">
        <f>2*foSecStockWatch[[#This Row],[PIVOT]]-foSecStockWatch[[#This Row],[d2low]]</f>
        <v>84.7</v>
      </c>
      <c r="R51" s="25">
        <f>foSecStockWatch[[#This Row],[PIVOT]]+foSecStockWatch[[#This Row],[d2high]]-foSecStockWatch[[#This Row],[d2low]]</f>
        <v>86.000000000000014</v>
      </c>
      <c r="S51" s="25">
        <f>foSecStockWatch[[#This Row],[R1]]+foSecStockWatch[[#This Row],[d2high]]-foSecStockWatch[[#This Row],[d2low]]</f>
        <v>86.2</v>
      </c>
      <c r="T51" s="25">
        <f>AVERAGE(foSecStockWatch[[#This Row],[d2high]],foSecStockWatch[[#This Row],[d2close]],foSecStockWatch[[#This Row],[d2low]])</f>
        <v>84.5</v>
      </c>
      <c r="U51" s="25">
        <f>foSecStockWatch[[#This Row],[PIVOT]]*2-foSecStockWatch[[#This Row],[d2high]]</f>
        <v>83.2</v>
      </c>
      <c r="V51" s="25">
        <f>foSecStockWatch[[#This Row],[PIVOT]]-(foSecStockWatch[[#This Row],[d2high]]-foSecStockWatch[[#This Row],[d2low]])</f>
        <v>83</v>
      </c>
      <c r="W51" s="25">
        <f>foSecStockWatch[[#This Row],[S1]]-(foSecStockWatch[[#This Row],[d2high]]-foSecStockWatch[[#This Row],[d2low]])</f>
        <v>81.7</v>
      </c>
      <c r="X51" s="25">
        <f>foSecStockWatch[[#This Row],[ltp]]-foSecStockWatch[[#This Row],[PIVOT]]</f>
        <v>-0.5</v>
      </c>
      <c r="Y51" s="25">
        <f>foSecStockWatch[[#This Row],[ltp]]-foSecStockWatch[[#This Row],[R1]]</f>
        <v>-0.70000000000000284</v>
      </c>
      <c r="Z51" s="25">
        <f>foSecStockWatch[[#This Row],[ltp]]-foSecStockWatch[[#This Row],[R2]]</f>
        <v>-2.0000000000000142</v>
      </c>
      <c r="AA51" s="25">
        <f>foSecStockWatch[[#This Row],[ltp]]-foSecStockWatch[[#This Row],[R3]]</f>
        <v>-2.2000000000000028</v>
      </c>
      <c r="AB51" s="25">
        <f>foSecStockWatch[[#This Row],[ltp]]-foSecStockWatch[[#This Row],[S1]]</f>
        <v>0.79999999999999716</v>
      </c>
      <c r="AC51" s="25">
        <f>foSecStockWatch[[#This Row],[ltp]]-foSecStockWatch[[#This Row],[S2]]</f>
        <v>1</v>
      </c>
      <c r="AD51" s="25">
        <f>foSecStockWatch[[#This Row],[ltp]]-foSecStockWatch[[#This Row],[S3]]</f>
        <v>2.2999999999999972</v>
      </c>
      <c r="AE51" s="25">
        <f>foSecStockWatch[[#This Row],[d1open]]-foSecStockWatch[[#This Row],[d1high]]</f>
        <v>-0.45000000000000284</v>
      </c>
      <c r="AF51" s="25">
        <f>foSecStockWatch[[#This Row],[Open-High]]*100/foSecStockWatch[[#This Row],[ltp]]</f>
        <v>-0.53571428571428914</v>
      </c>
      <c r="AG51" s="25">
        <f>foSecStockWatch[[#This Row],[d1high]]-foSecStockWatch[[#This Row],[d1low]]</f>
        <v>2.4500000000000028</v>
      </c>
      <c r="AH51" s="25">
        <f>foSecStockWatch[[#This Row],[Open-Low]]*100/foSecStockWatch[[#This Row],[ltp]]</f>
        <v>2.9166666666666701</v>
      </c>
      <c r="AI51" s="25" t="b">
        <f>foSecStockWatch[[#This Row],[ltp]]&gt;foSecStockWatch[[#This Row],[d2close]]</f>
        <v>1</v>
      </c>
      <c r="AJ51" s="2">
        <v>85</v>
      </c>
      <c r="AK51" s="2">
        <v>85.45</v>
      </c>
      <c r="AL51" s="2">
        <v>83</v>
      </c>
      <c r="AM51" s="2">
        <v>84.15</v>
      </c>
      <c r="AN51" s="2">
        <v>85.8</v>
      </c>
      <c r="AO51" s="2">
        <v>85.8</v>
      </c>
      <c r="AP51" s="2">
        <v>83.4</v>
      </c>
      <c r="AQ51" s="2">
        <v>84.3</v>
      </c>
      <c r="AR51" s="2">
        <v>85.25</v>
      </c>
      <c r="AS51" s="2">
        <v>86.45</v>
      </c>
      <c r="AT51" s="2">
        <v>84</v>
      </c>
      <c r="AU51" s="2">
        <v>85.9</v>
      </c>
      <c r="AV51" s="2">
        <v>85.8</v>
      </c>
      <c r="AW51" s="2">
        <v>86</v>
      </c>
      <c r="AX51" s="2">
        <v>84</v>
      </c>
      <c r="AY51" s="2">
        <v>85</v>
      </c>
      <c r="AZ51" s="1"/>
      <c r="BA51" s="1"/>
      <c r="BB51" s="1"/>
      <c r="BC51" s="1"/>
    </row>
    <row r="52" spans="1:55" ht="13.8" hidden="1" x14ac:dyDescent="0.3">
      <c r="A52" s="19" t="s">
        <v>53</v>
      </c>
      <c r="B52" s="20">
        <v>125.1</v>
      </c>
      <c r="C52" s="5" t="str">
        <f>IF(foSecStockWatch[[#This Row],[ltp]] &gt;=foSecStockWatch[[#This Row],[max]],"BUY","NA")</f>
        <v>NA</v>
      </c>
      <c r="D52" s="22">
        <f>MAX(foSecStockWatch[[#This Row],[d1high]],foSecStockWatch[[#This Row],[d2high]],foSecStockWatch[[#This Row],[d3high]],foSecStockWatch[[#This Row],[d4high]])</f>
        <v>132.69999999999999</v>
      </c>
      <c r="E52" s="22">
        <f>MIN(foSecStockWatch[[#This Row],[d1low]],foSecStockWatch[[#This Row],[d2low]],foSecStockWatch[[#This Row],[d3low]],foSecStockWatch[[#This Row],[d4low]])</f>
        <v>125</v>
      </c>
      <c r="F52" s="22" t="str">
        <f>IF(foSecStockWatch[[#This Row],[ltp]] &lt;=foSecStockWatch[[#This Row],[low]],"SELL","NA")</f>
        <v>NA</v>
      </c>
      <c r="G52" s="23">
        <v>191</v>
      </c>
      <c r="H52" s="23">
        <v>119.5</v>
      </c>
      <c r="I52" s="26">
        <f>100-foSecStockWatch[[#This Row],[max]]*100/foSecStockWatch[[#This Row],[52_high]]</f>
        <v>30.52356020942409</v>
      </c>
      <c r="J52" s="27">
        <f>foSecStockWatch[[#This Row],[52_low]]*100/foSecStockWatch[[#This Row],[max]]</f>
        <v>90.052750565184638</v>
      </c>
      <c r="K52" s="25">
        <f>foSecStockWatch[[#This Row],[ltp]]-foSecStockWatch[[#This Row],[d2high]]</f>
        <v>-7</v>
      </c>
      <c r="L52" s="25">
        <f>foSecStockWatch[[#This Row],[ltp]]-foSecStockWatch[[#This Row],[d2low]]</f>
        <v>-2.25</v>
      </c>
      <c r="M52" s="25">
        <f>AVERAGE(foSecStockWatch[[#This Row],[d2high]],foSecStockWatch[[#This Row],[d3high]],foSecStockWatch[[#This Row],[d4high]])</f>
        <v>132.48333333333332</v>
      </c>
      <c r="N52" s="25">
        <f>AVERAGE(foSecStockWatch[[#This Row],[d2low]],foSecStockWatch[[#This Row],[d3low]],foSecStockWatch[[#This Row],[d4low]])</f>
        <v>129.48333333333332</v>
      </c>
      <c r="O52" s="25" t="str">
        <f>IF(foSecStockWatch[[#This Row],[ltp]] &lt;=foSecStockWatch[[#This Row],[LowAvg]],"RED","NA")</f>
        <v>RED</v>
      </c>
      <c r="P52" s="25" t="str">
        <f>IF(foSecStockWatch[[#This Row],[ltp]] &gt;foSecStockWatch[[#This Row],[HighAvg]],"GREEN","NA")</f>
        <v>NA</v>
      </c>
      <c r="Q52" s="25">
        <f>2*foSecStockWatch[[#This Row],[PIVOT]]-foSecStockWatch[[#This Row],[d2low]]</f>
        <v>129.88333333333335</v>
      </c>
      <c r="R52" s="25">
        <f>foSecStockWatch[[#This Row],[PIVOT]]+foSecStockWatch[[#This Row],[d2high]]-foSecStockWatch[[#This Row],[d2low]]</f>
        <v>133.3666666666667</v>
      </c>
      <c r="S52" s="25">
        <f>foSecStockWatch[[#This Row],[R1]]+foSecStockWatch[[#This Row],[d2high]]-foSecStockWatch[[#This Row],[d2low]]</f>
        <v>134.63333333333335</v>
      </c>
      <c r="T52" s="25">
        <f>AVERAGE(foSecStockWatch[[#This Row],[d2high]],foSecStockWatch[[#This Row],[d2close]],foSecStockWatch[[#This Row],[d2low]])</f>
        <v>128.61666666666667</v>
      </c>
      <c r="U52" s="25">
        <f>foSecStockWatch[[#This Row],[PIVOT]]*2-foSecStockWatch[[#This Row],[d2high]]</f>
        <v>125.13333333333335</v>
      </c>
      <c r="V52" s="25">
        <f>foSecStockWatch[[#This Row],[PIVOT]]-(foSecStockWatch[[#This Row],[d2high]]-foSecStockWatch[[#This Row],[d2low]])</f>
        <v>123.86666666666667</v>
      </c>
      <c r="W52" s="25">
        <f>foSecStockWatch[[#This Row],[S1]]-(foSecStockWatch[[#This Row],[d2high]]-foSecStockWatch[[#This Row],[d2low]])</f>
        <v>120.38333333333335</v>
      </c>
      <c r="X52" s="25">
        <f>foSecStockWatch[[#This Row],[ltp]]-foSecStockWatch[[#This Row],[PIVOT]]</f>
        <v>-3.5166666666666799</v>
      </c>
      <c r="Y52" s="25">
        <f>foSecStockWatch[[#This Row],[ltp]]-foSecStockWatch[[#This Row],[R1]]</f>
        <v>-4.7833333333333599</v>
      </c>
      <c r="Z52" s="25">
        <f>foSecStockWatch[[#This Row],[ltp]]-foSecStockWatch[[#This Row],[R2]]</f>
        <v>-8.2666666666667084</v>
      </c>
      <c r="AA52" s="25">
        <f>foSecStockWatch[[#This Row],[ltp]]-foSecStockWatch[[#This Row],[R3]]</f>
        <v>-9.5333333333333599</v>
      </c>
      <c r="AB52" s="25">
        <f>foSecStockWatch[[#This Row],[ltp]]-foSecStockWatch[[#This Row],[S1]]</f>
        <v>-3.333333333335986E-2</v>
      </c>
      <c r="AC52" s="25">
        <f>foSecStockWatch[[#This Row],[ltp]]-foSecStockWatch[[#This Row],[S2]]</f>
        <v>1.2333333333333201</v>
      </c>
      <c r="AD52" s="25">
        <f>foSecStockWatch[[#This Row],[ltp]]-foSecStockWatch[[#This Row],[S3]]</f>
        <v>4.7166666666666401</v>
      </c>
      <c r="AE52" s="25">
        <f>foSecStockWatch[[#This Row],[d1open]]-foSecStockWatch[[#This Row],[d1high]]</f>
        <v>-1.6500000000000057</v>
      </c>
      <c r="AF52" s="25">
        <f>foSecStockWatch[[#This Row],[Open-High]]*100/foSecStockWatch[[#This Row],[ltp]]</f>
        <v>-1.3189448441247049</v>
      </c>
      <c r="AG52" s="25">
        <f>foSecStockWatch[[#This Row],[d1high]]-foSecStockWatch[[#This Row],[d1low]]</f>
        <v>3.6500000000000057</v>
      </c>
      <c r="AH52" s="25">
        <f>foSecStockWatch[[#This Row],[Open-Low]]*100/foSecStockWatch[[#This Row],[ltp]]</f>
        <v>2.9176658673061597</v>
      </c>
      <c r="AI52" s="25" t="b">
        <f>foSecStockWatch[[#This Row],[ltp]]&gt;foSecStockWatch[[#This Row],[d2close]]</f>
        <v>0</v>
      </c>
      <c r="AJ52" s="2">
        <v>127</v>
      </c>
      <c r="AK52" s="2">
        <v>128.65</v>
      </c>
      <c r="AL52" s="2">
        <v>125</v>
      </c>
      <c r="AM52" s="2">
        <v>124.95</v>
      </c>
      <c r="AN52" s="2">
        <v>131.4</v>
      </c>
      <c r="AO52" s="2">
        <v>132.1</v>
      </c>
      <c r="AP52" s="2">
        <v>126.4</v>
      </c>
      <c r="AQ52" s="2">
        <v>127.35</v>
      </c>
      <c r="AR52" s="2">
        <v>130</v>
      </c>
      <c r="AS52" s="2">
        <v>132.65</v>
      </c>
      <c r="AT52" s="2">
        <v>128.4</v>
      </c>
      <c r="AU52" s="2">
        <v>132.1</v>
      </c>
      <c r="AV52" s="2">
        <v>132</v>
      </c>
      <c r="AW52" s="2">
        <v>132.69999999999999</v>
      </c>
      <c r="AX52" s="2">
        <v>129</v>
      </c>
      <c r="AY52" s="2">
        <v>130</v>
      </c>
      <c r="AZ52" s="1"/>
      <c r="BA52" s="1"/>
      <c r="BB52" s="1"/>
      <c r="BC52" s="1"/>
    </row>
    <row r="53" spans="1:55" ht="13.8" hidden="1" x14ac:dyDescent="0.3">
      <c r="A53" s="19" t="s">
        <v>54</v>
      </c>
      <c r="B53" s="20">
        <v>285.3</v>
      </c>
      <c r="C53" s="5" t="str">
        <f>IF(foSecStockWatch[[#This Row],[ltp]] &gt;=foSecStockWatch[[#This Row],[max]],"BUY","NA")</f>
        <v>NA</v>
      </c>
      <c r="D53" s="22">
        <f>MAX(foSecStockWatch[[#This Row],[d1high]],foSecStockWatch[[#This Row],[d2high]],foSecStockWatch[[#This Row],[d3high]],foSecStockWatch[[#This Row],[d4high]])</f>
        <v>308.05</v>
      </c>
      <c r="E53" s="22">
        <f>MIN(foSecStockWatch[[#This Row],[d1low]],foSecStockWatch[[#This Row],[d2low]],foSecStockWatch[[#This Row],[d3low]],foSecStockWatch[[#This Row],[d4low]])</f>
        <v>270</v>
      </c>
      <c r="F53" s="22" t="str">
        <f>IF(foSecStockWatch[[#This Row],[ltp]] &lt;=foSecStockWatch[[#This Row],[low]],"SELL","NA")</f>
        <v>NA</v>
      </c>
      <c r="G53" s="23">
        <v>705.9</v>
      </c>
      <c r="H53" s="23">
        <v>270</v>
      </c>
      <c r="I53" s="26">
        <f>100-foSecStockWatch[[#This Row],[max]]*100/foSecStockWatch[[#This Row],[52_high]]</f>
        <v>56.360674316475418</v>
      </c>
      <c r="J53" s="27">
        <f>foSecStockWatch[[#This Row],[52_low]]*100/foSecStockWatch[[#This Row],[max]]</f>
        <v>87.648109073202406</v>
      </c>
      <c r="K53" s="25">
        <f>foSecStockWatch[[#This Row],[ltp]]-foSecStockWatch[[#This Row],[d2high]]</f>
        <v>-13.649999999999977</v>
      </c>
      <c r="L53" s="25">
        <f>foSecStockWatch[[#This Row],[ltp]]-foSecStockWatch[[#This Row],[d2low]]</f>
        <v>-4.4499999999999886</v>
      </c>
      <c r="M53" s="25">
        <f>AVERAGE(foSecStockWatch[[#This Row],[d2high]],foSecStockWatch[[#This Row],[d3high]],foSecStockWatch[[#This Row],[d4high]])</f>
        <v>300.08333333333331</v>
      </c>
      <c r="N53" s="25">
        <f>AVERAGE(foSecStockWatch[[#This Row],[d2low]],foSecStockWatch[[#This Row],[d3low]],foSecStockWatch[[#This Row],[d4low]])</f>
        <v>283.53333333333336</v>
      </c>
      <c r="O53" s="25" t="str">
        <f>IF(foSecStockWatch[[#This Row],[ltp]] &lt;=foSecStockWatch[[#This Row],[LowAvg]],"RED","NA")</f>
        <v>NA</v>
      </c>
      <c r="P53" s="25" t="str">
        <f>IF(foSecStockWatch[[#This Row],[ltp]] &gt;foSecStockWatch[[#This Row],[HighAvg]],"GREEN","NA")</f>
        <v>NA</v>
      </c>
      <c r="Q53" s="25">
        <f>2*foSecStockWatch[[#This Row],[PIVOT]]-foSecStockWatch[[#This Row],[d2low]]</f>
        <v>294.91666666666663</v>
      </c>
      <c r="R53" s="25">
        <f>foSecStockWatch[[#This Row],[PIVOT]]+foSecStockWatch[[#This Row],[d2high]]-foSecStockWatch[[#This Row],[d2low]]</f>
        <v>301.5333333333333</v>
      </c>
      <c r="S53" s="25">
        <f>foSecStockWatch[[#This Row],[R1]]+foSecStockWatch[[#This Row],[d2high]]-foSecStockWatch[[#This Row],[d2low]]</f>
        <v>304.11666666666656</v>
      </c>
      <c r="T53" s="25">
        <f>AVERAGE(foSecStockWatch[[#This Row],[d2high]],foSecStockWatch[[#This Row],[d2close]],foSecStockWatch[[#This Row],[d2low]])</f>
        <v>292.33333333333331</v>
      </c>
      <c r="U53" s="25">
        <f>foSecStockWatch[[#This Row],[PIVOT]]*2-foSecStockWatch[[#This Row],[d2high]]</f>
        <v>285.71666666666664</v>
      </c>
      <c r="V53" s="25">
        <f>foSecStockWatch[[#This Row],[PIVOT]]-(foSecStockWatch[[#This Row],[d2high]]-foSecStockWatch[[#This Row],[d2low]])</f>
        <v>283.13333333333333</v>
      </c>
      <c r="W53" s="25">
        <f>foSecStockWatch[[#This Row],[S1]]-(foSecStockWatch[[#This Row],[d2high]]-foSecStockWatch[[#This Row],[d2low]])</f>
        <v>276.51666666666665</v>
      </c>
      <c r="X53" s="25">
        <f>foSecStockWatch[[#This Row],[ltp]]-foSecStockWatch[[#This Row],[PIVOT]]</f>
        <v>-7.033333333333303</v>
      </c>
      <c r="Y53" s="25">
        <f>foSecStockWatch[[#This Row],[ltp]]-foSecStockWatch[[#This Row],[R1]]</f>
        <v>-9.6166666666666174</v>
      </c>
      <c r="Z53" s="25">
        <f>foSecStockWatch[[#This Row],[ltp]]-foSecStockWatch[[#This Row],[R2]]</f>
        <v>-16.233333333333292</v>
      </c>
      <c r="AA53" s="25">
        <f>foSecStockWatch[[#This Row],[ltp]]-foSecStockWatch[[#This Row],[R3]]</f>
        <v>-18.816666666666549</v>
      </c>
      <c r="AB53" s="25">
        <f>foSecStockWatch[[#This Row],[ltp]]-foSecStockWatch[[#This Row],[S1]]</f>
        <v>-0.41666666666662877</v>
      </c>
      <c r="AC53" s="25">
        <f>foSecStockWatch[[#This Row],[ltp]]-foSecStockWatch[[#This Row],[S2]]</f>
        <v>2.1666666666666856</v>
      </c>
      <c r="AD53" s="25">
        <f>foSecStockWatch[[#This Row],[ltp]]-foSecStockWatch[[#This Row],[S3]]</f>
        <v>8.7833333333333599</v>
      </c>
      <c r="AE53" s="25">
        <f>foSecStockWatch[[#This Row],[d1open]]-foSecStockWatch[[#This Row],[d1high]]</f>
        <v>-0.94999999999998863</v>
      </c>
      <c r="AF53" s="25">
        <f>foSecStockWatch[[#This Row],[Open-High]]*100/foSecStockWatch[[#This Row],[ltp]]</f>
        <v>-0.33298282509638577</v>
      </c>
      <c r="AG53" s="25">
        <f>foSecStockWatch[[#This Row],[d1high]]-foSecStockWatch[[#This Row],[d1low]]</f>
        <v>10.949999999999989</v>
      </c>
      <c r="AH53" s="25">
        <f>foSecStockWatch[[#This Row],[Open-Low]]*100/foSecStockWatch[[#This Row],[ltp]]</f>
        <v>3.8380651945320672</v>
      </c>
      <c r="AI53" s="25" t="b">
        <f>foSecStockWatch[[#This Row],[ltp]]&gt;foSecStockWatch[[#This Row],[d2close]]</f>
        <v>0</v>
      </c>
      <c r="AJ53" s="2">
        <v>290</v>
      </c>
      <c r="AK53" s="2">
        <v>290.95</v>
      </c>
      <c r="AL53" s="2">
        <v>280</v>
      </c>
      <c r="AM53" s="2">
        <v>286.5</v>
      </c>
      <c r="AN53" s="2">
        <v>290.89999999999998</v>
      </c>
      <c r="AO53" s="2">
        <v>298.95</v>
      </c>
      <c r="AP53" s="2">
        <v>288.3</v>
      </c>
      <c r="AQ53" s="2">
        <v>289.75</v>
      </c>
      <c r="AR53" s="2">
        <v>287.39999999999998</v>
      </c>
      <c r="AS53" s="2">
        <v>293.25</v>
      </c>
      <c r="AT53" s="2">
        <v>280.8</v>
      </c>
      <c r="AU53" s="2">
        <v>290.85000000000002</v>
      </c>
      <c r="AV53" s="2">
        <v>302</v>
      </c>
      <c r="AW53" s="2">
        <v>308.05</v>
      </c>
      <c r="AX53" s="2">
        <v>270</v>
      </c>
      <c r="AY53" s="2">
        <v>286</v>
      </c>
      <c r="AZ53" s="1"/>
      <c r="BA53" s="1"/>
      <c r="BB53" s="1"/>
      <c r="BC53" s="1"/>
    </row>
    <row r="54" spans="1:55" ht="13.8" hidden="1" x14ac:dyDescent="0.3">
      <c r="A54" s="19" t="s">
        <v>55</v>
      </c>
      <c r="B54" s="20">
        <v>17.149999999999999</v>
      </c>
      <c r="C54" s="5" t="str">
        <f>IF(foSecStockWatch[[#This Row],[ltp]] &gt;=foSecStockWatch[[#This Row],[max]],"BUY","NA")</f>
        <v>NA</v>
      </c>
      <c r="D54" s="22">
        <f>MAX(foSecStockWatch[[#This Row],[d1high]],foSecStockWatch[[#This Row],[d2high]],foSecStockWatch[[#This Row],[d3high]],foSecStockWatch[[#This Row],[d4high]])</f>
        <v>17.649999999999999</v>
      </c>
      <c r="E54" s="22">
        <f>MIN(foSecStockWatch[[#This Row],[d1low]],foSecStockWatch[[#This Row],[d2low]],foSecStockWatch[[#This Row],[d3low]],foSecStockWatch[[#This Row],[d4low]])</f>
        <v>16</v>
      </c>
      <c r="F54" s="22" t="str">
        <f>IF(foSecStockWatch[[#This Row],[ltp]] &lt;=foSecStockWatch[[#This Row],[low]],"SELL","NA")</f>
        <v>NA</v>
      </c>
      <c r="G54" s="23">
        <v>21.35</v>
      </c>
      <c r="H54" s="23">
        <v>12.95</v>
      </c>
      <c r="I54" s="26">
        <f>100-foSecStockWatch[[#This Row],[max]]*100/foSecStockWatch[[#This Row],[52_high]]</f>
        <v>17.330210772833738</v>
      </c>
      <c r="J54" s="27">
        <f>foSecStockWatch[[#This Row],[52_low]]*100/foSecStockWatch[[#This Row],[max]]</f>
        <v>73.37110481586403</v>
      </c>
      <c r="K54" s="25">
        <f>foSecStockWatch[[#This Row],[ltp]]-foSecStockWatch[[#This Row],[d2high]]</f>
        <v>-0.5</v>
      </c>
      <c r="L54" s="25">
        <f>foSecStockWatch[[#This Row],[ltp]]-foSecStockWatch[[#This Row],[d2low]]</f>
        <v>-5.0000000000000711E-2</v>
      </c>
      <c r="M54" s="25">
        <f>AVERAGE(foSecStockWatch[[#This Row],[d2high]],foSecStockWatch[[#This Row],[d3high]],foSecStockWatch[[#This Row],[d4high]])</f>
        <v>17.25</v>
      </c>
      <c r="N54" s="25">
        <f>AVERAGE(foSecStockWatch[[#This Row],[d2low]],foSecStockWatch[[#This Row],[d3low]],foSecStockWatch[[#This Row],[d4low]])</f>
        <v>16.833333333333332</v>
      </c>
      <c r="O54" s="25" t="str">
        <f>IF(foSecStockWatch[[#This Row],[ltp]] &lt;=foSecStockWatch[[#This Row],[LowAvg]],"RED","NA")</f>
        <v>NA</v>
      </c>
      <c r="P54" s="25" t="str">
        <f>IF(foSecStockWatch[[#This Row],[ltp]] &gt;foSecStockWatch[[#This Row],[HighAvg]],"GREEN","NA")</f>
        <v>NA</v>
      </c>
      <c r="Q54" s="25">
        <f>2*foSecStockWatch[[#This Row],[PIVOT]]-foSecStockWatch[[#This Row],[d2low]]</f>
        <v>17.433333333333334</v>
      </c>
      <c r="R54" s="25">
        <f>foSecStockWatch[[#This Row],[PIVOT]]+foSecStockWatch[[#This Row],[d2high]]-foSecStockWatch[[#This Row],[d2low]]</f>
        <v>17.766666666666669</v>
      </c>
      <c r="S54" s="25">
        <f>foSecStockWatch[[#This Row],[R1]]+foSecStockWatch[[#This Row],[d2high]]-foSecStockWatch[[#This Row],[d2low]]</f>
        <v>17.883333333333329</v>
      </c>
      <c r="T54" s="25">
        <f>AVERAGE(foSecStockWatch[[#This Row],[d2high]],foSecStockWatch[[#This Row],[d2close]],foSecStockWatch[[#This Row],[d2low]])</f>
        <v>17.316666666666666</v>
      </c>
      <c r="U54" s="25">
        <f>foSecStockWatch[[#This Row],[PIVOT]]*2-foSecStockWatch[[#This Row],[d2high]]</f>
        <v>16.983333333333334</v>
      </c>
      <c r="V54" s="25">
        <f>foSecStockWatch[[#This Row],[PIVOT]]-(foSecStockWatch[[#This Row],[d2high]]-foSecStockWatch[[#This Row],[d2low]])</f>
        <v>16.866666666666667</v>
      </c>
      <c r="W54" s="25">
        <f>foSecStockWatch[[#This Row],[S1]]-(foSecStockWatch[[#This Row],[d2high]]-foSecStockWatch[[#This Row],[d2low]])</f>
        <v>16.533333333333335</v>
      </c>
      <c r="X54" s="25">
        <f>foSecStockWatch[[#This Row],[ltp]]-foSecStockWatch[[#This Row],[PIVOT]]</f>
        <v>-0.16666666666666785</v>
      </c>
      <c r="Y54" s="25">
        <f>foSecStockWatch[[#This Row],[ltp]]-foSecStockWatch[[#This Row],[R1]]</f>
        <v>-0.28333333333333499</v>
      </c>
      <c r="Z54" s="25">
        <f>foSecStockWatch[[#This Row],[ltp]]-foSecStockWatch[[#This Row],[R2]]</f>
        <v>-0.61666666666667069</v>
      </c>
      <c r="AA54" s="25">
        <f>foSecStockWatch[[#This Row],[ltp]]-foSecStockWatch[[#This Row],[R3]]</f>
        <v>-0.73333333333333073</v>
      </c>
      <c r="AB54" s="25">
        <f>foSecStockWatch[[#This Row],[ltp]]-foSecStockWatch[[#This Row],[S1]]</f>
        <v>0.1666666666666643</v>
      </c>
      <c r="AC54" s="25">
        <f>foSecStockWatch[[#This Row],[ltp]]-foSecStockWatch[[#This Row],[S2]]</f>
        <v>0.28333333333333144</v>
      </c>
      <c r="AD54" s="25">
        <f>foSecStockWatch[[#This Row],[ltp]]-foSecStockWatch[[#This Row],[S3]]</f>
        <v>0.61666666666666359</v>
      </c>
      <c r="AE54" s="25">
        <f>foSecStockWatch[[#This Row],[d1open]]-foSecStockWatch[[#This Row],[d1high]]</f>
        <v>-0.5</v>
      </c>
      <c r="AF54" s="25">
        <f>foSecStockWatch[[#This Row],[Open-High]]*100/foSecStockWatch[[#This Row],[ltp]]</f>
        <v>-2.915451895043732</v>
      </c>
      <c r="AG54" s="25">
        <f>foSecStockWatch[[#This Row],[d1high]]-foSecStockWatch[[#This Row],[d1low]]</f>
        <v>0.5</v>
      </c>
      <c r="AH54" s="25">
        <f>foSecStockWatch[[#This Row],[Open-Low]]*100/foSecStockWatch[[#This Row],[ltp]]</f>
        <v>2.915451895043732</v>
      </c>
      <c r="AI54" s="25" t="b">
        <f>foSecStockWatch[[#This Row],[ltp]]&gt;foSecStockWatch[[#This Row],[d2close]]</f>
        <v>1</v>
      </c>
      <c r="AJ54" s="2">
        <v>17</v>
      </c>
      <c r="AK54" s="2">
        <v>17.5</v>
      </c>
      <c r="AL54" s="2">
        <v>17</v>
      </c>
      <c r="AM54" s="2">
        <v>17.2</v>
      </c>
      <c r="AN54" s="2">
        <v>17.25</v>
      </c>
      <c r="AO54" s="2">
        <v>17.649999999999999</v>
      </c>
      <c r="AP54" s="2">
        <v>17.100000000000001</v>
      </c>
      <c r="AQ54" s="2">
        <v>17.2</v>
      </c>
      <c r="AR54" s="2">
        <v>16.5</v>
      </c>
      <c r="AS54" s="2">
        <v>17.399999999999999</v>
      </c>
      <c r="AT54" s="2">
        <v>16.399999999999999</v>
      </c>
      <c r="AU54" s="2">
        <v>17.3</v>
      </c>
      <c r="AV54" s="2">
        <v>16.649999999999999</v>
      </c>
      <c r="AW54" s="2">
        <v>16.7</v>
      </c>
      <c r="AX54" s="2">
        <v>16</v>
      </c>
      <c r="AY54" s="2">
        <v>16</v>
      </c>
      <c r="AZ54" s="1"/>
      <c r="BA54" s="1"/>
      <c r="BB54" s="1"/>
      <c r="BC54" s="1"/>
    </row>
    <row r="55" spans="1:55" ht="13.8" hidden="1" x14ac:dyDescent="0.3">
      <c r="A55" s="19" t="s">
        <v>56</v>
      </c>
      <c r="B55" s="20">
        <v>692.8</v>
      </c>
      <c r="C55" s="5" t="str">
        <f>IF(foSecStockWatch[[#This Row],[ltp]] &gt;=foSecStockWatch[[#This Row],[max]],"BUY","NA")</f>
        <v>NA</v>
      </c>
      <c r="D55" s="22">
        <f>MAX(foSecStockWatch[[#This Row],[d1high]],foSecStockWatch[[#This Row],[d2high]],foSecStockWatch[[#This Row],[d3high]],foSecStockWatch[[#This Row],[d4high]])</f>
        <v>694.95</v>
      </c>
      <c r="E55" s="22">
        <f>MIN(foSecStockWatch[[#This Row],[d1low]],foSecStockWatch[[#This Row],[d2low]],foSecStockWatch[[#This Row],[d3low]],foSecStockWatch[[#This Row],[d4low]])</f>
        <v>666</v>
      </c>
      <c r="F55" s="22" t="str">
        <f>IF(foSecStockWatch[[#This Row],[ltp]] &lt;=foSecStockWatch[[#This Row],[low]],"SELL","NA")</f>
        <v>NA</v>
      </c>
      <c r="G55" s="23">
        <v>849.9</v>
      </c>
      <c r="H55" s="23">
        <v>575</v>
      </c>
      <c r="I55" s="26">
        <f>100-foSecStockWatch[[#This Row],[max]]*100/foSecStockWatch[[#This Row],[52_high]]</f>
        <v>18.23155665372397</v>
      </c>
      <c r="J55" s="27">
        <f>foSecStockWatch[[#This Row],[52_low]]*100/foSecStockWatch[[#This Row],[max]]</f>
        <v>82.739765450751847</v>
      </c>
      <c r="K55" s="25">
        <f>foSecStockWatch[[#This Row],[ltp]]-foSecStockWatch[[#This Row],[d2high]]</f>
        <v>10.199999999999932</v>
      </c>
      <c r="L55" s="25">
        <f>foSecStockWatch[[#This Row],[ltp]]-foSecStockWatch[[#This Row],[d2low]]</f>
        <v>12.699999999999932</v>
      </c>
      <c r="M55" s="25">
        <f>AVERAGE(foSecStockWatch[[#This Row],[d2high]],foSecStockWatch[[#This Row],[d3high]],foSecStockWatch[[#This Row],[d4high]])</f>
        <v>677.81666666666672</v>
      </c>
      <c r="N55" s="25">
        <f>AVERAGE(foSecStockWatch[[#This Row],[d2low]],foSecStockWatch[[#This Row],[d3low]],foSecStockWatch[[#This Row],[d4low]])</f>
        <v>673.0333333333333</v>
      </c>
      <c r="O55" s="25" t="str">
        <f>IF(foSecStockWatch[[#This Row],[ltp]] &lt;=foSecStockWatch[[#This Row],[LowAvg]],"RED","NA")</f>
        <v>NA</v>
      </c>
      <c r="P55" s="25" t="str">
        <f>IF(foSecStockWatch[[#This Row],[ltp]] &gt;foSecStockWatch[[#This Row],[HighAvg]],"GREEN","NA")</f>
        <v>GREEN</v>
      </c>
      <c r="Q55" s="25">
        <f>2*foSecStockWatch[[#This Row],[PIVOT]]-foSecStockWatch[[#This Row],[d2low]]</f>
        <v>676.13333333333333</v>
      </c>
      <c r="R55" s="25">
        <f>foSecStockWatch[[#This Row],[PIVOT]]+foSecStockWatch[[#This Row],[d2high]]-foSecStockWatch[[#This Row],[d2low]]</f>
        <v>680.61666666666667</v>
      </c>
      <c r="S55" s="25">
        <f>foSecStockWatch[[#This Row],[R1]]+foSecStockWatch[[#This Row],[d2high]]-foSecStockWatch[[#This Row],[d2low]]</f>
        <v>678.63333333333333</v>
      </c>
      <c r="T55" s="25">
        <f>AVERAGE(foSecStockWatch[[#This Row],[d2high]],foSecStockWatch[[#This Row],[d2close]],foSecStockWatch[[#This Row],[d2low]])</f>
        <v>678.11666666666667</v>
      </c>
      <c r="U55" s="25">
        <f>foSecStockWatch[[#This Row],[PIVOT]]*2-foSecStockWatch[[#This Row],[d2high]]</f>
        <v>673.63333333333333</v>
      </c>
      <c r="V55" s="25">
        <f>foSecStockWatch[[#This Row],[PIVOT]]-(foSecStockWatch[[#This Row],[d2high]]-foSecStockWatch[[#This Row],[d2low]])</f>
        <v>675.61666666666667</v>
      </c>
      <c r="W55" s="25">
        <f>foSecStockWatch[[#This Row],[S1]]-(foSecStockWatch[[#This Row],[d2high]]-foSecStockWatch[[#This Row],[d2low]])</f>
        <v>671.13333333333333</v>
      </c>
      <c r="X55" s="25">
        <f>foSecStockWatch[[#This Row],[ltp]]-foSecStockWatch[[#This Row],[PIVOT]]</f>
        <v>14.68333333333328</v>
      </c>
      <c r="Y55" s="25">
        <f>foSecStockWatch[[#This Row],[ltp]]-foSecStockWatch[[#This Row],[R1]]</f>
        <v>16.666666666666629</v>
      </c>
      <c r="Z55" s="25">
        <f>foSecStockWatch[[#This Row],[ltp]]-foSecStockWatch[[#This Row],[R2]]</f>
        <v>12.18333333333328</v>
      </c>
      <c r="AA55" s="25">
        <f>foSecStockWatch[[#This Row],[ltp]]-foSecStockWatch[[#This Row],[R3]]</f>
        <v>14.166666666666629</v>
      </c>
      <c r="AB55" s="25">
        <f>foSecStockWatch[[#This Row],[ltp]]-foSecStockWatch[[#This Row],[S1]]</f>
        <v>19.166666666666629</v>
      </c>
      <c r="AC55" s="25">
        <f>foSecStockWatch[[#This Row],[ltp]]-foSecStockWatch[[#This Row],[S2]]</f>
        <v>17.18333333333328</v>
      </c>
      <c r="AD55" s="25">
        <f>foSecStockWatch[[#This Row],[ltp]]-foSecStockWatch[[#This Row],[S3]]</f>
        <v>21.666666666666629</v>
      </c>
      <c r="AE55" s="25">
        <f>foSecStockWatch[[#This Row],[d1open]]-foSecStockWatch[[#This Row],[d1high]]</f>
        <v>-18.950000000000045</v>
      </c>
      <c r="AF55" s="25">
        <f>foSecStockWatch[[#This Row],[Open-High]]*100/foSecStockWatch[[#This Row],[ltp]]</f>
        <v>-2.7352771362586674</v>
      </c>
      <c r="AG55" s="25">
        <f>foSecStockWatch[[#This Row],[d1high]]-foSecStockWatch[[#This Row],[d1low]]</f>
        <v>18.950000000000045</v>
      </c>
      <c r="AH55" s="25">
        <f>foSecStockWatch[[#This Row],[Open-Low]]*100/foSecStockWatch[[#This Row],[ltp]]</f>
        <v>2.7352771362586674</v>
      </c>
      <c r="AI55" s="25" t="b">
        <f>foSecStockWatch[[#This Row],[ltp]]&gt;foSecStockWatch[[#This Row],[d2close]]</f>
        <v>1</v>
      </c>
      <c r="AJ55" s="2">
        <v>676</v>
      </c>
      <c r="AK55" s="2">
        <v>694.95</v>
      </c>
      <c r="AL55" s="2">
        <v>676</v>
      </c>
      <c r="AM55" s="2">
        <v>692.35</v>
      </c>
      <c r="AN55" s="2">
        <v>672</v>
      </c>
      <c r="AO55" s="2">
        <v>682.6</v>
      </c>
      <c r="AP55" s="2">
        <v>671.65</v>
      </c>
      <c r="AQ55" s="2">
        <v>680.1</v>
      </c>
      <c r="AR55" s="2">
        <v>670.65</v>
      </c>
      <c r="AS55" s="2">
        <v>675.95</v>
      </c>
      <c r="AT55" s="2">
        <v>658</v>
      </c>
      <c r="AU55" s="2">
        <v>673</v>
      </c>
      <c r="AV55" s="2">
        <v>670</v>
      </c>
      <c r="AW55" s="2">
        <v>674.9</v>
      </c>
      <c r="AX55" s="2">
        <v>666</v>
      </c>
      <c r="AY55" s="2">
        <v>671</v>
      </c>
      <c r="AZ55" s="1"/>
      <c r="BA55" s="1"/>
      <c r="BB55" s="1"/>
      <c r="BC55" s="1"/>
    </row>
    <row r="56" spans="1:55" ht="13.8" hidden="1" x14ac:dyDescent="0.3">
      <c r="A56" s="19" t="s">
        <v>57</v>
      </c>
      <c r="B56" s="20">
        <v>692</v>
      </c>
      <c r="C56" s="5" t="str">
        <f>IF(foSecStockWatch[[#This Row],[ltp]] &gt;=foSecStockWatch[[#This Row],[max]],"BUY","NA")</f>
        <v>NA</v>
      </c>
      <c r="D56" s="22">
        <f>MAX(foSecStockWatch[[#This Row],[d1high]],foSecStockWatch[[#This Row],[d2high]],foSecStockWatch[[#This Row],[d3high]],foSecStockWatch[[#This Row],[d4high]])</f>
        <v>726.85</v>
      </c>
      <c r="E56" s="22">
        <f>MIN(foSecStockWatch[[#This Row],[d1low]],foSecStockWatch[[#This Row],[d2low]],foSecStockWatch[[#This Row],[d3low]],foSecStockWatch[[#This Row],[d4low]])</f>
        <v>634</v>
      </c>
      <c r="F56" s="22" t="str">
        <f>IF(foSecStockWatch[[#This Row],[ltp]] &lt;=foSecStockWatch[[#This Row],[low]],"SELL","NA")</f>
        <v>NA</v>
      </c>
      <c r="G56" s="23">
        <v>959.8</v>
      </c>
      <c r="H56" s="23">
        <v>633.6</v>
      </c>
      <c r="I56" s="26">
        <f>100-foSecStockWatch[[#This Row],[max]]*100/foSecStockWatch[[#This Row],[52_high]]</f>
        <v>24.270681391956657</v>
      </c>
      <c r="J56" s="27">
        <f>foSecStockWatch[[#This Row],[52_low]]*100/foSecStockWatch[[#This Row],[max]]</f>
        <v>87.170667950746363</v>
      </c>
      <c r="K56" s="25">
        <f>foSecStockWatch[[#This Row],[ltp]]-foSecStockWatch[[#This Row],[d2high]]</f>
        <v>-34.850000000000023</v>
      </c>
      <c r="L56" s="25">
        <f>foSecStockWatch[[#This Row],[ltp]]-foSecStockWatch[[#This Row],[d2low]]</f>
        <v>-4.6000000000000227</v>
      </c>
      <c r="M56" s="25">
        <f>AVERAGE(foSecStockWatch[[#This Row],[d2high]],foSecStockWatch[[#This Row],[d3high]],foSecStockWatch[[#This Row],[d4high]])</f>
        <v>686.38333333333333</v>
      </c>
      <c r="N56" s="25">
        <f>AVERAGE(foSecStockWatch[[#This Row],[d2low]],foSecStockWatch[[#This Row],[d3low]],foSecStockWatch[[#This Row],[d4low]])</f>
        <v>667</v>
      </c>
      <c r="O56" s="25" t="str">
        <f>IF(foSecStockWatch[[#This Row],[ltp]] &lt;=foSecStockWatch[[#This Row],[LowAvg]],"RED","NA")</f>
        <v>NA</v>
      </c>
      <c r="P56" s="25" t="str">
        <f>IF(foSecStockWatch[[#This Row],[ltp]] &gt;foSecStockWatch[[#This Row],[HighAvg]],"GREEN","NA")</f>
        <v>GREEN</v>
      </c>
      <c r="Q56" s="25">
        <f>2*foSecStockWatch[[#This Row],[PIVOT]]-foSecStockWatch[[#This Row],[d2low]]</f>
        <v>705.69999999999993</v>
      </c>
      <c r="R56" s="25">
        <f>foSecStockWatch[[#This Row],[PIVOT]]+foSecStockWatch[[#This Row],[d2high]]-foSecStockWatch[[#This Row],[d2low]]</f>
        <v>731.4</v>
      </c>
      <c r="S56" s="25">
        <f>foSecStockWatch[[#This Row],[R1]]+foSecStockWatch[[#This Row],[d2high]]-foSecStockWatch[[#This Row],[d2low]]</f>
        <v>735.94999999999993</v>
      </c>
      <c r="T56" s="25">
        <f>AVERAGE(foSecStockWatch[[#This Row],[d2high]],foSecStockWatch[[#This Row],[d2close]],foSecStockWatch[[#This Row],[d2low]])</f>
        <v>701.15</v>
      </c>
      <c r="U56" s="25">
        <f>foSecStockWatch[[#This Row],[PIVOT]]*2-foSecStockWatch[[#This Row],[d2high]]</f>
        <v>675.44999999999993</v>
      </c>
      <c r="V56" s="25">
        <f>foSecStockWatch[[#This Row],[PIVOT]]-(foSecStockWatch[[#This Row],[d2high]]-foSecStockWatch[[#This Row],[d2low]])</f>
        <v>670.9</v>
      </c>
      <c r="W56" s="25">
        <f>foSecStockWatch[[#This Row],[S1]]-(foSecStockWatch[[#This Row],[d2high]]-foSecStockWatch[[#This Row],[d2low]])</f>
        <v>645.19999999999993</v>
      </c>
      <c r="X56" s="25">
        <f>foSecStockWatch[[#This Row],[ltp]]-foSecStockWatch[[#This Row],[PIVOT]]</f>
        <v>-9.1499999999999773</v>
      </c>
      <c r="Y56" s="25">
        <f>foSecStockWatch[[#This Row],[ltp]]-foSecStockWatch[[#This Row],[R1]]</f>
        <v>-13.699999999999932</v>
      </c>
      <c r="Z56" s="25">
        <f>foSecStockWatch[[#This Row],[ltp]]-foSecStockWatch[[#This Row],[R2]]</f>
        <v>-39.399999999999977</v>
      </c>
      <c r="AA56" s="25">
        <f>foSecStockWatch[[#This Row],[ltp]]-foSecStockWatch[[#This Row],[R3]]</f>
        <v>-43.949999999999932</v>
      </c>
      <c r="AB56" s="25">
        <f>foSecStockWatch[[#This Row],[ltp]]-foSecStockWatch[[#This Row],[S1]]</f>
        <v>16.550000000000068</v>
      </c>
      <c r="AC56" s="25">
        <f>foSecStockWatch[[#This Row],[ltp]]-foSecStockWatch[[#This Row],[S2]]</f>
        <v>21.100000000000023</v>
      </c>
      <c r="AD56" s="25">
        <f>foSecStockWatch[[#This Row],[ltp]]-foSecStockWatch[[#This Row],[S3]]</f>
        <v>46.800000000000068</v>
      </c>
      <c r="AE56" s="25">
        <f>foSecStockWatch[[#This Row],[d1open]]-foSecStockWatch[[#This Row],[d1high]]</f>
        <v>-9.7999999999999545</v>
      </c>
      <c r="AF56" s="25">
        <f>foSecStockWatch[[#This Row],[Open-High]]*100/foSecStockWatch[[#This Row],[ltp]]</f>
        <v>-1.4161849710982592</v>
      </c>
      <c r="AG56" s="25">
        <f>foSecStockWatch[[#This Row],[d1high]]-foSecStockWatch[[#This Row],[d1low]]</f>
        <v>17.799999999999955</v>
      </c>
      <c r="AH56" s="25">
        <f>foSecStockWatch[[#This Row],[Open-Low]]*100/foSecStockWatch[[#This Row],[ltp]]</f>
        <v>2.572254335260109</v>
      </c>
      <c r="AI56" s="25" t="b">
        <f>foSecStockWatch[[#This Row],[ltp]]&gt;foSecStockWatch[[#This Row],[d2close]]</f>
        <v>1</v>
      </c>
      <c r="AJ56" s="2">
        <v>696</v>
      </c>
      <c r="AK56" s="2">
        <v>705.8</v>
      </c>
      <c r="AL56" s="2">
        <v>688</v>
      </c>
      <c r="AM56" s="2">
        <v>691.4</v>
      </c>
      <c r="AN56" s="2">
        <v>680</v>
      </c>
      <c r="AO56" s="2">
        <v>726.85</v>
      </c>
      <c r="AP56" s="2">
        <v>680</v>
      </c>
      <c r="AQ56" s="2">
        <v>696.6</v>
      </c>
      <c r="AR56" s="2">
        <v>650</v>
      </c>
      <c r="AS56" s="2">
        <v>677.9</v>
      </c>
      <c r="AT56" s="2">
        <v>642.9</v>
      </c>
      <c r="AU56" s="2">
        <v>670.4</v>
      </c>
      <c r="AV56" s="2">
        <v>654.4</v>
      </c>
      <c r="AW56" s="2">
        <v>654.4</v>
      </c>
      <c r="AX56" s="2">
        <v>634</v>
      </c>
      <c r="AY56" s="2">
        <v>649</v>
      </c>
      <c r="AZ56" s="1"/>
      <c r="BA56" s="1"/>
      <c r="BB56" s="1"/>
      <c r="BC56" s="1"/>
    </row>
    <row r="57" spans="1:55" ht="13.8" hidden="1" x14ac:dyDescent="0.3">
      <c r="A57" s="19" t="s">
        <v>58</v>
      </c>
      <c r="B57" s="20">
        <v>659.75</v>
      </c>
      <c r="C57" s="5" t="str">
        <f>IF(foSecStockWatch[[#This Row],[ltp]] &gt;=foSecStockWatch[[#This Row],[max]],"BUY","NA")</f>
        <v>NA</v>
      </c>
      <c r="D57" s="22">
        <f>MAX(foSecStockWatch[[#This Row],[d1high]],foSecStockWatch[[#This Row],[d2high]],foSecStockWatch[[#This Row],[d3high]],foSecStockWatch[[#This Row],[d4high]])</f>
        <v>682.6</v>
      </c>
      <c r="E57" s="22">
        <f>MIN(foSecStockWatch[[#This Row],[d1low]],foSecStockWatch[[#This Row],[d2low]],foSecStockWatch[[#This Row],[d3low]],foSecStockWatch[[#This Row],[d4low]])</f>
        <v>654</v>
      </c>
      <c r="F57" s="22" t="str">
        <f>IF(foSecStockWatch[[#This Row],[ltp]] &lt;=foSecStockWatch[[#This Row],[low]],"SELL","NA")</f>
        <v>NA</v>
      </c>
      <c r="G57" s="23">
        <v>806.85</v>
      </c>
      <c r="H57" s="23">
        <v>549.85</v>
      </c>
      <c r="I57" s="26">
        <f>100-foSecStockWatch[[#This Row],[max]]*100/foSecStockWatch[[#This Row],[52_high]]</f>
        <v>15.399392700006203</v>
      </c>
      <c r="J57" s="27">
        <f>foSecStockWatch[[#This Row],[52_low]]*100/foSecStockWatch[[#This Row],[max]]</f>
        <v>80.55230002929973</v>
      </c>
      <c r="K57" s="25">
        <f>foSecStockWatch[[#This Row],[ltp]]-foSecStockWatch[[#This Row],[d2high]]</f>
        <v>-10.049999999999955</v>
      </c>
      <c r="L57" s="25">
        <f>foSecStockWatch[[#This Row],[ltp]]-foSecStockWatch[[#This Row],[d2low]]</f>
        <v>-2.8999999999999773</v>
      </c>
      <c r="M57" s="25">
        <f>AVERAGE(foSecStockWatch[[#This Row],[d2high]],foSecStockWatch[[#This Row],[d3high]],foSecStockWatch[[#This Row],[d4high]])</f>
        <v>676.13333333333333</v>
      </c>
      <c r="N57" s="25">
        <f>AVERAGE(foSecStockWatch[[#This Row],[d2low]],foSecStockWatch[[#This Row],[d3low]],foSecStockWatch[[#This Row],[d4low]])</f>
        <v>664.69999999999993</v>
      </c>
      <c r="O57" s="25" t="str">
        <f>IF(foSecStockWatch[[#This Row],[ltp]] &lt;=foSecStockWatch[[#This Row],[LowAvg]],"RED","NA")</f>
        <v>RED</v>
      </c>
      <c r="P57" s="25" t="str">
        <f>IF(foSecStockWatch[[#This Row],[ltp]] &gt;foSecStockWatch[[#This Row],[HighAvg]],"GREEN","NA")</f>
        <v>NA</v>
      </c>
      <c r="Q57" s="25">
        <f>2*foSecStockWatch[[#This Row],[PIVOT]]-foSecStockWatch[[#This Row],[d2low]]</f>
        <v>660.35</v>
      </c>
      <c r="R57" s="25">
        <f>foSecStockWatch[[#This Row],[PIVOT]]+foSecStockWatch[[#This Row],[d2high]]-foSecStockWatch[[#This Row],[d2low]]</f>
        <v>668.65</v>
      </c>
      <c r="S57" s="25">
        <f>foSecStockWatch[[#This Row],[R1]]+foSecStockWatch[[#This Row],[d2high]]-foSecStockWatch[[#This Row],[d2low]]</f>
        <v>667.50000000000011</v>
      </c>
      <c r="T57" s="25">
        <f>AVERAGE(foSecStockWatch[[#This Row],[d2high]],foSecStockWatch[[#This Row],[d2close]],foSecStockWatch[[#This Row],[d2low]])</f>
        <v>661.5</v>
      </c>
      <c r="U57" s="25">
        <f>foSecStockWatch[[#This Row],[PIVOT]]*2-foSecStockWatch[[#This Row],[d2high]]</f>
        <v>653.20000000000005</v>
      </c>
      <c r="V57" s="25">
        <f>foSecStockWatch[[#This Row],[PIVOT]]-(foSecStockWatch[[#This Row],[d2high]]-foSecStockWatch[[#This Row],[d2low]])</f>
        <v>654.35</v>
      </c>
      <c r="W57" s="25">
        <f>foSecStockWatch[[#This Row],[S1]]-(foSecStockWatch[[#This Row],[d2high]]-foSecStockWatch[[#This Row],[d2low]])</f>
        <v>646.05000000000007</v>
      </c>
      <c r="X57" s="25">
        <f>foSecStockWatch[[#This Row],[ltp]]-foSecStockWatch[[#This Row],[PIVOT]]</f>
        <v>-1.75</v>
      </c>
      <c r="Y57" s="25">
        <f>foSecStockWatch[[#This Row],[ltp]]-foSecStockWatch[[#This Row],[R1]]</f>
        <v>-0.60000000000002274</v>
      </c>
      <c r="Z57" s="25">
        <f>foSecStockWatch[[#This Row],[ltp]]-foSecStockWatch[[#This Row],[R2]]</f>
        <v>-8.8999999999999773</v>
      </c>
      <c r="AA57" s="25">
        <f>foSecStockWatch[[#This Row],[ltp]]-foSecStockWatch[[#This Row],[R3]]</f>
        <v>-7.7500000000001137</v>
      </c>
      <c r="AB57" s="25">
        <f>foSecStockWatch[[#This Row],[ltp]]-foSecStockWatch[[#This Row],[S1]]</f>
        <v>6.5499999999999545</v>
      </c>
      <c r="AC57" s="25">
        <f>foSecStockWatch[[#This Row],[ltp]]-foSecStockWatch[[#This Row],[S2]]</f>
        <v>5.3999999999999773</v>
      </c>
      <c r="AD57" s="25">
        <f>foSecStockWatch[[#This Row],[ltp]]-foSecStockWatch[[#This Row],[S3]]</f>
        <v>13.699999999999932</v>
      </c>
      <c r="AE57" s="25">
        <f>foSecStockWatch[[#This Row],[d1open]]-foSecStockWatch[[#This Row],[d1high]]</f>
        <v>-4.1499999999999773</v>
      </c>
      <c r="AF57" s="25">
        <f>foSecStockWatch[[#This Row],[Open-High]]*100/foSecStockWatch[[#This Row],[ltp]]</f>
        <v>-0.62902614626752218</v>
      </c>
      <c r="AG57" s="25">
        <f>foSecStockWatch[[#This Row],[d1high]]-foSecStockWatch[[#This Row],[d1low]]</f>
        <v>13.149999999999977</v>
      </c>
      <c r="AH57" s="25">
        <f>foSecStockWatch[[#This Row],[Open-Low]]*100/foSecStockWatch[[#This Row],[ltp]]</f>
        <v>1.9931792345585415</v>
      </c>
      <c r="AI57" s="25" t="b">
        <f>foSecStockWatch[[#This Row],[ltp]]&gt;foSecStockWatch[[#This Row],[d2close]]</f>
        <v>1</v>
      </c>
      <c r="AJ57" s="2">
        <v>663</v>
      </c>
      <c r="AK57" s="2">
        <v>667.15</v>
      </c>
      <c r="AL57" s="2">
        <v>654</v>
      </c>
      <c r="AM57" s="2">
        <v>660.7</v>
      </c>
      <c r="AN57" s="2">
        <v>669.8</v>
      </c>
      <c r="AO57" s="2">
        <v>669.8</v>
      </c>
      <c r="AP57" s="2">
        <v>652.04999999999995</v>
      </c>
      <c r="AQ57" s="2">
        <v>662.65</v>
      </c>
      <c r="AR57" s="2">
        <v>662.75</v>
      </c>
      <c r="AS57" s="2">
        <v>676</v>
      </c>
      <c r="AT57" s="2">
        <v>655.65</v>
      </c>
      <c r="AU57" s="2">
        <v>671.45</v>
      </c>
      <c r="AV57" s="2">
        <v>682.2</v>
      </c>
      <c r="AW57" s="2">
        <v>682.6</v>
      </c>
      <c r="AX57" s="2">
        <v>660</v>
      </c>
      <c r="AY57" s="2">
        <v>663</v>
      </c>
      <c r="AZ57" s="1"/>
      <c r="BA57" s="1"/>
      <c r="BB57" s="1"/>
      <c r="BC57" s="1"/>
    </row>
    <row r="58" spans="1:55" ht="13.8" hidden="1" x14ac:dyDescent="0.3">
      <c r="A58" s="19" t="s">
        <v>59</v>
      </c>
      <c r="B58" s="20">
        <v>1078.4000000000001</v>
      </c>
      <c r="C58" s="5" t="str">
        <f>IF(foSecStockWatch[[#This Row],[ltp]] &gt;=foSecStockWatch[[#This Row],[max]],"BUY","NA")</f>
        <v>NA</v>
      </c>
      <c r="D58" s="22">
        <f>MAX(foSecStockWatch[[#This Row],[d1high]],foSecStockWatch[[#This Row],[d2high]],foSecStockWatch[[#This Row],[d3high]],foSecStockWatch[[#This Row],[d4high]])</f>
        <v>1091</v>
      </c>
      <c r="E58" s="22">
        <f>MIN(foSecStockWatch[[#This Row],[d1low]],foSecStockWatch[[#This Row],[d2low]],foSecStockWatch[[#This Row],[d3low]],foSecStockWatch[[#This Row],[d4low]])</f>
        <v>1048</v>
      </c>
      <c r="F58" s="22" t="str">
        <f>IF(foSecStockWatch[[#This Row],[ltp]] &lt;=foSecStockWatch[[#This Row],[low]],"SELL","NA")</f>
        <v>NA</v>
      </c>
      <c r="G58" s="23">
        <v>1187.5999999999999</v>
      </c>
      <c r="H58" s="23">
        <v>920</v>
      </c>
      <c r="I58" s="26">
        <f>100-foSecStockWatch[[#This Row],[max]]*100/foSecStockWatch[[#This Row],[52_high]]</f>
        <v>8.1340518693162664</v>
      </c>
      <c r="J58" s="27">
        <f>foSecStockWatch[[#This Row],[52_low]]*100/foSecStockWatch[[#This Row],[max]]</f>
        <v>84.326306141154902</v>
      </c>
      <c r="K58" s="25">
        <f>foSecStockWatch[[#This Row],[ltp]]-foSecStockWatch[[#This Row],[d2high]]</f>
        <v>12.300000000000182</v>
      </c>
      <c r="L58" s="25">
        <f>foSecStockWatch[[#This Row],[ltp]]-foSecStockWatch[[#This Row],[d2low]]</f>
        <v>14.900000000000091</v>
      </c>
      <c r="M58" s="25">
        <f>AVERAGE(foSecStockWatch[[#This Row],[d2high]],foSecStockWatch[[#This Row],[d3high]],foSecStockWatch[[#This Row],[d4high]])</f>
        <v>1077.0166666666667</v>
      </c>
      <c r="N58" s="25">
        <f>AVERAGE(foSecStockWatch[[#This Row],[d2low]],foSecStockWatch[[#This Row],[d3low]],foSecStockWatch[[#This Row],[d4low]])</f>
        <v>1061.2</v>
      </c>
      <c r="O58" s="25" t="str">
        <f>IF(foSecStockWatch[[#This Row],[ltp]] &lt;=foSecStockWatch[[#This Row],[LowAvg]],"RED","NA")</f>
        <v>NA</v>
      </c>
      <c r="P58" s="25" t="str">
        <f>IF(foSecStockWatch[[#This Row],[ltp]] &gt;foSecStockWatch[[#This Row],[HighAvg]],"GREEN","NA")</f>
        <v>GREEN</v>
      </c>
      <c r="Q58" s="25">
        <f>2*foSecStockWatch[[#This Row],[PIVOT]]-foSecStockWatch[[#This Row],[d2low]]</f>
        <v>1050.5</v>
      </c>
      <c r="R58" s="25">
        <f>foSecStockWatch[[#This Row],[PIVOT]]+foSecStockWatch[[#This Row],[d2high]]-foSecStockWatch[[#This Row],[d2low]]</f>
        <v>1059.5999999999999</v>
      </c>
      <c r="S58" s="25">
        <f>foSecStockWatch[[#This Row],[R1]]+foSecStockWatch[[#This Row],[d2high]]-foSecStockWatch[[#This Row],[d2low]]</f>
        <v>1053.0999999999999</v>
      </c>
      <c r="T58" s="25">
        <f>AVERAGE(foSecStockWatch[[#This Row],[d2high]],foSecStockWatch[[#This Row],[d2close]],foSecStockWatch[[#This Row],[d2low]])</f>
        <v>1057</v>
      </c>
      <c r="U58" s="25">
        <f>foSecStockWatch[[#This Row],[PIVOT]]*2-foSecStockWatch[[#This Row],[d2high]]</f>
        <v>1047.9000000000001</v>
      </c>
      <c r="V58" s="25">
        <f>foSecStockWatch[[#This Row],[PIVOT]]-(foSecStockWatch[[#This Row],[d2high]]-foSecStockWatch[[#This Row],[d2low]])</f>
        <v>1054.4000000000001</v>
      </c>
      <c r="W58" s="25">
        <f>foSecStockWatch[[#This Row],[S1]]-(foSecStockWatch[[#This Row],[d2high]]-foSecStockWatch[[#This Row],[d2low]])</f>
        <v>1045.3000000000002</v>
      </c>
      <c r="X58" s="25">
        <f>foSecStockWatch[[#This Row],[ltp]]-foSecStockWatch[[#This Row],[PIVOT]]</f>
        <v>21.400000000000091</v>
      </c>
      <c r="Y58" s="25">
        <f>foSecStockWatch[[#This Row],[ltp]]-foSecStockWatch[[#This Row],[R1]]</f>
        <v>27.900000000000091</v>
      </c>
      <c r="Z58" s="25">
        <f>foSecStockWatch[[#This Row],[ltp]]-foSecStockWatch[[#This Row],[R2]]</f>
        <v>18.800000000000182</v>
      </c>
      <c r="AA58" s="25">
        <f>foSecStockWatch[[#This Row],[ltp]]-foSecStockWatch[[#This Row],[R3]]</f>
        <v>25.300000000000182</v>
      </c>
      <c r="AB58" s="25">
        <f>foSecStockWatch[[#This Row],[ltp]]-foSecStockWatch[[#This Row],[S1]]</f>
        <v>30.5</v>
      </c>
      <c r="AC58" s="25">
        <f>foSecStockWatch[[#This Row],[ltp]]-foSecStockWatch[[#This Row],[S2]]</f>
        <v>24</v>
      </c>
      <c r="AD58" s="25">
        <f>foSecStockWatch[[#This Row],[ltp]]-foSecStockWatch[[#This Row],[S3]]</f>
        <v>33.099999999999909</v>
      </c>
      <c r="AE58" s="25">
        <f>foSecStockWatch[[#This Row],[d1open]]-foSecStockWatch[[#This Row],[d1high]]</f>
        <v>-40</v>
      </c>
      <c r="AF58" s="25">
        <f>foSecStockWatch[[#This Row],[Open-High]]*100/foSecStockWatch[[#This Row],[ltp]]</f>
        <v>-3.7091988130563793</v>
      </c>
      <c r="AG58" s="25">
        <f>foSecStockWatch[[#This Row],[d1high]]-foSecStockWatch[[#This Row],[d1low]]</f>
        <v>42</v>
      </c>
      <c r="AH58" s="25">
        <f>foSecStockWatch[[#This Row],[Open-Low]]*100/foSecStockWatch[[#This Row],[ltp]]</f>
        <v>3.8946587537091983</v>
      </c>
      <c r="AI58" s="25" t="b">
        <f>foSecStockWatch[[#This Row],[ltp]]&gt;foSecStockWatch[[#This Row],[d2close]]</f>
        <v>1</v>
      </c>
      <c r="AJ58" s="2">
        <v>1050</v>
      </c>
      <c r="AK58" s="2">
        <v>1090</v>
      </c>
      <c r="AL58" s="2">
        <v>1048</v>
      </c>
      <c r="AM58" s="2">
        <v>1079.5</v>
      </c>
      <c r="AN58" s="2">
        <v>1051.05</v>
      </c>
      <c r="AO58" s="2">
        <v>1066.0999999999999</v>
      </c>
      <c r="AP58" s="2">
        <v>1041.4000000000001</v>
      </c>
      <c r="AQ58" s="2">
        <v>1063.5</v>
      </c>
      <c r="AR58" s="2">
        <v>1070.05</v>
      </c>
      <c r="AS58" s="2">
        <v>1073.95</v>
      </c>
      <c r="AT58" s="2">
        <v>1040.1500000000001</v>
      </c>
      <c r="AU58" s="2">
        <v>1051.0999999999999</v>
      </c>
      <c r="AV58" s="2">
        <v>1085.75</v>
      </c>
      <c r="AW58" s="2">
        <v>1091</v>
      </c>
      <c r="AX58" s="2">
        <v>1069</v>
      </c>
      <c r="AY58" s="2">
        <v>1074</v>
      </c>
      <c r="AZ58" s="1"/>
      <c r="BA58" s="1"/>
      <c r="BB58" s="1"/>
      <c r="BC58" s="1"/>
    </row>
    <row r="59" spans="1:55" ht="13.8" hidden="1" x14ac:dyDescent="0.3">
      <c r="A59" s="19" t="s">
        <v>60</v>
      </c>
      <c r="B59" s="20">
        <v>2007</v>
      </c>
      <c r="C59" s="5" t="str">
        <f>IF(foSecStockWatch[[#This Row],[ltp]] &gt;=foSecStockWatch[[#This Row],[max]],"BUY","NA")</f>
        <v>NA</v>
      </c>
      <c r="D59" s="22">
        <f>MAX(foSecStockWatch[[#This Row],[d1high]],foSecStockWatch[[#This Row],[d2high]],foSecStockWatch[[#This Row],[d3high]],foSecStockWatch[[#This Row],[d4high]])</f>
        <v>2025.5</v>
      </c>
      <c r="E59" s="22">
        <f>MIN(foSecStockWatch[[#This Row],[d1low]],foSecStockWatch[[#This Row],[d2low]],foSecStockWatch[[#This Row],[d3low]],foSecStockWatch[[#This Row],[d4low]])</f>
        <v>1963</v>
      </c>
      <c r="F59" s="22" t="str">
        <f>IF(foSecStockWatch[[#This Row],[ltp]] &lt;=foSecStockWatch[[#This Row],[low]],"SELL","NA")</f>
        <v>NA</v>
      </c>
      <c r="G59" s="23">
        <v>2357.85</v>
      </c>
      <c r="H59" s="23">
        <v>1644.5</v>
      </c>
      <c r="I59" s="26">
        <f>100-foSecStockWatch[[#This Row],[max]]*100/foSecStockWatch[[#This Row],[52_high]]</f>
        <v>14.095468329198212</v>
      </c>
      <c r="J59" s="27">
        <f>foSecStockWatch[[#This Row],[52_low]]*100/foSecStockWatch[[#This Row],[max]]</f>
        <v>81.189829671685999</v>
      </c>
      <c r="K59" s="25">
        <f>foSecStockWatch[[#This Row],[ltp]]-foSecStockWatch[[#This Row],[d2high]]</f>
        <v>7</v>
      </c>
      <c r="L59" s="25">
        <f>foSecStockWatch[[#This Row],[ltp]]-foSecStockWatch[[#This Row],[d2low]]</f>
        <v>19.049999999999955</v>
      </c>
      <c r="M59" s="25">
        <f>AVERAGE(foSecStockWatch[[#This Row],[d2high]],foSecStockWatch[[#This Row],[d3high]],foSecStockWatch[[#This Row],[d4high]])</f>
        <v>2000.6000000000001</v>
      </c>
      <c r="N59" s="25">
        <f>AVERAGE(foSecStockWatch[[#This Row],[d2low]],foSecStockWatch[[#This Row],[d3low]],foSecStockWatch[[#This Row],[d4low]])</f>
        <v>1984.3166666666666</v>
      </c>
      <c r="O59" s="25" t="str">
        <f>IF(foSecStockWatch[[#This Row],[ltp]] &lt;=foSecStockWatch[[#This Row],[LowAvg]],"RED","NA")</f>
        <v>NA</v>
      </c>
      <c r="P59" s="25" t="str">
        <f>IF(foSecStockWatch[[#This Row],[ltp]] &gt;foSecStockWatch[[#This Row],[HighAvg]],"GREEN","NA")</f>
        <v>GREEN</v>
      </c>
      <c r="Q59" s="25">
        <f>2*foSecStockWatch[[#This Row],[PIVOT]]-foSecStockWatch[[#This Row],[d2low]]</f>
        <v>1984.6833333333332</v>
      </c>
      <c r="R59" s="25">
        <f>foSecStockWatch[[#This Row],[PIVOT]]+foSecStockWatch[[#This Row],[d2high]]-foSecStockWatch[[#This Row],[d2low]]</f>
        <v>1998.3666666666666</v>
      </c>
      <c r="S59" s="25">
        <f>foSecStockWatch[[#This Row],[R1]]+foSecStockWatch[[#This Row],[d2high]]-foSecStockWatch[[#This Row],[d2low]]</f>
        <v>1996.7333333333333</v>
      </c>
      <c r="T59" s="25">
        <f>AVERAGE(foSecStockWatch[[#This Row],[d2high]],foSecStockWatch[[#This Row],[d2close]],foSecStockWatch[[#This Row],[d2low]])</f>
        <v>1986.3166666666666</v>
      </c>
      <c r="U59" s="25">
        <f>foSecStockWatch[[#This Row],[PIVOT]]*2-foSecStockWatch[[#This Row],[d2high]]</f>
        <v>1972.6333333333332</v>
      </c>
      <c r="V59" s="25">
        <f>foSecStockWatch[[#This Row],[PIVOT]]-(foSecStockWatch[[#This Row],[d2high]]-foSecStockWatch[[#This Row],[d2low]])</f>
        <v>1974.2666666666667</v>
      </c>
      <c r="W59" s="25">
        <f>foSecStockWatch[[#This Row],[S1]]-(foSecStockWatch[[#This Row],[d2high]]-foSecStockWatch[[#This Row],[d2low]])</f>
        <v>1960.5833333333333</v>
      </c>
      <c r="X59" s="25">
        <f>foSecStockWatch[[#This Row],[ltp]]-foSecStockWatch[[#This Row],[PIVOT]]</f>
        <v>20.683333333333394</v>
      </c>
      <c r="Y59" s="25">
        <f>foSecStockWatch[[#This Row],[ltp]]-foSecStockWatch[[#This Row],[R1]]</f>
        <v>22.316666666666833</v>
      </c>
      <c r="Z59" s="25">
        <f>foSecStockWatch[[#This Row],[ltp]]-foSecStockWatch[[#This Row],[R2]]</f>
        <v>8.6333333333334394</v>
      </c>
      <c r="AA59" s="25">
        <f>foSecStockWatch[[#This Row],[ltp]]-foSecStockWatch[[#This Row],[R3]]</f>
        <v>10.266666666666652</v>
      </c>
      <c r="AB59" s="25">
        <f>foSecStockWatch[[#This Row],[ltp]]-foSecStockWatch[[#This Row],[S1]]</f>
        <v>34.366666666666788</v>
      </c>
      <c r="AC59" s="25">
        <f>foSecStockWatch[[#This Row],[ltp]]-foSecStockWatch[[#This Row],[S2]]</f>
        <v>32.733333333333348</v>
      </c>
      <c r="AD59" s="25">
        <f>foSecStockWatch[[#This Row],[ltp]]-foSecStockWatch[[#This Row],[S3]]</f>
        <v>46.416666666666742</v>
      </c>
      <c r="AE59" s="25">
        <f>foSecStockWatch[[#This Row],[d1open]]-foSecStockWatch[[#This Row],[d1high]]</f>
        <v>-27.5</v>
      </c>
      <c r="AF59" s="25">
        <f>foSecStockWatch[[#This Row],[Open-High]]*100/foSecStockWatch[[#This Row],[ltp]]</f>
        <v>-1.3702042850024914</v>
      </c>
      <c r="AG59" s="25">
        <f>foSecStockWatch[[#This Row],[d1high]]-foSecStockWatch[[#This Row],[d1low]]</f>
        <v>45.5</v>
      </c>
      <c r="AH59" s="25">
        <f>foSecStockWatch[[#This Row],[Open-Low]]*100/foSecStockWatch[[#This Row],[ltp]]</f>
        <v>2.2670652715495763</v>
      </c>
      <c r="AI59" s="25" t="b">
        <f>foSecStockWatch[[#This Row],[ltp]]&gt;foSecStockWatch[[#This Row],[d2close]]</f>
        <v>1</v>
      </c>
      <c r="AJ59" s="2">
        <v>1998</v>
      </c>
      <c r="AK59" s="2">
        <v>2025.5</v>
      </c>
      <c r="AL59" s="2">
        <v>1980</v>
      </c>
      <c r="AM59" s="2">
        <v>2010.15</v>
      </c>
      <c r="AN59" s="2">
        <v>2000</v>
      </c>
      <c r="AO59" s="2">
        <v>2000</v>
      </c>
      <c r="AP59" s="2">
        <v>1971</v>
      </c>
      <c r="AQ59" s="2">
        <v>1987.95</v>
      </c>
      <c r="AR59" s="2">
        <v>1974.85</v>
      </c>
      <c r="AS59" s="2">
        <v>2005</v>
      </c>
      <c r="AT59" s="2">
        <v>1964.35</v>
      </c>
      <c r="AU59" s="2">
        <v>2002</v>
      </c>
      <c r="AV59" s="2">
        <v>1988.5</v>
      </c>
      <c r="AW59" s="2">
        <v>1996.8</v>
      </c>
      <c r="AX59" s="2">
        <v>1963</v>
      </c>
      <c r="AY59" s="2">
        <v>1969</v>
      </c>
      <c r="AZ59" s="1"/>
      <c r="BA59" s="1"/>
      <c r="BB59" s="1"/>
      <c r="BC59" s="1"/>
    </row>
    <row r="60" spans="1:55" ht="13.8" x14ac:dyDescent="0.3">
      <c r="A60" s="19" t="s">
        <v>61</v>
      </c>
      <c r="B60" s="20">
        <v>1198.1500000000001</v>
      </c>
      <c r="C60" s="5" t="str">
        <f>IF(foSecStockWatch[[#This Row],[ltp]] &gt;=foSecStockWatch[[#This Row],[max]],"BUY","NA")</f>
        <v>NA</v>
      </c>
      <c r="D60" s="22">
        <f>MAX(foSecStockWatch[[#This Row],[d1high]],foSecStockWatch[[#This Row],[d2high]],foSecStockWatch[[#This Row],[d3high]],foSecStockWatch[[#This Row],[d4high]])</f>
        <v>1229.9000000000001</v>
      </c>
      <c r="E60" s="22">
        <f>MIN(foSecStockWatch[[#This Row],[d1low]],foSecStockWatch[[#This Row],[d2low]],foSecStockWatch[[#This Row],[d3low]],foSecStockWatch[[#This Row],[d4low]])</f>
        <v>1181</v>
      </c>
      <c r="F60" s="22" t="str">
        <f>IF(foSecStockWatch[[#This Row],[ltp]] &lt;=foSecStockWatch[[#This Row],[low]],"SELL","NA")</f>
        <v>NA</v>
      </c>
      <c r="G60" s="23">
        <v>1282.7</v>
      </c>
      <c r="H60" s="23">
        <v>942.5</v>
      </c>
      <c r="I60" s="26">
        <f>100-foSecStockWatch[[#This Row],[max]]*100/foSecStockWatch[[#This Row],[52_high]]</f>
        <v>4.1163171435253645</v>
      </c>
      <c r="J60" s="27">
        <f>foSecStockWatch[[#This Row],[52_low]]*100/foSecStockWatch[[#This Row],[max]]</f>
        <v>76.632246524107643</v>
      </c>
      <c r="K60" s="25">
        <f>foSecStockWatch[[#This Row],[ltp]]-foSecStockWatch[[#This Row],[d2high]]</f>
        <v>-27.799999999999955</v>
      </c>
      <c r="L60" s="25">
        <f>foSecStockWatch[[#This Row],[ltp]]-foSecStockWatch[[#This Row],[d2low]]</f>
        <v>-2.3999999999998636</v>
      </c>
      <c r="M60" s="25">
        <f>AVERAGE(foSecStockWatch[[#This Row],[d2high]],foSecStockWatch[[#This Row],[d3high]],foSecStockWatch[[#This Row],[d4high]])</f>
        <v>1225.2333333333333</v>
      </c>
      <c r="N60" s="25">
        <f>AVERAGE(foSecStockWatch[[#This Row],[d2low]],foSecStockWatch[[#This Row],[d3low]],foSecStockWatch[[#This Row],[d4low]])</f>
        <v>1203.2333333333333</v>
      </c>
      <c r="O60" s="25" t="str">
        <f>IF(foSecStockWatch[[#This Row],[ltp]] &lt;=foSecStockWatch[[#This Row],[LowAvg]],"RED","NA")</f>
        <v>RED</v>
      </c>
      <c r="P60" s="25" t="str">
        <f>IF(foSecStockWatch[[#This Row],[ltp]] &gt;foSecStockWatch[[#This Row],[HighAvg]],"GREEN","NA")</f>
        <v>NA</v>
      </c>
      <c r="Q60" s="25">
        <f>2*foSecStockWatch[[#This Row],[PIVOT]]-foSecStockWatch[[#This Row],[d2low]]</f>
        <v>1215.2499999999998</v>
      </c>
      <c r="R60" s="25">
        <f>foSecStockWatch[[#This Row],[PIVOT]]+foSecStockWatch[[#This Row],[d2high]]-foSecStockWatch[[#This Row],[d2low]]</f>
        <v>1233.3</v>
      </c>
      <c r="S60" s="25">
        <f>foSecStockWatch[[#This Row],[R1]]+foSecStockWatch[[#This Row],[d2high]]-foSecStockWatch[[#This Row],[d2low]]</f>
        <v>1240.6499999999999</v>
      </c>
      <c r="T60" s="25">
        <f>AVERAGE(foSecStockWatch[[#This Row],[d2high]],foSecStockWatch[[#This Row],[d2close]],foSecStockWatch[[#This Row],[d2low]])</f>
        <v>1207.8999999999999</v>
      </c>
      <c r="U60" s="25">
        <f>foSecStockWatch[[#This Row],[PIVOT]]*2-foSecStockWatch[[#This Row],[d2high]]</f>
        <v>1189.8499999999997</v>
      </c>
      <c r="V60" s="25">
        <f>foSecStockWatch[[#This Row],[PIVOT]]-(foSecStockWatch[[#This Row],[d2high]]-foSecStockWatch[[#This Row],[d2low]])</f>
        <v>1182.4999999999998</v>
      </c>
      <c r="W60" s="25">
        <f>foSecStockWatch[[#This Row],[S1]]-(foSecStockWatch[[#This Row],[d2high]]-foSecStockWatch[[#This Row],[d2low]])</f>
        <v>1164.4499999999996</v>
      </c>
      <c r="X60" s="25">
        <f>foSecStockWatch[[#This Row],[ltp]]-foSecStockWatch[[#This Row],[PIVOT]]</f>
        <v>-9.7499999999997726</v>
      </c>
      <c r="Y60" s="25">
        <f>foSecStockWatch[[#This Row],[ltp]]-foSecStockWatch[[#This Row],[R1]]</f>
        <v>-17.099999999999682</v>
      </c>
      <c r="Z60" s="25">
        <f>foSecStockWatch[[#This Row],[ltp]]-foSecStockWatch[[#This Row],[R2]]</f>
        <v>-35.149999999999864</v>
      </c>
      <c r="AA60" s="25">
        <f>foSecStockWatch[[#This Row],[ltp]]-foSecStockWatch[[#This Row],[R3]]</f>
        <v>-42.499999999999773</v>
      </c>
      <c r="AB60" s="25">
        <f>foSecStockWatch[[#This Row],[ltp]]-foSecStockWatch[[#This Row],[S1]]</f>
        <v>8.3000000000004093</v>
      </c>
      <c r="AC60" s="25">
        <f>foSecStockWatch[[#This Row],[ltp]]-foSecStockWatch[[#This Row],[S2]]</f>
        <v>15.650000000000318</v>
      </c>
      <c r="AD60" s="25">
        <f>foSecStockWatch[[#This Row],[ltp]]-foSecStockWatch[[#This Row],[S3]]</f>
        <v>33.7000000000005</v>
      </c>
      <c r="AE60" s="25">
        <f>foSecStockWatch[[#This Row],[d1open]]-foSecStockWatch[[#This Row],[d1high]]</f>
        <v>-11</v>
      </c>
      <c r="AF60" s="25">
        <f>foSecStockWatch[[#This Row],[Open-High]]*100/foSecStockWatch[[#This Row],[ltp]]</f>
        <v>-0.91808204314985598</v>
      </c>
      <c r="AG60" s="25">
        <f>foSecStockWatch[[#This Row],[d1high]]-foSecStockWatch[[#This Row],[d1low]]</f>
        <v>35</v>
      </c>
      <c r="AH60" s="25">
        <f>foSecStockWatch[[#This Row],[Open-Low]]*100/foSecStockWatch[[#This Row],[ltp]]</f>
        <v>2.9211701372949963</v>
      </c>
      <c r="AI60" s="25" t="b">
        <f>foSecStockWatch[[#This Row],[ltp]]&gt;foSecStockWatch[[#This Row],[d2close]]</f>
        <v>1</v>
      </c>
      <c r="AJ60" s="2">
        <v>1213</v>
      </c>
      <c r="AK60" s="2">
        <v>1224</v>
      </c>
      <c r="AL60" s="2">
        <v>1189</v>
      </c>
      <c r="AM60" s="2">
        <v>1198.8</v>
      </c>
      <c r="AN60" s="2">
        <v>1221.8</v>
      </c>
      <c r="AO60" s="2">
        <v>1225.95</v>
      </c>
      <c r="AP60" s="2">
        <v>1197.2</v>
      </c>
      <c r="AQ60" s="2">
        <v>1200.55</v>
      </c>
      <c r="AR60" s="2">
        <v>1197.0999999999999</v>
      </c>
      <c r="AS60" s="2">
        <v>1229.9000000000001</v>
      </c>
      <c r="AT60" s="2">
        <v>1190</v>
      </c>
      <c r="AU60" s="2">
        <v>1228.1500000000001</v>
      </c>
      <c r="AV60" s="2">
        <v>1201.2</v>
      </c>
      <c r="AW60" s="2">
        <v>1219.8499999999999</v>
      </c>
      <c r="AX60" s="2">
        <v>1181</v>
      </c>
      <c r="AY60" s="2">
        <v>1187</v>
      </c>
      <c r="AZ60" s="1"/>
      <c r="BA60" s="1"/>
      <c r="BB60" s="1"/>
      <c r="BC60" s="1"/>
    </row>
    <row r="61" spans="1:55" ht="13.8" hidden="1" x14ac:dyDescent="0.3">
      <c r="A61" s="19" t="s">
        <v>62</v>
      </c>
      <c r="B61" s="20">
        <v>2594.9</v>
      </c>
      <c r="C61" s="5" t="str">
        <f>IF(foSecStockWatch[[#This Row],[ltp]] &gt;=foSecStockWatch[[#This Row],[max]],"BUY","NA")</f>
        <v>NA</v>
      </c>
      <c r="D61" s="22">
        <f>MAX(foSecStockWatch[[#This Row],[d1high]],foSecStockWatch[[#This Row],[d2high]],foSecStockWatch[[#This Row],[d3high]],foSecStockWatch[[#This Row],[d4high]])</f>
        <v>2690</v>
      </c>
      <c r="E61" s="22">
        <f>MIN(foSecStockWatch[[#This Row],[d1low]],foSecStockWatch[[#This Row],[d2low]],foSecStockWatch[[#This Row],[d3low]],foSecStockWatch[[#This Row],[d4low]])</f>
        <v>2568</v>
      </c>
      <c r="F61" s="22" t="str">
        <f>IF(foSecStockWatch[[#This Row],[ltp]] &lt;=foSecStockWatch[[#This Row],[low]],"SELL","NA")</f>
        <v>NA</v>
      </c>
      <c r="G61" s="23">
        <v>3380</v>
      </c>
      <c r="H61" s="23">
        <v>2225.6</v>
      </c>
      <c r="I61" s="26">
        <f>100-foSecStockWatch[[#This Row],[max]]*100/foSecStockWatch[[#This Row],[52_high]]</f>
        <v>20.414201183431956</v>
      </c>
      <c r="J61" s="27">
        <f>foSecStockWatch[[#This Row],[52_low]]*100/foSecStockWatch[[#This Row],[max]]</f>
        <v>82.736059479553901</v>
      </c>
      <c r="K61" s="25">
        <f>foSecStockWatch[[#This Row],[ltp]]-foSecStockWatch[[#This Row],[d2high]]</f>
        <v>-40.099999999999909</v>
      </c>
      <c r="L61" s="25">
        <f>foSecStockWatch[[#This Row],[ltp]]-foSecStockWatch[[#This Row],[d2low]]</f>
        <v>-6.9499999999998181</v>
      </c>
      <c r="M61" s="25">
        <f>AVERAGE(foSecStockWatch[[#This Row],[d2high]],foSecStockWatch[[#This Row],[d3high]],foSecStockWatch[[#This Row],[d4high]])</f>
        <v>2669.6666666666665</v>
      </c>
      <c r="N61" s="25">
        <f>AVERAGE(foSecStockWatch[[#This Row],[d2low]],foSecStockWatch[[#This Row],[d3low]],foSecStockWatch[[#This Row],[d4low]])</f>
        <v>2604.0666666666666</v>
      </c>
      <c r="O61" s="25" t="str">
        <f>IF(foSecStockWatch[[#This Row],[ltp]] &lt;=foSecStockWatch[[#This Row],[LowAvg]],"RED","NA")</f>
        <v>RED</v>
      </c>
      <c r="P61" s="25" t="str">
        <f>IF(foSecStockWatch[[#This Row],[ltp]] &gt;foSecStockWatch[[#This Row],[HighAvg]],"GREEN","NA")</f>
        <v>NA</v>
      </c>
      <c r="Q61" s="25">
        <f>2*foSecStockWatch[[#This Row],[PIVOT]]-foSecStockWatch[[#This Row],[d2low]]</f>
        <v>2610.15</v>
      </c>
      <c r="R61" s="25">
        <f>foSecStockWatch[[#This Row],[PIVOT]]+foSecStockWatch[[#This Row],[d2high]]-foSecStockWatch[[#This Row],[d2low]]</f>
        <v>2639.15</v>
      </c>
      <c r="S61" s="25">
        <f>foSecStockWatch[[#This Row],[R1]]+foSecStockWatch[[#This Row],[d2high]]-foSecStockWatch[[#This Row],[d2low]]</f>
        <v>2643.2999999999997</v>
      </c>
      <c r="T61" s="25">
        <f>AVERAGE(foSecStockWatch[[#This Row],[d2high]],foSecStockWatch[[#This Row],[d2close]],foSecStockWatch[[#This Row],[d2low]])</f>
        <v>2606</v>
      </c>
      <c r="U61" s="25">
        <f>foSecStockWatch[[#This Row],[PIVOT]]*2-foSecStockWatch[[#This Row],[d2high]]</f>
        <v>2577</v>
      </c>
      <c r="V61" s="25">
        <f>foSecStockWatch[[#This Row],[PIVOT]]-(foSecStockWatch[[#This Row],[d2high]]-foSecStockWatch[[#This Row],[d2low]])</f>
        <v>2572.85</v>
      </c>
      <c r="W61" s="25">
        <f>foSecStockWatch[[#This Row],[S1]]-(foSecStockWatch[[#This Row],[d2high]]-foSecStockWatch[[#This Row],[d2low]])</f>
        <v>2543.85</v>
      </c>
      <c r="X61" s="25">
        <f>foSecStockWatch[[#This Row],[ltp]]-foSecStockWatch[[#This Row],[PIVOT]]</f>
        <v>-11.099999999999909</v>
      </c>
      <c r="Y61" s="25">
        <f>foSecStockWatch[[#This Row],[ltp]]-foSecStockWatch[[#This Row],[R1]]</f>
        <v>-15.25</v>
      </c>
      <c r="Z61" s="25">
        <f>foSecStockWatch[[#This Row],[ltp]]-foSecStockWatch[[#This Row],[R2]]</f>
        <v>-44.25</v>
      </c>
      <c r="AA61" s="25">
        <f>foSecStockWatch[[#This Row],[ltp]]-foSecStockWatch[[#This Row],[R3]]</f>
        <v>-48.399999999999636</v>
      </c>
      <c r="AB61" s="25">
        <f>foSecStockWatch[[#This Row],[ltp]]-foSecStockWatch[[#This Row],[S1]]</f>
        <v>17.900000000000091</v>
      </c>
      <c r="AC61" s="25">
        <f>foSecStockWatch[[#This Row],[ltp]]-foSecStockWatch[[#This Row],[S2]]</f>
        <v>22.050000000000182</v>
      </c>
      <c r="AD61" s="25">
        <f>foSecStockWatch[[#This Row],[ltp]]-foSecStockWatch[[#This Row],[S3]]</f>
        <v>51.050000000000182</v>
      </c>
      <c r="AE61" s="25">
        <f>foSecStockWatch[[#This Row],[d1open]]-foSecStockWatch[[#This Row],[d1high]]</f>
        <v>-20</v>
      </c>
      <c r="AF61" s="25">
        <f>foSecStockWatch[[#This Row],[Open-High]]*100/foSecStockWatch[[#This Row],[ltp]]</f>
        <v>-0.77074261050522175</v>
      </c>
      <c r="AG61" s="25">
        <f>foSecStockWatch[[#This Row],[d1high]]-foSecStockWatch[[#This Row],[d1low]]</f>
        <v>67</v>
      </c>
      <c r="AH61" s="25">
        <f>foSecStockWatch[[#This Row],[Open-Low]]*100/foSecStockWatch[[#This Row],[ltp]]</f>
        <v>2.5819877451924929</v>
      </c>
      <c r="AI61" s="25" t="b">
        <f>foSecStockWatch[[#This Row],[ltp]]&gt;foSecStockWatch[[#This Row],[d2close]]</f>
        <v>1</v>
      </c>
      <c r="AJ61" s="2">
        <v>2615</v>
      </c>
      <c r="AK61" s="2">
        <v>2635</v>
      </c>
      <c r="AL61" s="2">
        <v>2568</v>
      </c>
      <c r="AM61" s="2">
        <v>2597.85</v>
      </c>
      <c r="AN61" s="2">
        <v>2604.35</v>
      </c>
      <c r="AO61" s="2">
        <v>2635</v>
      </c>
      <c r="AP61" s="2">
        <v>2581.15</v>
      </c>
      <c r="AQ61" s="2">
        <v>2601.85</v>
      </c>
      <c r="AR61" s="2">
        <v>2680</v>
      </c>
      <c r="AS61" s="2">
        <v>2690</v>
      </c>
      <c r="AT61" s="2">
        <v>2583</v>
      </c>
      <c r="AU61" s="2">
        <v>2604.35</v>
      </c>
      <c r="AV61" s="2">
        <v>2649</v>
      </c>
      <c r="AW61" s="2">
        <v>2684</v>
      </c>
      <c r="AX61" s="2">
        <v>2606</v>
      </c>
      <c r="AY61" s="2">
        <v>2674</v>
      </c>
      <c r="AZ61" s="1"/>
      <c r="BA61" s="1"/>
      <c r="BB61" s="1"/>
      <c r="BC61" s="1"/>
    </row>
    <row r="62" spans="1:55" ht="13.8" hidden="1" x14ac:dyDescent="0.3">
      <c r="A62" s="19" t="s">
        <v>63</v>
      </c>
      <c r="B62" s="20">
        <v>368.05</v>
      </c>
      <c r="C62" s="5" t="str">
        <f>IF(foSecStockWatch[[#This Row],[ltp]] &gt;=foSecStockWatch[[#This Row],[max]],"BUY","NA")</f>
        <v>NA</v>
      </c>
      <c r="D62" s="22">
        <f>MAX(foSecStockWatch[[#This Row],[d1high]],foSecStockWatch[[#This Row],[d2high]],foSecStockWatch[[#This Row],[d3high]],foSecStockWatch[[#This Row],[d4high]])</f>
        <v>371.4</v>
      </c>
      <c r="E62" s="22">
        <f>MIN(foSecStockWatch[[#This Row],[d1low]],foSecStockWatch[[#This Row],[d2low]],foSecStockWatch[[#This Row],[d3low]],foSecStockWatch[[#This Row],[d4low]])</f>
        <v>352</v>
      </c>
      <c r="F62" s="22" t="str">
        <f>IF(foSecStockWatch[[#This Row],[ltp]] &lt;=foSecStockWatch[[#This Row],[low]],"SELL","NA")</f>
        <v>NA</v>
      </c>
      <c r="G62" s="23">
        <v>455.7</v>
      </c>
      <c r="H62" s="23">
        <v>294.3</v>
      </c>
      <c r="I62" s="26">
        <f>100-foSecStockWatch[[#This Row],[max]]*100/foSecStockWatch[[#This Row],[52_high]]</f>
        <v>18.4990125082291</v>
      </c>
      <c r="J62" s="27">
        <f>foSecStockWatch[[#This Row],[52_low]]*100/foSecStockWatch[[#This Row],[max]]</f>
        <v>79.240710823909538</v>
      </c>
      <c r="K62" s="25">
        <f>foSecStockWatch[[#This Row],[ltp]]-foSecStockWatch[[#This Row],[d2high]]</f>
        <v>5.25</v>
      </c>
      <c r="L62" s="25">
        <f>foSecStockWatch[[#This Row],[ltp]]-foSecStockWatch[[#This Row],[d2low]]</f>
        <v>10.900000000000034</v>
      </c>
      <c r="M62" s="25">
        <f>AVERAGE(foSecStockWatch[[#This Row],[d2high]],foSecStockWatch[[#This Row],[d3high]],foSecStockWatch[[#This Row],[d4high]])</f>
        <v>365.31666666666666</v>
      </c>
      <c r="N62" s="25">
        <f>AVERAGE(foSecStockWatch[[#This Row],[d2low]],foSecStockWatch[[#This Row],[d3low]],foSecStockWatch[[#This Row],[d4low]])</f>
        <v>357.5333333333333</v>
      </c>
      <c r="O62" s="25" t="str">
        <f>IF(foSecStockWatch[[#This Row],[ltp]] &lt;=foSecStockWatch[[#This Row],[LowAvg]],"RED","NA")</f>
        <v>NA</v>
      </c>
      <c r="P62" s="25" t="str">
        <f>IF(foSecStockWatch[[#This Row],[ltp]] &gt;foSecStockWatch[[#This Row],[HighAvg]],"GREEN","NA")</f>
        <v>GREEN</v>
      </c>
      <c r="Q62" s="25">
        <f>2*foSecStockWatch[[#This Row],[PIVOT]]-foSecStockWatch[[#This Row],[d2low]]</f>
        <v>359.14999999999986</v>
      </c>
      <c r="R62" s="25">
        <f>foSecStockWatch[[#This Row],[PIVOT]]+foSecStockWatch[[#This Row],[d2high]]-foSecStockWatch[[#This Row],[d2low]]</f>
        <v>363.79999999999995</v>
      </c>
      <c r="S62" s="25">
        <f>foSecStockWatch[[#This Row],[R1]]+foSecStockWatch[[#This Row],[d2high]]-foSecStockWatch[[#This Row],[d2low]]</f>
        <v>364.79999999999984</v>
      </c>
      <c r="T62" s="25">
        <f>AVERAGE(foSecStockWatch[[#This Row],[d2high]],foSecStockWatch[[#This Row],[d2close]],foSecStockWatch[[#This Row],[d2low]])</f>
        <v>358.14999999999992</v>
      </c>
      <c r="U62" s="25">
        <f>foSecStockWatch[[#This Row],[PIVOT]]*2-foSecStockWatch[[#This Row],[d2high]]</f>
        <v>353.49999999999983</v>
      </c>
      <c r="V62" s="25">
        <f>foSecStockWatch[[#This Row],[PIVOT]]-(foSecStockWatch[[#This Row],[d2high]]-foSecStockWatch[[#This Row],[d2low]])</f>
        <v>352.49999999999989</v>
      </c>
      <c r="W62" s="25">
        <f>foSecStockWatch[[#This Row],[S1]]-(foSecStockWatch[[#This Row],[d2high]]-foSecStockWatch[[#This Row],[d2low]])</f>
        <v>347.8499999999998</v>
      </c>
      <c r="X62" s="25">
        <f>foSecStockWatch[[#This Row],[ltp]]-foSecStockWatch[[#This Row],[PIVOT]]</f>
        <v>9.9000000000000909</v>
      </c>
      <c r="Y62" s="25">
        <f>foSecStockWatch[[#This Row],[ltp]]-foSecStockWatch[[#This Row],[R1]]</f>
        <v>8.9000000000001478</v>
      </c>
      <c r="Z62" s="25">
        <f>foSecStockWatch[[#This Row],[ltp]]-foSecStockWatch[[#This Row],[R2]]</f>
        <v>4.2500000000000568</v>
      </c>
      <c r="AA62" s="25">
        <f>foSecStockWatch[[#This Row],[ltp]]-foSecStockWatch[[#This Row],[R3]]</f>
        <v>3.2500000000001705</v>
      </c>
      <c r="AB62" s="25">
        <f>foSecStockWatch[[#This Row],[ltp]]-foSecStockWatch[[#This Row],[S1]]</f>
        <v>14.550000000000182</v>
      </c>
      <c r="AC62" s="25">
        <f>foSecStockWatch[[#This Row],[ltp]]-foSecStockWatch[[#This Row],[S2]]</f>
        <v>15.550000000000125</v>
      </c>
      <c r="AD62" s="25">
        <f>foSecStockWatch[[#This Row],[ltp]]-foSecStockWatch[[#This Row],[S3]]</f>
        <v>20.200000000000216</v>
      </c>
      <c r="AE62" s="25">
        <f>foSecStockWatch[[#This Row],[d1open]]-foSecStockWatch[[#This Row],[d1high]]</f>
        <v>-18.399999999999977</v>
      </c>
      <c r="AF62" s="25">
        <f>foSecStockWatch[[#This Row],[Open-High]]*100/foSecStockWatch[[#This Row],[ltp]]</f>
        <v>-4.9993207444640611</v>
      </c>
      <c r="AG62" s="25">
        <f>foSecStockWatch[[#This Row],[d1high]]-foSecStockWatch[[#This Row],[d1low]]</f>
        <v>19.399999999999977</v>
      </c>
      <c r="AH62" s="25">
        <f>foSecStockWatch[[#This Row],[Open-Low]]*100/foSecStockWatch[[#This Row],[ltp]]</f>
        <v>5.2710229588371078</v>
      </c>
      <c r="AI62" s="25" t="b">
        <f>foSecStockWatch[[#This Row],[ltp]]&gt;foSecStockWatch[[#This Row],[d2close]]</f>
        <v>1</v>
      </c>
      <c r="AJ62" s="2">
        <v>353</v>
      </c>
      <c r="AK62" s="2">
        <v>371.4</v>
      </c>
      <c r="AL62" s="2">
        <v>352</v>
      </c>
      <c r="AM62" s="2">
        <v>368.65</v>
      </c>
      <c r="AN62" s="2">
        <v>357</v>
      </c>
      <c r="AO62" s="2">
        <v>362.8</v>
      </c>
      <c r="AP62" s="2">
        <v>354.5</v>
      </c>
      <c r="AQ62" s="2">
        <v>357.15</v>
      </c>
      <c r="AR62" s="2">
        <v>365.9</v>
      </c>
      <c r="AS62" s="2">
        <v>365.9</v>
      </c>
      <c r="AT62" s="2">
        <v>353.7</v>
      </c>
      <c r="AU62" s="2">
        <v>357.45</v>
      </c>
      <c r="AV62" s="2">
        <v>365.75</v>
      </c>
      <c r="AW62" s="2">
        <v>367.25</v>
      </c>
      <c r="AX62" s="2">
        <v>358</v>
      </c>
      <c r="AY62" s="2">
        <v>364</v>
      </c>
      <c r="AZ62" s="1"/>
      <c r="BA62" s="1"/>
      <c r="BB62" s="1"/>
      <c r="BC62" s="1"/>
    </row>
    <row r="63" spans="1:55" ht="13.8" hidden="1" x14ac:dyDescent="0.3">
      <c r="A63" s="19" t="s">
        <v>64</v>
      </c>
      <c r="B63" s="20">
        <v>187.3</v>
      </c>
      <c r="C63" s="5" t="str">
        <f>IF(foSecStockWatch[[#This Row],[ltp]] &gt;=foSecStockWatch[[#This Row],[max]],"BUY","NA")</f>
        <v>NA</v>
      </c>
      <c r="D63" s="22">
        <f>MAX(foSecStockWatch[[#This Row],[d1high]],foSecStockWatch[[#This Row],[d2high]],foSecStockWatch[[#This Row],[d3high]],foSecStockWatch[[#This Row],[d4high]])</f>
        <v>189.2</v>
      </c>
      <c r="E63" s="22">
        <f>MIN(foSecStockWatch[[#This Row],[d1low]],foSecStockWatch[[#This Row],[d2low]],foSecStockWatch[[#This Row],[d3low]],foSecStockWatch[[#This Row],[d4low]])</f>
        <v>181</v>
      </c>
      <c r="F63" s="22" t="str">
        <f>IF(foSecStockWatch[[#This Row],[ltp]] &lt;=foSecStockWatch[[#This Row],[low]],"SELL","NA")</f>
        <v>NA</v>
      </c>
      <c r="G63" s="23">
        <v>245.3</v>
      </c>
      <c r="H63" s="23">
        <v>171.1</v>
      </c>
      <c r="I63" s="26">
        <f>100-foSecStockWatch[[#This Row],[max]]*100/foSecStockWatch[[#This Row],[52_high]]</f>
        <v>22.869955156950681</v>
      </c>
      <c r="J63" s="27">
        <f>foSecStockWatch[[#This Row],[52_low]]*100/foSecStockWatch[[#This Row],[max]]</f>
        <v>90.433403805496837</v>
      </c>
      <c r="K63" s="25">
        <f>foSecStockWatch[[#This Row],[ltp]]-foSecStockWatch[[#This Row],[d2high]]</f>
        <v>1.3500000000000227</v>
      </c>
      <c r="L63" s="25">
        <f>foSecStockWatch[[#This Row],[ltp]]-foSecStockWatch[[#This Row],[d2low]]</f>
        <v>5.0500000000000114</v>
      </c>
      <c r="M63" s="25">
        <f>AVERAGE(foSecStockWatch[[#This Row],[d2high]],foSecStockWatch[[#This Row],[d3high]],foSecStockWatch[[#This Row],[d4high]])</f>
        <v>186.08333333333334</v>
      </c>
      <c r="N63" s="25">
        <f>AVERAGE(foSecStockWatch[[#This Row],[d2low]],foSecStockWatch[[#This Row],[d3low]],foSecStockWatch[[#This Row],[d4low]])</f>
        <v>183.1</v>
      </c>
      <c r="O63" s="25" t="str">
        <f>IF(foSecStockWatch[[#This Row],[ltp]] &lt;=foSecStockWatch[[#This Row],[LowAvg]],"RED","NA")</f>
        <v>NA</v>
      </c>
      <c r="P63" s="25" t="str">
        <f>IF(foSecStockWatch[[#This Row],[ltp]] &gt;foSecStockWatch[[#This Row],[HighAvg]],"GREEN","NA")</f>
        <v>GREEN</v>
      </c>
      <c r="Q63" s="25">
        <f>2*foSecStockWatch[[#This Row],[PIVOT]]-foSecStockWatch[[#This Row],[d2low]]</f>
        <v>184.41666666666669</v>
      </c>
      <c r="R63" s="25">
        <f>foSecStockWatch[[#This Row],[PIVOT]]+foSecStockWatch[[#This Row],[d2high]]-foSecStockWatch[[#This Row],[d2low]]</f>
        <v>187.0333333333333</v>
      </c>
      <c r="S63" s="25">
        <f>foSecStockWatch[[#This Row],[R1]]+foSecStockWatch[[#This Row],[d2high]]-foSecStockWatch[[#This Row],[d2low]]</f>
        <v>188.11666666666667</v>
      </c>
      <c r="T63" s="25">
        <f>AVERAGE(foSecStockWatch[[#This Row],[d2high]],foSecStockWatch[[#This Row],[d2close]],foSecStockWatch[[#This Row],[d2low]])</f>
        <v>183.33333333333334</v>
      </c>
      <c r="U63" s="25">
        <f>foSecStockWatch[[#This Row],[PIVOT]]*2-foSecStockWatch[[#This Row],[d2high]]</f>
        <v>180.7166666666667</v>
      </c>
      <c r="V63" s="25">
        <f>foSecStockWatch[[#This Row],[PIVOT]]-(foSecStockWatch[[#This Row],[d2high]]-foSecStockWatch[[#This Row],[d2low]])</f>
        <v>179.63333333333335</v>
      </c>
      <c r="W63" s="25">
        <f>foSecStockWatch[[#This Row],[S1]]-(foSecStockWatch[[#This Row],[d2high]]-foSecStockWatch[[#This Row],[d2low]])</f>
        <v>177.01666666666671</v>
      </c>
      <c r="X63" s="25">
        <f>foSecStockWatch[[#This Row],[ltp]]-foSecStockWatch[[#This Row],[PIVOT]]</f>
        <v>3.9666666666666686</v>
      </c>
      <c r="Y63" s="25">
        <f>foSecStockWatch[[#This Row],[ltp]]-foSecStockWatch[[#This Row],[R1]]</f>
        <v>2.8833333333333258</v>
      </c>
      <c r="Z63" s="25">
        <f>foSecStockWatch[[#This Row],[ltp]]-foSecStockWatch[[#This Row],[R2]]</f>
        <v>0.26666666666670835</v>
      </c>
      <c r="AA63" s="25">
        <f>foSecStockWatch[[#This Row],[ltp]]-foSecStockWatch[[#This Row],[R3]]</f>
        <v>-0.81666666666666288</v>
      </c>
      <c r="AB63" s="25">
        <f>foSecStockWatch[[#This Row],[ltp]]-foSecStockWatch[[#This Row],[S1]]</f>
        <v>6.5833333333333144</v>
      </c>
      <c r="AC63" s="25">
        <f>foSecStockWatch[[#This Row],[ltp]]-foSecStockWatch[[#This Row],[S2]]</f>
        <v>7.6666666666666572</v>
      </c>
      <c r="AD63" s="25">
        <f>foSecStockWatch[[#This Row],[ltp]]-foSecStockWatch[[#This Row],[S3]]</f>
        <v>10.283333333333303</v>
      </c>
      <c r="AE63" s="25">
        <f>foSecStockWatch[[#This Row],[d1open]]-foSecStockWatch[[#This Row],[d1high]]</f>
        <v>-5.1999999999999886</v>
      </c>
      <c r="AF63" s="25">
        <f>foSecStockWatch[[#This Row],[Open-High]]*100/foSecStockWatch[[#This Row],[ltp]]</f>
        <v>-2.7762947143619798</v>
      </c>
      <c r="AG63" s="25">
        <f>foSecStockWatch[[#This Row],[d1high]]-foSecStockWatch[[#This Row],[d1low]]</f>
        <v>6.1999999999999886</v>
      </c>
      <c r="AH63" s="25">
        <f>foSecStockWatch[[#This Row],[Open-Low]]*100/foSecStockWatch[[#This Row],[ltp]]</f>
        <v>3.3101975440469773</v>
      </c>
      <c r="AI63" s="25" t="b">
        <f>foSecStockWatch[[#This Row],[ltp]]&gt;foSecStockWatch[[#This Row],[d2close]]</f>
        <v>1</v>
      </c>
      <c r="AJ63" s="2">
        <v>184</v>
      </c>
      <c r="AK63" s="2">
        <v>189.2</v>
      </c>
      <c r="AL63" s="2">
        <v>183</v>
      </c>
      <c r="AM63" s="2">
        <v>187.2</v>
      </c>
      <c r="AN63" s="2">
        <v>184.45</v>
      </c>
      <c r="AO63" s="2">
        <v>185.95</v>
      </c>
      <c r="AP63" s="2">
        <v>181.8</v>
      </c>
      <c r="AQ63" s="2">
        <v>182.25</v>
      </c>
      <c r="AR63" s="2">
        <v>182.05</v>
      </c>
      <c r="AS63" s="2">
        <v>187.15</v>
      </c>
      <c r="AT63" s="2">
        <v>180.7</v>
      </c>
      <c r="AU63" s="2">
        <v>186.05</v>
      </c>
      <c r="AV63" s="2">
        <v>182.25</v>
      </c>
      <c r="AW63" s="2">
        <v>185.15</v>
      </c>
      <c r="AX63" s="2">
        <v>181</v>
      </c>
      <c r="AY63" s="2">
        <v>182</v>
      </c>
      <c r="AZ63" s="1"/>
      <c r="BA63" s="1"/>
      <c r="BB63" s="1"/>
      <c r="BC63" s="1"/>
    </row>
    <row r="64" spans="1:55" ht="13.8" hidden="1" x14ac:dyDescent="0.3">
      <c r="A64" s="19" t="s">
        <v>65</v>
      </c>
      <c r="B64" s="20">
        <v>308.60000000000002</v>
      </c>
      <c r="C64" s="5" t="str">
        <f>IF(foSecStockWatch[[#This Row],[ltp]] &gt;=foSecStockWatch[[#This Row],[max]],"BUY","NA")</f>
        <v>NA</v>
      </c>
      <c r="D64" s="22">
        <f>MAX(foSecStockWatch[[#This Row],[d1high]],foSecStockWatch[[#This Row],[d2high]],foSecStockWatch[[#This Row],[d3high]],foSecStockWatch[[#This Row],[d4high]])</f>
        <v>319.8</v>
      </c>
      <c r="E64" s="22">
        <f>MIN(foSecStockWatch[[#This Row],[d1low]],foSecStockWatch[[#This Row],[d2low]],foSecStockWatch[[#This Row],[d3low]],foSecStockWatch[[#This Row],[d4low]])</f>
        <v>302</v>
      </c>
      <c r="F64" s="22" t="str">
        <f>IF(foSecStockWatch[[#This Row],[ltp]] &lt;=foSecStockWatch[[#This Row],[low]],"SELL","NA")</f>
        <v>NA</v>
      </c>
      <c r="G64" s="23">
        <v>333.5</v>
      </c>
      <c r="H64" s="23">
        <v>171.5</v>
      </c>
      <c r="I64" s="26">
        <f>100-foSecStockWatch[[#This Row],[max]]*100/foSecStockWatch[[#This Row],[52_high]]</f>
        <v>4.1079460269865109</v>
      </c>
      <c r="J64" s="27">
        <f>foSecStockWatch[[#This Row],[52_low]]*100/foSecStockWatch[[#This Row],[max]]</f>
        <v>53.627267041901185</v>
      </c>
      <c r="K64" s="25">
        <f>foSecStockWatch[[#This Row],[ltp]]-foSecStockWatch[[#This Row],[d2high]]</f>
        <v>-7.9499999999999886</v>
      </c>
      <c r="L64" s="25">
        <f>foSecStockWatch[[#This Row],[ltp]]-foSecStockWatch[[#This Row],[d2low]]</f>
        <v>-2.5499999999999545</v>
      </c>
      <c r="M64" s="25">
        <f>AVERAGE(foSecStockWatch[[#This Row],[d2high]],foSecStockWatch[[#This Row],[d3high]],foSecStockWatch[[#This Row],[d4high]])</f>
        <v>318.06666666666666</v>
      </c>
      <c r="N64" s="25">
        <f>AVERAGE(foSecStockWatch[[#This Row],[d2low]],foSecStockWatch[[#This Row],[d3low]],foSecStockWatch[[#This Row],[d4low]])</f>
        <v>310.55</v>
      </c>
      <c r="O64" s="25" t="str">
        <f>IF(foSecStockWatch[[#This Row],[ltp]] &lt;=foSecStockWatch[[#This Row],[LowAvg]],"RED","NA")</f>
        <v>RED</v>
      </c>
      <c r="P64" s="25" t="str">
        <f>IF(foSecStockWatch[[#This Row],[ltp]] &gt;foSecStockWatch[[#This Row],[HighAvg]],"GREEN","NA")</f>
        <v>NA</v>
      </c>
      <c r="Q64" s="25">
        <f>2*foSecStockWatch[[#This Row],[PIVOT]]-foSecStockWatch[[#This Row],[d2low]]</f>
        <v>312.38333333333344</v>
      </c>
      <c r="R64" s="25">
        <f>foSecStockWatch[[#This Row],[PIVOT]]+foSecStockWatch[[#This Row],[d2high]]-foSecStockWatch[[#This Row],[d2low]]</f>
        <v>317.16666666666674</v>
      </c>
      <c r="S64" s="25">
        <f>foSecStockWatch[[#This Row],[R1]]+foSecStockWatch[[#This Row],[d2high]]-foSecStockWatch[[#This Row],[d2low]]</f>
        <v>317.78333333333342</v>
      </c>
      <c r="T64" s="25">
        <f>AVERAGE(foSecStockWatch[[#This Row],[d2high]],foSecStockWatch[[#This Row],[d2close]],foSecStockWatch[[#This Row],[d2low]])</f>
        <v>311.76666666666671</v>
      </c>
      <c r="U64" s="25">
        <f>foSecStockWatch[[#This Row],[PIVOT]]*2-foSecStockWatch[[#This Row],[d2high]]</f>
        <v>306.98333333333341</v>
      </c>
      <c r="V64" s="25">
        <f>foSecStockWatch[[#This Row],[PIVOT]]-(foSecStockWatch[[#This Row],[d2high]]-foSecStockWatch[[#This Row],[d2low]])</f>
        <v>306.36666666666667</v>
      </c>
      <c r="W64" s="25">
        <f>foSecStockWatch[[#This Row],[S1]]-(foSecStockWatch[[#This Row],[d2high]]-foSecStockWatch[[#This Row],[d2low]])</f>
        <v>301.58333333333337</v>
      </c>
      <c r="X64" s="25">
        <f>foSecStockWatch[[#This Row],[ltp]]-foSecStockWatch[[#This Row],[PIVOT]]</f>
        <v>-3.1666666666666856</v>
      </c>
      <c r="Y64" s="25">
        <f>foSecStockWatch[[#This Row],[ltp]]-foSecStockWatch[[#This Row],[R1]]</f>
        <v>-3.7833333333334167</v>
      </c>
      <c r="Z64" s="25">
        <f>foSecStockWatch[[#This Row],[ltp]]-foSecStockWatch[[#This Row],[R2]]</f>
        <v>-8.5666666666667197</v>
      </c>
      <c r="AA64" s="25">
        <f>foSecStockWatch[[#This Row],[ltp]]-foSecStockWatch[[#This Row],[R3]]</f>
        <v>-9.183333333333394</v>
      </c>
      <c r="AB64" s="25">
        <f>foSecStockWatch[[#This Row],[ltp]]-foSecStockWatch[[#This Row],[S1]]</f>
        <v>1.6166666666666174</v>
      </c>
      <c r="AC64" s="25">
        <f>foSecStockWatch[[#This Row],[ltp]]-foSecStockWatch[[#This Row],[S2]]</f>
        <v>2.2333333333333485</v>
      </c>
      <c r="AD64" s="25">
        <f>foSecStockWatch[[#This Row],[ltp]]-foSecStockWatch[[#This Row],[S3]]</f>
        <v>7.0166666666666515</v>
      </c>
      <c r="AE64" s="25">
        <f>foSecStockWatch[[#This Row],[d1open]]-foSecStockWatch[[#This Row],[d1high]]</f>
        <v>-3.9499999999999886</v>
      </c>
      <c r="AF64" s="25">
        <f>foSecStockWatch[[#This Row],[Open-High]]*100/foSecStockWatch[[#This Row],[ltp]]</f>
        <v>-1.2799740764743968</v>
      </c>
      <c r="AG64" s="25">
        <f>foSecStockWatch[[#This Row],[d1high]]-foSecStockWatch[[#This Row],[d1low]]</f>
        <v>11.949999999999989</v>
      </c>
      <c r="AH64" s="25">
        <f>foSecStockWatch[[#This Row],[Open-Low]]*100/foSecStockWatch[[#This Row],[ltp]]</f>
        <v>3.8723266364225495</v>
      </c>
      <c r="AI64" s="25" t="b">
        <f>foSecStockWatch[[#This Row],[ltp]]&gt;foSecStockWatch[[#This Row],[d2close]]</f>
        <v>1</v>
      </c>
      <c r="AJ64" s="2">
        <v>310</v>
      </c>
      <c r="AK64" s="2">
        <v>313.95</v>
      </c>
      <c r="AL64" s="2">
        <v>302</v>
      </c>
      <c r="AM64" s="2">
        <v>308.45</v>
      </c>
      <c r="AN64" s="2">
        <v>314</v>
      </c>
      <c r="AO64" s="2">
        <v>316.55</v>
      </c>
      <c r="AP64" s="2">
        <v>307.60000000000002</v>
      </c>
      <c r="AQ64" s="2">
        <v>311.14999999999998</v>
      </c>
      <c r="AR64" s="2">
        <v>307.95</v>
      </c>
      <c r="AS64" s="2">
        <v>319.8</v>
      </c>
      <c r="AT64" s="2">
        <v>302.10000000000002</v>
      </c>
      <c r="AU64" s="2">
        <v>314.5</v>
      </c>
      <c r="AV64" s="2">
        <v>316.2</v>
      </c>
      <c r="AW64" s="2">
        <v>317.85000000000002</v>
      </c>
      <c r="AX64" s="2">
        <v>306</v>
      </c>
      <c r="AY64" s="2">
        <v>307</v>
      </c>
      <c r="AZ64" s="1"/>
      <c r="BA64" s="1"/>
      <c r="BB64" s="1"/>
      <c r="BC64" s="1"/>
    </row>
    <row r="65" spans="1:55" ht="13.8" hidden="1" x14ac:dyDescent="0.3">
      <c r="A65" s="19" t="s">
        <v>66</v>
      </c>
      <c r="B65" s="20">
        <v>2007</v>
      </c>
      <c r="C65" s="5" t="str">
        <f>IF(foSecStockWatch[[#This Row],[ltp]] &gt;=foSecStockWatch[[#This Row],[max]],"BUY","NA")</f>
        <v>NA</v>
      </c>
      <c r="D65" s="22">
        <f>MAX(foSecStockWatch[[#This Row],[d1high]],foSecStockWatch[[#This Row],[d2high]],foSecStockWatch[[#This Row],[d3high]],foSecStockWatch[[#This Row],[d4high]])</f>
        <v>2016.9</v>
      </c>
      <c r="E65" s="22">
        <f>MIN(foSecStockWatch[[#This Row],[d1low]],foSecStockWatch[[#This Row],[d2low]],foSecStockWatch[[#This Row],[d3low]],foSecStockWatch[[#This Row],[d4low]])</f>
        <v>1928</v>
      </c>
      <c r="F65" s="22" t="str">
        <f>IF(foSecStockWatch[[#This Row],[ltp]] &lt;=foSecStockWatch[[#This Row],[low]],"SELL","NA")</f>
        <v>NA</v>
      </c>
      <c r="G65" s="23">
        <v>2100.65</v>
      </c>
      <c r="H65" s="23">
        <v>1477.2</v>
      </c>
      <c r="I65" s="26">
        <f>100-foSecStockWatch[[#This Row],[max]]*100/foSecStockWatch[[#This Row],[52_high]]</f>
        <v>3.9868612096256015</v>
      </c>
      <c r="J65" s="27">
        <f>foSecStockWatch[[#This Row],[52_low]]*100/foSecStockWatch[[#This Row],[max]]</f>
        <v>73.241112598542315</v>
      </c>
      <c r="K65" s="25">
        <f>foSecStockWatch[[#This Row],[ltp]]-foSecStockWatch[[#This Row],[d2high]]</f>
        <v>24.5</v>
      </c>
      <c r="L65" s="25">
        <f>foSecStockWatch[[#This Row],[ltp]]-foSecStockWatch[[#This Row],[d2low]]</f>
        <v>38.25</v>
      </c>
      <c r="M65" s="25">
        <f>AVERAGE(foSecStockWatch[[#This Row],[d2high]],foSecStockWatch[[#This Row],[d3high]],foSecStockWatch[[#This Row],[d4high]])</f>
        <v>1969.3833333333332</v>
      </c>
      <c r="N65" s="25">
        <f>AVERAGE(foSecStockWatch[[#This Row],[d2low]],foSecStockWatch[[#This Row],[d3low]],foSecStockWatch[[#This Row],[d4low]])</f>
        <v>1948.25</v>
      </c>
      <c r="O65" s="25" t="str">
        <f>IF(foSecStockWatch[[#This Row],[ltp]] &lt;=foSecStockWatch[[#This Row],[LowAvg]],"RED","NA")</f>
        <v>NA</v>
      </c>
      <c r="P65" s="25" t="str">
        <f>IF(foSecStockWatch[[#This Row],[ltp]] &gt;foSecStockWatch[[#This Row],[HighAvg]],"GREEN","NA")</f>
        <v>GREEN</v>
      </c>
      <c r="Q65" s="25">
        <f>2*foSecStockWatch[[#This Row],[PIVOT]]-foSecStockWatch[[#This Row],[d2low]]</f>
        <v>1955.8166666666671</v>
      </c>
      <c r="R65" s="25">
        <f>foSecStockWatch[[#This Row],[PIVOT]]+foSecStockWatch[[#This Row],[d2high]]-foSecStockWatch[[#This Row],[d2low]]</f>
        <v>1976.0333333333338</v>
      </c>
      <c r="S65" s="25">
        <f>foSecStockWatch[[#This Row],[R1]]+foSecStockWatch[[#This Row],[d2high]]-foSecStockWatch[[#This Row],[d2low]]</f>
        <v>1969.5666666666671</v>
      </c>
      <c r="T65" s="25">
        <f>AVERAGE(foSecStockWatch[[#This Row],[d2high]],foSecStockWatch[[#This Row],[d2close]],foSecStockWatch[[#This Row],[d2low]])</f>
        <v>1962.2833333333335</v>
      </c>
      <c r="U65" s="25">
        <f>foSecStockWatch[[#This Row],[PIVOT]]*2-foSecStockWatch[[#This Row],[d2high]]</f>
        <v>1942.0666666666671</v>
      </c>
      <c r="V65" s="25">
        <f>foSecStockWatch[[#This Row],[PIVOT]]-(foSecStockWatch[[#This Row],[d2high]]-foSecStockWatch[[#This Row],[d2low]])</f>
        <v>1948.5333333333335</v>
      </c>
      <c r="W65" s="25">
        <f>foSecStockWatch[[#This Row],[S1]]-(foSecStockWatch[[#This Row],[d2high]]-foSecStockWatch[[#This Row],[d2low]])</f>
        <v>1928.3166666666671</v>
      </c>
      <c r="X65" s="25">
        <f>foSecStockWatch[[#This Row],[ltp]]-foSecStockWatch[[#This Row],[PIVOT]]</f>
        <v>44.71666666666647</v>
      </c>
      <c r="Y65" s="25">
        <f>foSecStockWatch[[#This Row],[ltp]]-foSecStockWatch[[#This Row],[R1]]</f>
        <v>51.183333333332939</v>
      </c>
      <c r="Z65" s="25">
        <f>foSecStockWatch[[#This Row],[ltp]]-foSecStockWatch[[#This Row],[R2]]</f>
        <v>30.966666666666242</v>
      </c>
      <c r="AA65" s="25">
        <f>foSecStockWatch[[#This Row],[ltp]]-foSecStockWatch[[#This Row],[R3]]</f>
        <v>37.433333333332939</v>
      </c>
      <c r="AB65" s="25">
        <f>foSecStockWatch[[#This Row],[ltp]]-foSecStockWatch[[#This Row],[S1]]</f>
        <v>64.933333333332939</v>
      </c>
      <c r="AC65" s="25">
        <f>foSecStockWatch[[#This Row],[ltp]]-foSecStockWatch[[#This Row],[S2]]</f>
        <v>58.46666666666647</v>
      </c>
      <c r="AD65" s="25">
        <f>foSecStockWatch[[#This Row],[ltp]]-foSecStockWatch[[#This Row],[S3]]</f>
        <v>78.683333333332939</v>
      </c>
      <c r="AE65" s="25">
        <f>foSecStockWatch[[#This Row],[d1open]]-foSecStockWatch[[#This Row],[d1high]]</f>
        <v>-30.900000000000091</v>
      </c>
      <c r="AF65" s="25">
        <f>foSecStockWatch[[#This Row],[Open-High]]*100/foSecStockWatch[[#This Row],[ltp]]</f>
        <v>-1.5396113602391674</v>
      </c>
      <c r="AG65" s="25">
        <f>foSecStockWatch[[#This Row],[d1high]]-foSecStockWatch[[#This Row],[d1low]]</f>
        <v>40.900000000000091</v>
      </c>
      <c r="AH65" s="25">
        <f>foSecStockWatch[[#This Row],[Open-Low]]*100/foSecStockWatch[[#This Row],[ltp]]</f>
        <v>2.0378674638764371</v>
      </c>
      <c r="AI65" s="25" t="b">
        <f>foSecStockWatch[[#This Row],[ltp]]&gt;foSecStockWatch[[#This Row],[d2close]]</f>
        <v>1</v>
      </c>
      <c r="AJ65" s="2">
        <v>1986</v>
      </c>
      <c r="AK65" s="2">
        <v>2016.9</v>
      </c>
      <c r="AL65" s="2">
        <v>1976</v>
      </c>
      <c r="AM65" s="2">
        <v>2004.65</v>
      </c>
      <c r="AN65" s="2">
        <v>1948</v>
      </c>
      <c r="AO65" s="2">
        <v>1982.5</v>
      </c>
      <c r="AP65" s="2">
        <v>1935.6</v>
      </c>
      <c r="AQ65" s="2">
        <v>1968.75</v>
      </c>
      <c r="AR65" s="2">
        <v>1950</v>
      </c>
      <c r="AS65" s="2">
        <v>1962.7</v>
      </c>
      <c r="AT65" s="2">
        <v>1941.25</v>
      </c>
      <c r="AU65" s="2">
        <v>1948</v>
      </c>
      <c r="AV65" s="2">
        <v>1943.95</v>
      </c>
      <c r="AW65" s="2">
        <v>1962.95</v>
      </c>
      <c r="AX65" s="2">
        <v>1928</v>
      </c>
      <c r="AY65" s="2">
        <v>1940</v>
      </c>
      <c r="AZ65" s="1"/>
      <c r="BA65" s="1"/>
      <c r="BB65" s="1"/>
      <c r="BC65" s="1"/>
    </row>
    <row r="66" spans="1:55" ht="13.8" hidden="1" x14ac:dyDescent="0.3">
      <c r="A66" s="19" t="s">
        <v>67</v>
      </c>
      <c r="B66" s="20">
        <v>203.4</v>
      </c>
      <c r="C66" s="5" t="str">
        <f>IF(foSecStockWatch[[#This Row],[ltp]] &gt;=foSecStockWatch[[#This Row],[max]],"BUY","NA")</f>
        <v>NA</v>
      </c>
      <c r="D66" s="22">
        <f>MAX(foSecStockWatch[[#This Row],[d1high]],foSecStockWatch[[#This Row],[d2high]],foSecStockWatch[[#This Row],[d3high]],foSecStockWatch[[#This Row],[d4high]])</f>
        <v>247.7</v>
      </c>
      <c r="E66" s="22">
        <f>MIN(foSecStockWatch[[#This Row],[d1low]],foSecStockWatch[[#This Row],[d2low]],foSecStockWatch[[#This Row],[d3low]],foSecStockWatch[[#This Row],[d4low]])</f>
        <v>176</v>
      </c>
      <c r="F66" s="22" t="str">
        <f>IF(foSecStockWatch[[#This Row],[ltp]] &lt;=foSecStockWatch[[#This Row],[low]],"SELL","NA")</f>
        <v>NA</v>
      </c>
      <c r="G66" s="23">
        <v>988.85</v>
      </c>
      <c r="H66" s="23">
        <v>176.5</v>
      </c>
      <c r="I66" s="26">
        <f>100-foSecStockWatch[[#This Row],[max]]*100/foSecStockWatch[[#This Row],[52_high]]</f>
        <v>74.950700308439096</v>
      </c>
      <c r="J66" s="27">
        <f>foSecStockWatch[[#This Row],[52_low]]*100/foSecStockWatch[[#This Row],[max]]</f>
        <v>71.255551069842554</v>
      </c>
      <c r="K66" s="25">
        <f>foSecStockWatch[[#This Row],[ltp]]-foSecStockWatch[[#This Row],[d2high]]</f>
        <v>-37.349999999999994</v>
      </c>
      <c r="L66" s="25">
        <f>foSecStockWatch[[#This Row],[ltp]]-foSecStockWatch[[#This Row],[d2low]]</f>
        <v>8.0500000000000114</v>
      </c>
      <c r="M66" s="25">
        <f>AVERAGE(foSecStockWatch[[#This Row],[d2high]],foSecStockWatch[[#This Row],[d3high]],foSecStockWatch[[#This Row],[d4high]])</f>
        <v>245.0333333333333</v>
      </c>
      <c r="N66" s="25">
        <f>AVERAGE(foSecStockWatch[[#This Row],[d2low]],foSecStockWatch[[#This Row],[d3low]],foSecStockWatch[[#This Row],[d4low]])</f>
        <v>216.38333333333333</v>
      </c>
      <c r="O66" s="25" t="str">
        <f>IF(foSecStockWatch[[#This Row],[ltp]] &lt;=foSecStockWatch[[#This Row],[LowAvg]],"RED","NA")</f>
        <v>RED</v>
      </c>
      <c r="P66" s="25" t="str">
        <f>IF(foSecStockWatch[[#This Row],[ltp]] &gt;foSecStockWatch[[#This Row],[HighAvg]],"GREEN","NA")</f>
        <v>NA</v>
      </c>
      <c r="Q66" s="25">
        <f>2*foSecStockWatch[[#This Row],[PIVOT]]-foSecStockWatch[[#This Row],[d2low]]</f>
        <v>218.91666666666666</v>
      </c>
      <c r="R66" s="25">
        <f>foSecStockWatch[[#This Row],[PIVOT]]+foSecStockWatch[[#This Row],[d2high]]-foSecStockWatch[[#This Row],[d2low]]</f>
        <v>252.53333333333333</v>
      </c>
      <c r="S66" s="25">
        <f>foSecStockWatch[[#This Row],[R1]]+foSecStockWatch[[#This Row],[d2high]]-foSecStockWatch[[#This Row],[d2low]]</f>
        <v>264.31666666666661</v>
      </c>
      <c r="T66" s="25">
        <f>AVERAGE(foSecStockWatch[[#This Row],[d2high]],foSecStockWatch[[#This Row],[d2close]],foSecStockWatch[[#This Row],[d2low]])</f>
        <v>207.13333333333333</v>
      </c>
      <c r="U66" s="25">
        <f>foSecStockWatch[[#This Row],[PIVOT]]*2-foSecStockWatch[[#This Row],[d2high]]</f>
        <v>173.51666666666665</v>
      </c>
      <c r="V66" s="25">
        <f>foSecStockWatch[[#This Row],[PIVOT]]-(foSecStockWatch[[#This Row],[d2high]]-foSecStockWatch[[#This Row],[d2low]])</f>
        <v>161.73333333333332</v>
      </c>
      <c r="W66" s="25">
        <f>foSecStockWatch[[#This Row],[S1]]-(foSecStockWatch[[#This Row],[d2high]]-foSecStockWatch[[#This Row],[d2low]])</f>
        <v>128.11666666666665</v>
      </c>
      <c r="X66" s="25">
        <f>foSecStockWatch[[#This Row],[ltp]]-foSecStockWatch[[#This Row],[PIVOT]]</f>
        <v>-3.7333333333333201</v>
      </c>
      <c r="Y66" s="25">
        <f>foSecStockWatch[[#This Row],[ltp]]-foSecStockWatch[[#This Row],[R1]]</f>
        <v>-15.516666666666652</v>
      </c>
      <c r="Z66" s="25">
        <f>foSecStockWatch[[#This Row],[ltp]]-foSecStockWatch[[#This Row],[R2]]</f>
        <v>-49.133333333333326</v>
      </c>
      <c r="AA66" s="25">
        <f>foSecStockWatch[[#This Row],[ltp]]-foSecStockWatch[[#This Row],[R3]]</f>
        <v>-60.9166666666666</v>
      </c>
      <c r="AB66" s="25">
        <f>foSecStockWatch[[#This Row],[ltp]]-foSecStockWatch[[#This Row],[S1]]</f>
        <v>29.883333333333354</v>
      </c>
      <c r="AC66" s="25">
        <f>foSecStockWatch[[#This Row],[ltp]]-foSecStockWatch[[#This Row],[S2]]</f>
        <v>41.666666666666686</v>
      </c>
      <c r="AD66" s="25">
        <f>foSecStockWatch[[#This Row],[ltp]]-foSecStockWatch[[#This Row],[S3]]</f>
        <v>75.28333333333336</v>
      </c>
      <c r="AE66" s="25">
        <f>foSecStockWatch[[#This Row],[d1open]]-foSecStockWatch[[#This Row],[d1high]]</f>
        <v>-27</v>
      </c>
      <c r="AF66" s="25">
        <f>foSecStockWatch[[#This Row],[Open-High]]*100/foSecStockWatch[[#This Row],[ltp]]</f>
        <v>-13.274336283185841</v>
      </c>
      <c r="AG66" s="25">
        <f>foSecStockWatch[[#This Row],[d1high]]-foSecStockWatch[[#This Row],[d1low]]</f>
        <v>42</v>
      </c>
      <c r="AH66" s="25">
        <f>foSecStockWatch[[#This Row],[Open-Low]]*100/foSecStockWatch[[#This Row],[ltp]]</f>
        <v>20.64896755162242</v>
      </c>
      <c r="AI66" s="25" t="b">
        <f>foSecStockWatch[[#This Row],[ltp]]&gt;foSecStockWatch[[#This Row],[d2close]]</f>
        <v>1</v>
      </c>
      <c r="AJ66" s="2">
        <v>191</v>
      </c>
      <c r="AK66" s="2">
        <v>218</v>
      </c>
      <c r="AL66" s="2">
        <v>176</v>
      </c>
      <c r="AM66" s="2">
        <v>209.9</v>
      </c>
      <c r="AN66" s="2">
        <v>229</v>
      </c>
      <c r="AO66" s="2">
        <v>240.75</v>
      </c>
      <c r="AP66" s="2">
        <v>185.3</v>
      </c>
      <c r="AQ66" s="2">
        <v>195.35</v>
      </c>
      <c r="AR66" s="2">
        <v>239</v>
      </c>
      <c r="AS66" s="2">
        <v>246.65</v>
      </c>
      <c r="AT66" s="2">
        <v>232.05</v>
      </c>
      <c r="AU66" s="2">
        <v>239.8</v>
      </c>
      <c r="AV66" s="2">
        <v>245.25</v>
      </c>
      <c r="AW66" s="2">
        <v>247.7</v>
      </c>
      <c r="AX66" s="2">
        <v>214</v>
      </c>
      <c r="AY66" s="2">
        <v>234</v>
      </c>
      <c r="AZ66" s="1"/>
      <c r="BA66" s="1"/>
      <c r="BB66" s="1"/>
      <c r="BC66" s="1"/>
    </row>
    <row r="67" spans="1:55" ht="13.8" x14ac:dyDescent="0.3">
      <c r="A67" s="19" t="s">
        <v>68</v>
      </c>
      <c r="B67" s="20">
        <v>427.9</v>
      </c>
      <c r="C67" s="5" t="str">
        <f>IF(foSecStockWatch[[#This Row],[ltp]] &gt;=foSecStockWatch[[#This Row],[max]],"BUY","NA")</f>
        <v>NA</v>
      </c>
      <c r="D67" s="22">
        <f>MAX(foSecStockWatch[[#This Row],[d1high]],foSecStockWatch[[#This Row],[d2high]],foSecStockWatch[[#This Row],[d3high]],foSecStockWatch[[#This Row],[d4high]])</f>
        <v>438.4</v>
      </c>
      <c r="E67" s="22">
        <f>MIN(foSecStockWatch[[#This Row],[d1low]],foSecStockWatch[[#This Row],[d2low]],foSecStockWatch[[#This Row],[d3low]],foSecStockWatch[[#This Row],[d4low]])</f>
        <v>412</v>
      </c>
      <c r="F67" s="22" t="str">
        <f>IF(foSecStockWatch[[#This Row],[ltp]] &lt;=foSecStockWatch[[#This Row],[low]],"SELL","NA")</f>
        <v>NA</v>
      </c>
      <c r="G67" s="23">
        <v>458.65</v>
      </c>
      <c r="H67" s="23">
        <v>304</v>
      </c>
      <c r="I67" s="26">
        <f>100-foSecStockWatch[[#This Row],[max]]*100/foSecStockWatch[[#This Row],[52_high]]</f>
        <v>4.4151313637850222</v>
      </c>
      <c r="J67" s="27">
        <f>foSecStockWatch[[#This Row],[52_low]]*100/foSecStockWatch[[#This Row],[max]]</f>
        <v>69.34306569343066</v>
      </c>
      <c r="K67" s="25">
        <f>foSecStockWatch[[#This Row],[ltp]]-foSecStockWatch[[#This Row],[d2high]]</f>
        <v>-3.6000000000000227</v>
      </c>
      <c r="L67" s="25">
        <f>foSecStockWatch[[#This Row],[ltp]]-foSecStockWatch[[#This Row],[d2low]]</f>
        <v>4.1999999999999886</v>
      </c>
      <c r="M67" s="25">
        <f>AVERAGE(foSecStockWatch[[#This Row],[d2high]],foSecStockWatch[[#This Row],[d3high]],foSecStockWatch[[#This Row],[d4high]])</f>
        <v>431.13333333333338</v>
      </c>
      <c r="N67" s="25">
        <f>AVERAGE(foSecStockWatch[[#This Row],[d2low]],foSecStockWatch[[#This Row],[d3low]],foSecStockWatch[[#This Row],[d4low]])</f>
        <v>424.13333333333338</v>
      </c>
      <c r="O67" s="25" t="str">
        <f>IF(foSecStockWatch[[#This Row],[ltp]] &lt;=foSecStockWatch[[#This Row],[LowAvg]],"RED","NA")</f>
        <v>NA</v>
      </c>
      <c r="P67" s="25" t="str">
        <f>IF(foSecStockWatch[[#This Row],[ltp]] &gt;foSecStockWatch[[#This Row],[HighAvg]],"GREEN","NA")</f>
        <v>NA</v>
      </c>
      <c r="Q67" s="25">
        <f>2*foSecStockWatch[[#This Row],[PIVOT]]-foSecStockWatch[[#This Row],[d2low]]</f>
        <v>426.76666666666671</v>
      </c>
      <c r="R67" s="25">
        <f>foSecStockWatch[[#This Row],[PIVOT]]+foSecStockWatch[[#This Row],[d2high]]-foSecStockWatch[[#This Row],[d2low]]</f>
        <v>433.03333333333336</v>
      </c>
      <c r="S67" s="25">
        <f>foSecStockWatch[[#This Row],[R1]]+foSecStockWatch[[#This Row],[d2high]]-foSecStockWatch[[#This Row],[d2low]]</f>
        <v>434.56666666666666</v>
      </c>
      <c r="T67" s="25">
        <f>AVERAGE(foSecStockWatch[[#This Row],[d2high]],foSecStockWatch[[#This Row],[d2close]],foSecStockWatch[[#This Row],[d2low]])</f>
        <v>425.23333333333335</v>
      </c>
      <c r="U67" s="25">
        <f>foSecStockWatch[[#This Row],[PIVOT]]*2-foSecStockWatch[[#This Row],[d2high]]</f>
        <v>418.9666666666667</v>
      </c>
      <c r="V67" s="25">
        <f>foSecStockWatch[[#This Row],[PIVOT]]-(foSecStockWatch[[#This Row],[d2high]]-foSecStockWatch[[#This Row],[d2low]])</f>
        <v>417.43333333333334</v>
      </c>
      <c r="W67" s="25">
        <f>foSecStockWatch[[#This Row],[S1]]-(foSecStockWatch[[#This Row],[d2high]]-foSecStockWatch[[#This Row],[d2low]])</f>
        <v>411.16666666666669</v>
      </c>
      <c r="X67" s="25">
        <f>foSecStockWatch[[#This Row],[ltp]]-foSecStockWatch[[#This Row],[PIVOT]]</f>
        <v>2.6666666666666288</v>
      </c>
      <c r="Y67" s="25">
        <f>foSecStockWatch[[#This Row],[ltp]]-foSecStockWatch[[#This Row],[R1]]</f>
        <v>1.1333333333332689</v>
      </c>
      <c r="Z67" s="25">
        <f>foSecStockWatch[[#This Row],[ltp]]-foSecStockWatch[[#This Row],[R2]]</f>
        <v>-5.1333333333333826</v>
      </c>
      <c r="AA67" s="25">
        <f>foSecStockWatch[[#This Row],[ltp]]-foSecStockWatch[[#This Row],[R3]]</f>
        <v>-6.6666666666666856</v>
      </c>
      <c r="AB67" s="25">
        <f>foSecStockWatch[[#This Row],[ltp]]-foSecStockWatch[[#This Row],[S1]]</f>
        <v>8.9333333333332803</v>
      </c>
      <c r="AC67" s="25">
        <f>foSecStockWatch[[#This Row],[ltp]]-foSecStockWatch[[#This Row],[S2]]</f>
        <v>10.46666666666664</v>
      </c>
      <c r="AD67" s="25">
        <f>foSecStockWatch[[#This Row],[ltp]]-foSecStockWatch[[#This Row],[S3]]</f>
        <v>16.733333333333292</v>
      </c>
      <c r="AE67" s="25">
        <f>foSecStockWatch[[#This Row],[d1open]]-foSecStockWatch[[#This Row],[d1high]]</f>
        <v>-5.25</v>
      </c>
      <c r="AF67" s="25">
        <f>foSecStockWatch[[#This Row],[Open-High]]*100/foSecStockWatch[[#This Row],[ltp]]</f>
        <v>-1.2269221780789905</v>
      </c>
      <c r="AG67" s="25">
        <f>foSecStockWatch[[#This Row],[d1high]]-foSecStockWatch[[#This Row],[d1low]]</f>
        <v>11.25</v>
      </c>
      <c r="AH67" s="25">
        <f>foSecStockWatch[[#This Row],[Open-Low]]*100/foSecStockWatch[[#This Row],[ltp]]</f>
        <v>2.6291189530264081</v>
      </c>
      <c r="AI67" s="25" t="b">
        <f>foSecStockWatch[[#This Row],[ltp]]&gt;foSecStockWatch[[#This Row],[d2close]]</f>
        <v>1</v>
      </c>
      <c r="AJ67" s="2">
        <v>428</v>
      </c>
      <c r="AK67" s="2">
        <v>433.25</v>
      </c>
      <c r="AL67" s="2">
        <v>422</v>
      </c>
      <c r="AM67" s="2">
        <v>428.55</v>
      </c>
      <c r="AN67" s="2">
        <v>430</v>
      </c>
      <c r="AO67" s="2">
        <v>431.5</v>
      </c>
      <c r="AP67" s="2">
        <v>420.5</v>
      </c>
      <c r="AQ67" s="2">
        <v>423.7</v>
      </c>
      <c r="AR67" s="2">
        <v>420.25</v>
      </c>
      <c r="AS67" s="2">
        <v>438.4</v>
      </c>
      <c r="AT67" s="2">
        <v>417.1</v>
      </c>
      <c r="AU67" s="2">
        <v>436.7</v>
      </c>
      <c r="AV67" s="2">
        <v>415.1</v>
      </c>
      <c r="AW67" s="2">
        <v>423.5</v>
      </c>
      <c r="AX67" s="2">
        <v>412</v>
      </c>
      <c r="AY67" s="2">
        <v>416</v>
      </c>
      <c r="AZ67" s="1"/>
      <c r="BA67" s="1"/>
      <c r="BB67" s="1"/>
      <c r="BC67" s="1"/>
    </row>
    <row r="68" spans="1:55" ht="13.8" hidden="1" x14ac:dyDescent="0.3">
      <c r="A68" s="19" t="s">
        <v>69</v>
      </c>
      <c r="B68" s="20">
        <v>440.1</v>
      </c>
      <c r="C68" s="5" t="str">
        <f>IF(foSecStockWatch[[#This Row],[ltp]] &gt;=foSecStockWatch[[#This Row],[max]],"BUY","NA")</f>
        <v>NA</v>
      </c>
      <c r="D68" s="22">
        <f>MAX(foSecStockWatch[[#This Row],[d1high]],foSecStockWatch[[#This Row],[d2high]],foSecStockWatch[[#This Row],[d3high]],foSecStockWatch[[#This Row],[d4high]])</f>
        <v>458.9</v>
      </c>
      <c r="E68" s="22">
        <f>MIN(foSecStockWatch[[#This Row],[d1low]],foSecStockWatch[[#This Row],[d2low]],foSecStockWatch[[#This Row],[d3low]],foSecStockWatch[[#This Row],[d4low]])</f>
        <v>436</v>
      </c>
      <c r="F68" s="22" t="str">
        <f>IF(foSecStockWatch[[#This Row],[ltp]] &lt;=foSecStockWatch[[#This Row],[low]],"SELL","NA")</f>
        <v>NA</v>
      </c>
      <c r="G68" s="23">
        <v>474</v>
      </c>
      <c r="H68" s="23">
        <v>277.35000000000002</v>
      </c>
      <c r="I68" s="26">
        <f>100-foSecStockWatch[[#This Row],[max]]*100/foSecStockWatch[[#This Row],[52_high]]</f>
        <v>3.1856540084388172</v>
      </c>
      <c r="J68" s="27">
        <f>foSecStockWatch[[#This Row],[52_low]]*100/foSecStockWatch[[#This Row],[max]]</f>
        <v>60.438003922423199</v>
      </c>
      <c r="K68" s="25">
        <f>foSecStockWatch[[#This Row],[ltp]]-foSecStockWatch[[#This Row],[d2high]]</f>
        <v>-14.149999999999977</v>
      </c>
      <c r="L68" s="25">
        <f>foSecStockWatch[[#This Row],[ltp]]-foSecStockWatch[[#This Row],[d2low]]</f>
        <v>-6.4499999999999886</v>
      </c>
      <c r="M68" s="25">
        <f>AVERAGE(foSecStockWatch[[#This Row],[d2high]],foSecStockWatch[[#This Row],[d3high]],foSecStockWatch[[#This Row],[d4high]])</f>
        <v>456.7166666666667</v>
      </c>
      <c r="N68" s="25">
        <f>AVERAGE(foSecStockWatch[[#This Row],[d2low]],foSecStockWatch[[#This Row],[d3low]],foSecStockWatch[[#This Row],[d4low]])</f>
        <v>448.76666666666665</v>
      </c>
      <c r="O68" s="25" t="str">
        <f>IF(foSecStockWatch[[#This Row],[ltp]] &lt;=foSecStockWatch[[#This Row],[LowAvg]],"RED","NA")</f>
        <v>RED</v>
      </c>
      <c r="P68" s="25" t="str">
        <f>IF(foSecStockWatch[[#This Row],[ltp]] &gt;foSecStockWatch[[#This Row],[HighAvg]],"GREEN","NA")</f>
        <v>NA</v>
      </c>
      <c r="Q68" s="25">
        <f>2*foSecStockWatch[[#This Row],[PIVOT]]-foSecStockWatch[[#This Row],[d2low]]</f>
        <v>449.61666666666662</v>
      </c>
      <c r="R68" s="25">
        <f>foSecStockWatch[[#This Row],[PIVOT]]+foSecStockWatch[[#This Row],[d2high]]-foSecStockWatch[[#This Row],[d2low]]</f>
        <v>455.78333333333325</v>
      </c>
      <c r="S68" s="25">
        <f>foSecStockWatch[[#This Row],[R1]]+foSecStockWatch[[#This Row],[d2high]]-foSecStockWatch[[#This Row],[d2low]]</f>
        <v>457.31666666666655</v>
      </c>
      <c r="T68" s="25">
        <f>AVERAGE(foSecStockWatch[[#This Row],[d2high]],foSecStockWatch[[#This Row],[d2close]],foSecStockWatch[[#This Row],[d2low]])</f>
        <v>448.08333333333331</v>
      </c>
      <c r="U68" s="25">
        <f>foSecStockWatch[[#This Row],[PIVOT]]*2-foSecStockWatch[[#This Row],[d2high]]</f>
        <v>441.91666666666663</v>
      </c>
      <c r="V68" s="25">
        <f>foSecStockWatch[[#This Row],[PIVOT]]-(foSecStockWatch[[#This Row],[d2high]]-foSecStockWatch[[#This Row],[d2low]])</f>
        <v>440.38333333333333</v>
      </c>
      <c r="W68" s="25">
        <f>foSecStockWatch[[#This Row],[S1]]-(foSecStockWatch[[#This Row],[d2high]]-foSecStockWatch[[#This Row],[d2low]])</f>
        <v>434.21666666666664</v>
      </c>
      <c r="X68" s="25">
        <f>foSecStockWatch[[#This Row],[ltp]]-foSecStockWatch[[#This Row],[PIVOT]]</f>
        <v>-7.9833333333332916</v>
      </c>
      <c r="Y68" s="25">
        <f>foSecStockWatch[[#This Row],[ltp]]-foSecStockWatch[[#This Row],[R1]]</f>
        <v>-9.5166666666665947</v>
      </c>
      <c r="Z68" s="25">
        <f>foSecStockWatch[[#This Row],[ltp]]-foSecStockWatch[[#This Row],[R2]]</f>
        <v>-15.683333333333223</v>
      </c>
      <c r="AA68" s="25">
        <f>foSecStockWatch[[#This Row],[ltp]]-foSecStockWatch[[#This Row],[R3]]</f>
        <v>-17.216666666666526</v>
      </c>
      <c r="AB68" s="25">
        <f>foSecStockWatch[[#This Row],[ltp]]-foSecStockWatch[[#This Row],[S1]]</f>
        <v>-1.816666666666606</v>
      </c>
      <c r="AC68" s="25">
        <f>foSecStockWatch[[#This Row],[ltp]]-foSecStockWatch[[#This Row],[S2]]</f>
        <v>-0.28333333333330302</v>
      </c>
      <c r="AD68" s="25">
        <f>foSecStockWatch[[#This Row],[ltp]]-foSecStockWatch[[#This Row],[S3]]</f>
        <v>5.8833333333333826</v>
      </c>
      <c r="AE68" s="25">
        <f>foSecStockWatch[[#This Row],[d1open]]-foSecStockWatch[[#This Row],[d1high]]</f>
        <v>-13.800000000000011</v>
      </c>
      <c r="AF68" s="25">
        <f>foSecStockWatch[[#This Row],[Open-High]]*100/foSecStockWatch[[#This Row],[ltp]]</f>
        <v>-3.1356509884117272</v>
      </c>
      <c r="AG68" s="25">
        <f>foSecStockWatch[[#This Row],[d1high]]-foSecStockWatch[[#This Row],[d1low]]</f>
        <v>15.800000000000011</v>
      </c>
      <c r="AH68" s="25">
        <f>foSecStockWatch[[#This Row],[Open-Low]]*100/foSecStockWatch[[#This Row],[ltp]]</f>
        <v>3.5900931606453104</v>
      </c>
      <c r="AI68" s="25" t="b">
        <f>foSecStockWatch[[#This Row],[ltp]]&gt;foSecStockWatch[[#This Row],[d2close]]</f>
        <v>0</v>
      </c>
      <c r="AJ68" s="2">
        <v>438</v>
      </c>
      <c r="AK68" s="2">
        <v>451.8</v>
      </c>
      <c r="AL68" s="2">
        <v>436</v>
      </c>
      <c r="AM68" s="2">
        <v>440.8</v>
      </c>
      <c r="AN68" s="2">
        <v>449.8</v>
      </c>
      <c r="AO68" s="2">
        <v>454.25</v>
      </c>
      <c r="AP68" s="2">
        <v>443.45</v>
      </c>
      <c r="AQ68" s="2">
        <v>446.55</v>
      </c>
      <c r="AR68" s="2">
        <v>455.9</v>
      </c>
      <c r="AS68" s="2">
        <v>457</v>
      </c>
      <c r="AT68" s="2">
        <v>441.45</v>
      </c>
      <c r="AU68" s="2">
        <v>449.75</v>
      </c>
      <c r="AV68" s="2">
        <v>455</v>
      </c>
      <c r="AW68" s="2">
        <v>458.9</v>
      </c>
      <c r="AX68" s="2">
        <v>450</v>
      </c>
      <c r="AY68" s="2">
        <v>452</v>
      </c>
      <c r="AZ68" s="1"/>
      <c r="BA68" s="1"/>
      <c r="BB68" s="1"/>
      <c r="BC68" s="1"/>
    </row>
    <row r="69" spans="1:55" ht="13.8" hidden="1" x14ac:dyDescent="0.3">
      <c r="A69" s="19" t="s">
        <v>70</v>
      </c>
      <c r="B69" s="20">
        <v>6.05</v>
      </c>
      <c r="C69" s="5" t="str">
        <f>IF(foSecStockWatch[[#This Row],[ltp]] &gt;=foSecStockWatch[[#This Row],[max]],"BUY","NA")</f>
        <v>NA</v>
      </c>
      <c r="D69" s="22">
        <f>MAX(foSecStockWatch[[#This Row],[d1high]],foSecStockWatch[[#This Row],[d2high]],foSecStockWatch[[#This Row],[d3high]],foSecStockWatch[[#This Row],[d4high]])</f>
        <v>6.9</v>
      </c>
      <c r="E69" s="22">
        <f>MIN(foSecStockWatch[[#This Row],[d1low]],foSecStockWatch[[#This Row],[d2low]],foSecStockWatch[[#This Row],[d3low]],foSecStockWatch[[#This Row],[d4low]])</f>
        <v>5</v>
      </c>
      <c r="F69" s="22" t="str">
        <f>IF(foSecStockWatch[[#This Row],[ltp]] &lt;=foSecStockWatch[[#This Row],[low]],"SELL","NA")</f>
        <v>NA</v>
      </c>
      <c r="G69" s="23">
        <v>27.44</v>
      </c>
      <c r="H69" s="23">
        <v>4.8</v>
      </c>
      <c r="I69" s="26">
        <f>100-foSecStockWatch[[#This Row],[max]]*100/foSecStockWatch[[#This Row],[52_high]]</f>
        <v>74.854227405247812</v>
      </c>
      <c r="J69" s="27">
        <f>foSecStockWatch[[#This Row],[52_low]]*100/foSecStockWatch[[#This Row],[max]]</f>
        <v>69.565217391304344</v>
      </c>
      <c r="K69" s="25">
        <f>foSecStockWatch[[#This Row],[ltp]]-foSecStockWatch[[#This Row],[d2high]]</f>
        <v>-0.85000000000000053</v>
      </c>
      <c r="L69" s="25">
        <f>foSecStockWatch[[#This Row],[ltp]]-foSecStockWatch[[#This Row],[d2low]]</f>
        <v>-0.15000000000000036</v>
      </c>
      <c r="M69" s="25">
        <f>AVERAGE(foSecStockWatch[[#This Row],[d2high]],foSecStockWatch[[#This Row],[d3high]],foSecStockWatch[[#This Row],[d4high]])</f>
        <v>6.1499999999999995</v>
      </c>
      <c r="N69" s="25">
        <f>AVERAGE(foSecStockWatch[[#This Row],[d2low]],foSecStockWatch[[#This Row],[d3low]],foSecStockWatch[[#This Row],[d4low]])</f>
        <v>5.6833333333333336</v>
      </c>
      <c r="O69" s="25" t="str">
        <f>IF(foSecStockWatch[[#This Row],[ltp]] &lt;=foSecStockWatch[[#This Row],[LowAvg]],"RED","NA")</f>
        <v>NA</v>
      </c>
      <c r="P69" s="25" t="str">
        <f>IF(foSecStockWatch[[#This Row],[ltp]] &gt;foSecStockWatch[[#This Row],[HighAvg]],"GREEN","NA")</f>
        <v>NA</v>
      </c>
      <c r="Q69" s="25">
        <f>2*foSecStockWatch[[#This Row],[PIVOT]]-foSecStockWatch[[#This Row],[d2low]]</f>
        <v>6.366666666666668</v>
      </c>
      <c r="R69" s="25">
        <f>foSecStockWatch[[#This Row],[PIVOT]]+foSecStockWatch[[#This Row],[d2high]]-foSecStockWatch[[#This Row],[d2low]]</f>
        <v>6.9833333333333334</v>
      </c>
      <c r="S69" s="25">
        <f>foSecStockWatch[[#This Row],[R1]]+foSecStockWatch[[#This Row],[d2high]]-foSecStockWatch[[#This Row],[d2low]]</f>
        <v>7.0666666666666691</v>
      </c>
      <c r="T69" s="25">
        <f>AVERAGE(foSecStockWatch[[#This Row],[d2high]],foSecStockWatch[[#This Row],[d2close]],foSecStockWatch[[#This Row],[d2low]])</f>
        <v>6.2833333333333341</v>
      </c>
      <c r="U69" s="25">
        <f>foSecStockWatch[[#This Row],[PIVOT]]*2-foSecStockWatch[[#This Row],[d2high]]</f>
        <v>5.6666666666666679</v>
      </c>
      <c r="V69" s="25">
        <f>foSecStockWatch[[#This Row],[PIVOT]]-(foSecStockWatch[[#This Row],[d2high]]-foSecStockWatch[[#This Row],[d2low]])</f>
        <v>5.5833333333333339</v>
      </c>
      <c r="W69" s="25">
        <f>foSecStockWatch[[#This Row],[S1]]-(foSecStockWatch[[#This Row],[d2high]]-foSecStockWatch[[#This Row],[d2low]])</f>
        <v>4.9666666666666677</v>
      </c>
      <c r="X69" s="25">
        <f>foSecStockWatch[[#This Row],[ltp]]-foSecStockWatch[[#This Row],[PIVOT]]</f>
        <v>-0.23333333333333428</v>
      </c>
      <c r="Y69" s="25">
        <f>foSecStockWatch[[#This Row],[ltp]]-foSecStockWatch[[#This Row],[R1]]</f>
        <v>-0.31666666666666821</v>
      </c>
      <c r="Z69" s="25">
        <f>foSecStockWatch[[#This Row],[ltp]]-foSecStockWatch[[#This Row],[R2]]</f>
        <v>-0.93333333333333357</v>
      </c>
      <c r="AA69" s="25">
        <f>foSecStockWatch[[#This Row],[ltp]]-foSecStockWatch[[#This Row],[R3]]</f>
        <v>-1.0166666666666693</v>
      </c>
      <c r="AB69" s="25">
        <f>foSecStockWatch[[#This Row],[ltp]]-foSecStockWatch[[#This Row],[S1]]</f>
        <v>0.38333333333333197</v>
      </c>
      <c r="AC69" s="25">
        <f>foSecStockWatch[[#This Row],[ltp]]-foSecStockWatch[[#This Row],[S2]]</f>
        <v>0.4666666666666659</v>
      </c>
      <c r="AD69" s="25">
        <f>foSecStockWatch[[#This Row],[ltp]]-foSecStockWatch[[#This Row],[S3]]</f>
        <v>1.0833333333333321</v>
      </c>
      <c r="AE69" s="25">
        <f>foSecStockWatch[[#This Row],[d1open]]-foSecStockWatch[[#This Row],[d1high]]</f>
        <v>-0.15000000000000036</v>
      </c>
      <c r="AF69" s="25">
        <f>foSecStockWatch[[#This Row],[Open-High]]*100/foSecStockWatch[[#This Row],[ltp]]</f>
        <v>-2.4793388429752126</v>
      </c>
      <c r="AG69" s="25">
        <f>foSecStockWatch[[#This Row],[d1high]]-foSecStockWatch[[#This Row],[d1low]]</f>
        <v>0.15000000000000036</v>
      </c>
      <c r="AH69" s="25">
        <f>foSecStockWatch[[#This Row],[Open-Low]]*100/foSecStockWatch[[#This Row],[ltp]]</f>
        <v>2.4793388429752126</v>
      </c>
      <c r="AI69" s="25" t="b">
        <f>foSecStockWatch[[#This Row],[ltp]]&gt;foSecStockWatch[[#This Row],[d2close]]</f>
        <v>1</v>
      </c>
      <c r="AJ69" s="2">
        <v>6</v>
      </c>
      <c r="AK69" s="2">
        <v>6.15</v>
      </c>
      <c r="AL69" s="2">
        <v>6</v>
      </c>
      <c r="AM69" s="2">
        <v>6</v>
      </c>
      <c r="AN69" s="2">
        <v>6.4</v>
      </c>
      <c r="AO69" s="2">
        <v>6.9</v>
      </c>
      <c r="AP69" s="2">
        <v>5.75</v>
      </c>
      <c r="AQ69" s="2">
        <v>6.2</v>
      </c>
      <c r="AR69" s="2">
        <v>5.2</v>
      </c>
      <c r="AS69" s="2">
        <v>6</v>
      </c>
      <c r="AT69" s="2">
        <v>5.15</v>
      </c>
      <c r="AU69" s="2">
        <v>5.85</v>
      </c>
      <c r="AV69" s="2">
        <v>5.0999999999999996</v>
      </c>
      <c r="AW69" s="2">
        <v>5.55</v>
      </c>
      <c r="AX69" s="2">
        <v>5</v>
      </c>
      <c r="AY69" s="2">
        <v>5</v>
      </c>
      <c r="AZ69" s="1"/>
      <c r="BA69" s="1"/>
      <c r="BB69" s="1"/>
      <c r="BC69" s="1"/>
    </row>
    <row r="70" spans="1:55" ht="13.8" hidden="1" x14ac:dyDescent="0.3">
      <c r="A70" s="19" t="s">
        <v>71</v>
      </c>
      <c r="B70" s="20">
        <v>37.5</v>
      </c>
      <c r="C70" s="5" t="str">
        <f>IF(foSecStockWatch[[#This Row],[ltp]] &gt;=foSecStockWatch[[#This Row],[max]],"BUY","NA")</f>
        <v>NA</v>
      </c>
      <c r="D70" s="22">
        <f>MAX(foSecStockWatch[[#This Row],[d1high]],foSecStockWatch[[#This Row],[d2high]],foSecStockWatch[[#This Row],[d3high]],foSecStockWatch[[#This Row],[d4high]])</f>
        <v>38.799999999999997</v>
      </c>
      <c r="E70" s="22">
        <f>MIN(foSecStockWatch[[#This Row],[d1low]],foSecStockWatch[[#This Row],[d2low]],foSecStockWatch[[#This Row],[d3low]],foSecStockWatch[[#This Row],[d4low]])</f>
        <v>36</v>
      </c>
      <c r="F70" s="22" t="str">
        <f>IF(foSecStockWatch[[#This Row],[ltp]] &lt;=foSecStockWatch[[#This Row],[low]],"SELL","NA")</f>
        <v>NA</v>
      </c>
      <c r="G70" s="23">
        <v>56.85</v>
      </c>
      <c r="H70" s="23">
        <v>32.950000000000003</v>
      </c>
      <c r="I70" s="26">
        <f>100-foSecStockWatch[[#This Row],[max]]*100/foSecStockWatch[[#This Row],[52_high]]</f>
        <v>31.750219876868968</v>
      </c>
      <c r="J70" s="27">
        <f>foSecStockWatch[[#This Row],[52_low]]*100/foSecStockWatch[[#This Row],[max]]</f>
        <v>84.92268041237115</v>
      </c>
      <c r="K70" s="25">
        <f>foSecStockWatch[[#This Row],[ltp]]-foSecStockWatch[[#This Row],[d2high]]</f>
        <v>-0.89999999999999858</v>
      </c>
      <c r="L70" s="25">
        <f>foSecStockWatch[[#This Row],[ltp]]-foSecStockWatch[[#This Row],[d2low]]</f>
        <v>0.54999999999999716</v>
      </c>
      <c r="M70" s="25">
        <f>AVERAGE(foSecStockWatch[[#This Row],[d2high]],foSecStockWatch[[#This Row],[d3high]],foSecStockWatch[[#This Row],[d4high]])</f>
        <v>38.599999999999994</v>
      </c>
      <c r="N70" s="25">
        <f>AVERAGE(foSecStockWatch[[#This Row],[d2low]],foSecStockWatch[[#This Row],[d3low]],foSecStockWatch[[#This Row],[d4low]])</f>
        <v>37.116666666666667</v>
      </c>
      <c r="O70" s="25" t="str">
        <f>IF(foSecStockWatch[[#This Row],[ltp]] &lt;=foSecStockWatch[[#This Row],[LowAvg]],"RED","NA")</f>
        <v>NA</v>
      </c>
      <c r="P70" s="25" t="str">
        <f>IF(foSecStockWatch[[#This Row],[ltp]] &gt;foSecStockWatch[[#This Row],[HighAvg]],"GREEN","NA")</f>
        <v>NA</v>
      </c>
      <c r="Q70" s="25">
        <f>2*foSecStockWatch[[#This Row],[PIVOT]]-foSecStockWatch[[#This Row],[d2low]]</f>
        <v>37.649999999999991</v>
      </c>
      <c r="R70" s="25">
        <f>foSecStockWatch[[#This Row],[PIVOT]]+foSecStockWatch[[#This Row],[d2high]]-foSecStockWatch[[#This Row],[d2low]]</f>
        <v>38.749999999999986</v>
      </c>
      <c r="S70" s="25">
        <f>foSecStockWatch[[#This Row],[R1]]+foSecStockWatch[[#This Row],[d2high]]-foSecStockWatch[[#This Row],[d2low]]</f>
        <v>39.09999999999998</v>
      </c>
      <c r="T70" s="25">
        <f>AVERAGE(foSecStockWatch[[#This Row],[d2high]],foSecStockWatch[[#This Row],[d2close]],foSecStockWatch[[#This Row],[d2low]])</f>
        <v>37.299999999999997</v>
      </c>
      <c r="U70" s="25">
        <f>foSecStockWatch[[#This Row],[PIVOT]]*2-foSecStockWatch[[#This Row],[d2high]]</f>
        <v>36.199999999999996</v>
      </c>
      <c r="V70" s="25">
        <f>foSecStockWatch[[#This Row],[PIVOT]]-(foSecStockWatch[[#This Row],[d2high]]-foSecStockWatch[[#This Row],[d2low]])</f>
        <v>35.85</v>
      </c>
      <c r="W70" s="25">
        <f>foSecStockWatch[[#This Row],[S1]]-(foSecStockWatch[[#This Row],[d2high]]-foSecStockWatch[[#This Row],[d2low]])</f>
        <v>34.75</v>
      </c>
      <c r="X70" s="25">
        <f>foSecStockWatch[[#This Row],[ltp]]-foSecStockWatch[[#This Row],[PIVOT]]</f>
        <v>0.20000000000000284</v>
      </c>
      <c r="Y70" s="25">
        <f>foSecStockWatch[[#This Row],[ltp]]-foSecStockWatch[[#This Row],[R1]]</f>
        <v>-0.14999999999999147</v>
      </c>
      <c r="Z70" s="25">
        <f>foSecStockWatch[[#This Row],[ltp]]-foSecStockWatch[[#This Row],[R2]]</f>
        <v>-1.2499999999999858</v>
      </c>
      <c r="AA70" s="25">
        <f>foSecStockWatch[[#This Row],[ltp]]-foSecStockWatch[[#This Row],[R3]]</f>
        <v>-1.5999999999999801</v>
      </c>
      <c r="AB70" s="25">
        <f>foSecStockWatch[[#This Row],[ltp]]-foSecStockWatch[[#This Row],[S1]]</f>
        <v>1.3000000000000043</v>
      </c>
      <c r="AC70" s="25">
        <f>foSecStockWatch[[#This Row],[ltp]]-foSecStockWatch[[#This Row],[S2]]</f>
        <v>1.6499999999999986</v>
      </c>
      <c r="AD70" s="25">
        <f>foSecStockWatch[[#This Row],[ltp]]-foSecStockWatch[[#This Row],[S3]]</f>
        <v>2.75</v>
      </c>
      <c r="AE70" s="25">
        <f>foSecStockWatch[[#This Row],[d1open]]-foSecStockWatch[[#This Row],[d1high]]</f>
        <v>-0.75</v>
      </c>
      <c r="AF70" s="25">
        <f>foSecStockWatch[[#This Row],[Open-High]]*100/foSecStockWatch[[#This Row],[ltp]]</f>
        <v>-2</v>
      </c>
      <c r="AG70" s="25">
        <f>foSecStockWatch[[#This Row],[d1high]]-foSecStockWatch[[#This Row],[d1low]]</f>
        <v>0.75</v>
      </c>
      <c r="AH70" s="25">
        <f>foSecStockWatch[[#This Row],[Open-Low]]*100/foSecStockWatch[[#This Row],[ltp]]</f>
        <v>2</v>
      </c>
      <c r="AI70" s="25" t="b">
        <f>foSecStockWatch[[#This Row],[ltp]]&gt;foSecStockWatch[[#This Row],[d2close]]</f>
        <v>1</v>
      </c>
      <c r="AJ70" s="2">
        <v>37</v>
      </c>
      <c r="AK70" s="2">
        <v>37.75</v>
      </c>
      <c r="AL70" s="2">
        <v>37</v>
      </c>
      <c r="AM70" s="2">
        <v>37.450000000000003</v>
      </c>
      <c r="AN70" s="2">
        <v>38.1</v>
      </c>
      <c r="AO70" s="2">
        <v>38.4</v>
      </c>
      <c r="AP70" s="2">
        <v>36.549999999999997</v>
      </c>
      <c r="AQ70" s="2">
        <v>36.950000000000003</v>
      </c>
      <c r="AR70" s="2">
        <v>37.450000000000003</v>
      </c>
      <c r="AS70" s="2">
        <v>38.799999999999997</v>
      </c>
      <c r="AT70" s="2">
        <v>37.1</v>
      </c>
      <c r="AU70" s="2">
        <v>38.4</v>
      </c>
      <c r="AV70" s="2">
        <v>38.25</v>
      </c>
      <c r="AW70" s="2">
        <v>38.6</v>
      </c>
      <c r="AX70" s="2">
        <v>36</v>
      </c>
      <c r="AY70" s="2">
        <v>37</v>
      </c>
      <c r="AZ70" s="1"/>
      <c r="BA70" s="1"/>
      <c r="BB70" s="1"/>
      <c r="BC70" s="1"/>
    </row>
    <row r="71" spans="1:55" ht="13.8" hidden="1" x14ac:dyDescent="0.3">
      <c r="A71" s="19" t="s">
        <v>72</v>
      </c>
      <c r="B71" s="20">
        <v>372.95</v>
      </c>
      <c r="C71" s="5" t="str">
        <f>IF(foSecStockWatch[[#This Row],[ltp]] &gt;=foSecStockWatch[[#This Row],[max]],"BUY","NA")</f>
        <v>NA</v>
      </c>
      <c r="D71" s="22">
        <f>MAX(foSecStockWatch[[#This Row],[d1high]],foSecStockWatch[[#This Row],[d2high]],foSecStockWatch[[#This Row],[d3high]],foSecStockWatch[[#This Row],[d4high]])</f>
        <v>377.95</v>
      </c>
      <c r="E71" s="22">
        <f>MIN(foSecStockWatch[[#This Row],[d1low]],foSecStockWatch[[#This Row],[d2low]],foSecStockWatch[[#This Row],[d3low]],foSecStockWatch[[#This Row],[d4low]])</f>
        <v>345</v>
      </c>
      <c r="F71" s="22" t="str">
        <f>IF(foSecStockWatch[[#This Row],[ltp]] &lt;=foSecStockWatch[[#This Row],[low]],"SELL","NA")</f>
        <v>NA</v>
      </c>
      <c r="G71" s="23">
        <v>377.95</v>
      </c>
      <c r="H71" s="23">
        <v>225</v>
      </c>
      <c r="I71" s="26">
        <f>100-foSecStockWatch[[#This Row],[max]]*100/foSecStockWatch[[#This Row],[52_high]]</f>
        <v>0</v>
      </c>
      <c r="J71" s="27">
        <f>foSecStockWatch[[#This Row],[52_low]]*100/foSecStockWatch[[#This Row],[max]]</f>
        <v>59.531684085196453</v>
      </c>
      <c r="K71" s="25">
        <f>foSecStockWatch[[#This Row],[ltp]]-foSecStockWatch[[#This Row],[d2high]]</f>
        <v>-1.6500000000000341</v>
      </c>
      <c r="L71" s="25">
        <f>foSecStockWatch[[#This Row],[ltp]]-foSecStockWatch[[#This Row],[d2low]]</f>
        <v>2.3499999999999659</v>
      </c>
      <c r="M71" s="25">
        <f>AVERAGE(foSecStockWatch[[#This Row],[d2high]],foSecStockWatch[[#This Row],[d3high]],foSecStockWatch[[#This Row],[d4high]])</f>
        <v>363.43333333333334</v>
      </c>
      <c r="N71" s="25">
        <f>AVERAGE(foSecStockWatch[[#This Row],[d2low]],foSecStockWatch[[#This Row],[d3low]],foSecStockWatch[[#This Row],[d4low]])</f>
        <v>358.98333333333335</v>
      </c>
      <c r="O71" s="25" t="str">
        <f>IF(foSecStockWatch[[#This Row],[ltp]] &lt;=foSecStockWatch[[#This Row],[LowAvg]],"RED","NA")</f>
        <v>NA</v>
      </c>
      <c r="P71" s="25" t="str">
        <f>IF(foSecStockWatch[[#This Row],[ltp]] &gt;foSecStockWatch[[#This Row],[HighAvg]],"GREEN","NA")</f>
        <v>GREEN</v>
      </c>
      <c r="Q71" s="25">
        <f>2*foSecStockWatch[[#This Row],[PIVOT]]-foSecStockWatch[[#This Row],[d2low]]</f>
        <v>368.4</v>
      </c>
      <c r="R71" s="25">
        <f>foSecStockWatch[[#This Row],[PIVOT]]+foSecStockWatch[[#This Row],[d2high]]-foSecStockWatch[[#This Row],[d2low]]</f>
        <v>373.5</v>
      </c>
      <c r="S71" s="25">
        <f>foSecStockWatch[[#This Row],[R1]]+foSecStockWatch[[#This Row],[d2high]]-foSecStockWatch[[#This Row],[d2low]]</f>
        <v>372.4</v>
      </c>
      <c r="T71" s="25">
        <f>AVERAGE(foSecStockWatch[[#This Row],[d2high]],foSecStockWatch[[#This Row],[d2close]],foSecStockWatch[[#This Row],[d2low]])</f>
        <v>369.5</v>
      </c>
      <c r="U71" s="25">
        <f>foSecStockWatch[[#This Row],[PIVOT]]*2-foSecStockWatch[[#This Row],[d2high]]</f>
        <v>364.4</v>
      </c>
      <c r="V71" s="25">
        <f>foSecStockWatch[[#This Row],[PIVOT]]-(foSecStockWatch[[#This Row],[d2high]]-foSecStockWatch[[#This Row],[d2low]])</f>
        <v>365.5</v>
      </c>
      <c r="W71" s="25">
        <f>foSecStockWatch[[#This Row],[S1]]-(foSecStockWatch[[#This Row],[d2high]]-foSecStockWatch[[#This Row],[d2low]])</f>
        <v>360.4</v>
      </c>
      <c r="X71" s="25">
        <f>foSecStockWatch[[#This Row],[ltp]]-foSecStockWatch[[#This Row],[PIVOT]]</f>
        <v>3.4499999999999886</v>
      </c>
      <c r="Y71" s="25">
        <f>foSecStockWatch[[#This Row],[ltp]]-foSecStockWatch[[#This Row],[R1]]</f>
        <v>4.5500000000000114</v>
      </c>
      <c r="Z71" s="25">
        <f>foSecStockWatch[[#This Row],[ltp]]-foSecStockWatch[[#This Row],[R2]]</f>
        <v>-0.55000000000001137</v>
      </c>
      <c r="AA71" s="25">
        <f>foSecStockWatch[[#This Row],[ltp]]-foSecStockWatch[[#This Row],[R3]]</f>
        <v>0.55000000000001137</v>
      </c>
      <c r="AB71" s="25">
        <f>foSecStockWatch[[#This Row],[ltp]]-foSecStockWatch[[#This Row],[S1]]</f>
        <v>8.5500000000000114</v>
      </c>
      <c r="AC71" s="25">
        <f>foSecStockWatch[[#This Row],[ltp]]-foSecStockWatch[[#This Row],[S2]]</f>
        <v>7.4499999999999886</v>
      </c>
      <c r="AD71" s="25">
        <f>foSecStockWatch[[#This Row],[ltp]]-foSecStockWatch[[#This Row],[S3]]</f>
        <v>12.550000000000011</v>
      </c>
      <c r="AE71" s="25">
        <f>foSecStockWatch[[#This Row],[d1open]]-foSecStockWatch[[#This Row],[d1high]]</f>
        <v>-4.9499999999999886</v>
      </c>
      <c r="AF71" s="25">
        <f>foSecStockWatch[[#This Row],[Open-High]]*100/foSecStockWatch[[#This Row],[ltp]]</f>
        <v>-1.3272556642981603</v>
      </c>
      <c r="AG71" s="25">
        <f>foSecStockWatch[[#This Row],[d1high]]-foSecStockWatch[[#This Row],[d1low]]</f>
        <v>6.9499999999999886</v>
      </c>
      <c r="AH71" s="25">
        <f>foSecStockWatch[[#This Row],[Open-Low]]*100/foSecStockWatch[[#This Row],[ltp]]</f>
        <v>1.8635205791661051</v>
      </c>
      <c r="AI71" s="25" t="b">
        <f>foSecStockWatch[[#This Row],[ltp]]&gt;foSecStockWatch[[#This Row],[d2close]]</f>
        <v>1</v>
      </c>
      <c r="AJ71" s="2">
        <v>373</v>
      </c>
      <c r="AK71" s="2">
        <v>377.95</v>
      </c>
      <c r="AL71" s="2">
        <v>371</v>
      </c>
      <c r="AM71" s="2">
        <v>372.4</v>
      </c>
      <c r="AN71" s="2">
        <v>363.3</v>
      </c>
      <c r="AO71" s="2">
        <v>374.6</v>
      </c>
      <c r="AP71" s="2">
        <v>363.3</v>
      </c>
      <c r="AQ71" s="2">
        <v>370.6</v>
      </c>
      <c r="AR71" s="2">
        <v>352.35</v>
      </c>
      <c r="AS71" s="2">
        <v>363</v>
      </c>
      <c r="AT71" s="2">
        <v>352.3</v>
      </c>
      <c r="AU71" s="2">
        <v>361.35</v>
      </c>
      <c r="AV71" s="2">
        <v>348.8</v>
      </c>
      <c r="AW71" s="2">
        <v>352.7</v>
      </c>
      <c r="AX71" s="2">
        <v>345</v>
      </c>
      <c r="AY71" s="2">
        <v>351</v>
      </c>
      <c r="AZ71" s="1"/>
      <c r="BA71" s="1"/>
      <c r="BB71" s="1"/>
      <c r="BC71" s="1"/>
    </row>
    <row r="72" spans="1:55" ht="13.8" hidden="1" x14ac:dyDescent="0.3">
      <c r="A72" s="19" t="s">
        <v>73</v>
      </c>
      <c r="B72" s="20">
        <v>1745</v>
      </c>
      <c r="C72" s="5" t="str">
        <f>IF(foSecStockWatch[[#This Row],[ltp]] &gt;=foSecStockWatch[[#This Row],[max]],"BUY","NA")</f>
        <v>NA</v>
      </c>
      <c r="D72" s="22">
        <f>MAX(foSecStockWatch[[#This Row],[d1high]],foSecStockWatch[[#This Row],[d2high]],foSecStockWatch[[#This Row],[d3high]],foSecStockWatch[[#This Row],[d4high]])</f>
        <v>1821</v>
      </c>
      <c r="E72" s="22">
        <f>MIN(foSecStockWatch[[#This Row],[d1low]],foSecStockWatch[[#This Row],[d2low]],foSecStockWatch[[#This Row],[d3low]],foSecStockWatch[[#This Row],[d4low]])</f>
        <v>1742</v>
      </c>
      <c r="F72" s="22" t="str">
        <f>IF(foSecStockWatch[[#This Row],[ltp]] &lt;=foSecStockWatch[[#This Row],[low]],"SELL","NA")</f>
        <v>NA</v>
      </c>
      <c r="G72" s="23">
        <v>1898.85</v>
      </c>
      <c r="H72" s="23">
        <v>714.1</v>
      </c>
      <c r="I72" s="26">
        <f>100-foSecStockWatch[[#This Row],[max]]*100/foSecStockWatch[[#This Row],[52_high]]</f>
        <v>4.0998499091555374</v>
      </c>
      <c r="J72" s="27">
        <f>foSecStockWatch[[#This Row],[52_low]]*100/foSecStockWatch[[#This Row],[max]]</f>
        <v>39.214717188358044</v>
      </c>
      <c r="K72" s="25">
        <f>foSecStockWatch[[#This Row],[ltp]]-foSecStockWatch[[#This Row],[d2high]]</f>
        <v>-69.299999999999955</v>
      </c>
      <c r="L72" s="25">
        <f>foSecStockWatch[[#This Row],[ltp]]-foSecStockWatch[[#This Row],[d2low]]</f>
        <v>-45.099999999999909</v>
      </c>
      <c r="M72" s="25">
        <f>AVERAGE(foSecStockWatch[[#This Row],[d2high]],foSecStockWatch[[#This Row],[d3high]],foSecStockWatch[[#This Row],[d4high]])</f>
        <v>1813.1000000000001</v>
      </c>
      <c r="N72" s="25">
        <f>AVERAGE(foSecStockWatch[[#This Row],[d2low]],foSecStockWatch[[#This Row],[d3low]],foSecStockWatch[[#This Row],[d4low]])</f>
        <v>1785.8500000000001</v>
      </c>
      <c r="O72" s="25" t="str">
        <f>IF(foSecStockWatch[[#This Row],[ltp]] &lt;=foSecStockWatch[[#This Row],[LowAvg]],"RED","NA")</f>
        <v>RED</v>
      </c>
      <c r="P72" s="25" t="str">
        <f>IF(foSecStockWatch[[#This Row],[ltp]] &gt;foSecStockWatch[[#This Row],[HighAvg]],"GREEN","NA")</f>
        <v>NA</v>
      </c>
      <c r="Q72" s="25">
        <f>2*foSecStockWatch[[#This Row],[PIVOT]]-foSecStockWatch[[#This Row],[d2low]]</f>
        <v>1799.6999999999998</v>
      </c>
      <c r="R72" s="25">
        <f>foSecStockWatch[[#This Row],[PIVOT]]+foSecStockWatch[[#This Row],[d2high]]-foSecStockWatch[[#This Row],[d2low]]</f>
        <v>1819.1</v>
      </c>
      <c r="S72" s="25">
        <f>foSecStockWatch[[#This Row],[R1]]+foSecStockWatch[[#This Row],[d2high]]-foSecStockWatch[[#This Row],[d2low]]</f>
        <v>1823.9</v>
      </c>
      <c r="T72" s="25">
        <f>AVERAGE(foSecStockWatch[[#This Row],[d2high]],foSecStockWatch[[#This Row],[d2close]],foSecStockWatch[[#This Row],[d2low]])</f>
        <v>1794.8999999999999</v>
      </c>
      <c r="U72" s="25">
        <f>foSecStockWatch[[#This Row],[PIVOT]]*2-foSecStockWatch[[#This Row],[d2high]]</f>
        <v>1775.4999999999998</v>
      </c>
      <c r="V72" s="25">
        <f>foSecStockWatch[[#This Row],[PIVOT]]-(foSecStockWatch[[#This Row],[d2high]]-foSecStockWatch[[#This Row],[d2low]])</f>
        <v>1770.6999999999998</v>
      </c>
      <c r="W72" s="25">
        <f>foSecStockWatch[[#This Row],[S1]]-(foSecStockWatch[[#This Row],[d2high]]-foSecStockWatch[[#This Row],[d2low]])</f>
        <v>1751.2999999999997</v>
      </c>
      <c r="X72" s="25">
        <f>foSecStockWatch[[#This Row],[ltp]]-foSecStockWatch[[#This Row],[PIVOT]]</f>
        <v>-49.899999999999864</v>
      </c>
      <c r="Y72" s="25">
        <f>foSecStockWatch[[#This Row],[ltp]]-foSecStockWatch[[#This Row],[R1]]</f>
        <v>-54.699999999999818</v>
      </c>
      <c r="Z72" s="25">
        <f>foSecStockWatch[[#This Row],[ltp]]-foSecStockWatch[[#This Row],[R2]]</f>
        <v>-74.099999999999909</v>
      </c>
      <c r="AA72" s="25">
        <f>foSecStockWatch[[#This Row],[ltp]]-foSecStockWatch[[#This Row],[R3]]</f>
        <v>-78.900000000000091</v>
      </c>
      <c r="AB72" s="25">
        <f>foSecStockWatch[[#This Row],[ltp]]-foSecStockWatch[[#This Row],[S1]]</f>
        <v>-30.499999999999773</v>
      </c>
      <c r="AC72" s="25">
        <f>foSecStockWatch[[#This Row],[ltp]]-foSecStockWatch[[#This Row],[S2]]</f>
        <v>-25.699999999999818</v>
      </c>
      <c r="AD72" s="25">
        <f>foSecStockWatch[[#This Row],[ltp]]-foSecStockWatch[[#This Row],[S3]]</f>
        <v>-6.2999999999997272</v>
      </c>
      <c r="AE72" s="25">
        <f>foSecStockWatch[[#This Row],[d1open]]-foSecStockWatch[[#This Row],[d1high]]</f>
        <v>-1</v>
      </c>
      <c r="AF72" s="25">
        <f>foSecStockWatch[[#This Row],[Open-High]]*100/foSecStockWatch[[#This Row],[ltp]]</f>
        <v>-5.730659025787966E-2</v>
      </c>
      <c r="AG72" s="25">
        <f>foSecStockWatch[[#This Row],[d1high]]-foSecStockWatch[[#This Row],[d1low]]</f>
        <v>58</v>
      </c>
      <c r="AH72" s="25">
        <f>foSecStockWatch[[#This Row],[Open-Low]]*100/foSecStockWatch[[#This Row],[ltp]]</f>
        <v>3.3237822349570201</v>
      </c>
      <c r="AI72" s="25" t="b">
        <f>foSecStockWatch[[#This Row],[ltp]]&gt;foSecStockWatch[[#This Row],[d2close]]</f>
        <v>0</v>
      </c>
      <c r="AJ72" s="2">
        <v>1799</v>
      </c>
      <c r="AK72" s="2">
        <v>1800</v>
      </c>
      <c r="AL72" s="2">
        <v>1742</v>
      </c>
      <c r="AM72" s="2">
        <v>1749.65</v>
      </c>
      <c r="AN72" s="2">
        <v>1790</v>
      </c>
      <c r="AO72" s="2">
        <v>1814.3</v>
      </c>
      <c r="AP72" s="2">
        <v>1780.3</v>
      </c>
      <c r="AQ72" s="2">
        <v>1790.1</v>
      </c>
      <c r="AR72" s="2">
        <v>1800</v>
      </c>
      <c r="AS72" s="2">
        <v>1804</v>
      </c>
      <c r="AT72" s="2">
        <v>1763.05</v>
      </c>
      <c r="AU72" s="2">
        <v>1796.45</v>
      </c>
      <c r="AV72" s="2">
        <v>1805</v>
      </c>
      <c r="AW72" s="2">
        <v>1821</v>
      </c>
      <c r="AX72" s="2">
        <v>1771</v>
      </c>
      <c r="AY72" s="2">
        <v>1795</v>
      </c>
      <c r="AZ72" s="1"/>
      <c r="BA72" s="1"/>
      <c r="BB72" s="1"/>
      <c r="BC72" s="1"/>
    </row>
    <row r="73" spans="1:55" ht="13.8" x14ac:dyDescent="0.3">
      <c r="A73" s="19" t="s">
        <v>74</v>
      </c>
      <c r="B73" s="20">
        <v>1227</v>
      </c>
      <c r="C73" s="5" t="str">
        <f>IF(foSecStockWatch[[#This Row],[ltp]] &gt;=foSecStockWatch[[#This Row],[max]],"BUY","NA")</f>
        <v>NA</v>
      </c>
      <c r="D73" s="22">
        <f>MAX(foSecStockWatch[[#This Row],[d1high]],foSecStockWatch[[#This Row],[d2high]],foSecStockWatch[[#This Row],[d3high]],foSecStockWatch[[#This Row],[d4high]])</f>
        <v>1321</v>
      </c>
      <c r="E73" s="22">
        <f>MIN(foSecStockWatch[[#This Row],[d1low]],foSecStockWatch[[#This Row],[d2low]],foSecStockWatch[[#This Row],[d3low]],foSecStockWatch[[#This Row],[d4low]])</f>
        <v>1191</v>
      </c>
      <c r="F73" s="22" t="str">
        <f>IF(foSecStockWatch[[#This Row],[ltp]] &lt;=foSecStockWatch[[#This Row],[low]],"SELL","NA")</f>
        <v>NA</v>
      </c>
      <c r="G73" s="23">
        <v>1834.4</v>
      </c>
      <c r="H73" s="23">
        <v>1188.05</v>
      </c>
      <c r="I73" s="26">
        <f>100-foSecStockWatch[[#This Row],[max]]*100/foSecStockWatch[[#This Row],[52_high]]</f>
        <v>27.987352812908853</v>
      </c>
      <c r="J73" s="27">
        <f>foSecStockWatch[[#This Row],[52_low]]*100/foSecStockWatch[[#This Row],[max]]</f>
        <v>89.935654806964422</v>
      </c>
      <c r="K73" s="25">
        <f>foSecStockWatch[[#This Row],[ltp]]-foSecStockWatch[[#This Row],[d2high]]</f>
        <v>-94</v>
      </c>
      <c r="L73" s="25">
        <f>foSecStockWatch[[#This Row],[ltp]]-foSecStockWatch[[#This Row],[d2low]]</f>
        <v>-1.5</v>
      </c>
      <c r="M73" s="25">
        <f>AVERAGE(foSecStockWatch[[#This Row],[d2high]],foSecStockWatch[[#This Row],[d3high]],foSecStockWatch[[#This Row],[d4high]])</f>
        <v>1305.3333333333333</v>
      </c>
      <c r="N73" s="25">
        <f>AVERAGE(foSecStockWatch[[#This Row],[d2low]],foSecStockWatch[[#This Row],[d3low]],foSecStockWatch[[#This Row],[d4low]])</f>
        <v>1250.7166666666667</v>
      </c>
      <c r="O73" s="25" t="str">
        <f>IF(foSecStockWatch[[#This Row],[ltp]] &lt;=foSecStockWatch[[#This Row],[LowAvg]],"RED","NA")</f>
        <v>RED</v>
      </c>
      <c r="P73" s="25" t="str">
        <f>IF(foSecStockWatch[[#This Row],[ltp]] &gt;foSecStockWatch[[#This Row],[HighAvg]],"GREEN","NA")</f>
        <v>NA</v>
      </c>
      <c r="Q73" s="25">
        <f>2*foSecStockWatch[[#This Row],[PIVOT]]-foSecStockWatch[[#This Row],[d2low]]</f>
        <v>1284.5</v>
      </c>
      <c r="R73" s="25">
        <f>foSecStockWatch[[#This Row],[PIVOT]]+foSecStockWatch[[#This Row],[d2high]]-foSecStockWatch[[#This Row],[d2low]]</f>
        <v>1349</v>
      </c>
      <c r="S73" s="25">
        <f>foSecStockWatch[[#This Row],[R1]]+foSecStockWatch[[#This Row],[d2high]]-foSecStockWatch[[#This Row],[d2low]]</f>
        <v>1377</v>
      </c>
      <c r="T73" s="25">
        <f>AVERAGE(foSecStockWatch[[#This Row],[d2high]],foSecStockWatch[[#This Row],[d2close]],foSecStockWatch[[#This Row],[d2low]])</f>
        <v>1256.5</v>
      </c>
      <c r="U73" s="25">
        <f>foSecStockWatch[[#This Row],[PIVOT]]*2-foSecStockWatch[[#This Row],[d2high]]</f>
        <v>1192</v>
      </c>
      <c r="V73" s="25">
        <f>foSecStockWatch[[#This Row],[PIVOT]]-(foSecStockWatch[[#This Row],[d2high]]-foSecStockWatch[[#This Row],[d2low]])</f>
        <v>1164</v>
      </c>
      <c r="W73" s="25">
        <f>foSecStockWatch[[#This Row],[S1]]-(foSecStockWatch[[#This Row],[d2high]]-foSecStockWatch[[#This Row],[d2low]])</f>
        <v>1099.5</v>
      </c>
      <c r="X73" s="25">
        <f>foSecStockWatch[[#This Row],[ltp]]-foSecStockWatch[[#This Row],[PIVOT]]</f>
        <v>-29.5</v>
      </c>
      <c r="Y73" s="25">
        <f>foSecStockWatch[[#This Row],[ltp]]-foSecStockWatch[[#This Row],[R1]]</f>
        <v>-57.5</v>
      </c>
      <c r="Z73" s="25">
        <f>foSecStockWatch[[#This Row],[ltp]]-foSecStockWatch[[#This Row],[R2]]</f>
        <v>-122</v>
      </c>
      <c r="AA73" s="25">
        <f>foSecStockWatch[[#This Row],[ltp]]-foSecStockWatch[[#This Row],[R3]]</f>
        <v>-150</v>
      </c>
      <c r="AB73" s="25">
        <f>foSecStockWatch[[#This Row],[ltp]]-foSecStockWatch[[#This Row],[S1]]</f>
        <v>35</v>
      </c>
      <c r="AC73" s="25">
        <f>foSecStockWatch[[#This Row],[ltp]]-foSecStockWatch[[#This Row],[S2]]</f>
        <v>63</v>
      </c>
      <c r="AD73" s="25">
        <f>foSecStockWatch[[#This Row],[ltp]]-foSecStockWatch[[#This Row],[S3]]</f>
        <v>127.5</v>
      </c>
      <c r="AE73" s="25">
        <f>foSecStockWatch[[#This Row],[d1open]]-foSecStockWatch[[#This Row],[d1high]]</f>
        <v>-17.950000000000045</v>
      </c>
      <c r="AF73" s="25">
        <f>foSecStockWatch[[#This Row],[Open-High]]*100/foSecStockWatch[[#This Row],[ltp]]</f>
        <v>-1.4629176854115766</v>
      </c>
      <c r="AG73" s="25">
        <f>foSecStockWatch[[#This Row],[d1high]]-foSecStockWatch[[#This Row],[d1low]]</f>
        <v>62.950000000000045</v>
      </c>
      <c r="AH73" s="25">
        <f>foSecStockWatch[[#This Row],[Open-Low]]*100/foSecStockWatch[[#This Row],[ltp]]</f>
        <v>5.1303993480032632</v>
      </c>
      <c r="AI73" s="25" t="b">
        <f>foSecStockWatch[[#This Row],[ltp]]&gt;foSecStockWatch[[#This Row],[d2close]]</f>
        <v>1</v>
      </c>
      <c r="AJ73" s="2">
        <v>1236</v>
      </c>
      <c r="AK73" s="2">
        <v>1253.95</v>
      </c>
      <c r="AL73" s="2">
        <v>1191</v>
      </c>
      <c r="AM73" s="2">
        <v>1223.2</v>
      </c>
      <c r="AN73" s="2">
        <v>1310</v>
      </c>
      <c r="AO73" s="2">
        <v>1321</v>
      </c>
      <c r="AP73" s="2">
        <v>1220</v>
      </c>
      <c r="AQ73" s="2">
        <v>1228.5</v>
      </c>
      <c r="AR73" s="2">
        <v>1241</v>
      </c>
      <c r="AS73" s="2">
        <v>1319</v>
      </c>
      <c r="AT73" s="2">
        <v>1235.5999999999999</v>
      </c>
      <c r="AU73" s="2">
        <v>1308.6500000000001</v>
      </c>
      <c r="AV73" s="2">
        <v>1275</v>
      </c>
      <c r="AW73" s="2">
        <v>1276</v>
      </c>
      <c r="AX73" s="2">
        <v>1215</v>
      </c>
      <c r="AY73" s="2">
        <v>1241</v>
      </c>
      <c r="AZ73" s="1"/>
      <c r="BA73" s="1"/>
      <c r="BB73" s="1"/>
      <c r="BC73" s="1"/>
    </row>
    <row r="74" spans="1:55" ht="13.8" hidden="1" x14ac:dyDescent="0.3">
      <c r="A74" s="19" t="s">
        <v>75</v>
      </c>
      <c r="B74" s="20">
        <v>258.35000000000002</v>
      </c>
      <c r="C74" s="5" t="str">
        <f>IF(foSecStockWatch[[#This Row],[ltp]] &gt;=foSecStockWatch[[#This Row],[max]],"BUY","NA")</f>
        <v>NA</v>
      </c>
      <c r="D74" s="22">
        <f>MAX(foSecStockWatch[[#This Row],[d1high]],foSecStockWatch[[#This Row],[d2high]],foSecStockWatch[[#This Row],[d3high]],foSecStockWatch[[#This Row],[d4high]])</f>
        <v>265.60000000000002</v>
      </c>
      <c r="E74" s="22">
        <f>MIN(foSecStockWatch[[#This Row],[d1low]],foSecStockWatch[[#This Row],[d2low]],foSecStockWatch[[#This Row],[d3low]],foSecStockWatch[[#This Row],[d4low]])</f>
        <v>245</v>
      </c>
      <c r="F74" s="22" t="str">
        <f>IF(foSecStockWatch[[#This Row],[ltp]] &lt;=foSecStockWatch[[#This Row],[low]],"SELL","NA")</f>
        <v>NA</v>
      </c>
      <c r="G74" s="23">
        <v>335</v>
      </c>
      <c r="H74" s="23">
        <v>238.7</v>
      </c>
      <c r="I74" s="26">
        <f>100-foSecStockWatch[[#This Row],[max]]*100/foSecStockWatch[[#This Row],[52_high]]</f>
        <v>20.716417910447745</v>
      </c>
      <c r="J74" s="27">
        <f>foSecStockWatch[[#This Row],[52_low]]*100/foSecStockWatch[[#This Row],[max]]</f>
        <v>89.871987951807228</v>
      </c>
      <c r="K74" s="25">
        <f>foSecStockWatch[[#This Row],[ltp]]-foSecStockWatch[[#This Row],[d2high]]</f>
        <v>-7.25</v>
      </c>
      <c r="L74" s="25">
        <f>foSecStockWatch[[#This Row],[ltp]]-foSecStockWatch[[#This Row],[d2low]]</f>
        <v>1.4500000000000455</v>
      </c>
      <c r="M74" s="25">
        <f>AVERAGE(foSecStockWatch[[#This Row],[d2high]],foSecStockWatch[[#This Row],[d3high]],foSecStockWatch[[#This Row],[d4high]])</f>
        <v>258.18333333333334</v>
      </c>
      <c r="N74" s="25">
        <f>AVERAGE(foSecStockWatch[[#This Row],[d2low]],foSecStockWatch[[#This Row],[d3low]],foSecStockWatch[[#This Row],[d4low]])</f>
        <v>252.58333333333334</v>
      </c>
      <c r="O74" s="25" t="str">
        <f>IF(foSecStockWatch[[#This Row],[ltp]] &lt;=foSecStockWatch[[#This Row],[LowAvg]],"RED","NA")</f>
        <v>NA</v>
      </c>
      <c r="P74" s="25" t="str">
        <f>IF(foSecStockWatch[[#This Row],[ltp]] &gt;foSecStockWatch[[#This Row],[HighAvg]],"GREEN","NA")</f>
        <v>GREEN</v>
      </c>
      <c r="Q74" s="25">
        <f>2*foSecStockWatch[[#This Row],[PIVOT]]-foSecStockWatch[[#This Row],[d2low]]</f>
        <v>259.13333333333344</v>
      </c>
      <c r="R74" s="25">
        <f>foSecStockWatch[[#This Row],[PIVOT]]+foSecStockWatch[[#This Row],[d2high]]-foSecStockWatch[[#This Row],[d2low]]</f>
        <v>266.71666666666681</v>
      </c>
      <c r="S74" s="25">
        <f>foSecStockWatch[[#This Row],[R1]]+foSecStockWatch[[#This Row],[d2high]]-foSecStockWatch[[#This Row],[d2low]]</f>
        <v>267.83333333333348</v>
      </c>
      <c r="T74" s="25">
        <f>AVERAGE(foSecStockWatch[[#This Row],[d2high]],foSecStockWatch[[#This Row],[d2close]],foSecStockWatch[[#This Row],[d2low]])</f>
        <v>258.01666666666671</v>
      </c>
      <c r="U74" s="25">
        <f>foSecStockWatch[[#This Row],[PIVOT]]*2-foSecStockWatch[[#This Row],[d2high]]</f>
        <v>250.43333333333339</v>
      </c>
      <c r="V74" s="25">
        <f>foSecStockWatch[[#This Row],[PIVOT]]-(foSecStockWatch[[#This Row],[d2high]]-foSecStockWatch[[#This Row],[d2low]])</f>
        <v>249.31666666666666</v>
      </c>
      <c r="W74" s="25">
        <f>foSecStockWatch[[#This Row],[S1]]-(foSecStockWatch[[#This Row],[d2high]]-foSecStockWatch[[#This Row],[d2low]])</f>
        <v>241.73333333333335</v>
      </c>
      <c r="X74" s="25">
        <f>foSecStockWatch[[#This Row],[ltp]]-foSecStockWatch[[#This Row],[PIVOT]]</f>
        <v>0.33333333333331439</v>
      </c>
      <c r="Y74" s="25">
        <f>foSecStockWatch[[#This Row],[ltp]]-foSecStockWatch[[#This Row],[R1]]</f>
        <v>-0.7833333333334167</v>
      </c>
      <c r="Z74" s="25">
        <f>foSecStockWatch[[#This Row],[ltp]]-foSecStockWatch[[#This Row],[R2]]</f>
        <v>-8.3666666666667879</v>
      </c>
      <c r="AA74" s="25">
        <f>foSecStockWatch[[#This Row],[ltp]]-foSecStockWatch[[#This Row],[R3]]</f>
        <v>-9.4833333333334622</v>
      </c>
      <c r="AB74" s="25">
        <f>foSecStockWatch[[#This Row],[ltp]]-foSecStockWatch[[#This Row],[S1]]</f>
        <v>7.9166666666666288</v>
      </c>
      <c r="AC74" s="25">
        <f>foSecStockWatch[[#This Row],[ltp]]-foSecStockWatch[[#This Row],[S2]]</f>
        <v>9.0333333333333599</v>
      </c>
      <c r="AD74" s="25">
        <f>foSecStockWatch[[#This Row],[ltp]]-foSecStockWatch[[#This Row],[S3]]</f>
        <v>16.616666666666674</v>
      </c>
      <c r="AE74" s="25">
        <f>foSecStockWatch[[#This Row],[d1open]]-foSecStockWatch[[#This Row],[d1high]]</f>
        <v>-2.6000000000000227</v>
      </c>
      <c r="AF74" s="25">
        <f>foSecStockWatch[[#This Row],[Open-High]]*100/foSecStockWatch[[#This Row],[ltp]]</f>
        <v>-1.0063866847300262</v>
      </c>
      <c r="AG74" s="25">
        <f>foSecStockWatch[[#This Row],[d1high]]-foSecStockWatch[[#This Row],[d1low]]</f>
        <v>7.6000000000000227</v>
      </c>
      <c r="AH74" s="25">
        <f>foSecStockWatch[[#This Row],[Open-Low]]*100/foSecStockWatch[[#This Row],[ltp]]</f>
        <v>2.9417456938262134</v>
      </c>
      <c r="AI74" s="25" t="b">
        <f>foSecStockWatch[[#This Row],[ltp]]&gt;foSecStockWatch[[#This Row],[d2close]]</f>
        <v>1</v>
      </c>
      <c r="AJ74" s="2">
        <v>257</v>
      </c>
      <c r="AK74" s="2">
        <v>259.60000000000002</v>
      </c>
      <c r="AL74" s="2">
        <v>252</v>
      </c>
      <c r="AM74" s="2">
        <v>258.14999999999998</v>
      </c>
      <c r="AN74" s="2">
        <v>257.39999999999998</v>
      </c>
      <c r="AO74" s="2">
        <v>265.60000000000002</v>
      </c>
      <c r="AP74" s="2">
        <v>251.55</v>
      </c>
      <c r="AQ74" s="2">
        <v>256.89999999999998</v>
      </c>
      <c r="AR74" s="2">
        <v>246.85</v>
      </c>
      <c r="AS74" s="2">
        <v>261</v>
      </c>
      <c r="AT74" s="2">
        <v>244.5</v>
      </c>
      <c r="AU74" s="2">
        <v>255.85</v>
      </c>
      <c r="AV74" s="2">
        <v>246</v>
      </c>
      <c r="AW74" s="2">
        <v>247.95</v>
      </c>
      <c r="AX74" s="2">
        <v>245</v>
      </c>
      <c r="AY74" s="2">
        <v>246</v>
      </c>
      <c r="AZ74" s="1"/>
      <c r="BA74" s="1"/>
      <c r="BB74" s="1"/>
      <c r="BC74" s="1"/>
    </row>
    <row r="75" spans="1:55" ht="13.8" x14ac:dyDescent="0.3">
      <c r="A75" s="19" t="s">
        <v>76</v>
      </c>
      <c r="B75" s="20">
        <v>815</v>
      </c>
      <c r="C75" s="5" t="str">
        <f>IF(foSecStockWatch[[#This Row],[ltp]] &gt;=foSecStockWatch[[#This Row],[max]],"BUY","NA")</f>
        <v>NA</v>
      </c>
      <c r="D75" s="22">
        <f>MAX(foSecStockWatch[[#This Row],[d1high]],foSecStockWatch[[#This Row],[d2high]],foSecStockWatch[[#This Row],[d3high]],foSecStockWatch[[#This Row],[d4high]])</f>
        <v>823.8</v>
      </c>
      <c r="E75" s="22">
        <f>MIN(foSecStockWatch[[#This Row],[d1low]],foSecStockWatch[[#This Row],[d2low]],foSecStockWatch[[#This Row],[d3low]],foSecStockWatch[[#This Row],[d4low]])</f>
        <v>777</v>
      </c>
      <c r="F75" s="22" t="str">
        <f>IF(foSecStockWatch[[#This Row],[ltp]] &lt;=foSecStockWatch[[#This Row],[low]],"SELL","NA")</f>
        <v>NA</v>
      </c>
      <c r="G75" s="23">
        <v>847</v>
      </c>
      <c r="H75" s="23">
        <v>599.85</v>
      </c>
      <c r="I75" s="26">
        <f>100-foSecStockWatch[[#This Row],[max]]*100/foSecStockWatch[[#This Row],[52_high]]</f>
        <v>2.7390791027154648</v>
      </c>
      <c r="J75" s="27">
        <f>foSecStockWatch[[#This Row],[52_low]]*100/foSecStockWatch[[#This Row],[max]]</f>
        <v>72.815003641660596</v>
      </c>
      <c r="K75" s="25">
        <f>foSecStockWatch[[#This Row],[ltp]]-foSecStockWatch[[#This Row],[d2high]]</f>
        <v>20.299999999999955</v>
      </c>
      <c r="L75" s="25">
        <f>foSecStockWatch[[#This Row],[ltp]]-foSecStockWatch[[#This Row],[d2low]]</f>
        <v>31.950000000000045</v>
      </c>
      <c r="M75" s="25">
        <f>AVERAGE(foSecStockWatch[[#This Row],[d2high]],foSecStockWatch[[#This Row],[d3high]],foSecStockWatch[[#This Row],[d4high]])</f>
        <v>797.5333333333333</v>
      </c>
      <c r="N75" s="25">
        <f>AVERAGE(foSecStockWatch[[#This Row],[d2low]],foSecStockWatch[[#This Row],[d3low]],foSecStockWatch[[#This Row],[d4low]])</f>
        <v>784.23333333333323</v>
      </c>
      <c r="O75" s="25" t="str">
        <f>IF(foSecStockWatch[[#This Row],[ltp]] &lt;=foSecStockWatch[[#This Row],[LowAvg]],"RED","NA")</f>
        <v>NA</v>
      </c>
      <c r="P75" s="25" t="str">
        <f>IF(foSecStockWatch[[#This Row],[ltp]] &gt;foSecStockWatch[[#This Row],[HighAvg]],"GREEN","NA")</f>
        <v>GREEN</v>
      </c>
      <c r="Q75" s="25">
        <f>2*foSecStockWatch[[#This Row],[PIVOT]]-foSecStockWatch[[#This Row],[d2low]]</f>
        <v>786.51666666666688</v>
      </c>
      <c r="R75" s="25">
        <f>foSecStockWatch[[#This Row],[PIVOT]]+foSecStockWatch[[#This Row],[d2high]]-foSecStockWatch[[#This Row],[d2low]]</f>
        <v>796.43333333333362</v>
      </c>
      <c r="S75" s="25">
        <f>foSecStockWatch[[#This Row],[R1]]+foSecStockWatch[[#This Row],[d2high]]-foSecStockWatch[[#This Row],[d2low]]</f>
        <v>798.16666666666697</v>
      </c>
      <c r="T75" s="25">
        <f>AVERAGE(foSecStockWatch[[#This Row],[d2high]],foSecStockWatch[[#This Row],[d2close]],foSecStockWatch[[#This Row],[d2low]])</f>
        <v>784.78333333333342</v>
      </c>
      <c r="U75" s="25">
        <f>foSecStockWatch[[#This Row],[PIVOT]]*2-foSecStockWatch[[#This Row],[d2high]]</f>
        <v>774.86666666666679</v>
      </c>
      <c r="V75" s="25">
        <f>foSecStockWatch[[#This Row],[PIVOT]]-(foSecStockWatch[[#This Row],[d2high]]-foSecStockWatch[[#This Row],[d2low]])</f>
        <v>773.13333333333333</v>
      </c>
      <c r="W75" s="25">
        <f>foSecStockWatch[[#This Row],[S1]]-(foSecStockWatch[[#This Row],[d2high]]-foSecStockWatch[[#This Row],[d2low]])</f>
        <v>763.2166666666667</v>
      </c>
      <c r="X75" s="25">
        <f>foSecStockWatch[[#This Row],[ltp]]-foSecStockWatch[[#This Row],[PIVOT]]</f>
        <v>30.216666666666583</v>
      </c>
      <c r="Y75" s="25">
        <f>foSecStockWatch[[#This Row],[ltp]]-foSecStockWatch[[#This Row],[R1]]</f>
        <v>28.483333333333121</v>
      </c>
      <c r="Z75" s="25">
        <f>foSecStockWatch[[#This Row],[ltp]]-foSecStockWatch[[#This Row],[R2]]</f>
        <v>18.566666666666379</v>
      </c>
      <c r="AA75" s="25">
        <f>foSecStockWatch[[#This Row],[ltp]]-foSecStockWatch[[#This Row],[R3]]</f>
        <v>16.83333333333303</v>
      </c>
      <c r="AB75" s="25">
        <f>foSecStockWatch[[#This Row],[ltp]]-foSecStockWatch[[#This Row],[S1]]</f>
        <v>40.133333333333212</v>
      </c>
      <c r="AC75" s="25">
        <f>foSecStockWatch[[#This Row],[ltp]]-foSecStockWatch[[#This Row],[S2]]</f>
        <v>41.866666666666674</v>
      </c>
      <c r="AD75" s="25">
        <f>foSecStockWatch[[#This Row],[ltp]]-foSecStockWatch[[#This Row],[S3]]</f>
        <v>51.783333333333303</v>
      </c>
      <c r="AE75" s="25">
        <f>foSecStockWatch[[#This Row],[d1open]]-foSecStockWatch[[#This Row],[d1high]]</f>
        <v>-41.799999999999955</v>
      </c>
      <c r="AF75" s="25">
        <f>foSecStockWatch[[#This Row],[Open-High]]*100/foSecStockWatch[[#This Row],[ltp]]</f>
        <v>-5.1288343558282152</v>
      </c>
      <c r="AG75" s="25">
        <f>foSecStockWatch[[#This Row],[d1high]]-foSecStockWatch[[#This Row],[d1low]]</f>
        <v>46.799999999999955</v>
      </c>
      <c r="AH75" s="25">
        <f>foSecStockWatch[[#This Row],[Open-Low]]*100/foSecStockWatch[[#This Row],[ltp]]</f>
        <v>5.7423312883435527</v>
      </c>
      <c r="AI75" s="25" t="b">
        <f>foSecStockWatch[[#This Row],[ltp]]&gt;foSecStockWatch[[#This Row],[d2close]]</f>
        <v>1</v>
      </c>
      <c r="AJ75" s="2">
        <v>782</v>
      </c>
      <c r="AK75" s="2">
        <v>823.8</v>
      </c>
      <c r="AL75" s="2">
        <v>777</v>
      </c>
      <c r="AM75" s="2">
        <v>814.8</v>
      </c>
      <c r="AN75" s="2">
        <v>785.4</v>
      </c>
      <c r="AO75" s="2">
        <v>794.7</v>
      </c>
      <c r="AP75" s="2">
        <v>776.6</v>
      </c>
      <c r="AQ75" s="2">
        <v>783.05</v>
      </c>
      <c r="AR75" s="2">
        <v>795.45</v>
      </c>
      <c r="AS75" s="2">
        <v>795.9</v>
      </c>
      <c r="AT75" s="2">
        <v>778.8</v>
      </c>
      <c r="AU75" s="2">
        <v>783.65</v>
      </c>
      <c r="AV75" s="2">
        <v>794.85</v>
      </c>
      <c r="AW75" s="2">
        <v>802</v>
      </c>
      <c r="AX75" s="2">
        <v>786</v>
      </c>
      <c r="AY75" s="2">
        <v>790</v>
      </c>
      <c r="AZ75" s="1"/>
      <c r="BA75" s="1"/>
      <c r="BB75" s="1"/>
      <c r="BC75" s="1"/>
    </row>
    <row r="76" spans="1:55" ht="13.8" hidden="1" x14ac:dyDescent="0.3">
      <c r="A76" s="19" t="s">
        <v>77</v>
      </c>
      <c r="B76" s="20">
        <v>143.30000000000001</v>
      </c>
      <c r="C76" s="5" t="str">
        <f>IF(foSecStockWatch[[#This Row],[ltp]] &gt;=foSecStockWatch[[#This Row],[max]],"BUY","NA")</f>
        <v>NA</v>
      </c>
      <c r="D76" s="22">
        <f>MAX(foSecStockWatch[[#This Row],[d1high]],foSecStockWatch[[#This Row],[d2high]],foSecStockWatch[[#This Row],[d3high]],foSecStockWatch[[#This Row],[d4high]])</f>
        <v>150.94999999999999</v>
      </c>
      <c r="E76" s="22">
        <f>MIN(foSecStockWatch[[#This Row],[d1low]],foSecStockWatch[[#This Row],[d2low]],foSecStockWatch[[#This Row],[d3low]],foSecStockWatch[[#This Row],[d4low]])</f>
        <v>141</v>
      </c>
      <c r="F76" s="22" t="str">
        <f>IF(foSecStockWatch[[#This Row],[ltp]] &lt;=foSecStockWatch[[#This Row],[low]],"SELL","NA")</f>
        <v>NA</v>
      </c>
      <c r="G76" s="23">
        <v>170.75</v>
      </c>
      <c r="H76" s="23">
        <v>116.25</v>
      </c>
      <c r="I76" s="26">
        <f>100-foSecStockWatch[[#This Row],[max]]*100/foSecStockWatch[[#This Row],[52_high]]</f>
        <v>11.595900439238662</v>
      </c>
      <c r="J76" s="27">
        <f>foSecStockWatch[[#This Row],[52_low]]*100/foSecStockWatch[[#This Row],[max]]</f>
        <v>77.012255713812522</v>
      </c>
      <c r="K76" s="25">
        <f>foSecStockWatch[[#This Row],[ltp]]-foSecStockWatch[[#This Row],[d2high]]</f>
        <v>-6.3499999999999943</v>
      </c>
      <c r="L76" s="25">
        <f>foSecStockWatch[[#This Row],[ltp]]-foSecStockWatch[[#This Row],[d2low]]</f>
        <v>-4.8999999999999773</v>
      </c>
      <c r="M76" s="25">
        <f>AVERAGE(foSecStockWatch[[#This Row],[d2high]],foSecStockWatch[[#This Row],[d3high]],foSecStockWatch[[#This Row],[d4high]])</f>
        <v>150.19999999999999</v>
      </c>
      <c r="N76" s="25">
        <f>AVERAGE(foSecStockWatch[[#This Row],[d2low]],foSecStockWatch[[#This Row],[d3low]],foSecStockWatch[[#This Row],[d4low]])</f>
        <v>147.79999999999998</v>
      </c>
      <c r="O76" s="25" t="str">
        <f>IF(foSecStockWatch[[#This Row],[ltp]] &lt;=foSecStockWatch[[#This Row],[LowAvg]],"RED","NA")</f>
        <v>RED</v>
      </c>
      <c r="P76" s="25" t="str">
        <f>IF(foSecStockWatch[[#This Row],[ltp]] &gt;foSecStockWatch[[#This Row],[HighAvg]],"GREEN","NA")</f>
        <v>NA</v>
      </c>
      <c r="Q76" s="25">
        <f>2*foSecStockWatch[[#This Row],[PIVOT]]-foSecStockWatch[[#This Row],[d2low]]</f>
        <v>148.10000000000002</v>
      </c>
      <c r="R76" s="25">
        <f>foSecStockWatch[[#This Row],[PIVOT]]+foSecStockWatch[[#This Row],[d2high]]-foSecStockWatch[[#This Row],[d2low]]</f>
        <v>149.60000000000002</v>
      </c>
      <c r="S76" s="25">
        <f>foSecStockWatch[[#This Row],[R1]]+foSecStockWatch[[#This Row],[d2high]]-foSecStockWatch[[#This Row],[d2low]]</f>
        <v>149.55000000000001</v>
      </c>
      <c r="T76" s="25">
        <f>AVERAGE(foSecStockWatch[[#This Row],[d2high]],foSecStockWatch[[#This Row],[d2close]],foSecStockWatch[[#This Row],[d2low]])</f>
        <v>148.15</v>
      </c>
      <c r="U76" s="25">
        <f>foSecStockWatch[[#This Row],[PIVOT]]*2-foSecStockWatch[[#This Row],[d2high]]</f>
        <v>146.65</v>
      </c>
      <c r="V76" s="25">
        <f>foSecStockWatch[[#This Row],[PIVOT]]-(foSecStockWatch[[#This Row],[d2high]]-foSecStockWatch[[#This Row],[d2low]])</f>
        <v>146.69999999999999</v>
      </c>
      <c r="W76" s="25">
        <f>foSecStockWatch[[#This Row],[S1]]-(foSecStockWatch[[#This Row],[d2high]]-foSecStockWatch[[#This Row],[d2low]])</f>
        <v>145.19999999999999</v>
      </c>
      <c r="X76" s="25">
        <f>foSecStockWatch[[#This Row],[ltp]]-foSecStockWatch[[#This Row],[PIVOT]]</f>
        <v>-4.8499999999999943</v>
      </c>
      <c r="Y76" s="25">
        <f>foSecStockWatch[[#This Row],[ltp]]-foSecStockWatch[[#This Row],[R1]]</f>
        <v>-4.8000000000000114</v>
      </c>
      <c r="Z76" s="25">
        <f>foSecStockWatch[[#This Row],[ltp]]-foSecStockWatch[[#This Row],[R2]]</f>
        <v>-6.3000000000000114</v>
      </c>
      <c r="AA76" s="25">
        <f>foSecStockWatch[[#This Row],[ltp]]-foSecStockWatch[[#This Row],[R3]]</f>
        <v>-6.25</v>
      </c>
      <c r="AB76" s="25">
        <f>foSecStockWatch[[#This Row],[ltp]]-foSecStockWatch[[#This Row],[S1]]</f>
        <v>-3.3499999999999943</v>
      </c>
      <c r="AC76" s="25">
        <f>foSecStockWatch[[#This Row],[ltp]]-foSecStockWatch[[#This Row],[S2]]</f>
        <v>-3.3999999999999773</v>
      </c>
      <c r="AD76" s="25">
        <f>foSecStockWatch[[#This Row],[ltp]]-foSecStockWatch[[#This Row],[S3]]</f>
        <v>-1.8999999999999773</v>
      </c>
      <c r="AE76" s="25">
        <f>foSecStockWatch[[#This Row],[d1open]]-foSecStockWatch[[#This Row],[d1high]]</f>
        <v>-0.84999999999999432</v>
      </c>
      <c r="AF76" s="25">
        <f>foSecStockWatch[[#This Row],[Open-High]]*100/foSecStockWatch[[#This Row],[ltp]]</f>
        <v>-0.59316120027913066</v>
      </c>
      <c r="AG76" s="25">
        <f>foSecStockWatch[[#This Row],[d1high]]-foSecStockWatch[[#This Row],[d1low]]</f>
        <v>6.8499999999999943</v>
      </c>
      <c r="AH76" s="25">
        <f>foSecStockWatch[[#This Row],[Open-Low]]*100/foSecStockWatch[[#This Row],[ltp]]</f>
        <v>4.78018143754361</v>
      </c>
      <c r="AI76" s="25" t="b">
        <f>foSecStockWatch[[#This Row],[ltp]]&gt;foSecStockWatch[[#This Row],[d2close]]</f>
        <v>0</v>
      </c>
      <c r="AJ76" s="2">
        <v>147</v>
      </c>
      <c r="AK76" s="2">
        <v>147.85</v>
      </c>
      <c r="AL76" s="2">
        <v>141</v>
      </c>
      <c r="AM76" s="2">
        <v>143.4</v>
      </c>
      <c r="AN76" s="2">
        <v>148.19999999999999</v>
      </c>
      <c r="AO76" s="2">
        <v>149.65</v>
      </c>
      <c r="AP76" s="2">
        <v>146.6</v>
      </c>
      <c r="AQ76" s="2">
        <v>148.19999999999999</v>
      </c>
      <c r="AR76" s="2">
        <v>147.55000000000001</v>
      </c>
      <c r="AS76" s="2">
        <v>150</v>
      </c>
      <c r="AT76" s="2">
        <v>147</v>
      </c>
      <c r="AU76" s="2">
        <v>148.19999999999999</v>
      </c>
      <c r="AV76" s="2">
        <v>149.9</v>
      </c>
      <c r="AW76" s="2">
        <v>150.94999999999999</v>
      </c>
      <c r="AX76" s="2">
        <v>147</v>
      </c>
      <c r="AY76" s="2">
        <v>149</v>
      </c>
      <c r="AZ76" s="1"/>
      <c r="BA76" s="1"/>
      <c r="BB76" s="1"/>
      <c r="BC76" s="1"/>
    </row>
    <row r="77" spans="1:55" ht="13.8" x14ac:dyDescent="0.3">
      <c r="A77" s="19" t="s">
        <v>78</v>
      </c>
      <c r="B77" s="20">
        <v>244.15</v>
      </c>
      <c r="C77" s="5" t="str">
        <f>IF(foSecStockWatch[[#This Row],[ltp]] &gt;=foSecStockWatch[[#This Row],[max]],"BUY","NA")</f>
        <v>NA</v>
      </c>
      <c r="D77" s="22">
        <f>MAX(foSecStockWatch[[#This Row],[d1high]],foSecStockWatch[[#This Row],[d2high]],foSecStockWatch[[#This Row],[d3high]],foSecStockWatch[[#This Row],[d4high]])</f>
        <v>258</v>
      </c>
      <c r="E77" s="22">
        <f>MIN(foSecStockWatch[[#This Row],[d1low]],foSecStockWatch[[#This Row],[d2low]],foSecStockWatch[[#This Row],[d3low]],foSecStockWatch[[#This Row],[d4low]])</f>
        <v>241</v>
      </c>
      <c r="F77" s="22" t="str">
        <f>IF(foSecStockWatch[[#This Row],[ltp]] &lt;=foSecStockWatch[[#This Row],[low]],"SELL","NA")</f>
        <v>NA</v>
      </c>
      <c r="G77" s="23">
        <v>310</v>
      </c>
      <c r="H77" s="23">
        <v>234.05</v>
      </c>
      <c r="I77" s="26">
        <f>100-foSecStockWatch[[#This Row],[max]]*100/foSecStockWatch[[#This Row],[52_high]]</f>
        <v>16.774193548387103</v>
      </c>
      <c r="J77" s="27">
        <f>foSecStockWatch[[#This Row],[52_low]]*100/foSecStockWatch[[#This Row],[max]]</f>
        <v>90.717054263565885</v>
      </c>
      <c r="K77" s="25">
        <f>foSecStockWatch[[#This Row],[ltp]]-foSecStockWatch[[#This Row],[d2high]]</f>
        <v>-3.5</v>
      </c>
      <c r="L77" s="25">
        <f>foSecStockWatch[[#This Row],[ltp]]-foSecStockWatch[[#This Row],[d2low]]</f>
        <v>0.95000000000001705</v>
      </c>
      <c r="M77" s="25">
        <f>AVERAGE(foSecStockWatch[[#This Row],[d2high]],foSecStockWatch[[#This Row],[d3high]],foSecStockWatch[[#This Row],[d4high]])</f>
        <v>252.61666666666667</v>
      </c>
      <c r="N77" s="25">
        <f>AVERAGE(foSecStockWatch[[#This Row],[d2low]],foSecStockWatch[[#This Row],[d3low]],foSecStockWatch[[#This Row],[d4low]])</f>
        <v>247.1</v>
      </c>
      <c r="O77" s="25" t="str">
        <f>IF(foSecStockWatch[[#This Row],[ltp]] &lt;=foSecStockWatch[[#This Row],[LowAvg]],"RED","NA")</f>
        <v>RED</v>
      </c>
      <c r="P77" s="25" t="str">
        <f>IF(foSecStockWatch[[#This Row],[ltp]] &gt;foSecStockWatch[[#This Row],[HighAvg]],"GREEN","NA")</f>
        <v>NA</v>
      </c>
      <c r="Q77" s="25">
        <f>2*foSecStockWatch[[#This Row],[PIVOT]]-foSecStockWatch[[#This Row],[d2low]]</f>
        <v>245.8</v>
      </c>
      <c r="R77" s="25">
        <f>foSecStockWatch[[#This Row],[PIVOT]]+foSecStockWatch[[#This Row],[d2high]]-foSecStockWatch[[#This Row],[d2low]]</f>
        <v>248.95</v>
      </c>
      <c r="S77" s="25">
        <f>foSecStockWatch[[#This Row],[R1]]+foSecStockWatch[[#This Row],[d2high]]-foSecStockWatch[[#This Row],[d2low]]</f>
        <v>250.25000000000006</v>
      </c>
      <c r="T77" s="25">
        <f>AVERAGE(foSecStockWatch[[#This Row],[d2high]],foSecStockWatch[[#This Row],[d2close]],foSecStockWatch[[#This Row],[d2low]])</f>
        <v>244.5</v>
      </c>
      <c r="U77" s="25">
        <f>foSecStockWatch[[#This Row],[PIVOT]]*2-foSecStockWatch[[#This Row],[d2high]]</f>
        <v>241.35</v>
      </c>
      <c r="V77" s="25">
        <f>foSecStockWatch[[#This Row],[PIVOT]]-(foSecStockWatch[[#This Row],[d2high]]-foSecStockWatch[[#This Row],[d2low]])</f>
        <v>240.04999999999998</v>
      </c>
      <c r="W77" s="25">
        <f>foSecStockWatch[[#This Row],[S1]]-(foSecStockWatch[[#This Row],[d2high]]-foSecStockWatch[[#This Row],[d2low]])</f>
        <v>236.89999999999998</v>
      </c>
      <c r="X77" s="25">
        <f>foSecStockWatch[[#This Row],[ltp]]-foSecStockWatch[[#This Row],[PIVOT]]</f>
        <v>-0.34999999999999432</v>
      </c>
      <c r="Y77" s="25">
        <f>foSecStockWatch[[#This Row],[ltp]]-foSecStockWatch[[#This Row],[R1]]</f>
        <v>-1.6500000000000057</v>
      </c>
      <c r="Z77" s="25">
        <f>foSecStockWatch[[#This Row],[ltp]]-foSecStockWatch[[#This Row],[R2]]</f>
        <v>-4.7999999999999829</v>
      </c>
      <c r="AA77" s="25">
        <f>foSecStockWatch[[#This Row],[ltp]]-foSecStockWatch[[#This Row],[R3]]</f>
        <v>-6.1000000000000512</v>
      </c>
      <c r="AB77" s="25">
        <f>foSecStockWatch[[#This Row],[ltp]]-foSecStockWatch[[#This Row],[S1]]</f>
        <v>2.8000000000000114</v>
      </c>
      <c r="AC77" s="25">
        <f>foSecStockWatch[[#This Row],[ltp]]-foSecStockWatch[[#This Row],[S2]]</f>
        <v>4.1000000000000227</v>
      </c>
      <c r="AD77" s="25">
        <f>foSecStockWatch[[#This Row],[ltp]]-foSecStockWatch[[#This Row],[S3]]</f>
        <v>7.2500000000000284</v>
      </c>
      <c r="AE77" s="25">
        <f>foSecStockWatch[[#This Row],[d1open]]-foSecStockWatch[[#This Row],[d1high]]</f>
        <v>-3.1999999999999886</v>
      </c>
      <c r="AF77" s="25">
        <f>foSecStockWatch[[#This Row],[Open-High]]*100/foSecStockWatch[[#This Row],[ltp]]</f>
        <v>-1.3106696702846563</v>
      </c>
      <c r="AG77" s="25">
        <f>foSecStockWatch[[#This Row],[d1high]]-foSecStockWatch[[#This Row],[d1low]]</f>
        <v>5.1999999999999886</v>
      </c>
      <c r="AH77" s="25">
        <f>foSecStockWatch[[#This Row],[Open-Low]]*100/foSecStockWatch[[#This Row],[ltp]]</f>
        <v>2.1298382142125694</v>
      </c>
      <c r="AI77" s="25" t="b">
        <f>foSecStockWatch[[#This Row],[ltp]]&gt;foSecStockWatch[[#This Row],[d2close]]</f>
        <v>1</v>
      </c>
      <c r="AJ77" s="2">
        <v>243</v>
      </c>
      <c r="AK77" s="2">
        <v>246.2</v>
      </c>
      <c r="AL77" s="2">
        <v>241</v>
      </c>
      <c r="AM77" s="2">
        <v>243.95</v>
      </c>
      <c r="AN77" s="2">
        <v>247</v>
      </c>
      <c r="AO77" s="2">
        <v>247.65</v>
      </c>
      <c r="AP77" s="2">
        <v>242.65</v>
      </c>
      <c r="AQ77" s="2">
        <v>243.2</v>
      </c>
      <c r="AR77" s="2">
        <v>251.3</v>
      </c>
      <c r="AS77" s="2">
        <v>252.2</v>
      </c>
      <c r="AT77" s="2">
        <v>246.3</v>
      </c>
      <c r="AU77" s="2">
        <v>247.1</v>
      </c>
      <c r="AV77" s="2">
        <v>257.5</v>
      </c>
      <c r="AW77" s="2">
        <v>258</v>
      </c>
      <c r="AX77" s="2">
        <v>251</v>
      </c>
      <c r="AY77" s="2">
        <v>252</v>
      </c>
      <c r="AZ77" s="1"/>
      <c r="BA77" s="1"/>
      <c r="BB77" s="1"/>
      <c r="BC77" s="1"/>
    </row>
    <row r="78" spans="1:55" ht="13.8" hidden="1" x14ac:dyDescent="0.3">
      <c r="A78" s="19" t="s">
        <v>79</v>
      </c>
      <c r="B78" s="20">
        <v>98.7</v>
      </c>
      <c r="C78" s="5" t="str">
        <f>IF(foSecStockWatch[[#This Row],[ltp]] &gt;=foSecStockWatch[[#This Row],[max]],"BUY","NA")</f>
        <v>NA</v>
      </c>
      <c r="D78" s="22">
        <f>MAX(foSecStockWatch[[#This Row],[d1high]],foSecStockWatch[[#This Row],[d2high]],foSecStockWatch[[#This Row],[d3high]],foSecStockWatch[[#This Row],[d4high]])</f>
        <v>100.25</v>
      </c>
      <c r="E78" s="22">
        <f>MIN(foSecStockWatch[[#This Row],[d1low]],foSecStockWatch[[#This Row],[d2low]],foSecStockWatch[[#This Row],[d3low]],foSecStockWatch[[#This Row],[d4low]])</f>
        <v>91</v>
      </c>
      <c r="F78" s="22" t="str">
        <f>IF(foSecStockWatch[[#This Row],[ltp]] &lt;=foSecStockWatch[[#This Row],[low]],"SELL","NA")</f>
        <v>NA</v>
      </c>
      <c r="G78" s="23">
        <v>192.6</v>
      </c>
      <c r="H78" s="23">
        <v>91.05</v>
      </c>
      <c r="I78" s="26">
        <f>100-foSecStockWatch[[#This Row],[max]]*100/foSecStockWatch[[#This Row],[52_high]]</f>
        <v>47.949117341640708</v>
      </c>
      <c r="J78" s="27">
        <f>foSecStockWatch[[#This Row],[52_low]]*100/foSecStockWatch[[#This Row],[max]]</f>
        <v>90.822942643391528</v>
      </c>
      <c r="K78" s="25">
        <f>foSecStockWatch[[#This Row],[ltp]]-foSecStockWatch[[#This Row],[d2high]]</f>
        <v>0.85000000000000853</v>
      </c>
      <c r="L78" s="25">
        <f>foSecStockWatch[[#This Row],[ltp]]-foSecStockWatch[[#This Row],[d2low]]</f>
        <v>3.0499999999999972</v>
      </c>
      <c r="M78" s="25">
        <f>AVERAGE(foSecStockWatch[[#This Row],[d2high]],foSecStockWatch[[#This Row],[d3high]],foSecStockWatch[[#This Row],[d4high]])</f>
        <v>97.466666666666654</v>
      </c>
      <c r="N78" s="25">
        <f>AVERAGE(foSecStockWatch[[#This Row],[d2low]],foSecStockWatch[[#This Row],[d3low]],foSecStockWatch[[#This Row],[d4low]])</f>
        <v>94.75</v>
      </c>
      <c r="O78" s="25" t="str">
        <f>IF(foSecStockWatch[[#This Row],[ltp]] &lt;=foSecStockWatch[[#This Row],[LowAvg]],"RED","NA")</f>
        <v>NA</v>
      </c>
      <c r="P78" s="25" t="str">
        <f>IF(foSecStockWatch[[#This Row],[ltp]] &gt;foSecStockWatch[[#This Row],[HighAvg]],"GREEN","NA")</f>
        <v>GREEN</v>
      </c>
      <c r="Q78" s="25">
        <f>2*foSecStockWatch[[#This Row],[PIVOT]]-foSecStockWatch[[#This Row],[d2low]]</f>
        <v>96.416666666666686</v>
      </c>
      <c r="R78" s="25">
        <f>foSecStockWatch[[#This Row],[PIVOT]]+foSecStockWatch[[#This Row],[d2high]]-foSecStockWatch[[#This Row],[d2low]]</f>
        <v>98.23333333333332</v>
      </c>
      <c r="S78" s="25">
        <f>foSecStockWatch[[#This Row],[R1]]+foSecStockWatch[[#This Row],[d2high]]-foSecStockWatch[[#This Row],[d2low]]</f>
        <v>98.616666666666674</v>
      </c>
      <c r="T78" s="25">
        <f>AVERAGE(foSecStockWatch[[#This Row],[d2high]],foSecStockWatch[[#This Row],[d2close]],foSecStockWatch[[#This Row],[d2low]])</f>
        <v>96.033333333333346</v>
      </c>
      <c r="U78" s="25">
        <f>foSecStockWatch[[#This Row],[PIVOT]]*2-foSecStockWatch[[#This Row],[d2high]]</f>
        <v>94.216666666666697</v>
      </c>
      <c r="V78" s="25">
        <f>foSecStockWatch[[#This Row],[PIVOT]]-(foSecStockWatch[[#This Row],[d2high]]-foSecStockWatch[[#This Row],[d2low]])</f>
        <v>93.833333333333357</v>
      </c>
      <c r="W78" s="25">
        <f>foSecStockWatch[[#This Row],[S1]]-(foSecStockWatch[[#This Row],[d2high]]-foSecStockWatch[[#This Row],[d2low]])</f>
        <v>92.016666666666708</v>
      </c>
      <c r="X78" s="25">
        <f>foSecStockWatch[[#This Row],[ltp]]-foSecStockWatch[[#This Row],[PIVOT]]</f>
        <v>2.6666666666666572</v>
      </c>
      <c r="Y78" s="25">
        <f>foSecStockWatch[[#This Row],[ltp]]-foSecStockWatch[[#This Row],[R1]]</f>
        <v>2.2833333333333172</v>
      </c>
      <c r="Z78" s="25">
        <f>foSecStockWatch[[#This Row],[ltp]]-foSecStockWatch[[#This Row],[R2]]</f>
        <v>0.46666666666668277</v>
      </c>
      <c r="AA78" s="25">
        <f>foSecStockWatch[[#This Row],[ltp]]-foSecStockWatch[[#This Row],[R3]]</f>
        <v>8.3333333333328596E-2</v>
      </c>
      <c r="AB78" s="25">
        <f>foSecStockWatch[[#This Row],[ltp]]-foSecStockWatch[[#This Row],[S1]]</f>
        <v>4.4833333333333059</v>
      </c>
      <c r="AC78" s="25">
        <f>foSecStockWatch[[#This Row],[ltp]]-foSecStockWatch[[#This Row],[S2]]</f>
        <v>4.8666666666666458</v>
      </c>
      <c r="AD78" s="25">
        <f>foSecStockWatch[[#This Row],[ltp]]-foSecStockWatch[[#This Row],[S3]]</f>
        <v>6.6833333333332945</v>
      </c>
      <c r="AE78" s="25">
        <f>foSecStockWatch[[#This Row],[d1open]]-foSecStockWatch[[#This Row],[d1high]]</f>
        <v>-3.25</v>
      </c>
      <c r="AF78" s="25">
        <f>foSecStockWatch[[#This Row],[Open-High]]*100/foSecStockWatch[[#This Row],[ltp]]</f>
        <v>-3.2928064842958458</v>
      </c>
      <c r="AG78" s="25">
        <f>foSecStockWatch[[#This Row],[d1high]]-foSecStockWatch[[#This Row],[d1low]]</f>
        <v>5.25</v>
      </c>
      <c r="AH78" s="25">
        <f>foSecStockWatch[[#This Row],[Open-Low]]*100/foSecStockWatch[[#This Row],[ltp]]</f>
        <v>5.3191489361702127</v>
      </c>
      <c r="AI78" s="25" t="b">
        <f>foSecStockWatch[[#This Row],[ltp]]&gt;foSecStockWatch[[#This Row],[d2close]]</f>
        <v>1</v>
      </c>
      <c r="AJ78" s="2">
        <v>97</v>
      </c>
      <c r="AK78" s="2">
        <v>100.25</v>
      </c>
      <c r="AL78" s="2">
        <v>95</v>
      </c>
      <c r="AM78" s="2">
        <v>97.45</v>
      </c>
      <c r="AN78" s="2">
        <v>96.9</v>
      </c>
      <c r="AO78" s="2">
        <v>97.85</v>
      </c>
      <c r="AP78" s="2">
        <v>94.6</v>
      </c>
      <c r="AQ78" s="2">
        <v>95.65</v>
      </c>
      <c r="AR78" s="2">
        <v>93.35</v>
      </c>
      <c r="AS78" s="2">
        <v>98.25</v>
      </c>
      <c r="AT78" s="2">
        <v>91.9</v>
      </c>
      <c r="AU78" s="2">
        <v>97.6</v>
      </c>
      <c r="AV78" s="2">
        <v>93.9</v>
      </c>
      <c r="AW78" s="2">
        <v>96.3</v>
      </c>
      <c r="AX78" s="2">
        <v>91</v>
      </c>
      <c r="AY78" s="2">
        <v>93</v>
      </c>
      <c r="AZ78" s="1"/>
      <c r="BA78" s="1"/>
      <c r="BB78" s="1"/>
      <c r="BC78" s="1"/>
    </row>
    <row r="79" spans="1:55" ht="13.8" hidden="1" x14ac:dyDescent="0.3">
      <c r="A79" s="19" t="s">
        <v>80</v>
      </c>
      <c r="B79" s="20">
        <v>216.35</v>
      </c>
      <c r="C79" s="5" t="str">
        <f>IF(foSecStockWatch[[#This Row],[ltp]] &gt;=foSecStockWatch[[#This Row],[max]],"BUY","NA")</f>
        <v>NA</v>
      </c>
      <c r="D79" s="22">
        <f>MAX(foSecStockWatch[[#This Row],[d1high]],foSecStockWatch[[#This Row],[d2high]],foSecStockWatch[[#This Row],[d3high]],foSecStockWatch[[#This Row],[d4high]])</f>
        <v>220.9</v>
      </c>
      <c r="E79" s="22">
        <f>MIN(foSecStockWatch[[#This Row],[d1low]],foSecStockWatch[[#This Row],[d2low]],foSecStockWatch[[#This Row],[d3low]],foSecStockWatch[[#This Row],[d4low]])</f>
        <v>207</v>
      </c>
      <c r="F79" s="22" t="str">
        <f>IF(foSecStockWatch[[#This Row],[ltp]] &lt;=foSecStockWatch[[#This Row],[low]],"SELL","NA")</f>
        <v>NA</v>
      </c>
      <c r="G79" s="23">
        <v>385.2</v>
      </c>
      <c r="H79" s="23">
        <v>201.75</v>
      </c>
      <c r="I79" s="26">
        <f>100-foSecStockWatch[[#This Row],[max]]*100/foSecStockWatch[[#This Row],[52_high]]</f>
        <v>42.653167185877464</v>
      </c>
      <c r="J79" s="27">
        <f>foSecStockWatch[[#This Row],[52_low]]*100/foSecStockWatch[[#This Row],[max]]</f>
        <v>91.330918967858764</v>
      </c>
      <c r="K79" s="25">
        <f>foSecStockWatch[[#This Row],[ltp]]-foSecStockWatch[[#This Row],[d2high]]</f>
        <v>1.4499999999999886</v>
      </c>
      <c r="L79" s="25">
        <f>foSecStockWatch[[#This Row],[ltp]]-foSecStockWatch[[#This Row],[d2low]]</f>
        <v>2.5999999999999943</v>
      </c>
      <c r="M79" s="25">
        <f>AVERAGE(foSecStockWatch[[#This Row],[d2high]],foSecStockWatch[[#This Row],[d3high]],foSecStockWatch[[#This Row],[d4high]])</f>
        <v>214.81666666666669</v>
      </c>
      <c r="N79" s="25">
        <f>AVERAGE(foSecStockWatch[[#This Row],[d2low]],foSecStockWatch[[#This Row],[d3low]],foSecStockWatch[[#This Row],[d4low]])</f>
        <v>211.18333333333331</v>
      </c>
      <c r="O79" s="25" t="str">
        <f>IF(foSecStockWatch[[#This Row],[ltp]] &lt;=foSecStockWatch[[#This Row],[LowAvg]],"RED","NA")</f>
        <v>NA</v>
      </c>
      <c r="P79" s="25" t="str">
        <f>IF(foSecStockWatch[[#This Row],[ltp]] &gt;foSecStockWatch[[#This Row],[HighAvg]],"GREEN","NA")</f>
        <v>GREEN</v>
      </c>
      <c r="Q79" s="25">
        <f>2*foSecStockWatch[[#This Row],[PIVOT]]-foSecStockWatch[[#This Row],[d2low]]</f>
        <v>211.41666666666669</v>
      </c>
      <c r="R79" s="25">
        <f>foSecStockWatch[[#This Row],[PIVOT]]+foSecStockWatch[[#This Row],[d2high]]-foSecStockWatch[[#This Row],[d2low]]</f>
        <v>213.73333333333335</v>
      </c>
      <c r="S79" s="25">
        <f>foSecStockWatch[[#This Row],[R1]]+foSecStockWatch[[#This Row],[d2high]]-foSecStockWatch[[#This Row],[d2low]]</f>
        <v>212.56666666666672</v>
      </c>
      <c r="T79" s="25">
        <f>AVERAGE(foSecStockWatch[[#This Row],[d2high]],foSecStockWatch[[#This Row],[d2close]],foSecStockWatch[[#This Row],[d2low]])</f>
        <v>212.58333333333334</v>
      </c>
      <c r="U79" s="25">
        <f>foSecStockWatch[[#This Row],[PIVOT]]*2-foSecStockWatch[[#This Row],[d2high]]</f>
        <v>210.26666666666668</v>
      </c>
      <c r="V79" s="25">
        <f>foSecStockWatch[[#This Row],[PIVOT]]-(foSecStockWatch[[#This Row],[d2high]]-foSecStockWatch[[#This Row],[d2low]])</f>
        <v>211.43333333333334</v>
      </c>
      <c r="W79" s="25">
        <f>foSecStockWatch[[#This Row],[S1]]-(foSecStockWatch[[#This Row],[d2high]]-foSecStockWatch[[#This Row],[d2low]])</f>
        <v>209.11666666666667</v>
      </c>
      <c r="X79" s="25">
        <f>foSecStockWatch[[#This Row],[ltp]]-foSecStockWatch[[#This Row],[PIVOT]]</f>
        <v>3.7666666666666515</v>
      </c>
      <c r="Y79" s="25">
        <f>foSecStockWatch[[#This Row],[ltp]]-foSecStockWatch[[#This Row],[R1]]</f>
        <v>4.9333333333333087</v>
      </c>
      <c r="Z79" s="25">
        <f>foSecStockWatch[[#This Row],[ltp]]-foSecStockWatch[[#This Row],[R2]]</f>
        <v>2.6166666666666458</v>
      </c>
      <c r="AA79" s="25">
        <f>foSecStockWatch[[#This Row],[ltp]]-foSecStockWatch[[#This Row],[R3]]</f>
        <v>3.7833333333332746</v>
      </c>
      <c r="AB79" s="25">
        <f>foSecStockWatch[[#This Row],[ltp]]-foSecStockWatch[[#This Row],[S1]]</f>
        <v>6.0833333333333144</v>
      </c>
      <c r="AC79" s="25">
        <f>foSecStockWatch[[#This Row],[ltp]]-foSecStockWatch[[#This Row],[S2]]</f>
        <v>4.9166666666666572</v>
      </c>
      <c r="AD79" s="25">
        <f>foSecStockWatch[[#This Row],[ltp]]-foSecStockWatch[[#This Row],[S3]]</f>
        <v>7.2333333333333201</v>
      </c>
      <c r="AE79" s="25">
        <f>foSecStockWatch[[#This Row],[d1open]]-foSecStockWatch[[#This Row],[d1high]]</f>
        <v>-5.9000000000000057</v>
      </c>
      <c r="AF79" s="25">
        <f>foSecStockWatch[[#This Row],[Open-High]]*100/foSecStockWatch[[#This Row],[ltp]]</f>
        <v>-2.7270626299976914</v>
      </c>
      <c r="AG79" s="25">
        <f>foSecStockWatch[[#This Row],[d1high]]-foSecStockWatch[[#This Row],[d1low]]</f>
        <v>7.9000000000000057</v>
      </c>
      <c r="AH79" s="25">
        <f>foSecStockWatch[[#This Row],[Open-Low]]*100/foSecStockWatch[[#This Row],[ltp]]</f>
        <v>3.6514906401663998</v>
      </c>
      <c r="AI79" s="25" t="b">
        <f>foSecStockWatch[[#This Row],[ltp]]&gt;foSecStockWatch[[#This Row],[d2close]]</f>
        <v>1</v>
      </c>
      <c r="AJ79" s="2">
        <v>215</v>
      </c>
      <c r="AK79" s="2">
        <v>220.9</v>
      </c>
      <c r="AL79" s="2">
        <v>213</v>
      </c>
      <c r="AM79" s="2">
        <v>217.25</v>
      </c>
      <c r="AN79" s="2">
        <v>211.3</v>
      </c>
      <c r="AO79" s="2">
        <v>214.9</v>
      </c>
      <c r="AP79" s="2">
        <v>209.1</v>
      </c>
      <c r="AQ79" s="2">
        <v>213.75</v>
      </c>
      <c r="AR79" s="2">
        <v>207.3</v>
      </c>
      <c r="AS79" s="2">
        <v>213.75</v>
      </c>
      <c r="AT79" s="2">
        <v>205.95</v>
      </c>
      <c r="AU79" s="2">
        <v>212.8</v>
      </c>
      <c r="AV79" s="2">
        <v>214.9</v>
      </c>
      <c r="AW79" s="2">
        <v>215.8</v>
      </c>
      <c r="AX79" s="2">
        <v>207</v>
      </c>
      <c r="AY79" s="2">
        <v>208</v>
      </c>
      <c r="AZ79" s="1"/>
      <c r="BA79" s="1"/>
      <c r="BB79" s="1"/>
      <c r="BC79" s="1"/>
    </row>
    <row r="80" spans="1:55" ht="13.8" hidden="1" x14ac:dyDescent="0.3">
      <c r="A80" s="19" t="s">
        <v>81</v>
      </c>
      <c r="B80" s="20">
        <v>1320</v>
      </c>
      <c r="C80" s="5" t="str">
        <f>IF(foSecStockWatch[[#This Row],[ltp]] &gt;=foSecStockWatch[[#This Row],[max]],"BUY","NA")</f>
        <v>NA</v>
      </c>
      <c r="D80" s="22">
        <f>MAX(foSecStockWatch[[#This Row],[d1high]],foSecStockWatch[[#This Row],[d2high]],foSecStockWatch[[#This Row],[d3high]],foSecStockWatch[[#This Row],[d4high]])</f>
        <v>1340</v>
      </c>
      <c r="E80" s="22">
        <f>MIN(foSecStockWatch[[#This Row],[d1low]],foSecStockWatch[[#This Row],[d2low]],foSecStockWatch[[#This Row],[d3low]],foSecStockWatch[[#This Row],[d4low]])</f>
        <v>1271</v>
      </c>
      <c r="F80" s="22" t="str">
        <f>IF(foSecStockWatch[[#This Row],[ltp]] &lt;=foSecStockWatch[[#This Row],[low]],"SELL","NA")</f>
        <v>NA</v>
      </c>
      <c r="G80" s="23">
        <v>1529.95</v>
      </c>
      <c r="H80" s="23">
        <v>977</v>
      </c>
      <c r="I80" s="26">
        <f>100-foSecStockWatch[[#This Row],[max]]*100/foSecStockWatch[[#This Row],[52_high]]</f>
        <v>12.415438413020041</v>
      </c>
      <c r="J80" s="27">
        <f>foSecStockWatch[[#This Row],[52_low]]*100/foSecStockWatch[[#This Row],[max]]</f>
        <v>72.910447761194035</v>
      </c>
      <c r="K80" s="25">
        <f>foSecStockWatch[[#This Row],[ltp]]-foSecStockWatch[[#This Row],[d2high]]</f>
        <v>-11.5</v>
      </c>
      <c r="L80" s="25">
        <f>foSecStockWatch[[#This Row],[ltp]]-foSecStockWatch[[#This Row],[d2low]]</f>
        <v>-5.9000000000000909</v>
      </c>
      <c r="M80" s="25">
        <f>AVERAGE(foSecStockWatch[[#This Row],[d2high]],foSecStockWatch[[#This Row],[d3high]],foSecStockWatch[[#This Row],[d4high]])</f>
        <v>1324.4666666666667</v>
      </c>
      <c r="N80" s="25">
        <f>AVERAGE(foSecStockWatch[[#This Row],[d2low]],foSecStockWatch[[#This Row],[d3low]],foSecStockWatch[[#This Row],[d4low]])</f>
        <v>1301.4833333333333</v>
      </c>
      <c r="O80" s="25" t="str">
        <f>IF(foSecStockWatch[[#This Row],[ltp]] &lt;=foSecStockWatch[[#This Row],[LowAvg]],"RED","NA")</f>
        <v>NA</v>
      </c>
      <c r="P80" s="25" t="str">
        <f>IF(foSecStockWatch[[#This Row],[ltp]] &gt;foSecStockWatch[[#This Row],[HighAvg]],"GREEN","NA")</f>
        <v>NA</v>
      </c>
      <c r="Q80" s="25">
        <f>2*foSecStockWatch[[#This Row],[PIVOT]]-foSecStockWatch[[#This Row],[d2low]]</f>
        <v>1306.4000000000001</v>
      </c>
      <c r="R80" s="25">
        <f>foSecStockWatch[[#This Row],[PIVOT]]+foSecStockWatch[[#This Row],[d2high]]-foSecStockWatch[[#This Row],[d2low]]</f>
        <v>1321.75</v>
      </c>
      <c r="S80" s="25">
        <f>foSecStockWatch[[#This Row],[R1]]+foSecStockWatch[[#This Row],[d2high]]-foSecStockWatch[[#This Row],[d2low]]</f>
        <v>1312</v>
      </c>
      <c r="T80" s="25">
        <f>AVERAGE(foSecStockWatch[[#This Row],[d2high]],foSecStockWatch[[#This Row],[d2close]],foSecStockWatch[[#This Row],[d2low]])</f>
        <v>1316.15</v>
      </c>
      <c r="U80" s="25">
        <f>foSecStockWatch[[#This Row],[PIVOT]]*2-foSecStockWatch[[#This Row],[d2high]]</f>
        <v>1300.8000000000002</v>
      </c>
      <c r="V80" s="25">
        <f>foSecStockWatch[[#This Row],[PIVOT]]-(foSecStockWatch[[#This Row],[d2high]]-foSecStockWatch[[#This Row],[d2low]])</f>
        <v>1310.5500000000002</v>
      </c>
      <c r="W80" s="25">
        <f>foSecStockWatch[[#This Row],[S1]]-(foSecStockWatch[[#This Row],[d2high]]-foSecStockWatch[[#This Row],[d2low]])</f>
        <v>1295.2000000000003</v>
      </c>
      <c r="X80" s="25">
        <f>foSecStockWatch[[#This Row],[ltp]]-foSecStockWatch[[#This Row],[PIVOT]]</f>
        <v>3.8499999999999091</v>
      </c>
      <c r="Y80" s="25">
        <f>foSecStockWatch[[#This Row],[ltp]]-foSecStockWatch[[#This Row],[R1]]</f>
        <v>13.599999999999909</v>
      </c>
      <c r="Z80" s="25">
        <f>foSecStockWatch[[#This Row],[ltp]]-foSecStockWatch[[#This Row],[R2]]</f>
        <v>-1.75</v>
      </c>
      <c r="AA80" s="25">
        <f>foSecStockWatch[[#This Row],[ltp]]-foSecStockWatch[[#This Row],[R3]]</f>
        <v>8</v>
      </c>
      <c r="AB80" s="25">
        <f>foSecStockWatch[[#This Row],[ltp]]-foSecStockWatch[[#This Row],[S1]]</f>
        <v>19.199999999999818</v>
      </c>
      <c r="AC80" s="25">
        <f>foSecStockWatch[[#This Row],[ltp]]-foSecStockWatch[[#This Row],[S2]]</f>
        <v>9.4499999999998181</v>
      </c>
      <c r="AD80" s="25">
        <f>foSecStockWatch[[#This Row],[ltp]]-foSecStockWatch[[#This Row],[S3]]</f>
        <v>24.799999999999727</v>
      </c>
      <c r="AE80" s="25">
        <f>foSecStockWatch[[#This Row],[d1open]]-foSecStockWatch[[#This Row],[d1high]]</f>
        <v>-10</v>
      </c>
      <c r="AF80" s="25">
        <f>foSecStockWatch[[#This Row],[Open-High]]*100/foSecStockWatch[[#This Row],[ltp]]</f>
        <v>-0.75757575757575757</v>
      </c>
      <c r="AG80" s="25">
        <f>foSecStockWatch[[#This Row],[d1high]]-foSecStockWatch[[#This Row],[d1low]]</f>
        <v>38</v>
      </c>
      <c r="AH80" s="25">
        <f>foSecStockWatch[[#This Row],[Open-Low]]*100/foSecStockWatch[[#This Row],[ltp]]</f>
        <v>2.8787878787878789</v>
      </c>
      <c r="AI80" s="25" t="b">
        <f>foSecStockWatch[[#This Row],[ltp]]&gt;foSecStockWatch[[#This Row],[d2close]]</f>
        <v>1</v>
      </c>
      <c r="AJ80" s="2">
        <v>1330</v>
      </c>
      <c r="AK80" s="2">
        <v>1340</v>
      </c>
      <c r="AL80" s="2">
        <v>1302</v>
      </c>
      <c r="AM80" s="2">
        <v>1323.85</v>
      </c>
      <c r="AN80" s="2">
        <v>1292.45</v>
      </c>
      <c r="AO80" s="2">
        <v>1331.5</v>
      </c>
      <c r="AP80" s="2">
        <v>1291.05</v>
      </c>
      <c r="AQ80" s="2">
        <v>1325.9</v>
      </c>
      <c r="AR80" s="2">
        <v>1319.9</v>
      </c>
      <c r="AS80" s="2">
        <v>1319.9</v>
      </c>
      <c r="AT80" s="2">
        <v>1251.05</v>
      </c>
      <c r="AU80" s="2">
        <v>1307.55</v>
      </c>
      <c r="AV80" s="2">
        <v>1280</v>
      </c>
      <c r="AW80" s="2">
        <v>1322</v>
      </c>
      <c r="AX80" s="2">
        <v>1271</v>
      </c>
      <c r="AY80" s="2">
        <v>1319</v>
      </c>
      <c r="AZ80" s="1"/>
      <c r="BA80" s="1"/>
      <c r="BB80" s="1"/>
      <c r="BC80" s="1"/>
    </row>
    <row r="81" spans="1:55" ht="13.8" hidden="1" x14ac:dyDescent="0.3">
      <c r="A81" s="19" t="s">
        <v>82</v>
      </c>
      <c r="B81" s="20">
        <v>617.79999999999995</v>
      </c>
      <c r="C81" s="5" t="str">
        <f>IF(foSecStockWatch[[#This Row],[ltp]] &gt;=foSecStockWatch[[#This Row],[max]],"BUY","NA")</f>
        <v>NA</v>
      </c>
      <c r="D81" s="22">
        <f>MAX(foSecStockWatch[[#This Row],[d1high]],foSecStockWatch[[#This Row],[d2high]],foSecStockWatch[[#This Row],[d3high]],foSecStockWatch[[#This Row],[d4high]])</f>
        <v>642.9</v>
      </c>
      <c r="E81" s="22">
        <f>MIN(foSecStockWatch[[#This Row],[d1low]],foSecStockWatch[[#This Row],[d2low]],foSecStockWatch[[#This Row],[d3low]],foSecStockWatch[[#This Row],[d4low]])</f>
        <v>590</v>
      </c>
      <c r="F81" s="22" t="str">
        <f>IF(foSecStockWatch[[#This Row],[ltp]] &lt;=foSecStockWatch[[#This Row],[low]],"SELL","NA")</f>
        <v>NA</v>
      </c>
      <c r="G81" s="23">
        <v>824.8</v>
      </c>
      <c r="H81" s="23">
        <v>416.1</v>
      </c>
      <c r="I81" s="26">
        <f>100-foSecStockWatch[[#This Row],[max]]*100/foSecStockWatch[[#This Row],[52_high]]</f>
        <v>22.053831231813774</v>
      </c>
      <c r="J81" s="27">
        <f>foSecStockWatch[[#This Row],[52_low]]*100/foSecStockWatch[[#This Row],[max]]</f>
        <v>64.722351843210461</v>
      </c>
      <c r="K81" s="25">
        <f>foSecStockWatch[[#This Row],[ltp]]-foSecStockWatch[[#This Row],[d2high]]</f>
        <v>-7.2000000000000455</v>
      </c>
      <c r="L81" s="25">
        <f>foSecStockWatch[[#This Row],[ltp]]-foSecStockWatch[[#This Row],[d2low]]</f>
        <v>9.5499999999999545</v>
      </c>
      <c r="M81" s="25">
        <f>AVERAGE(foSecStockWatch[[#This Row],[d2high]],foSecStockWatch[[#This Row],[d3high]],foSecStockWatch[[#This Row],[d4high]])</f>
        <v>628.91666666666663</v>
      </c>
      <c r="N81" s="25">
        <f>AVERAGE(foSecStockWatch[[#This Row],[d2low]],foSecStockWatch[[#This Row],[d3low]],foSecStockWatch[[#This Row],[d4low]])</f>
        <v>608.69999999999993</v>
      </c>
      <c r="O81" s="25" t="str">
        <f>IF(foSecStockWatch[[#This Row],[ltp]] &lt;=foSecStockWatch[[#This Row],[LowAvg]],"RED","NA")</f>
        <v>NA</v>
      </c>
      <c r="P81" s="25" t="str">
        <f>IF(foSecStockWatch[[#This Row],[ltp]] &gt;foSecStockWatch[[#This Row],[HighAvg]],"GREEN","NA")</f>
        <v>NA</v>
      </c>
      <c r="Q81" s="25">
        <f>2*foSecStockWatch[[#This Row],[PIVOT]]-foSecStockWatch[[#This Row],[d2low]]</f>
        <v>612.08333333333326</v>
      </c>
      <c r="R81" s="25">
        <f>foSecStockWatch[[#This Row],[PIVOT]]+foSecStockWatch[[#This Row],[d2high]]-foSecStockWatch[[#This Row],[d2low]]</f>
        <v>626.91666666666652</v>
      </c>
      <c r="S81" s="25">
        <f>foSecStockWatch[[#This Row],[R1]]+foSecStockWatch[[#This Row],[d2high]]-foSecStockWatch[[#This Row],[d2low]]</f>
        <v>628.83333333333326</v>
      </c>
      <c r="T81" s="25">
        <f>AVERAGE(foSecStockWatch[[#This Row],[d2high]],foSecStockWatch[[#This Row],[d2close]],foSecStockWatch[[#This Row],[d2low]])</f>
        <v>610.16666666666663</v>
      </c>
      <c r="U81" s="25">
        <f>foSecStockWatch[[#This Row],[PIVOT]]*2-foSecStockWatch[[#This Row],[d2high]]</f>
        <v>595.33333333333326</v>
      </c>
      <c r="V81" s="25">
        <f>foSecStockWatch[[#This Row],[PIVOT]]-(foSecStockWatch[[#This Row],[d2high]]-foSecStockWatch[[#This Row],[d2low]])</f>
        <v>593.41666666666663</v>
      </c>
      <c r="W81" s="25">
        <f>foSecStockWatch[[#This Row],[S1]]-(foSecStockWatch[[#This Row],[d2high]]-foSecStockWatch[[#This Row],[d2low]])</f>
        <v>578.58333333333326</v>
      </c>
      <c r="X81" s="25">
        <f>foSecStockWatch[[#This Row],[ltp]]-foSecStockWatch[[#This Row],[PIVOT]]</f>
        <v>7.6333333333333258</v>
      </c>
      <c r="Y81" s="25">
        <f>foSecStockWatch[[#This Row],[ltp]]-foSecStockWatch[[#This Row],[R1]]</f>
        <v>5.716666666666697</v>
      </c>
      <c r="Z81" s="25">
        <f>foSecStockWatch[[#This Row],[ltp]]-foSecStockWatch[[#This Row],[R2]]</f>
        <v>-9.1166666666665606</v>
      </c>
      <c r="AA81" s="25">
        <f>foSecStockWatch[[#This Row],[ltp]]-foSecStockWatch[[#This Row],[R3]]</f>
        <v>-11.033333333333303</v>
      </c>
      <c r="AB81" s="25">
        <f>foSecStockWatch[[#This Row],[ltp]]-foSecStockWatch[[#This Row],[S1]]</f>
        <v>22.466666666666697</v>
      </c>
      <c r="AC81" s="25">
        <f>foSecStockWatch[[#This Row],[ltp]]-foSecStockWatch[[#This Row],[S2]]</f>
        <v>24.383333333333326</v>
      </c>
      <c r="AD81" s="25">
        <f>foSecStockWatch[[#This Row],[ltp]]-foSecStockWatch[[#This Row],[S3]]</f>
        <v>39.216666666666697</v>
      </c>
      <c r="AE81" s="25">
        <f>foSecStockWatch[[#This Row],[d1open]]-foSecStockWatch[[#This Row],[d1high]]</f>
        <v>-9.2999999999999545</v>
      </c>
      <c r="AF81" s="25">
        <f>foSecStockWatch[[#This Row],[Open-High]]*100/foSecStockWatch[[#This Row],[ltp]]</f>
        <v>-1.5053415344771699</v>
      </c>
      <c r="AG81" s="25">
        <f>foSecStockWatch[[#This Row],[d1high]]-foSecStockWatch[[#This Row],[d1low]]</f>
        <v>17.299999999999955</v>
      </c>
      <c r="AH81" s="25">
        <f>foSecStockWatch[[#This Row],[Open-Low]]*100/foSecStockWatch[[#This Row],[ltp]]</f>
        <v>2.8002589834897953</v>
      </c>
      <c r="AI81" s="25" t="b">
        <f>foSecStockWatch[[#This Row],[ltp]]&gt;foSecStockWatch[[#This Row],[d2close]]</f>
        <v>1</v>
      </c>
      <c r="AJ81" s="2">
        <v>612</v>
      </c>
      <c r="AK81" s="2">
        <v>621.29999999999995</v>
      </c>
      <c r="AL81" s="2">
        <v>604</v>
      </c>
      <c r="AM81" s="2">
        <v>617.15</v>
      </c>
      <c r="AN81" s="2">
        <v>607</v>
      </c>
      <c r="AO81" s="2">
        <v>625</v>
      </c>
      <c r="AP81" s="2">
        <v>597.25</v>
      </c>
      <c r="AQ81" s="2">
        <v>608.25</v>
      </c>
      <c r="AR81" s="2">
        <v>592.65</v>
      </c>
      <c r="AS81" s="2">
        <v>642.9</v>
      </c>
      <c r="AT81" s="2">
        <v>588</v>
      </c>
      <c r="AU81" s="2">
        <v>627.85</v>
      </c>
      <c r="AV81" s="2">
        <v>609.5</v>
      </c>
      <c r="AW81" s="2">
        <v>618.85</v>
      </c>
      <c r="AX81" s="2">
        <v>590</v>
      </c>
      <c r="AY81" s="2">
        <v>602</v>
      </c>
      <c r="AZ81" s="1"/>
      <c r="BA81" s="1"/>
      <c r="BB81" s="1"/>
      <c r="BC81" s="1"/>
    </row>
    <row r="82" spans="1:55" ht="13.8" x14ac:dyDescent="0.3">
      <c r="A82" s="19" t="s">
        <v>83</v>
      </c>
      <c r="B82" s="20">
        <v>1589.35</v>
      </c>
      <c r="C82" s="5" t="str">
        <f>IF(foSecStockWatch[[#This Row],[ltp]] &gt;=foSecStockWatch[[#This Row],[max]],"BUY","NA")</f>
        <v>NA</v>
      </c>
      <c r="D82" s="22">
        <f>MAX(foSecStockWatch[[#This Row],[d1high]],foSecStockWatch[[#This Row],[d2high]],foSecStockWatch[[#This Row],[d3high]],foSecStockWatch[[#This Row],[d4high]])</f>
        <v>1627.75</v>
      </c>
      <c r="E82" s="22">
        <f>MIN(foSecStockWatch[[#This Row],[d1low]],foSecStockWatch[[#This Row],[d2low]],foSecStockWatch[[#This Row],[d3low]],foSecStockWatch[[#This Row],[d4low]])</f>
        <v>1549</v>
      </c>
      <c r="F82" s="22" t="str">
        <f>IF(foSecStockWatch[[#This Row],[ltp]] &lt;=foSecStockWatch[[#This Row],[low]],"SELL","NA")</f>
        <v>NA</v>
      </c>
      <c r="G82" s="23">
        <v>1683.95</v>
      </c>
      <c r="H82" s="23">
        <v>1095</v>
      </c>
      <c r="I82" s="26">
        <f>100-foSecStockWatch[[#This Row],[max]]*100/foSecStockWatch[[#This Row],[52_high]]</f>
        <v>3.3373912527094092</v>
      </c>
      <c r="J82" s="27">
        <f>foSecStockWatch[[#This Row],[52_low]]*100/foSecStockWatch[[#This Row],[max]]</f>
        <v>67.27077253878052</v>
      </c>
      <c r="K82" s="25">
        <f>foSecStockWatch[[#This Row],[ltp]]-foSecStockWatch[[#This Row],[d2high]]</f>
        <v>-18</v>
      </c>
      <c r="L82" s="25">
        <f>foSecStockWatch[[#This Row],[ltp]]-foSecStockWatch[[#This Row],[d2low]]</f>
        <v>4.5499999999999545</v>
      </c>
      <c r="M82" s="25">
        <f>AVERAGE(foSecStockWatch[[#This Row],[d2high]],foSecStockWatch[[#This Row],[d3high]],foSecStockWatch[[#This Row],[d4high]])</f>
        <v>1609.5666666666666</v>
      </c>
      <c r="N82" s="25">
        <f>AVERAGE(foSecStockWatch[[#This Row],[d2low]],foSecStockWatch[[#This Row],[d3low]],foSecStockWatch[[#This Row],[d4low]])</f>
        <v>1582.05</v>
      </c>
      <c r="O82" s="25" t="str">
        <f>IF(foSecStockWatch[[#This Row],[ltp]] &lt;=foSecStockWatch[[#This Row],[LowAvg]],"RED","NA")</f>
        <v>NA</v>
      </c>
      <c r="P82" s="25" t="str">
        <f>IF(foSecStockWatch[[#This Row],[ltp]] &gt;foSecStockWatch[[#This Row],[HighAvg]],"GREEN","NA")</f>
        <v>NA</v>
      </c>
      <c r="Q82" s="25">
        <f>2*foSecStockWatch[[#This Row],[PIVOT]]-foSecStockWatch[[#This Row],[d2low]]</f>
        <v>1587.9666666666665</v>
      </c>
      <c r="R82" s="25">
        <f>foSecStockWatch[[#This Row],[PIVOT]]+foSecStockWatch[[#This Row],[d2high]]-foSecStockWatch[[#This Row],[d2low]]</f>
        <v>1608.9333333333332</v>
      </c>
      <c r="S82" s="25">
        <f>foSecStockWatch[[#This Row],[R1]]+foSecStockWatch[[#This Row],[d2high]]-foSecStockWatch[[#This Row],[d2low]]</f>
        <v>1610.5166666666667</v>
      </c>
      <c r="T82" s="25">
        <f>AVERAGE(foSecStockWatch[[#This Row],[d2high]],foSecStockWatch[[#This Row],[d2close]],foSecStockWatch[[#This Row],[d2low]])</f>
        <v>1586.3833333333332</v>
      </c>
      <c r="U82" s="25">
        <f>foSecStockWatch[[#This Row],[PIVOT]]*2-foSecStockWatch[[#This Row],[d2high]]</f>
        <v>1565.4166666666665</v>
      </c>
      <c r="V82" s="25">
        <f>foSecStockWatch[[#This Row],[PIVOT]]-(foSecStockWatch[[#This Row],[d2high]]-foSecStockWatch[[#This Row],[d2low]])</f>
        <v>1563.8333333333333</v>
      </c>
      <c r="W82" s="25">
        <f>foSecStockWatch[[#This Row],[S1]]-(foSecStockWatch[[#This Row],[d2high]]-foSecStockWatch[[#This Row],[d2low]])</f>
        <v>1542.8666666666666</v>
      </c>
      <c r="X82" s="25">
        <f>foSecStockWatch[[#This Row],[ltp]]-foSecStockWatch[[#This Row],[PIVOT]]</f>
        <v>2.966666666666697</v>
      </c>
      <c r="Y82" s="25">
        <f>foSecStockWatch[[#This Row],[ltp]]-foSecStockWatch[[#This Row],[R1]]</f>
        <v>1.3833333333334394</v>
      </c>
      <c r="Z82" s="25">
        <f>foSecStockWatch[[#This Row],[ltp]]-foSecStockWatch[[#This Row],[R2]]</f>
        <v>-19.583333333333258</v>
      </c>
      <c r="AA82" s="25">
        <f>foSecStockWatch[[#This Row],[ltp]]-foSecStockWatch[[#This Row],[R3]]</f>
        <v>-21.166666666666742</v>
      </c>
      <c r="AB82" s="25">
        <f>foSecStockWatch[[#This Row],[ltp]]-foSecStockWatch[[#This Row],[S1]]</f>
        <v>23.933333333333394</v>
      </c>
      <c r="AC82" s="25">
        <f>foSecStockWatch[[#This Row],[ltp]]-foSecStockWatch[[#This Row],[S2]]</f>
        <v>25.516666666666652</v>
      </c>
      <c r="AD82" s="25">
        <f>foSecStockWatch[[#This Row],[ltp]]-foSecStockWatch[[#This Row],[S3]]</f>
        <v>46.483333333333348</v>
      </c>
      <c r="AE82" s="25">
        <f>foSecStockWatch[[#This Row],[d1open]]-foSecStockWatch[[#This Row],[d1high]]</f>
        <v>-30</v>
      </c>
      <c r="AF82" s="25">
        <f>foSecStockWatch[[#This Row],[Open-High]]*100/foSecStockWatch[[#This Row],[ltp]]</f>
        <v>-1.8875640985308459</v>
      </c>
      <c r="AG82" s="25">
        <f>foSecStockWatch[[#This Row],[d1high]]-foSecStockWatch[[#This Row],[d1low]]</f>
        <v>50</v>
      </c>
      <c r="AH82" s="25">
        <f>foSecStockWatch[[#This Row],[Open-Low]]*100/foSecStockWatch[[#This Row],[ltp]]</f>
        <v>3.1459401642180769</v>
      </c>
      <c r="AI82" s="25" t="b">
        <f>foSecStockWatch[[#This Row],[ltp]]&gt;foSecStockWatch[[#This Row],[d2close]]</f>
        <v>1</v>
      </c>
      <c r="AJ82" s="2">
        <v>1595</v>
      </c>
      <c r="AK82" s="2">
        <v>1625</v>
      </c>
      <c r="AL82" s="2">
        <v>1575</v>
      </c>
      <c r="AM82" s="2">
        <v>1587.75</v>
      </c>
      <c r="AN82" s="2">
        <v>1599.9</v>
      </c>
      <c r="AO82" s="2">
        <v>1607.35</v>
      </c>
      <c r="AP82" s="2">
        <v>1567</v>
      </c>
      <c r="AQ82" s="2">
        <v>1584.8</v>
      </c>
      <c r="AR82" s="2">
        <v>1559.3</v>
      </c>
      <c r="AS82" s="2">
        <v>1627.75</v>
      </c>
      <c r="AT82" s="2">
        <v>1547.75</v>
      </c>
      <c r="AU82" s="2">
        <v>1612.35</v>
      </c>
      <c r="AV82" s="2">
        <v>1563</v>
      </c>
      <c r="AW82" s="2">
        <v>1593.6</v>
      </c>
      <c r="AX82" s="2">
        <v>1549</v>
      </c>
      <c r="AY82" s="2">
        <v>1556</v>
      </c>
      <c r="AZ82" s="1"/>
      <c r="BA82" s="1"/>
      <c r="BB82" s="1"/>
      <c r="BC82" s="1"/>
    </row>
    <row r="83" spans="1:55" ht="13.8" hidden="1" x14ac:dyDescent="0.3">
      <c r="A83" s="19" t="s">
        <v>84</v>
      </c>
      <c r="B83" s="20">
        <v>80.3</v>
      </c>
      <c r="C83" s="5" t="str">
        <f>IF(foSecStockWatch[[#This Row],[ltp]] &gt;=foSecStockWatch[[#This Row],[max]],"BUY","NA")</f>
        <v>NA</v>
      </c>
      <c r="D83" s="22">
        <f>MAX(foSecStockWatch[[#This Row],[d1high]],foSecStockWatch[[#This Row],[d2high]],foSecStockWatch[[#This Row],[d3high]],foSecStockWatch[[#This Row],[d4high]])</f>
        <v>83.8</v>
      </c>
      <c r="E83" s="22">
        <f>MIN(foSecStockWatch[[#This Row],[d1low]],foSecStockWatch[[#This Row],[d2low]],foSecStockWatch[[#This Row],[d3low]],foSecStockWatch[[#This Row],[d4low]])</f>
        <v>79</v>
      </c>
      <c r="F83" s="22" t="str">
        <f>IF(foSecStockWatch[[#This Row],[ltp]] &lt;=foSecStockWatch[[#This Row],[low]],"SELL","NA")</f>
        <v>NA</v>
      </c>
      <c r="G83" s="23">
        <v>159.25</v>
      </c>
      <c r="H83" s="23">
        <v>78.599999999999994</v>
      </c>
      <c r="I83" s="26">
        <f>100-foSecStockWatch[[#This Row],[max]]*100/foSecStockWatch[[#This Row],[52_high]]</f>
        <v>47.378335949764519</v>
      </c>
      <c r="J83" s="27">
        <f>foSecStockWatch[[#This Row],[52_low]]*100/foSecStockWatch[[#This Row],[max]]</f>
        <v>93.794749403341285</v>
      </c>
      <c r="K83" s="25">
        <f>foSecStockWatch[[#This Row],[ltp]]-foSecStockWatch[[#This Row],[d2high]]</f>
        <v>-2.6500000000000057</v>
      </c>
      <c r="L83" s="25">
        <f>foSecStockWatch[[#This Row],[ltp]]-foSecStockWatch[[#This Row],[d2low]]</f>
        <v>-1.2000000000000028</v>
      </c>
      <c r="M83" s="25">
        <f>AVERAGE(foSecStockWatch[[#This Row],[d2high]],foSecStockWatch[[#This Row],[d3high]],foSecStockWatch[[#This Row],[d4high]])</f>
        <v>82.916666666666671</v>
      </c>
      <c r="N83" s="25">
        <f>AVERAGE(foSecStockWatch[[#This Row],[d2low]],foSecStockWatch[[#This Row],[d3low]],foSecStockWatch[[#This Row],[d4low]])</f>
        <v>81.649999999999991</v>
      </c>
      <c r="O83" s="25" t="str">
        <f>IF(foSecStockWatch[[#This Row],[ltp]] &lt;=foSecStockWatch[[#This Row],[LowAvg]],"RED","NA")</f>
        <v>RED</v>
      </c>
      <c r="P83" s="25" t="str">
        <f>IF(foSecStockWatch[[#This Row],[ltp]] &gt;foSecStockWatch[[#This Row],[HighAvg]],"GREEN","NA")</f>
        <v>NA</v>
      </c>
      <c r="Q83" s="25">
        <f>2*foSecStockWatch[[#This Row],[PIVOT]]-foSecStockWatch[[#This Row],[d2low]]</f>
        <v>81.566666666666691</v>
      </c>
      <c r="R83" s="25">
        <f>foSecStockWatch[[#This Row],[PIVOT]]+foSecStockWatch[[#This Row],[d2high]]-foSecStockWatch[[#This Row],[d2low]]</f>
        <v>82.983333333333348</v>
      </c>
      <c r="S83" s="25">
        <f>foSecStockWatch[[#This Row],[R1]]+foSecStockWatch[[#This Row],[d2high]]-foSecStockWatch[[#This Row],[d2low]]</f>
        <v>83.016666666666708</v>
      </c>
      <c r="T83" s="25">
        <f>AVERAGE(foSecStockWatch[[#This Row],[d2high]],foSecStockWatch[[#This Row],[d2close]],foSecStockWatch[[#This Row],[d2low]])</f>
        <v>81.533333333333346</v>
      </c>
      <c r="U83" s="25">
        <f>foSecStockWatch[[#This Row],[PIVOT]]*2-foSecStockWatch[[#This Row],[d2high]]</f>
        <v>80.116666666666688</v>
      </c>
      <c r="V83" s="25">
        <f>foSecStockWatch[[#This Row],[PIVOT]]-(foSecStockWatch[[#This Row],[d2high]]-foSecStockWatch[[#This Row],[d2low]])</f>
        <v>80.083333333333343</v>
      </c>
      <c r="W83" s="25">
        <f>foSecStockWatch[[#This Row],[S1]]-(foSecStockWatch[[#This Row],[d2high]]-foSecStockWatch[[#This Row],[d2low]])</f>
        <v>78.666666666666686</v>
      </c>
      <c r="X83" s="25">
        <f>foSecStockWatch[[#This Row],[ltp]]-foSecStockWatch[[#This Row],[PIVOT]]</f>
        <v>-1.2333333333333485</v>
      </c>
      <c r="Y83" s="25">
        <f>foSecStockWatch[[#This Row],[ltp]]-foSecStockWatch[[#This Row],[R1]]</f>
        <v>-1.2666666666666941</v>
      </c>
      <c r="Z83" s="25">
        <f>foSecStockWatch[[#This Row],[ltp]]-foSecStockWatch[[#This Row],[R2]]</f>
        <v>-2.6833333333333513</v>
      </c>
      <c r="AA83" s="25">
        <f>foSecStockWatch[[#This Row],[ltp]]-foSecStockWatch[[#This Row],[R3]]</f>
        <v>-2.7166666666667112</v>
      </c>
      <c r="AB83" s="25">
        <f>foSecStockWatch[[#This Row],[ltp]]-foSecStockWatch[[#This Row],[S1]]</f>
        <v>0.1833333333333087</v>
      </c>
      <c r="AC83" s="25">
        <f>foSecStockWatch[[#This Row],[ltp]]-foSecStockWatch[[#This Row],[S2]]</f>
        <v>0.21666666666665435</v>
      </c>
      <c r="AD83" s="25">
        <f>foSecStockWatch[[#This Row],[ltp]]-foSecStockWatch[[#This Row],[S3]]</f>
        <v>1.6333333333333115</v>
      </c>
      <c r="AE83" s="25">
        <f>foSecStockWatch[[#This Row],[d1open]]-foSecStockWatch[[#This Row],[d1high]]</f>
        <v>-0.54999999999999716</v>
      </c>
      <c r="AF83" s="25">
        <f>foSecStockWatch[[#This Row],[Open-High]]*100/foSecStockWatch[[#This Row],[ltp]]</f>
        <v>-0.68493150684931159</v>
      </c>
      <c r="AG83" s="25">
        <f>foSecStockWatch[[#This Row],[d1high]]-foSecStockWatch[[#This Row],[d1low]]</f>
        <v>3.5499999999999972</v>
      </c>
      <c r="AH83" s="25">
        <f>foSecStockWatch[[#This Row],[Open-Low]]*100/foSecStockWatch[[#This Row],[ltp]]</f>
        <v>4.4209215442092118</v>
      </c>
      <c r="AI83" s="25" t="b">
        <f>foSecStockWatch[[#This Row],[ltp]]&gt;foSecStockWatch[[#This Row],[d2close]]</f>
        <v>1</v>
      </c>
      <c r="AJ83" s="2">
        <v>82</v>
      </c>
      <c r="AK83" s="2">
        <v>82.55</v>
      </c>
      <c r="AL83" s="2">
        <v>79</v>
      </c>
      <c r="AM83" s="2">
        <v>80.55</v>
      </c>
      <c r="AN83" s="2">
        <v>82.95</v>
      </c>
      <c r="AO83" s="2">
        <v>82.95</v>
      </c>
      <c r="AP83" s="2">
        <v>80.150000000000006</v>
      </c>
      <c r="AQ83" s="2">
        <v>81.5</v>
      </c>
      <c r="AR83" s="2">
        <v>80</v>
      </c>
      <c r="AS83" s="2">
        <v>83.8</v>
      </c>
      <c r="AT83" s="2">
        <v>78.599999999999994</v>
      </c>
      <c r="AU83" s="2">
        <v>83.45</v>
      </c>
      <c r="AV83" s="2">
        <v>81.599999999999994</v>
      </c>
      <c r="AW83" s="2">
        <v>82</v>
      </c>
      <c r="AX83" s="2">
        <v>80</v>
      </c>
      <c r="AY83" s="2">
        <v>80</v>
      </c>
      <c r="AZ83" s="1"/>
      <c r="BA83" s="1"/>
      <c r="BB83" s="1"/>
      <c r="BC83" s="1"/>
    </row>
    <row r="84" spans="1:55" ht="13.8" x14ac:dyDescent="0.3">
      <c r="A84" s="19" t="s">
        <v>85</v>
      </c>
      <c r="B84" s="20">
        <v>370</v>
      </c>
      <c r="C84" s="5" t="str">
        <f>IF(foSecStockWatch[[#This Row],[ltp]] &gt;=foSecStockWatch[[#This Row],[max]],"BUY","NA")</f>
        <v>NA</v>
      </c>
      <c r="D84" s="22">
        <f>MAX(foSecStockWatch[[#This Row],[d1high]],foSecStockWatch[[#This Row],[d2high]],foSecStockWatch[[#This Row],[d3high]],foSecStockWatch[[#This Row],[d4high]])</f>
        <v>381.3</v>
      </c>
      <c r="E84" s="22">
        <f>MIN(foSecStockWatch[[#This Row],[d1low]],foSecStockWatch[[#This Row],[d2low]],foSecStockWatch[[#This Row],[d3low]],foSecStockWatch[[#This Row],[d4low]])</f>
        <v>365</v>
      </c>
      <c r="F84" s="22" t="str">
        <f>IF(foSecStockWatch[[#This Row],[ltp]] &lt;=foSecStockWatch[[#This Row],[low]],"SELL","NA")</f>
        <v>NA</v>
      </c>
      <c r="G84" s="23">
        <v>587</v>
      </c>
      <c r="H84" s="23">
        <v>362.6</v>
      </c>
      <c r="I84" s="26">
        <f>100-foSecStockWatch[[#This Row],[max]]*100/foSecStockWatch[[#This Row],[52_high]]</f>
        <v>35.042589437819416</v>
      </c>
      <c r="J84" s="27">
        <f>foSecStockWatch[[#This Row],[52_low]]*100/foSecStockWatch[[#This Row],[max]]</f>
        <v>95.095725150799893</v>
      </c>
      <c r="K84" s="25">
        <f>foSecStockWatch[[#This Row],[ltp]]-foSecStockWatch[[#This Row],[d2high]]</f>
        <v>-11.300000000000011</v>
      </c>
      <c r="L84" s="25">
        <f>foSecStockWatch[[#This Row],[ltp]]-foSecStockWatch[[#This Row],[d2low]]</f>
        <v>0.64999999999997726</v>
      </c>
      <c r="M84" s="25">
        <f>AVERAGE(foSecStockWatch[[#This Row],[d2high]],foSecStockWatch[[#This Row],[d3high]],foSecStockWatch[[#This Row],[d4high]])</f>
        <v>379.10000000000008</v>
      </c>
      <c r="N84" s="25">
        <f>AVERAGE(foSecStockWatch[[#This Row],[d2low]],foSecStockWatch[[#This Row],[d3low]],foSecStockWatch[[#This Row],[d4low]])</f>
        <v>370.7833333333333</v>
      </c>
      <c r="O84" s="25" t="str">
        <f>IF(foSecStockWatch[[#This Row],[ltp]] &lt;=foSecStockWatch[[#This Row],[LowAvg]],"RED","NA")</f>
        <v>RED</v>
      </c>
      <c r="P84" s="25" t="str">
        <f>IF(foSecStockWatch[[#This Row],[ltp]] &gt;foSecStockWatch[[#This Row],[HighAvg]],"GREEN","NA")</f>
        <v>NA</v>
      </c>
      <c r="Q84" s="25">
        <f>2*foSecStockWatch[[#This Row],[PIVOT]]-foSecStockWatch[[#This Row],[d2low]]</f>
        <v>375.95000000000005</v>
      </c>
      <c r="R84" s="25">
        <f>foSecStockWatch[[#This Row],[PIVOT]]+foSecStockWatch[[#This Row],[d2high]]-foSecStockWatch[[#This Row],[d2low]]</f>
        <v>384.6</v>
      </c>
      <c r="S84" s="25">
        <f>foSecStockWatch[[#This Row],[R1]]+foSecStockWatch[[#This Row],[d2high]]-foSecStockWatch[[#This Row],[d2low]]</f>
        <v>387.9</v>
      </c>
      <c r="T84" s="25">
        <f>AVERAGE(foSecStockWatch[[#This Row],[d2high]],foSecStockWatch[[#This Row],[d2close]],foSecStockWatch[[#This Row],[d2low]])</f>
        <v>372.65000000000003</v>
      </c>
      <c r="U84" s="25">
        <f>foSecStockWatch[[#This Row],[PIVOT]]*2-foSecStockWatch[[#This Row],[d2high]]</f>
        <v>364.00000000000006</v>
      </c>
      <c r="V84" s="25">
        <f>foSecStockWatch[[#This Row],[PIVOT]]-(foSecStockWatch[[#This Row],[d2high]]-foSecStockWatch[[#This Row],[d2low]])</f>
        <v>360.70000000000005</v>
      </c>
      <c r="W84" s="25">
        <f>foSecStockWatch[[#This Row],[S1]]-(foSecStockWatch[[#This Row],[d2high]]-foSecStockWatch[[#This Row],[d2low]])</f>
        <v>352.05000000000007</v>
      </c>
      <c r="X84" s="25">
        <f>foSecStockWatch[[#This Row],[ltp]]-foSecStockWatch[[#This Row],[PIVOT]]</f>
        <v>-2.6500000000000341</v>
      </c>
      <c r="Y84" s="25">
        <f>foSecStockWatch[[#This Row],[ltp]]-foSecStockWatch[[#This Row],[R1]]</f>
        <v>-5.9500000000000455</v>
      </c>
      <c r="Z84" s="25">
        <f>foSecStockWatch[[#This Row],[ltp]]-foSecStockWatch[[#This Row],[R2]]</f>
        <v>-14.600000000000023</v>
      </c>
      <c r="AA84" s="25">
        <f>foSecStockWatch[[#This Row],[ltp]]-foSecStockWatch[[#This Row],[R3]]</f>
        <v>-17.899999999999977</v>
      </c>
      <c r="AB84" s="25">
        <f>foSecStockWatch[[#This Row],[ltp]]-foSecStockWatch[[#This Row],[S1]]</f>
        <v>5.9999999999999432</v>
      </c>
      <c r="AC84" s="25">
        <f>foSecStockWatch[[#This Row],[ltp]]-foSecStockWatch[[#This Row],[S2]]</f>
        <v>9.2999999999999545</v>
      </c>
      <c r="AD84" s="25">
        <f>foSecStockWatch[[#This Row],[ltp]]-foSecStockWatch[[#This Row],[S3]]</f>
        <v>17.949999999999932</v>
      </c>
      <c r="AE84" s="25">
        <f>foSecStockWatch[[#This Row],[d1open]]-foSecStockWatch[[#This Row],[d1high]]</f>
        <v>-6.1999999999999886</v>
      </c>
      <c r="AF84" s="25">
        <f>foSecStockWatch[[#This Row],[Open-High]]*100/foSecStockWatch[[#This Row],[ltp]]</f>
        <v>-1.6756756756756725</v>
      </c>
      <c r="AG84" s="25">
        <f>foSecStockWatch[[#This Row],[d1high]]-foSecStockWatch[[#This Row],[d1low]]</f>
        <v>12.199999999999989</v>
      </c>
      <c r="AH84" s="25">
        <f>foSecStockWatch[[#This Row],[Open-Low]]*100/foSecStockWatch[[#This Row],[ltp]]</f>
        <v>3.2972972972972943</v>
      </c>
      <c r="AI84" s="25" t="b">
        <f>foSecStockWatch[[#This Row],[ltp]]&gt;foSecStockWatch[[#This Row],[d2close]]</f>
        <v>1</v>
      </c>
      <c r="AJ84" s="2">
        <v>372</v>
      </c>
      <c r="AK84" s="2">
        <v>378.2</v>
      </c>
      <c r="AL84" s="2">
        <v>366</v>
      </c>
      <c r="AM84" s="2">
        <v>370.3</v>
      </c>
      <c r="AN84" s="2">
        <v>380</v>
      </c>
      <c r="AO84" s="2">
        <v>381.3</v>
      </c>
      <c r="AP84" s="2">
        <v>367.3</v>
      </c>
      <c r="AQ84" s="2">
        <v>369.35</v>
      </c>
      <c r="AR84" s="2">
        <v>372.5</v>
      </c>
      <c r="AS84" s="2">
        <v>380.4</v>
      </c>
      <c r="AT84" s="2">
        <v>362.6</v>
      </c>
      <c r="AU84" s="2">
        <v>378</v>
      </c>
      <c r="AV84" s="2">
        <v>371.55</v>
      </c>
      <c r="AW84" s="2">
        <v>375.6</v>
      </c>
      <c r="AX84" s="2">
        <v>365</v>
      </c>
      <c r="AY84" s="2">
        <v>372</v>
      </c>
      <c r="AZ84" s="1"/>
      <c r="BA84" s="1"/>
      <c r="BB84" s="1"/>
      <c r="BC84" s="1"/>
    </row>
    <row r="85" spans="1:55" ht="13.8" x14ac:dyDescent="0.3">
      <c r="A85" s="19" t="s">
        <v>86</v>
      </c>
      <c r="B85" s="20">
        <v>1426.05</v>
      </c>
      <c r="C85" s="5" t="str">
        <f>IF(foSecStockWatch[[#This Row],[ltp]] &gt;=foSecStockWatch[[#This Row],[max]],"BUY","NA")</f>
        <v>NA</v>
      </c>
      <c r="D85" s="22">
        <f>MAX(foSecStockWatch[[#This Row],[d1high]],foSecStockWatch[[#This Row],[d2high]],foSecStockWatch[[#This Row],[d3high]],foSecStockWatch[[#This Row],[d4high]])</f>
        <v>1450</v>
      </c>
      <c r="E85" s="22">
        <f>MIN(foSecStockWatch[[#This Row],[d1low]],foSecStockWatch[[#This Row],[d2low]],foSecStockWatch[[#This Row],[d3low]],foSecStockWatch[[#This Row],[d4low]])</f>
        <v>1381</v>
      </c>
      <c r="F85" s="22" t="str">
        <f>IF(foSecStockWatch[[#This Row],[ltp]] &lt;=foSecStockWatch[[#This Row],[low]],"SELL","NA")</f>
        <v>NA</v>
      </c>
      <c r="G85" s="23">
        <v>1607</v>
      </c>
      <c r="H85" s="23">
        <v>1182.5</v>
      </c>
      <c r="I85" s="26">
        <f>100-foSecStockWatch[[#This Row],[max]]*100/foSecStockWatch[[#This Row],[52_high]]</f>
        <v>9.7697573117610403</v>
      </c>
      <c r="J85" s="27">
        <f>foSecStockWatch[[#This Row],[52_low]]*100/foSecStockWatch[[#This Row],[max]]</f>
        <v>81.551724137931032</v>
      </c>
      <c r="K85" s="25">
        <f>foSecStockWatch[[#This Row],[ltp]]-foSecStockWatch[[#This Row],[d2high]]</f>
        <v>-5.9500000000000455</v>
      </c>
      <c r="L85" s="25">
        <f>foSecStockWatch[[#This Row],[ltp]]-foSecStockWatch[[#This Row],[d2low]]</f>
        <v>0.95000000000004547</v>
      </c>
      <c r="M85" s="25">
        <f>AVERAGE(foSecStockWatch[[#This Row],[d2high]],foSecStockWatch[[#This Row],[d3high]],foSecStockWatch[[#This Row],[d4high]])</f>
        <v>1431.4666666666665</v>
      </c>
      <c r="N85" s="25">
        <f>AVERAGE(foSecStockWatch[[#This Row],[d2low]],foSecStockWatch[[#This Row],[d3low]],foSecStockWatch[[#This Row],[d4low]])</f>
        <v>1410.7833333333335</v>
      </c>
      <c r="O85" s="25" t="str">
        <f>IF(foSecStockWatch[[#This Row],[ltp]] &lt;=foSecStockWatch[[#This Row],[LowAvg]],"RED","NA")</f>
        <v>NA</v>
      </c>
      <c r="P85" s="25" t="str">
        <f>IF(foSecStockWatch[[#This Row],[ltp]] &gt;foSecStockWatch[[#This Row],[HighAvg]],"GREEN","NA")</f>
        <v>NA</v>
      </c>
      <c r="Q85" s="25">
        <f>2*foSecStockWatch[[#This Row],[PIVOT]]-foSecStockWatch[[#This Row],[d2low]]</f>
        <v>1417.6666666666665</v>
      </c>
      <c r="R85" s="25">
        <f>foSecStockWatch[[#This Row],[PIVOT]]+foSecStockWatch[[#This Row],[d2high]]-foSecStockWatch[[#This Row],[d2low]]</f>
        <v>1428.2833333333333</v>
      </c>
      <c r="S85" s="25">
        <f>foSecStockWatch[[#This Row],[R1]]+foSecStockWatch[[#This Row],[d2high]]-foSecStockWatch[[#This Row],[d2low]]</f>
        <v>1424.5666666666666</v>
      </c>
      <c r="T85" s="25">
        <f>AVERAGE(foSecStockWatch[[#This Row],[d2high]],foSecStockWatch[[#This Row],[d2close]],foSecStockWatch[[#This Row],[d2low]])</f>
        <v>1421.3833333333332</v>
      </c>
      <c r="U85" s="25">
        <f>foSecStockWatch[[#This Row],[PIVOT]]*2-foSecStockWatch[[#This Row],[d2high]]</f>
        <v>1410.7666666666664</v>
      </c>
      <c r="V85" s="25">
        <f>foSecStockWatch[[#This Row],[PIVOT]]-(foSecStockWatch[[#This Row],[d2high]]-foSecStockWatch[[#This Row],[d2low]])</f>
        <v>1414.4833333333331</v>
      </c>
      <c r="W85" s="25">
        <f>foSecStockWatch[[#This Row],[S1]]-(foSecStockWatch[[#This Row],[d2high]]-foSecStockWatch[[#This Row],[d2low]])</f>
        <v>1403.8666666666663</v>
      </c>
      <c r="X85" s="25">
        <f>foSecStockWatch[[#This Row],[ltp]]-foSecStockWatch[[#This Row],[PIVOT]]</f>
        <v>4.6666666666667425</v>
      </c>
      <c r="Y85" s="25">
        <f>foSecStockWatch[[#This Row],[ltp]]-foSecStockWatch[[#This Row],[R1]]</f>
        <v>8.3833333333334394</v>
      </c>
      <c r="Z85" s="25">
        <f>foSecStockWatch[[#This Row],[ltp]]-foSecStockWatch[[#This Row],[R2]]</f>
        <v>-2.2333333333333485</v>
      </c>
      <c r="AA85" s="25">
        <f>foSecStockWatch[[#This Row],[ltp]]-foSecStockWatch[[#This Row],[R3]]</f>
        <v>1.4833333333333485</v>
      </c>
      <c r="AB85" s="25">
        <f>foSecStockWatch[[#This Row],[ltp]]-foSecStockWatch[[#This Row],[S1]]</f>
        <v>15.28333333333353</v>
      </c>
      <c r="AC85" s="25">
        <f>foSecStockWatch[[#This Row],[ltp]]-foSecStockWatch[[#This Row],[S2]]</f>
        <v>11.566666666666833</v>
      </c>
      <c r="AD85" s="25">
        <f>foSecStockWatch[[#This Row],[ltp]]-foSecStockWatch[[#This Row],[S3]]</f>
        <v>22.183333333333621</v>
      </c>
      <c r="AE85" s="25">
        <f>foSecStockWatch[[#This Row],[d1open]]-foSecStockWatch[[#This Row],[d1high]]</f>
        <v>-19</v>
      </c>
      <c r="AF85" s="25">
        <f>foSecStockWatch[[#This Row],[Open-High]]*100/foSecStockWatch[[#This Row],[ltp]]</f>
        <v>-1.3323516005750149</v>
      </c>
      <c r="AG85" s="25">
        <f>foSecStockWatch[[#This Row],[d1high]]-foSecStockWatch[[#This Row],[d1low]]</f>
        <v>30</v>
      </c>
      <c r="AH85" s="25">
        <f>foSecStockWatch[[#This Row],[Open-Low]]*100/foSecStockWatch[[#This Row],[ltp]]</f>
        <v>2.1037130535394972</v>
      </c>
      <c r="AI85" s="25" t="b">
        <f>foSecStockWatch[[#This Row],[ltp]]&gt;foSecStockWatch[[#This Row],[d2close]]</f>
        <v>1</v>
      </c>
      <c r="AJ85" s="2">
        <v>1431</v>
      </c>
      <c r="AK85" s="2">
        <v>1450</v>
      </c>
      <c r="AL85" s="2">
        <v>1420</v>
      </c>
      <c r="AM85" s="2">
        <v>1427.7</v>
      </c>
      <c r="AN85" s="2">
        <v>1423</v>
      </c>
      <c r="AO85" s="2">
        <v>1432</v>
      </c>
      <c r="AP85" s="2">
        <v>1407.05</v>
      </c>
      <c r="AQ85" s="2">
        <v>1425.1</v>
      </c>
      <c r="AR85" s="2">
        <v>1401</v>
      </c>
      <c r="AS85" s="2">
        <v>1433.4</v>
      </c>
      <c r="AT85" s="2">
        <v>1399.1</v>
      </c>
      <c r="AU85" s="2">
        <v>1426.25</v>
      </c>
      <c r="AV85" s="2">
        <v>1420</v>
      </c>
      <c r="AW85" s="2">
        <v>1429</v>
      </c>
      <c r="AX85" s="2">
        <v>1381</v>
      </c>
      <c r="AY85" s="2">
        <v>1398</v>
      </c>
      <c r="AZ85" s="1"/>
      <c r="BA85" s="1"/>
      <c r="BB85" s="1"/>
      <c r="BC85" s="1"/>
    </row>
    <row r="86" spans="1:55" ht="13.8" hidden="1" x14ac:dyDescent="0.3">
      <c r="A86" s="19" t="s">
        <v>87</v>
      </c>
      <c r="B86" s="20">
        <v>702.5</v>
      </c>
      <c r="C86" s="5" t="str">
        <f>IF(foSecStockWatch[[#This Row],[ltp]] &gt;=foSecStockWatch[[#This Row],[max]],"BUY","NA")</f>
        <v>NA</v>
      </c>
      <c r="D86" s="22">
        <f>MAX(foSecStockWatch[[#This Row],[d1high]],foSecStockWatch[[#This Row],[d2high]],foSecStockWatch[[#This Row],[d3high]],foSecStockWatch[[#This Row],[d4high]])</f>
        <v>704</v>
      </c>
      <c r="E86" s="22">
        <f>MIN(foSecStockWatch[[#This Row],[d1low]],foSecStockWatch[[#This Row],[d2low]],foSecStockWatch[[#This Row],[d3low]],foSecStockWatch[[#This Row],[d4low]])</f>
        <v>646</v>
      </c>
      <c r="F86" s="22" t="str">
        <f>IF(foSecStockWatch[[#This Row],[ltp]] &lt;=foSecStockWatch[[#This Row],[low]],"SELL","NA")</f>
        <v>NA</v>
      </c>
      <c r="G86" s="23">
        <v>914.9</v>
      </c>
      <c r="H86" s="23">
        <v>646.29999999999995</v>
      </c>
      <c r="I86" s="26">
        <f>100-foSecStockWatch[[#This Row],[max]]*100/foSecStockWatch[[#This Row],[52_high]]</f>
        <v>23.051699639304843</v>
      </c>
      <c r="J86" s="27">
        <f>foSecStockWatch[[#This Row],[52_low]]*100/foSecStockWatch[[#This Row],[max]]</f>
        <v>91.803977272727266</v>
      </c>
      <c r="K86" s="25">
        <f>foSecStockWatch[[#This Row],[ltp]]-foSecStockWatch[[#This Row],[d2high]]</f>
        <v>3.7000000000000455</v>
      </c>
      <c r="L86" s="25">
        <f>foSecStockWatch[[#This Row],[ltp]]-foSecStockWatch[[#This Row],[d2low]]</f>
        <v>11.549999999999955</v>
      </c>
      <c r="M86" s="25">
        <f>AVERAGE(foSecStockWatch[[#This Row],[d2high]],foSecStockWatch[[#This Row],[d3high]],foSecStockWatch[[#This Row],[d4high]])</f>
        <v>691.55000000000007</v>
      </c>
      <c r="N86" s="25">
        <f>AVERAGE(foSecStockWatch[[#This Row],[d2low]],foSecStockWatch[[#This Row],[d3low]],foSecStockWatch[[#This Row],[d4low]])</f>
        <v>673.01666666666677</v>
      </c>
      <c r="O86" s="25" t="str">
        <f>IF(foSecStockWatch[[#This Row],[ltp]] &lt;=foSecStockWatch[[#This Row],[LowAvg]],"RED","NA")</f>
        <v>NA</v>
      </c>
      <c r="P86" s="25" t="str">
        <f>IF(foSecStockWatch[[#This Row],[ltp]] &gt;foSecStockWatch[[#This Row],[HighAvg]],"GREEN","NA")</f>
        <v>GREEN</v>
      </c>
      <c r="Q86" s="25">
        <f>2*foSecStockWatch[[#This Row],[PIVOT]]-foSecStockWatch[[#This Row],[d2low]]</f>
        <v>686.78333333333353</v>
      </c>
      <c r="R86" s="25">
        <f>foSecStockWatch[[#This Row],[PIVOT]]+foSecStockWatch[[#This Row],[d2high]]-foSecStockWatch[[#This Row],[d2low]]</f>
        <v>696.7166666666667</v>
      </c>
      <c r="S86" s="25">
        <f>foSecStockWatch[[#This Row],[R1]]+foSecStockWatch[[#This Row],[d2high]]-foSecStockWatch[[#This Row],[d2low]]</f>
        <v>694.63333333333344</v>
      </c>
      <c r="T86" s="25">
        <f>AVERAGE(foSecStockWatch[[#This Row],[d2high]],foSecStockWatch[[#This Row],[d2close]],foSecStockWatch[[#This Row],[d2low]])</f>
        <v>688.86666666666679</v>
      </c>
      <c r="U86" s="25">
        <f>foSecStockWatch[[#This Row],[PIVOT]]*2-foSecStockWatch[[#This Row],[d2high]]</f>
        <v>678.93333333333362</v>
      </c>
      <c r="V86" s="25">
        <f>foSecStockWatch[[#This Row],[PIVOT]]-(foSecStockWatch[[#This Row],[d2high]]-foSecStockWatch[[#This Row],[d2low]])</f>
        <v>681.01666666666688</v>
      </c>
      <c r="W86" s="25">
        <f>foSecStockWatch[[#This Row],[S1]]-(foSecStockWatch[[#This Row],[d2high]]-foSecStockWatch[[#This Row],[d2low]])</f>
        <v>671.08333333333371</v>
      </c>
      <c r="X86" s="25">
        <f>foSecStockWatch[[#This Row],[ltp]]-foSecStockWatch[[#This Row],[PIVOT]]</f>
        <v>13.633333333333212</v>
      </c>
      <c r="Y86" s="25">
        <f>foSecStockWatch[[#This Row],[ltp]]-foSecStockWatch[[#This Row],[R1]]</f>
        <v>15.71666666666647</v>
      </c>
      <c r="Z86" s="25">
        <f>foSecStockWatch[[#This Row],[ltp]]-foSecStockWatch[[#This Row],[R2]]</f>
        <v>5.783333333333303</v>
      </c>
      <c r="AA86" s="25">
        <f>foSecStockWatch[[#This Row],[ltp]]-foSecStockWatch[[#This Row],[R3]]</f>
        <v>7.8666666666665606</v>
      </c>
      <c r="AB86" s="25">
        <f>foSecStockWatch[[#This Row],[ltp]]-foSecStockWatch[[#This Row],[S1]]</f>
        <v>23.566666666666379</v>
      </c>
      <c r="AC86" s="25">
        <f>foSecStockWatch[[#This Row],[ltp]]-foSecStockWatch[[#This Row],[S2]]</f>
        <v>21.483333333333121</v>
      </c>
      <c r="AD86" s="25">
        <f>foSecStockWatch[[#This Row],[ltp]]-foSecStockWatch[[#This Row],[S3]]</f>
        <v>31.416666666666288</v>
      </c>
      <c r="AE86" s="25">
        <f>foSecStockWatch[[#This Row],[d1open]]-foSecStockWatch[[#This Row],[d1high]]</f>
        <v>-11</v>
      </c>
      <c r="AF86" s="25">
        <f>foSecStockWatch[[#This Row],[Open-High]]*100/foSecStockWatch[[#This Row],[ltp]]</f>
        <v>-1.5658362989323844</v>
      </c>
      <c r="AG86" s="25">
        <f>foSecStockWatch[[#This Row],[d1high]]-foSecStockWatch[[#This Row],[d1low]]</f>
        <v>21</v>
      </c>
      <c r="AH86" s="25">
        <f>foSecStockWatch[[#This Row],[Open-Low]]*100/foSecStockWatch[[#This Row],[ltp]]</f>
        <v>2.9893238434163703</v>
      </c>
      <c r="AI86" s="25" t="b">
        <f>foSecStockWatch[[#This Row],[ltp]]&gt;foSecStockWatch[[#This Row],[d2close]]</f>
        <v>1</v>
      </c>
      <c r="AJ86" s="2">
        <v>693</v>
      </c>
      <c r="AK86" s="2">
        <v>704</v>
      </c>
      <c r="AL86" s="2">
        <v>683</v>
      </c>
      <c r="AM86" s="2">
        <v>701.65</v>
      </c>
      <c r="AN86" s="2">
        <v>680</v>
      </c>
      <c r="AO86" s="2">
        <v>698.8</v>
      </c>
      <c r="AP86" s="2">
        <v>676.85</v>
      </c>
      <c r="AQ86" s="2">
        <v>690.95</v>
      </c>
      <c r="AR86" s="2">
        <v>664.9</v>
      </c>
      <c r="AS86" s="2">
        <v>685</v>
      </c>
      <c r="AT86" s="2">
        <v>660</v>
      </c>
      <c r="AU86" s="2">
        <v>682.1</v>
      </c>
      <c r="AV86" s="2">
        <v>689.05</v>
      </c>
      <c r="AW86" s="2">
        <v>690.85</v>
      </c>
      <c r="AX86" s="2">
        <v>646</v>
      </c>
      <c r="AY86" s="2">
        <v>668</v>
      </c>
      <c r="AZ86" s="1"/>
      <c r="BA86" s="1"/>
      <c r="BB86" s="1"/>
      <c r="BC86" s="1"/>
    </row>
    <row r="87" spans="1:55" ht="13.8" hidden="1" x14ac:dyDescent="0.3">
      <c r="A87" s="19" t="s">
        <v>88</v>
      </c>
      <c r="B87" s="20">
        <v>559.75</v>
      </c>
      <c r="C87" s="5" t="str">
        <f>IF(foSecStockWatch[[#This Row],[ltp]] &gt;=foSecStockWatch[[#This Row],[max]],"BUY","NA")</f>
        <v>NA</v>
      </c>
      <c r="D87" s="22">
        <f>MAX(foSecStockWatch[[#This Row],[d1high]],foSecStockWatch[[#This Row],[d2high]],foSecStockWatch[[#This Row],[d3high]],foSecStockWatch[[#This Row],[d4high]])</f>
        <v>578.79999999999995</v>
      </c>
      <c r="E87" s="22">
        <f>MIN(foSecStockWatch[[#This Row],[d1low]],foSecStockWatch[[#This Row],[d2low]],foSecStockWatch[[#This Row],[d3low]],foSecStockWatch[[#This Row],[d4low]])</f>
        <v>546</v>
      </c>
      <c r="F87" s="22" t="str">
        <f>IF(foSecStockWatch[[#This Row],[ltp]] &lt;=foSecStockWatch[[#This Row],[low]],"SELL","NA")</f>
        <v>NA</v>
      </c>
      <c r="G87" s="23">
        <v>814</v>
      </c>
      <c r="H87" s="23">
        <v>502.55</v>
      </c>
      <c r="I87" s="26">
        <f>100-foSecStockWatch[[#This Row],[max]]*100/foSecStockWatch[[#This Row],[52_high]]</f>
        <v>28.894348894348909</v>
      </c>
      <c r="J87" s="27">
        <f>foSecStockWatch[[#This Row],[52_low]]*100/foSecStockWatch[[#This Row],[max]]</f>
        <v>86.826192121630967</v>
      </c>
      <c r="K87" s="25">
        <f>foSecStockWatch[[#This Row],[ltp]]-foSecStockWatch[[#This Row],[d2high]]</f>
        <v>-16.25</v>
      </c>
      <c r="L87" s="25">
        <f>foSecStockWatch[[#This Row],[ltp]]-foSecStockWatch[[#This Row],[d2low]]</f>
        <v>-6.2999999999999545</v>
      </c>
      <c r="M87" s="25">
        <f>AVERAGE(foSecStockWatch[[#This Row],[d2high]],foSecStockWatch[[#This Row],[d3high]],foSecStockWatch[[#This Row],[d4high]])</f>
        <v>572.56666666666661</v>
      </c>
      <c r="N87" s="25">
        <f>AVERAGE(foSecStockWatch[[#This Row],[d2low]],foSecStockWatch[[#This Row],[d3low]],foSecStockWatch[[#This Row],[d4low]])</f>
        <v>562.86666666666667</v>
      </c>
      <c r="O87" s="25" t="str">
        <f>IF(foSecStockWatch[[#This Row],[ltp]] &lt;=foSecStockWatch[[#This Row],[LowAvg]],"RED","NA")</f>
        <v>RED</v>
      </c>
      <c r="P87" s="25" t="str">
        <f>IF(foSecStockWatch[[#This Row],[ltp]] &gt;foSecStockWatch[[#This Row],[HighAvg]],"GREEN","NA")</f>
        <v>NA</v>
      </c>
      <c r="Q87" s="25">
        <f>2*foSecStockWatch[[#This Row],[PIVOT]]-foSecStockWatch[[#This Row],[d2low]]</f>
        <v>568.15000000000009</v>
      </c>
      <c r="R87" s="25">
        <f>foSecStockWatch[[#This Row],[PIVOT]]+foSecStockWatch[[#This Row],[d2high]]-foSecStockWatch[[#This Row],[d2low]]</f>
        <v>577.04999999999995</v>
      </c>
      <c r="S87" s="25">
        <f>foSecStockWatch[[#This Row],[R1]]+foSecStockWatch[[#This Row],[d2high]]-foSecStockWatch[[#This Row],[d2low]]</f>
        <v>578.10000000000014</v>
      </c>
      <c r="T87" s="25">
        <f>AVERAGE(foSecStockWatch[[#This Row],[d2high]],foSecStockWatch[[#This Row],[d2close]],foSecStockWatch[[#This Row],[d2low]])</f>
        <v>567.1</v>
      </c>
      <c r="U87" s="25">
        <f>foSecStockWatch[[#This Row],[PIVOT]]*2-foSecStockWatch[[#This Row],[d2high]]</f>
        <v>558.20000000000005</v>
      </c>
      <c r="V87" s="25">
        <f>foSecStockWatch[[#This Row],[PIVOT]]-(foSecStockWatch[[#This Row],[d2high]]-foSecStockWatch[[#This Row],[d2low]])</f>
        <v>557.15</v>
      </c>
      <c r="W87" s="25">
        <f>foSecStockWatch[[#This Row],[S1]]-(foSecStockWatch[[#This Row],[d2high]]-foSecStockWatch[[#This Row],[d2low]])</f>
        <v>548.25</v>
      </c>
      <c r="X87" s="25">
        <f>foSecStockWatch[[#This Row],[ltp]]-foSecStockWatch[[#This Row],[PIVOT]]</f>
        <v>-7.3500000000000227</v>
      </c>
      <c r="Y87" s="25">
        <f>foSecStockWatch[[#This Row],[ltp]]-foSecStockWatch[[#This Row],[R1]]</f>
        <v>-8.4000000000000909</v>
      </c>
      <c r="Z87" s="25">
        <f>foSecStockWatch[[#This Row],[ltp]]-foSecStockWatch[[#This Row],[R2]]</f>
        <v>-17.299999999999955</v>
      </c>
      <c r="AA87" s="25">
        <f>foSecStockWatch[[#This Row],[ltp]]-foSecStockWatch[[#This Row],[R3]]</f>
        <v>-18.350000000000136</v>
      </c>
      <c r="AB87" s="25">
        <f>foSecStockWatch[[#This Row],[ltp]]-foSecStockWatch[[#This Row],[S1]]</f>
        <v>1.5499999999999545</v>
      </c>
      <c r="AC87" s="25">
        <f>foSecStockWatch[[#This Row],[ltp]]-foSecStockWatch[[#This Row],[S2]]</f>
        <v>2.6000000000000227</v>
      </c>
      <c r="AD87" s="25">
        <f>foSecStockWatch[[#This Row],[ltp]]-foSecStockWatch[[#This Row],[S3]]</f>
        <v>11.5</v>
      </c>
      <c r="AE87" s="25">
        <f>foSecStockWatch[[#This Row],[d1open]]-foSecStockWatch[[#This Row],[d1high]]</f>
        <v>-5.2999999999999545</v>
      </c>
      <c r="AF87" s="25">
        <f>foSecStockWatch[[#This Row],[Open-High]]*100/foSecStockWatch[[#This Row],[ltp]]</f>
        <v>-0.94685127288967474</v>
      </c>
      <c r="AG87" s="25">
        <f>foSecStockWatch[[#This Row],[d1high]]-foSecStockWatch[[#This Row],[d1low]]</f>
        <v>20.299999999999955</v>
      </c>
      <c r="AH87" s="25">
        <f>foSecStockWatch[[#This Row],[Open-Low]]*100/foSecStockWatch[[#This Row],[ltp]]</f>
        <v>3.6266190263510416</v>
      </c>
      <c r="AI87" s="25" t="b">
        <f>foSecStockWatch[[#This Row],[ltp]]&gt;foSecStockWatch[[#This Row],[d2close]]</f>
        <v>1</v>
      </c>
      <c r="AJ87" s="2">
        <v>569</v>
      </c>
      <c r="AK87" s="2">
        <v>574.29999999999995</v>
      </c>
      <c r="AL87" s="2">
        <v>554</v>
      </c>
      <c r="AM87" s="2">
        <v>560.1</v>
      </c>
      <c r="AN87" s="2">
        <v>576</v>
      </c>
      <c r="AO87" s="2">
        <v>576</v>
      </c>
      <c r="AP87" s="2">
        <v>559.25</v>
      </c>
      <c r="AQ87" s="2">
        <v>566.04999999999995</v>
      </c>
      <c r="AR87" s="2">
        <v>556</v>
      </c>
      <c r="AS87" s="2">
        <v>578.79999999999995</v>
      </c>
      <c r="AT87" s="2">
        <v>550.95000000000005</v>
      </c>
      <c r="AU87" s="2">
        <v>576.54999999999995</v>
      </c>
      <c r="AV87" s="2">
        <v>561.1</v>
      </c>
      <c r="AW87" s="2">
        <v>562.9</v>
      </c>
      <c r="AX87" s="2">
        <v>546</v>
      </c>
      <c r="AY87" s="2">
        <v>553</v>
      </c>
      <c r="AZ87" s="1"/>
      <c r="BA87" s="1"/>
      <c r="BB87" s="1"/>
      <c r="BC87" s="1"/>
    </row>
    <row r="88" spans="1:55" ht="13.8" hidden="1" x14ac:dyDescent="0.3">
      <c r="A88" s="19" t="s">
        <v>89</v>
      </c>
      <c r="B88" s="20">
        <v>322</v>
      </c>
      <c r="C88" s="5" t="str">
        <f>IF(foSecStockWatch[[#This Row],[ltp]] &gt;=foSecStockWatch[[#This Row],[max]],"BUY","NA")</f>
        <v>NA</v>
      </c>
      <c r="D88" s="22">
        <f>MAX(foSecStockWatch[[#This Row],[d1high]],foSecStockWatch[[#This Row],[d2high]],foSecStockWatch[[#This Row],[d3high]],foSecStockWatch[[#This Row],[d4high]])</f>
        <v>335</v>
      </c>
      <c r="E88" s="22">
        <f>MIN(foSecStockWatch[[#This Row],[d1low]],foSecStockWatch[[#This Row],[d2low]],foSecStockWatch[[#This Row],[d3low]],foSecStockWatch[[#This Row],[d4low]])</f>
        <v>318</v>
      </c>
      <c r="F88" s="22" t="str">
        <f>IF(foSecStockWatch[[#This Row],[ltp]] &lt;=foSecStockWatch[[#This Row],[low]],"SELL","NA")</f>
        <v>NA</v>
      </c>
      <c r="G88" s="23">
        <v>484</v>
      </c>
      <c r="H88" s="23">
        <v>284.85000000000002</v>
      </c>
      <c r="I88" s="26">
        <f>100-foSecStockWatch[[#This Row],[max]]*100/foSecStockWatch[[#This Row],[52_high]]</f>
        <v>30.785123966942152</v>
      </c>
      <c r="J88" s="27">
        <f>foSecStockWatch[[#This Row],[52_low]]*100/foSecStockWatch[[#This Row],[max]]</f>
        <v>85.029850746268664</v>
      </c>
      <c r="K88" s="25">
        <f>foSecStockWatch[[#This Row],[ltp]]-foSecStockWatch[[#This Row],[d2high]]</f>
        <v>-12.600000000000023</v>
      </c>
      <c r="L88" s="25">
        <f>foSecStockWatch[[#This Row],[ltp]]-foSecStockWatch[[#This Row],[d2low]]</f>
        <v>-4</v>
      </c>
      <c r="M88" s="25">
        <f>AVERAGE(foSecStockWatch[[#This Row],[d2high]],foSecStockWatch[[#This Row],[d3high]],foSecStockWatch[[#This Row],[d4high]])</f>
        <v>332.4666666666667</v>
      </c>
      <c r="N88" s="25">
        <f>AVERAGE(foSecStockWatch[[#This Row],[d2low]],foSecStockWatch[[#This Row],[d3low]],foSecStockWatch[[#This Row],[d4low]])</f>
        <v>325.88333333333333</v>
      </c>
      <c r="O88" s="25" t="str">
        <f>IF(foSecStockWatch[[#This Row],[ltp]] &lt;=foSecStockWatch[[#This Row],[LowAvg]],"RED","NA")</f>
        <v>RED</v>
      </c>
      <c r="P88" s="25" t="str">
        <f>IF(foSecStockWatch[[#This Row],[ltp]] &gt;foSecStockWatch[[#This Row],[HighAvg]],"GREEN","NA")</f>
        <v>NA</v>
      </c>
      <c r="Q88" s="25">
        <f>2*foSecStockWatch[[#This Row],[PIVOT]]-foSecStockWatch[[#This Row],[d2low]]</f>
        <v>330.6</v>
      </c>
      <c r="R88" s="25">
        <f>foSecStockWatch[[#This Row],[PIVOT]]+foSecStockWatch[[#This Row],[d2high]]-foSecStockWatch[[#This Row],[d2low]]</f>
        <v>336.90000000000009</v>
      </c>
      <c r="S88" s="25">
        <f>foSecStockWatch[[#This Row],[R1]]+foSecStockWatch[[#This Row],[d2high]]-foSecStockWatch[[#This Row],[d2low]]</f>
        <v>339.20000000000005</v>
      </c>
      <c r="T88" s="25">
        <f>AVERAGE(foSecStockWatch[[#This Row],[d2high]],foSecStockWatch[[#This Row],[d2close]],foSecStockWatch[[#This Row],[d2low]])</f>
        <v>328.3</v>
      </c>
      <c r="U88" s="25">
        <f>foSecStockWatch[[#This Row],[PIVOT]]*2-foSecStockWatch[[#This Row],[d2high]]</f>
        <v>322</v>
      </c>
      <c r="V88" s="25">
        <f>foSecStockWatch[[#This Row],[PIVOT]]-(foSecStockWatch[[#This Row],[d2high]]-foSecStockWatch[[#This Row],[d2low]])</f>
        <v>319.7</v>
      </c>
      <c r="W88" s="25">
        <f>foSecStockWatch[[#This Row],[S1]]-(foSecStockWatch[[#This Row],[d2high]]-foSecStockWatch[[#This Row],[d2low]])</f>
        <v>313.39999999999998</v>
      </c>
      <c r="X88" s="25">
        <f>foSecStockWatch[[#This Row],[ltp]]-foSecStockWatch[[#This Row],[PIVOT]]</f>
        <v>-6.3000000000000114</v>
      </c>
      <c r="Y88" s="25">
        <f>foSecStockWatch[[#This Row],[ltp]]-foSecStockWatch[[#This Row],[R1]]</f>
        <v>-8.6000000000000227</v>
      </c>
      <c r="Z88" s="25">
        <f>foSecStockWatch[[#This Row],[ltp]]-foSecStockWatch[[#This Row],[R2]]</f>
        <v>-14.900000000000091</v>
      </c>
      <c r="AA88" s="25">
        <f>foSecStockWatch[[#This Row],[ltp]]-foSecStockWatch[[#This Row],[R3]]</f>
        <v>-17.200000000000045</v>
      </c>
      <c r="AB88" s="25">
        <f>foSecStockWatch[[#This Row],[ltp]]-foSecStockWatch[[#This Row],[S1]]</f>
        <v>0</v>
      </c>
      <c r="AC88" s="25">
        <f>foSecStockWatch[[#This Row],[ltp]]-foSecStockWatch[[#This Row],[S2]]</f>
        <v>2.3000000000000114</v>
      </c>
      <c r="AD88" s="25">
        <f>foSecStockWatch[[#This Row],[ltp]]-foSecStockWatch[[#This Row],[S3]]</f>
        <v>8.6000000000000227</v>
      </c>
      <c r="AE88" s="25">
        <f>foSecStockWatch[[#This Row],[d1open]]-foSecStockWatch[[#This Row],[d1high]]</f>
        <v>-3.1999999999999886</v>
      </c>
      <c r="AF88" s="25">
        <f>foSecStockWatch[[#This Row],[Open-High]]*100/foSecStockWatch[[#This Row],[ltp]]</f>
        <v>-0.99378881987577283</v>
      </c>
      <c r="AG88" s="25">
        <f>foSecStockWatch[[#This Row],[d1high]]-foSecStockWatch[[#This Row],[d1low]]</f>
        <v>10.199999999999989</v>
      </c>
      <c r="AH88" s="25">
        <f>foSecStockWatch[[#This Row],[Open-Low]]*100/foSecStockWatch[[#This Row],[ltp]]</f>
        <v>3.1677018633540337</v>
      </c>
      <c r="AI88" s="25" t="b">
        <f>foSecStockWatch[[#This Row],[ltp]]&gt;foSecStockWatch[[#This Row],[d2close]]</f>
        <v>0</v>
      </c>
      <c r="AJ88" s="2">
        <v>328</v>
      </c>
      <c r="AK88" s="2">
        <v>331.2</v>
      </c>
      <c r="AL88" s="2">
        <v>321</v>
      </c>
      <c r="AM88" s="2">
        <v>323.2</v>
      </c>
      <c r="AN88" s="2">
        <v>331.1</v>
      </c>
      <c r="AO88" s="2">
        <v>334.6</v>
      </c>
      <c r="AP88" s="2">
        <v>324.3</v>
      </c>
      <c r="AQ88" s="2">
        <v>326</v>
      </c>
      <c r="AR88" s="2">
        <v>326.5</v>
      </c>
      <c r="AS88" s="2">
        <v>335</v>
      </c>
      <c r="AT88" s="2">
        <v>325.2</v>
      </c>
      <c r="AU88" s="2">
        <v>333.65</v>
      </c>
      <c r="AV88" s="2">
        <v>325</v>
      </c>
      <c r="AW88" s="2">
        <v>327.8</v>
      </c>
      <c r="AX88" s="2">
        <v>318</v>
      </c>
      <c r="AY88" s="2">
        <v>326</v>
      </c>
      <c r="AZ88" s="1"/>
      <c r="BA88" s="1"/>
      <c r="BB88" s="1"/>
      <c r="BC88" s="1"/>
    </row>
    <row r="89" spans="1:55" ht="13.8" hidden="1" x14ac:dyDescent="0.3">
      <c r="A89" s="19" t="s">
        <v>90</v>
      </c>
      <c r="B89" s="20">
        <v>139.75</v>
      </c>
      <c r="C89" s="5" t="str">
        <f>IF(foSecStockWatch[[#This Row],[ltp]] &gt;=foSecStockWatch[[#This Row],[max]],"BUY","NA")</f>
        <v>NA</v>
      </c>
      <c r="D89" s="22">
        <f>MAX(foSecStockWatch[[#This Row],[d1high]],foSecStockWatch[[#This Row],[d2high]],foSecStockWatch[[#This Row],[d3high]],foSecStockWatch[[#This Row],[d4high]])</f>
        <v>141.9</v>
      </c>
      <c r="E89" s="22">
        <f>MIN(foSecStockWatch[[#This Row],[d1low]],foSecStockWatch[[#This Row],[d2low]],foSecStockWatch[[#This Row],[d3low]],foSecStockWatch[[#This Row],[d4low]])</f>
        <v>132</v>
      </c>
      <c r="F89" s="22" t="str">
        <f>IF(foSecStockWatch[[#This Row],[ltp]] &lt;=foSecStockWatch[[#This Row],[low]],"SELL","NA")</f>
        <v>NA</v>
      </c>
      <c r="G89" s="23">
        <v>145</v>
      </c>
      <c r="H89" s="23">
        <v>68.95</v>
      </c>
      <c r="I89" s="26">
        <f>100-foSecStockWatch[[#This Row],[max]]*100/foSecStockWatch[[#This Row],[52_high]]</f>
        <v>2.1379310344827616</v>
      </c>
      <c r="J89" s="27">
        <f>foSecStockWatch[[#This Row],[52_low]]*100/foSecStockWatch[[#This Row],[max]]</f>
        <v>48.590556730091613</v>
      </c>
      <c r="K89" s="25">
        <f>foSecStockWatch[[#This Row],[ltp]]-foSecStockWatch[[#This Row],[d2high]]</f>
        <v>-0.34999999999999432</v>
      </c>
      <c r="L89" s="25">
        <f>foSecStockWatch[[#This Row],[ltp]]-foSecStockWatch[[#This Row],[d2low]]</f>
        <v>1.1999999999999886</v>
      </c>
      <c r="M89" s="25">
        <f>AVERAGE(foSecStockWatch[[#This Row],[d2high]],foSecStockWatch[[#This Row],[d3high]],foSecStockWatch[[#This Row],[d4high]])</f>
        <v>138.6</v>
      </c>
      <c r="N89" s="25">
        <f>AVERAGE(foSecStockWatch[[#This Row],[d2low]],foSecStockWatch[[#This Row],[d3low]],foSecStockWatch[[#This Row],[d4low]])</f>
        <v>136.85</v>
      </c>
      <c r="O89" s="25" t="str">
        <f>IF(foSecStockWatch[[#This Row],[ltp]] &lt;=foSecStockWatch[[#This Row],[LowAvg]],"RED","NA")</f>
        <v>NA</v>
      </c>
      <c r="P89" s="25" t="str">
        <f>IF(foSecStockWatch[[#This Row],[ltp]] &gt;foSecStockWatch[[#This Row],[HighAvg]],"GREEN","NA")</f>
        <v>GREEN</v>
      </c>
      <c r="Q89" s="25">
        <f>2*foSecStockWatch[[#This Row],[PIVOT]]-foSecStockWatch[[#This Row],[d2low]]</f>
        <v>138.7833333333333</v>
      </c>
      <c r="R89" s="25">
        <f>foSecStockWatch[[#This Row],[PIVOT]]+foSecStockWatch[[#This Row],[d2high]]-foSecStockWatch[[#This Row],[d2low]]</f>
        <v>140.21666666666664</v>
      </c>
      <c r="S89" s="25">
        <f>foSecStockWatch[[#This Row],[R1]]+foSecStockWatch[[#This Row],[d2high]]-foSecStockWatch[[#This Row],[d2low]]</f>
        <v>140.33333333333331</v>
      </c>
      <c r="T89" s="25">
        <f>AVERAGE(foSecStockWatch[[#This Row],[d2high]],foSecStockWatch[[#This Row],[d2close]],foSecStockWatch[[#This Row],[d2low]])</f>
        <v>138.66666666666666</v>
      </c>
      <c r="U89" s="25">
        <f>foSecStockWatch[[#This Row],[PIVOT]]*2-foSecStockWatch[[#This Row],[d2high]]</f>
        <v>137.23333333333332</v>
      </c>
      <c r="V89" s="25">
        <f>foSecStockWatch[[#This Row],[PIVOT]]-(foSecStockWatch[[#This Row],[d2high]]-foSecStockWatch[[#This Row],[d2low]])</f>
        <v>137.11666666666667</v>
      </c>
      <c r="W89" s="25">
        <f>foSecStockWatch[[#This Row],[S1]]-(foSecStockWatch[[#This Row],[d2high]]-foSecStockWatch[[#This Row],[d2low]])</f>
        <v>135.68333333333334</v>
      </c>
      <c r="X89" s="25">
        <f>foSecStockWatch[[#This Row],[ltp]]-foSecStockWatch[[#This Row],[PIVOT]]</f>
        <v>1.0833333333333428</v>
      </c>
      <c r="Y89" s="25">
        <f>foSecStockWatch[[#This Row],[ltp]]-foSecStockWatch[[#This Row],[R1]]</f>
        <v>0.96666666666669698</v>
      </c>
      <c r="Z89" s="25">
        <f>foSecStockWatch[[#This Row],[ltp]]-foSecStockWatch[[#This Row],[R2]]</f>
        <v>-0.46666666666664014</v>
      </c>
      <c r="AA89" s="25">
        <f>foSecStockWatch[[#This Row],[ltp]]-foSecStockWatch[[#This Row],[R3]]</f>
        <v>-0.58333333333331439</v>
      </c>
      <c r="AB89" s="25">
        <f>foSecStockWatch[[#This Row],[ltp]]-foSecStockWatch[[#This Row],[S1]]</f>
        <v>2.5166666666666799</v>
      </c>
      <c r="AC89" s="25">
        <f>foSecStockWatch[[#This Row],[ltp]]-foSecStockWatch[[#This Row],[S2]]</f>
        <v>2.6333333333333258</v>
      </c>
      <c r="AD89" s="25">
        <f>foSecStockWatch[[#This Row],[ltp]]-foSecStockWatch[[#This Row],[S3]]</f>
        <v>4.0666666666666629</v>
      </c>
      <c r="AE89" s="25">
        <f>foSecStockWatch[[#This Row],[d1open]]-foSecStockWatch[[#This Row],[d1high]]</f>
        <v>-2.9000000000000057</v>
      </c>
      <c r="AF89" s="25">
        <f>foSecStockWatch[[#This Row],[Open-High]]*100/foSecStockWatch[[#This Row],[ltp]]</f>
        <v>-2.0751341681574282</v>
      </c>
      <c r="AG89" s="25">
        <f>foSecStockWatch[[#This Row],[d1high]]-foSecStockWatch[[#This Row],[d1low]]</f>
        <v>3.9000000000000057</v>
      </c>
      <c r="AH89" s="25">
        <f>foSecStockWatch[[#This Row],[Open-Low]]*100/foSecStockWatch[[#This Row],[ltp]]</f>
        <v>2.7906976744186087</v>
      </c>
      <c r="AI89" s="25" t="b">
        <f>foSecStockWatch[[#This Row],[ltp]]&gt;foSecStockWatch[[#This Row],[d2close]]</f>
        <v>1</v>
      </c>
      <c r="AJ89" s="2">
        <v>139</v>
      </c>
      <c r="AK89" s="2">
        <v>141.9</v>
      </c>
      <c r="AL89" s="2">
        <v>138</v>
      </c>
      <c r="AM89" s="2">
        <v>140.25</v>
      </c>
      <c r="AN89" s="2">
        <v>140</v>
      </c>
      <c r="AO89" s="2">
        <v>140.1</v>
      </c>
      <c r="AP89" s="2">
        <v>137.35</v>
      </c>
      <c r="AQ89" s="2">
        <v>138.55000000000001</v>
      </c>
      <c r="AR89" s="2">
        <v>132.85</v>
      </c>
      <c r="AS89" s="2">
        <v>140.85</v>
      </c>
      <c r="AT89" s="2">
        <v>132.80000000000001</v>
      </c>
      <c r="AU89" s="2">
        <v>140</v>
      </c>
      <c r="AV89" s="2">
        <v>133</v>
      </c>
      <c r="AW89" s="2">
        <v>134.85</v>
      </c>
      <c r="AX89" s="2">
        <v>132</v>
      </c>
      <c r="AY89" s="2">
        <v>133</v>
      </c>
      <c r="AZ89" s="1"/>
      <c r="BA89" s="1"/>
      <c r="BB89" s="1"/>
      <c r="BC89" s="1"/>
    </row>
    <row r="90" spans="1:55" ht="13.8" hidden="1" x14ac:dyDescent="0.3">
      <c r="A90" s="19" t="s">
        <v>91</v>
      </c>
      <c r="B90" s="20">
        <v>384.05</v>
      </c>
      <c r="C90" s="5" t="str">
        <f>IF(foSecStockWatch[[#This Row],[ltp]] &gt;=foSecStockWatch[[#This Row],[max]],"BUY","NA")</f>
        <v>NA</v>
      </c>
      <c r="D90" s="22">
        <f>MAX(foSecStockWatch[[#This Row],[d1high]],foSecStockWatch[[#This Row],[d2high]],foSecStockWatch[[#This Row],[d3high]],foSecStockWatch[[#This Row],[d4high]])</f>
        <v>388.35</v>
      </c>
      <c r="E90" s="22">
        <f>MIN(foSecStockWatch[[#This Row],[d1low]],foSecStockWatch[[#This Row],[d2low]],foSecStockWatch[[#This Row],[d3low]],foSecStockWatch[[#This Row],[d4low]])</f>
        <v>375</v>
      </c>
      <c r="F90" s="22" t="str">
        <f>IF(foSecStockWatch[[#This Row],[ltp]] &lt;=foSecStockWatch[[#This Row],[low]],"SELL","NA")</f>
        <v>NA</v>
      </c>
      <c r="G90" s="23">
        <v>404</v>
      </c>
      <c r="H90" s="23">
        <v>282.95</v>
      </c>
      <c r="I90" s="26">
        <f>100-foSecStockWatch[[#This Row],[max]]*100/foSecStockWatch[[#This Row],[52_high]]</f>
        <v>3.8737623762376217</v>
      </c>
      <c r="J90" s="27">
        <f>foSecStockWatch[[#This Row],[52_low]]*100/foSecStockWatch[[#This Row],[max]]</f>
        <v>72.859533925582582</v>
      </c>
      <c r="K90" s="25">
        <f>foSecStockWatch[[#This Row],[ltp]]-foSecStockWatch[[#This Row],[d2high]]</f>
        <v>-4.3000000000000114</v>
      </c>
      <c r="L90" s="25">
        <f>foSecStockWatch[[#This Row],[ltp]]-foSecStockWatch[[#This Row],[d2low]]</f>
        <v>-0.44999999999998863</v>
      </c>
      <c r="M90" s="25">
        <f>AVERAGE(foSecStockWatch[[#This Row],[d2high]],foSecStockWatch[[#This Row],[d3high]],foSecStockWatch[[#This Row],[d4high]])</f>
        <v>384.9666666666667</v>
      </c>
      <c r="N90" s="25">
        <f>AVERAGE(foSecStockWatch[[#This Row],[d2low]],foSecStockWatch[[#This Row],[d3low]],foSecStockWatch[[#This Row],[d4low]])</f>
        <v>381.0333333333333</v>
      </c>
      <c r="O90" s="25" t="str">
        <f>IF(foSecStockWatch[[#This Row],[ltp]] &lt;=foSecStockWatch[[#This Row],[LowAvg]],"RED","NA")</f>
        <v>NA</v>
      </c>
      <c r="P90" s="25" t="str">
        <f>IF(foSecStockWatch[[#This Row],[ltp]] &gt;foSecStockWatch[[#This Row],[HighAvg]],"GREEN","NA")</f>
        <v>NA</v>
      </c>
      <c r="Q90" s="25">
        <f>2*foSecStockWatch[[#This Row],[PIVOT]]-foSecStockWatch[[#This Row],[d2low]]</f>
        <v>384.66666666666663</v>
      </c>
      <c r="R90" s="25">
        <f>foSecStockWatch[[#This Row],[PIVOT]]+foSecStockWatch[[#This Row],[d2high]]-foSecStockWatch[[#This Row],[d2low]]</f>
        <v>388.43333333333339</v>
      </c>
      <c r="S90" s="25">
        <f>foSecStockWatch[[#This Row],[R1]]+foSecStockWatch[[#This Row],[d2high]]-foSecStockWatch[[#This Row],[d2low]]</f>
        <v>388.51666666666665</v>
      </c>
      <c r="T90" s="25">
        <f>AVERAGE(foSecStockWatch[[#This Row],[d2high]],foSecStockWatch[[#This Row],[d2close]],foSecStockWatch[[#This Row],[d2low]])</f>
        <v>384.58333333333331</v>
      </c>
      <c r="U90" s="25">
        <f>foSecStockWatch[[#This Row],[PIVOT]]*2-foSecStockWatch[[#This Row],[d2high]]</f>
        <v>380.81666666666661</v>
      </c>
      <c r="V90" s="25">
        <f>foSecStockWatch[[#This Row],[PIVOT]]-(foSecStockWatch[[#This Row],[d2high]]-foSecStockWatch[[#This Row],[d2low]])</f>
        <v>380.73333333333329</v>
      </c>
      <c r="W90" s="25">
        <f>foSecStockWatch[[#This Row],[S1]]-(foSecStockWatch[[#This Row],[d2high]]-foSecStockWatch[[#This Row],[d2low]])</f>
        <v>376.96666666666658</v>
      </c>
      <c r="X90" s="25">
        <f>foSecStockWatch[[#This Row],[ltp]]-foSecStockWatch[[#This Row],[PIVOT]]</f>
        <v>-0.53333333333330302</v>
      </c>
      <c r="Y90" s="25">
        <f>foSecStockWatch[[#This Row],[ltp]]-foSecStockWatch[[#This Row],[R1]]</f>
        <v>-0.6166666666666174</v>
      </c>
      <c r="Z90" s="25">
        <f>foSecStockWatch[[#This Row],[ltp]]-foSecStockWatch[[#This Row],[R2]]</f>
        <v>-4.3833333333333826</v>
      </c>
      <c r="AA90" s="25">
        <f>foSecStockWatch[[#This Row],[ltp]]-foSecStockWatch[[#This Row],[R3]]</f>
        <v>-4.4666666666666401</v>
      </c>
      <c r="AB90" s="25">
        <f>foSecStockWatch[[#This Row],[ltp]]-foSecStockWatch[[#This Row],[S1]]</f>
        <v>3.2333333333334053</v>
      </c>
      <c r="AC90" s="25">
        <f>foSecStockWatch[[#This Row],[ltp]]-foSecStockWatch[[#This Row],[S2]]</f>
        <v>3.3166666666667197</v>
      </c>
      <c r="AD90" s="25">
        <f>foSecStockWatch[[#This Row],[ltp]]-foSecStockWatch[[#This Row],[S3]]</f>
        <v>7.0833333333334281</v>
      </c>
      <c r="AE90" s="25">
        <f>foSecStockWatch[[#This Row],[d1open]]-foSecStockWatch[[#This Row],[d1high]]</f>
        <v>-1.75</v>
      </c>
      <c r="AF90" s="25">
        <f>foSecStockWatch[[#This Row],[Open-High]]*100/foSecStockWatch[[#This Row],[ltp]]</f>
        <v>-0.45566983465694572</v>
      </c>
      <c r="AG90" s="25">
        <f>foSecStockWatch[[#This Row],[d1high]]-foSecStockWatch[[#This Row],[d1low]]</f>
        <v>6.75</v>
      </c>
      <c r="AH90" s="25">
        <f>foSecStockWatch[[#This Row],[Open-Low]]*100/foSecStockWatch[[#This Row],[ltp]]</f>
        <v>1.7575836479625049</v>
      </c>
      <c r="AI90" s="25" t="b">
        <f>foSecStockWatch[[#This Row],[ltp]]&gt;foSecStockWatch[[#This Row],[d2close]]</f>
        <v>1</v>
      </c>
      <c r="AJ90" s="2">
        <v>386</v>
      </c>
      <c r="AK90" s="2">
        <v>387.75</v>
      </c>
      <c r="AL90" s="2">
        <v>381</v>
      </c>
      <c r="AM90" s="2">
        <v>383.45</v>
      </c>
      <c r="AN90" s="2">
        <v>382.95</v>
      </c>
      <c r="AO90" s="2">
        <v>388.35</v>
      </c>
      <c r="AP90" s="2">
        <v>380.9</v>
      </c>
      <c r="AQ90" s="2">
        <v>384.5</v>
      </c>
      <c r="AR90" s="2">
        <v>379</v>
      </c>
      <c r="AS90" s="2">
        <v>385.05</v>
      </c>
      <c r="AT90" s="2">
        <v>378</v>
      </c>
      <c r="AU90" s="2">
        <v>383.6</v>
      </c>
      <c r="AV90" s="2">
        <v>378.8</v>
      </c>
      <c r="AW90" s="2">
        <v>381.5</v>
      </c>
      <c r="AX90" s="2">
        <v>375</v>
      </c>
      <c r="AY90" s="2">
        <v>379</v>
      </c>
      <c r="AZ90" s="1"/>
      <c r="BA90" s="1"/>
      <c r="BB90" s="1"/>
      <c r="BC90" s="1"/>
    </row>
    <row r="91" spans="1:55" ht="13.8" x14ac:dyDescent="0.3">
      <c r="A91" s="19" t="s">
        <v>92</v>
      </c>
      <c r="B91" s="20">
        <v>6692.8</v>
      </c>
      <c r="C91" s="5" t="str">
        <f>IF(foSecStockWatch[[#This Row],[ltp]] &gt;=foSecStockWatch[[#This Row],[max]],"BUY","NA")</f>
        <v>NA</v>
      </c>
      <c r="D91" s="22">
        <f>MAX(foSecStockWatch[[#This Row],[d1high]],foSecStockWatch[[#This Row],[d2high]],foSecStockWatch[[#This Row],[d3high]],foSecStockWatch[[#This Row],[d4high]])</f>
        <v>6743.8</v>
      </c>
      <c r="E91" s="22">
        <f>MIN(foSecStockWatch[[#This Row],[d1low]],foSecStockWatch[[#This Row],[d2low]],foSecStockWatch[[#This Row],[d3low]],foSecStockWatch[[#This Row],[d4low]])</f>
        <v>6558</v>
      </c>
      <c r="F91" s="22" t="str">
        <f>IF(foSecStockWatch[[#This Row],[ltp]] &lt;=foSecStockWatch[[#This Row],[low]],"SELL","NA")</f>
        <v>NA</v>
      </c>
      <c r="G91" s="23">
        <v>7949.75</v>
      </c>
      <c r="H91" s="23">
        <v>5446.05</v>
      </c>
      <c r="I91" s="26">
        <f>100-foSecStockWatch[[#This Row],[max]]*100/foSecStockWatch[[#This Row],[52_high]]</f>
        <v>15.169659423252298</v>
      </c>
      <c r="J91" s="27">
        <f>foSecStockWatch[[#This Row],[52_low]]*100/foSecStockWatch[[#This Row],[max]]</f>
        <v>80.756398469705502</v>
      </c>
      <c r="K91" s="25">
        <f>foSecStockWatch[[#This Row],[ltp]]-foSecStockWatch[[#This Row],[d2high]]</f>
        <v>-49.300000000000182</v>
      </c>
      <c r="L91" s="25">
        <f>foSecStockWatch[[#This Row],[ltp]]-foSecStockWatch[[#This Row],[d2low]]</f>
        <v>87.350000000000364</v>
      </c>
      <c r="M91" s="25">
        <f>AVERAGE(foSecStockWatch[[#This Row],[d2high]],foSecStockWatch[[#This Row],[d3high]],foSecStockWatch[[#This Row],[d4high]])</f>
        <v>6728.3</v>
      </c>
      <c r="N91" s="25">
        <f>AVERAGE(foSecStockWatch[[#This Row],[d2low]],foSecStockWatch[[#This Row],[d3low]],foSecStockWatch[[#This Row],[d4low]])</f>
        <v>6627.666666666667</v>
      </c>
      <c r="O91" s="25" t="str">
        <f>IF(foSecStockWatch[[#This Row],[ltp]] &lt;=foSecStockWatch[[#This Row],[LowAvg]],"RED","NA")</f>
        <v>NA</v>
      </c>
      <c r="P91" s="25" t="str">
        <f>IF(foSecStockWatch[[#This Row],[ltp]] &gt;foSecStockWatch[[#This Row],[HighAvg]],"GREEN","NA")</f>
        <v>NA</v>
      </c>
      <c r="Q91" s="25">
        <f>2*foSecStockWatch[[#This Row],[PIVOT]]-foSecStockWatch[[#This Row],[d2low]]</f>
        <v>6665.083333333333</v>
      </c>
      <c r="R91" s="25">
        <f>foSecStockWatch[[#This Row],[PIVOT]]+foSecStockWatch[[#This Row],[d2high]]-foSecStockWatch[[#This Row],[d2low]]</f>
        <v>6771.916666666667</v>
      </c>
      <c r="S91" s="25">
        <f>foSecStockWatch[[#This Row],[R1]]+foSecStockWatch[[#This Row],[d2high]]-foSecStockWatch[[#This Row],[d2low]]</f>
        <v>6801.7333333333345</v>
      </c>
      <c r="T91" s="25">
        <f>AVERAGE(foSecStockWatch[[#This Row],[d2high]],foSecStockWatch[[#This Row],[d2close]],foSecStockWatch[[#This Row],[d2low]])</f>
        <v>6635.2666666666664</v>
      </c>
      <c r="U91" s="25">
        <f>foSecStockWatch[[#This Row],[PIVOT]]*2-foSecStockWatch[[#This Row],[d2high]]</f>
        <v>6528.4333333333325</v>
      </c>
      <c r="V91" s="25">
        <f>foSecStockWatch[[#This Row],[PIVOT]]-(foSecStockWatch[[#This Row],[d2high]]-foSecStockWatch[[#This Row],[d2low]])</f>
        <v>6498.6166666666659</v>
      </c>
      <c r="W91" s="25">
        <f>foSecStockWatch[[#This Row],[S1]]-(foSecStockWatch[[#This Row],[d2high]]-foSecStockWatch[[#This Row],[d2low]])</f>
        <v>6391.7833333333319</v>
      </c>
      <c r="X91" s="25">
        <f>foSecStockWatch[[#This Row],[ltp]]-foSecStockWatch[[#This Row],[PIVOT]]</f>
        <v>57.533333333333758</v>
      </c>
      <c r="Y91" s="25">
        <f>foSecStockWatch[[#This Row],[ltp]]-foSecStockWatch[[#This Row],[R1]]</f>
        <v>27.716666666667152</v>
      </c>
      <c r="Z91" s="25">
        <f>foSecStockWatch[[#This Row],[ltp]]-foSecStockWatch[[#This Row],[R2]]</f>
        <v>-79.116666666666788</v>
      </c>
      <c r="AA91" s="25">
        <f>foSecStockWatch[[#This Row],[ltp]]-foSecStockWatch[[#This Row],[R3]]</f>
        <v>-108.9333333333343</v>
      </c>
      <c r="AB91" s="25">
        <f>foSecStockWatch[[#This Row],[ltp]]-foSecStockWatch[[#This Row],[S1]]</f>
        <v>164.3666666666677</v>
      </c>
      <c r="AC91" s="25">
        <f>foSecStockWatch[[#This Row],[ltp]]-foSecStockWatch[[#This Row],[S2]]</f>
        <v>194.1833333333343</v>
      </c>
      <c r="AD91" s="25">
        <f>foSecStockWatch[[#This Row],[ltp]]-foSecStockWatch[[#This Row],[S3]]</f>
        <v>301.01666666666824</v>
      </c>
      <c r="AE91" s="25">
        <f>foSecStockWatch[[#This Row],[d1open]]-foSecStockWatch[[#This Row],[d1high]]</f>
        <v>-94</v>
      </c>
      <c r="AF91" s="25">
        <f>foSecStockWatch[[#This Row],[Open-High]]*100/foSecStockWatch[[#This Row],[ltp]]</f>
        <v>-1.4044943820224718</v>
      </c>
      <c r="AG91" s="25">
        <f>foSecStockWatch[[#This Row],[d1high]]-foSecStockWatch[[#This Row],[d1low]]</f>
        <v>94</v>
      </c>
      <c r="AH91" s="25">
        <f>foSecStockWatch[[#This Row],[Open-Low]]*100/foSecStockWatch[[#This Row],[ltp]]</f>
        <v>1.4044943820224718</v>
      </c>
      <c r="AI91" s="25" t="b">
        <f>foSecStockWatch[[#This Row],[ltp]]&gt;foSecStockWatch[[#This Row],[d2close]]</f>
        <v>1</v>
      </c>
      <c r="AJ91" s="2">
        <v>6626</v>
      </c>
      <c r="AK91" s="2">
        <v>6720</v>
      </c>
      <c r="AL91" s="2">
        <v>6626</v>
      </c>
      <c r="AM91" s="2">
        <v>6698.9</v>
      </c>
      <c r="AN91" s="2">
        <v>6700</v>
      </c>
      <c r="AO91" s="2">
        <v>6742.1</v>
      </c>
      <c r="AP91" s="2">
        <v>6558.25</v>
      </c>
      <c r="AQ91" s="2">
        <v>6605.45</v>
      </c>
      <c r="AR91" s="2">
        <v>6628</v>
      </c>
      <c r="AS91" s="2">
        <v>6743.8</v>
      </c>
      <c r="AT91" s="2">
        <v>6590</v>
      </c>
      <c r="AU91" s="2">
        <v>6719.55</v>
      </c>
      <c r="AV91" s="2">
        <v>6674.7</v>
      </c>
      <c r="AW91" s="2">
        <v>6699</v>
      </c>
      <c r="AX91" s="2">
        <v>6558</v>
      </c>
      <c r="AY91" s="2">
        <v>6630</v>
      </c>
      <c r="AZ91" s="1"/>
      <c r="BA91" s="1"/>
      <c r="BB91" s="1"/>
      <c r="BC91" s="1"/>
    </row>
    <row r="92" spans="1:55" ht="13.8" hidden="1" x14ac:dyDescent="0.3">
      <c r="A92" s="19" t="s">
        <v>93</v>
      </c>
      <c r="B92" s="20">
        <v>611.25</v>
      </c>
      <c r="C92" s="5" t="str">
        <f>IF(foSecStockWatch[[#This Row],[ltp]] &gt;=foSecStockWatch[[#This Row],[max]],"BUY","NA")</f>
        <v>NA</v>
      </c>
      <c r="D92" s="22">
        <f>MAX(foSecStockWatch[[#This Row],[d1high]],foSecStockWatch[[#This Row],[d2high]],foSecStockWatch[[#This Row],[d3high]],foSecStockWatch[[#This Row],[d4high]])</f>
        <v>631.54999999999995</v>
      </c>
      <c r="E92" s="22">
        <f>MIN(foSecStockWatch[[#This Row],[d1low]],foSecStockWatch[[#This Row],[d2low]],foSecStockWatch[[#This Row],[d3low]],foSecStockWatch[[#This Row],[d4low]])</f>
        <v>603</v>
      </c>
      <c r="F92" s="22" t="str">
        <f>IF(foSecStockWatch[[#This Row],[ltp]] &lt;=foSecStockWatch[[#This Row],[low]],"SELL","NA")</f>
        <v>NA</v>
      </c>
      <c r="G92" s="23">
        <v>676.6</v>
      </c>
      <c r="H92" s="23">
        <v>452.4</v>
      </c>
      <c r="I92" s="26">
        <f>100-foSecStockWatch[[#This Row],[max]]*100/foSecStockWatch[[#This Row],[52_high]]</f>
        <v>6.6582914572864524</v>
      </c>
      <c r="J92" s="27">
        <f>foSecStockWatch[[#This Row],[52_low]]*100/foSecStockWatch[[#This Row],[max]]</f>
        <v>71.633283192146308</v>
      </c>
      <c r="K92" s="25">
        <f>foSecStockWatch[[#This Row],[ltp]]-foSecStockWatch[[#This Row],[d2high]]</f>
        <v>-20.299999999999955</v>
      </c>
      <c r="L92" s="25">
        <f>foSecStockWatch[[#This Row],[ltp]]-foSecStockWatch[[#This Row],[d2low]]</f>
        <v>-3.8999999999999773</v>
      </c>
      <c r="M92" s="25">
        <f>AVERAGE(foSecStockWatch[[#This Row],[d2high]],foSecStockWatch[[#This Row],[d3high]],foSecStockWatch[[#This Row],[d4high]])</f>
        <v>628.54999999999995</v>
      </c>
      <c r="N92" s="25">
        <f>AVERAGE(foSecStockWatch[[#This Row],[d2low]],foSecStockWatch[[#This Row],[d3low]],foSecStockWatch[[#This Row],[d4low]])</f>
        <v>616.2166666666667</v>
      </c>
      <c r="O92" s="25" t="str">
        <f>IF(foSecStockWatch[[#This Row],[ltp]] &lt;=foSecStockWatch[[#This Row],[LowAvg]],"RED","NA")</f>
        <v>RED</v>
      </c>
      <c r="P92" s="25" t="str">
        <f>IF(foSecStockWatch[[#This Row],[ltp]] &gt;foSecStockWatch[[#This Row],[HighAvg]],"GREEN","NA")</f>
        <v>NA</v>
      </c>
      <c r="Q92" s="25">
        <f>2*foSecStockWatch[[#This Row],[PIVOT]]-foSecStockWatch[[#This Row],[d2low]]</f>
        <v>623.81666666666649</v>
      </c>
      <c r="R92" s="25">
        <f>foSecStockWatch[[#This Row],[PIVOT]]+foSecStockWatch[[#This Row],[d2high]]-foSecStockWatch[[#This Row],[d2low]]</f>
        <v>635.88333333333333</v>
      </c>
      <c r="S92" s="25">
        <f>foSecStockWatch[[#This Row],[R1]]+foSecStockWatch[[#This Row],[d2high]]-foSecStockWatch[[#This Row],[d2low]]</f>
        <v>640.21666666666636</v>
      </c>
      <c r="T92" s="25">
        <f>AVERAGE(foSecStockWatch[[#This Row],[d2high]],foSecStockWatch[[#This Row],[d2close]],foSecStockWatch[[#This Row],[d2low]])</f>
        <v>619.48333333333323</v>
      </c>
      <c r="U92" s="25">
        <f>foSecStockWatch[[#This Row],[PIVOT]]*2-foSecStockWatch[[#This Row],[d2high]]</f>
        <v>607.41666666666652</v>
      </c>
      <c r="V92" s="25">
        <f>foSecStockWatch[[#This Row],[PIVOT]]-(foSecStockWatch[[#This Row],[d2high]]-foSecStockWatch[[#This Row],[d2low]])</f>
        <v>603.08333333333326</v>
      </c>
      <c r="W92" s="25">
        <f>foSecStockWatch[[#This Row],[S1]]-(foSecStockWatch[[#This Row],[d2high]]-foSecStockWatch[[#This Row],[d2low]])</f>
        <v>591.01666666666654</v>
      </c>
      <c r="X92" s="25">
        <f>foSecStockWatch[[#This Row],[ltp]]-foSecStockWatch[[#This Row],[PIVOT]]</f>
        <v>-8.2333333333332348</v>
      </c>
      <c r="Y92" s="25">
        <f>foSecStockWatch[[#This Row],[ltp]]-foSecStockWatch[[#This Row],[R1]]</f>
        <v>-12.566666666666492</v>
      </c>
      <c r="Z92" s="25">
        <f>foSecStockWatch[[#This Row],[ltp]]-foSecStockWatch[[#This Row],[R2]]</f>
        <v>-24.633333333333326</v>
      </c>
      <c r="AA92" s="25">
        <f>foSecStockWatch[[#This Row],[ltp]]-foSecStockWatch[[#This Row],[R3]]</f>
        <v>-28.966666666666356</v>
      </c>
      <c r="AB92" s="25">
        <f>foSecStockWatch[[#This Row],[ltp]]-foSecStockWatch[[#This Row],[S1]]</f>
        <v>3.8333333333334849</v>
      </c>
      <c r="AC92" s="25">
        <f>foSecStockWatch[[#This Row],[ltp]]-foSecStockWatch[[#This Row],[S2]]</f>
        <v>8.1666666666667425</v>
      </c>
      <c r="AD92" s="25">
        <f>foSecStockWatch[[#This Row],[ltp]]-foSecStockWatch[[#This Row],[S3]]</f>
        <v>20.233333333333462</v>
      </c>
      <c r="AE92" s="25">
        <f>foSecStockWatch[[#This Row],[d1open]]-foSecStockWatch[[#This Row],[d1high]]</f>
        <v>-6</v>
      </c>
      <c r="AF92" s="25">
        <f>foSecStockWatch[[#This Row],[Open-High]]*100/foSecStockWatch[[#This Row],[ltp]]</f>
        <v>-0.98159509202453987</v>
      </c>
      <c r="AG92" s="25">
        <f>foSecStockWatch[[#This Row],[d1high]]-foSecStockWatch[[#This Row],[d1low]]</f>
        <v>18</v>
      </c>
      <c r="AH92" s="25">
        <f>foSecStockWatch[[#This Row],[Open-Low]]*100/foSecStockWatch[[#This Row],[ltp]]</f>
        <v>2.9447852760736195</v>
      </c>
      <c r="AI92" s="25" t="b">
        <f>foSecStockWatch[[#This Row],[ltp]]&gt;foSecStockWatch[[#This Row],[d2close]]</f>
        <v>0</v>
      </c>
      <c r="AJ92" s="2">
        <v>615</v>
      </c>
      <c r="AK92" s="2">
        <v>621</v>
      </c>
      <c r="AL92" s="2">
        <v>603</v>
      </c>
      <c r="AM92" s="2">
        <v>609.29999999999995</v>
      </c>
      <c r="AN92" s="2">
        <v>622.29999999999995</v>
      </c>
      <c r="AO92" s="2">
        <v>631.54999999999995</v>
      </c>
      <c r="AP92" s="2">
        <v>611.75</v>
      </c>
      <c r="AQ92" s="2">
        <v>615.15</v>
      </c>
      <c r="AR92" s="2">
        <v>617.29999999999995</v>
      </c>
      <c r="AS92" s="2">
        <v>625.79999999999995</v>
      </c>
      <c r="AT92" s="2">
        <v>612.70000000000005</v>
      </c>
      <c r="AU92" s="2">
        <v>621.5</v>
      </c>
      <c r="AV92" s="2">
        <v>618</v>
      </c>
      <c r="AW92" s="2">
        <v>628.29999999999995</v>
      </c>
      <c r="AX92" s="2">
        <v>612</v>
      </c>
      <c r="AY92" s="2">
        <v>617</v>
      </c>
      <c r="AZ92" s="1"/>
      <c r="BA92" s="1"/>
      <c r="BB92" s="1"/>
      <c r="BC92" s="1"/>
    </row>
    <row r="93" spans="1:55" ht="13.8" hidden="1" x14ac:dyDescent="0.3">
      <c r="A93" s="19" t="s">
        <v>94</v>
      </c>
      <c r="B93" s="20">
        <v>407.05</v>
      </c>
      <c r="C93" s="5" t="str">
        <f>IF(foSecStockWatch[[#This Row],[ltp]] &gt;=foSecStockWatch[[#This Row],[max]],"BUY","NA")</f>
        <v>NA</v>
      </c>
      <c r="D93" s="22">
        <f>MAX(foSecStockWatch[[#This Row],[d1high]],foSecStockWatch[[#This Row],[d2high]],foSecStockWatch[[#This Row],[d3high]],foSecStockWatch[[#This Row],[d4high]])</f>
        <v>418</v>
      </c>
      <c r="E93" s="22">
        <f>MIN(foSecStockWatch[[#This Row],[d1low]],foSecStockWatch[[#This Row],[d2low]],foSecStockWatch[[#This Row],[d3low]],foSecStockWatch[[#This Row],[d4low]])</f>
        <v>398</v>
      </c>
      <c r="F93" s="22" t="str">
        <f>IF(foSecStockWatch[[#This Row],[ltp]] &lt;=foSecStockWatch[[#This Row],[low]],"SELL","NA")</f>
        <v>NA</v>
      </c>
      <c r="G93" s="23">
        <v>474.5</v>
      </c>
      <c r="H93" s="23">
        <v>350</v>
      </c>
      <c r="I93" s="26">
        <f>100-foSecStockWatch[[#This Row],[max]]*100/foSecStockWatch[[#This Row],[52_high]]</f>
        <v>11.9072708113804</v>
      </c>
      <c r="J93" s="27">
        <f>foSecStockWatch[[#This Row],[52_low]]*100/foSecStockWatch[[#This Row],[max]]</f>
        <v>83.732057416267949</v>
      </c>
      <c r="K93" s="25">
        <f>foSecStockWatch[[#This Row],[ltp]]-foSecStockWatch[[#This Row],[d2high]]</f>
        <v>-10.949999999999989</v>
      </c>
      <c r="L93" s="25">
        <f>foSecStockWatch[[#This Row],[ltp]]-foSecStockWatch[[#This Row],[d2low]]</f>
        <v>5.0000000000011369E-2</v>
      </c>
      <c r="M93" s="25">
        <f>AVERAGE(foSecStockWatch[[#This Row],[d2high]],foSecStockWatch[[#This Row],[d3high]],foSecStockWatch[[#This Row],[d4high]])</f>
        <v>416.16666666666669</v>
      </c>
      <c r="N93" s="25">
        <f>AVERAGE(foSecStockWatch[[#This Row],[d2low]],foSecStockWatch[[#This Row],[d3low]],foSecStockWatch[[#This Row],[d4low]])</f>
        <v>406.88333333333338</v>
      </c>
      <c r="O93" s="25" t="str">
        <f>IF(foSecStockWatch[[#This Row],[ltp]] &lt;=foSecStockWatch[[#This Row],[LowAvg]],"RED","NA")</f>
        <v>NA</v>
      </c>
      <c r="P93" s="25" t="str">
        <f>IF(foSecStockWatch[[#This Row],[ltp]] &gt;foSecStockWatch[[#This Row],[HighAvg]],"GREEN","NA")</f>
        <v>NA</v>
      </c>
      <c r="Q93" s="25">
        <f>2*foSecStockWatch[[#This Row],[PIVOT]]-foSecStockWatch[[#This Row],[d2low]]</f>
        <v>411.36666666666667</v>
      </c>
      <c r="R93" s="25">
        <f>foSecStockWatch[[#This Row],[PIVOT]]+foSecStockWatch[[#This Row],[d2high]]-foSecStockWatch[[#This Row],[d2low]]</f>
        <v>420.18333333333339</v>
      </c>
      <c r="S93" s="25">
        <f>foSecStockWatch[[#This Row],[R1]]+foSecStockWatch[[#This Row],[d2high]]-foSecStockWatch[[#This Row],[d2low]]</f>
        <v>422.36666666666667</v>
      </c>
      <c r="T93" s="25">
        <f>AVERAGE(foSecStockWatch[[#This Row],[d2high]],foSecStockWatch[[#This Row],[d2close]],foSecStockWatch[[#This Row],[d2low]])</f>
        <v>409.18333333333334</v>
      </c>
      <c r="U93" s="25">
        <f>foSecStockWatch[[#This Row],[PIVOT]]*2-foSecStockWatch[[#This Row],[d2high]]</f>
        <v>400.36666666666667</v>
      </c>
      <c r="V93" s="25">
        <f>foSecStockWatch[[#This Row],[PIVOT]]-(foSecStockWatch[[#This Row],[d2high]]-foSecStockWatch[[#This Row],[d2low]])</f>
        <v>398.18333333333334</v>
      </c>
      <c r="W93" s="25">
        <f>foSecStockWatch[[#This Row],[S1]]-(foSecStockWatch[[#This Row],[d2high]]-foSecStockWatch[[#This Row],[d2low]])</f>
        <v>389.36666666666667</v>
      </c>
      <c r="X93" s="25">
        <f>foSecStockWatch[[#This Row],[ltp]]-foSecStockWatch[[#This Row],[PIVOT]]</f>
        <v>-2.1333333333333258</v>
      </c>
      <c r="Y93" s="25">
        <f>foSecStockWatch[[#This Row],[ltp]]-foSecStockWatch[[#This Row],[R1]]</f>
        <v>-4.3166666666666629</v>
      </c>
      <c r="Z93" s="25">
        <f>foSecStockWatch[[#This Row],[ltp]]-foSecStockWatch[[#This Row],[R2]]</f>
        <v>-13.133333333333383</v>
      </c>
      <c r="AA93" s="25">
        <f>foSecStockWatch[[#This Row],[ltp]]-foSecStockWatch[[#This Row],[R3]]</f>
        <v>-15.316666666666663</v>
      </c>
      <c r="AB93" s="25">
        <f>foSecStockWatch[[#This Row],[ltp]]-foSecStockWatch[[#This Row],[S1]]</f>
        <v>6.6833333333333371</v>
      </c>
      <c r="AC93" s="25">
        <f>foSecStockWatch[[#This Row],[ltp]]-foSecStockWatch[[#This Row],[S2]]</f>
        <v>8.8666666666666742</v>
      </c>
      <c r="AD93" s="25">
        <f>foSecStockWatch[[#This Row],[ltp]]-foSecStockWatch[[#This Row],[S3]]</f>
        <v>17.683333333333337</v>
      </c>
      <c r="AE93" s="25">
        <f>foSecStockWatch[[#This Row],[d1open]]-foSecStockWatch[[#This Row],[d1high]]</f>
        <v>-5.6000000000000227</v>
      </c>
      <c r="AF93" s="25">
        <f>foSecStockWatch[[#This Row],[Open-High]]*100/foSecStockWatch[[#This Row],[ltp]]</f>
        <v>-1.3757523645743821</v>
      </c>
      <c r="AG93" s="25">
        <f>foSecStockWatch[[#This Row],[d1high]]-foSecStockWatch[[#This Row],[d1low]]</f>
        <v>10.600000000000023</v>
      </c>
      <c r="AH93" s="25">
        <f>foSecStockWatch[[#This Row],[Open-Low]]*100/foSecStockWatch[[#This Row],[ltp]]</f>
        <v>2.6041026900872182</v>
      </c>
      <c r="AI93" s="25" t="b">
        <f>foSecStockWatch[[#This Row],[ltp]]&gt;foSecStockWatch[[#This Row],[d2close]]</f>
        <v>1</v>
      </c>
      <c r="AJ93" s="2">
        <v>408</v>
      </c>
      <c r="AK93" s="2">
        <v>413.6</v>
      </c>
      <c r="AL93" s="2">
        <v>403</v>
      </c>
      <c r="AM93" s="2">
        <v>409.3</v>
      </c>
      <c r="AN93" s="2">
        <v>415.65</v>
      </c>
      <c r="AO93" s="2">
        <v>418</v>
      </c>
      <c r="AP93" s="2">
        <v>402.55</v>
      </c>
      <c r="AQ93" s="2">
        <v>407</v>
      </c>
      <c r="AR93" s="2">
        <v>410</v>
      </c>
      <c r="AS93" s="2">
        <v>417.75</v>
      </c>
      <c r="AT93" s="2">
        <v>405</v>
      </c>
      <c r="AU93" s="2">
        <v>415.65</v>
      </c>
      <c r="AV93" s="2">
        <v>406</v>
      </c>
      <c r="AW93" s="2">
        <v>412.75</v>
      </c>
      <c r="AX93" s="2">
        <v>398</v>
      </c>
      <c r="AY93" s="2">
        <v>409</v>
      </c>
      <c r="AZ93" s="1"/>
      <c r="BA93" s="1"/>
      <c r="BB93" s="1"/>
      <c r="BC93" s="1"/>
    </row>
    <row r="94" spans="1:55" ht="13.8" hidden="1" x14ac:dyDescent="0.3">
      <c r="A94" s="19" t="s">
        <v>95</v>
      </c>
      <c r="B94" s="20">
        <v>915.05</v>
      </c>
      <c r="C94" s="5" t="str">
        <f>IF(foSecStockWatch[[#This Row],[ltp]] &gt;=foSecStockWatch[[#This Row],[max]],"BUY","NA")</f>
        <v>NA</v>
      </c>
      <c r="D94" s="22">
        <f>MAX(foSecStockWatch[[#This Row],[d1high]],foSecStockWatch[[#This Row],[d2high]],foSecStockWatch[[#This Row],[d3high]],foSecStockWatch[[#This Row],[d4high]])</f>
        <v>927.8</v>
      </c>
      <c r="E94" s="22">
        <f>MIN(foSecStockWatch[[#This Row],[d1low]],foSecStockWatch[[#This Row],[d2low]],foSecStockWatch[[#This Row],[d3low]],foSecStockWatch[[#This Row],[d4low]])</f>
        <v>871</v>
      </c>
      <c r="F94" s="22" t="str">
        <f>IF(foSecStockWatch[[#This Row],[ltp]] &lt;=foSecStockWatch[[#This Row],[low]],"SELL","NA")</f>
        <v>NA</v>
      </c>
      <c r="G94" s="23">
        <v>1067.25</v>
      </c>
      <c r="H94" s="23">
        <v>754.15</v>
      </c>
      <c r="I94" s="26">
        <f>100-foSecStockWatch[[#This Row],[max]]*100/foSecStockWatch[[#This Row],[52_high]]</f>
        <v>13.0662918716327</v>
      </c>
      <c r="J94" s="27">
        <f>foSecStockWatch[[#This Row],[52_low]]*100/foSecStockWatch[[#This Row],[max]]</f>
        <v>81.283681827980175</v>
      </c>
      <c r="K94" s="25">
        <f>foSecStockWatch[[#This Row],[ltp]]-foSecStockWatch[[#This Row],[d2high]]</f>
        <v>-12.150000000000091</v>
      </c>
      <c r="L94" s="25">
        <f>foSecStockWatch[[#This Row],[ltp]]-foSecStockWatch[[#This Row],[d2low]]</f>
        <v>-2.5</v>
      </c>
      <c r="M94" s="25">
        <f>AVERAGE(foSecStockWatch[[#This Row],[d2high]],foSecStockWatch[[#This Row],[d3high]],foSecStockWatch[[#This Row],[d4high]])</f>
        <v>912.7166666666667</v>
      </c>
      <c r="N94" s="25">
        <f>AVERAGE(foSecStockWatch[[#This Row],[d2low]],foSecStockWatch[[#This Row],[d3low]],foSecStockWatch[[#This Row],[d4low]])</f>
        <v>900.35</v>
      </c>
      <c r="O94" s="25" t="str">
        <f>IF(foSecStockWatch[[#This Row],[ltp]] &lt;=foSecStockWatch[[#This Row],[LowAvg]],"RED","NA")</f>
        <v>NA</v>
      </c>
      <c r="P94" s="25" t="str">
        <f>IF(foSecStockWatch[[#This Row],[ltp]] &gt;foSecStockWatch[[#This Row],[HighAvg]],"GREEN","NA")</f>
        <v>GREEN</v>
      </c>
      <c r="Q94" s="25">
        <f>2*foSecStockWatch[[#This Row],[PIVOT]]-foSecStockWatch[[#This Row],[d2low]]</f>
        <v>918.58333333333326</v>
      </c>
      <c r="R94" s="25">
        <f>foSecStockWatch[[#This Row],[PIVOT]]+foSecStockWatch[[#This Row],[d2high]]-foSecStockWatch[[#This Row],[d2low]]</f>
        <v>927.7166666666667</v>
      </c>
      <c r="S94" s="25">
        <f>foSecStockWatch[[#This Row],[R1]]+foSecStockWatch[[#This Row],[d2high]]-foSecStockWatch[[#This Row],[d2low]]</f>
        <v>928.23333333333335</v>
      </c>
      <c r="T94" s="25">
        <f>AVERAGE(foSecStockWatch[[#This Row],[d2high]],foSecStockWatch[[#This Row],[d2close]],foSecStockWatch[[#This Row],[d2low]])</f>
        <v>918.06666666666661</v>
      </c>
      <c r="U94" s="25">
        <f>foSecStockWatch[[#This Row],[PIVOT]]*2-foSecStockWatch[[#This Row],[d2high]]</f>
        <v>908.93333333333317</v>
      </c>
      <c r="V94" s="25">
        <f>foSecStockWatch[[#This Row],[PIVOT]]-(foSecStockWatch[[#This Row],[d2high]]-foSecStockWatch[[#This Row],[d2low]])</f>
        <v>908.41666666666652</v>
      </c>
      <c r="W94" s="25">
        <f>foSecStockWatch[[#This Row],[S1]]-(foSecStockWatch[[#This Row],[d2high]]-foSecStockWatch[[#This Row],[d2low]])</f>
        <v>899.28333333333308</v>
      </c>
      <c r="X94" s="25">
        <f>foSecStockWatch[[#This Row],[ltp]]-foSecStockWatch[[#This Row],[PIVOT]]</f>
        <v>-3.0166666666666515</v>
      </c>
      <c r="Y94" s="25">
        <f>foSecStockWatch[[#This Row],[ltp]]-foSecStockWatch[[#This Row],[R1]]</f>
        <v>-3.533333333333303</v>
      </c>
      <c r="Z94" s="25">
        <f>foSecStockWatch[[#This Row],[ltp]]-foSecStockWatch[[#This Row],[R2]]</f>
        <v>-12.666666666666742</v>
      </c>
      <c r="AA94" s="25">
        <f>foSecStockWatch[[#This Row],[ltp]]-foSecStockWatch[[#This Row],[R3]]</f>
        <v>-13.183333333333394</v>
      </c>
      <c r="AB94" s="25">
        <f>foSecStockWatch[[#This Row],[ltp]]-foSecStockWatch[[#This Row],[S1]]</f>
        <v>6.1166666666667879</v>
      </c>
      <c r="AC94" s="25">
        <f>foSecStockWatch[[#This Row],[ltp]]-foSecStockWatch[[#This Row],[S2]]</f>
        <v>6.6333333333334394</v>
      </c>
      <c r="AD94" s="25">
        <f>foSecStockWatch[[#This Row],[ltp]]-foSecStockWatch[[#This Row],[S3]]</f>
        <v>15.766666666666879</v>
      </c>
      <c r="AE94" s="25">
        <f>foSecStockWatch[[#This Row],[d1open]]-foSecStockWatch[[#This Row],[d1high]]</f>
        <v>-7.7999999999999545</v>
      </c>
      <c r="AF94" s="25">
        <f>foSecStockWatch[[#This Row],[Open-High]]*100/foSecStockWatch[[#This Row],[ltp]]</f>
        <v>-0.85241243647887599</v>
      </c>
      <c r="AG94" s="25">
        <f>foSecStockWatch[[#This Row],[d1high]]-foSecStockWatch[[#This Row],[d1low]]</f>
        <v>15.799999999999955</v>
      </c>
      <c r="AH94" s="25">
        <f>foSecStockWatch[[#This Row],[Open-Low]]*100/foSecStockWatch[[#This Row],[ltp]]</f>
        <v>1.7266816020982412</v>
      </c>
      <c r="AI94" s="25" t="b">
        <f>foSecStockWatch[[#This Row],[ltp]]&gt;foSecStockWatch[[#This Row],[d2close]]</f>
        <v>1</v>
      </c>
      <c r="AJ94" s="2">
        <v>920</v>
      </c>
      <c r="AK94" s="2">
        <v>927.8</v>
      </c>
      <c r="AL94" s="2">
        <v>912</v>
      </c>
      <c r="AM94" s="2">
        <v>916.05</v>
      </c>
      <c r="AN94" s="2">
        <v>916</v>
      </c>
      <c r="AO94" s="2">
        <v>927.2</v>
      </c>
      <c r="AP94" s="2">
        <v>909.45</v>
      </c>
      <c r="AQ94" s="2">
        <v>917.55</v>
      </c>
      <c r="AR94" s="2">
        <v>897.75</v>
      </c>
      <c r="AS94" s="2">
        <v>918</v>
      </c>
      <c r="AT94" s="2">
        <v>892.85</v>
      </c>
      <c r="AU94" s="2">
        <v>912.5</v>
      </c>
      <c r="AV94" s="2">
        <v>882.4</v>
      </c>
      <c r="AW94" s="2">
        <v>892.95</v>
      </c>
      <c r="AX94" s="2">
        <v>871</v>
      </c>
      <c r="AY94" s="2">
        <v>890</v>
      </c>
      <c r="AZ94" s="1"/>
      <c r="BA94" s="1"/>
      <c r="BB94" s="1"/>
      <c r="BC94" s="1"/>
    </row>
    <row r="95" spans="1:55" ht="13.8" hidden="1" x14ac:dyDescent="0.3">
      <c r="A95" s="19" t="s">
        <v>96</v>
      </c>
      <c r="B95" s="20">
        <v>723.25</v>
      </c>
      <c r="C95" s="5" t="str">
        <f>IF(foSecStockWatch[[#This Row],[ltp]] &gt;=foSecStockWatch[[#This Row],[max]],"BUY","NA")</f>
        <v>NA</v>
      </c>
      <c r="D95" s="22">
        <f>MAX(foSecStockWatch[[#This Row],[d1high]],foSecStockWatch[[#This Row],[d2high]],foSecStockWatch[[#This Row],[d3high]],foSecStockWatch[[#This Row],[d4high]])</f>
        <v>742.8</v>
      </c>
      <c r="E95" s="22">
        <f>MIN(foSecStockWatch[[#This Row],[d1low]],foSecStockWatch[[#This Row],[d2low]],foSecStockWatch[[#This Row],[d3low]],foSecStockWatch[[#This Row],[d4low]])</f>
        <v>705</v>
      </c>
      <c r="F95" s="22" t="str">
        <f>IF(foSecStockWatch[[#This Row],[ltp]] &lt;=foSecStockWatch[[#This Row],[low]],"SELL","NA")</f>
        <v>NA</v>
      </c>
      <c r="G95" s="23">
        <v>1029.0999999999999</v>
      </c>
      <c r="H95" s="23">
        <v>652.04999999999995</v>
      </c>
      <c r="I95" s="26">
        <f>100-foSecStockWatch[[#This Row],[max]]*100/foSecStockWatch[[#This Row],[52_high]]</f>
        <v>27.820425614614706</v>
      </c>
      <c r="J95" s="27">
        <f>foSecStockWatch[[#This Row],[52_low]]*100/foSecStockWatch[[#This Row],[max]]</f>
        <v>87.782714054927297</v>
      </c>
      <c r="K95" s="25">
        <f>foSecStockWatch[[#This Row],[ltp]]-foSecStockWatch[[#This Row],[d2high]]</f>
        <v>-10.450000000000045</v>
      </c>
      <c r="L95" s="25">
        <f>foSecStockWatch[[#This Row],[ltp]]-foSecStockWatch[[#This Row],[d2low]]</f>
        <v>-1.25</v>
      </c>
      <c r="M95" s="25">
        <f>AVERAGE(foSecStockWatch[[#This Row],[d2high]],foSecStockWatch[[#This Row],[d3high]],foSecStockWatch[[#This Row],[d4high]])</f>
        <v>730.33333333333337</v>
      </c>
      <c r="N95" s="25">
        <f>AVERAGE(foSecStockWatch[[#This Row],[d2low]],foSecStockWatch[[#This Row],[d3low]],foSecStockWatch[[#This Row],[d4low]])</f>
        <v>717.66666666666663</v>
      </c>
      <c r="O95" s="25" t="str">
        <f>IF(foSecStockWatch[[#This Row],[ltp]] &lt;=foSecStockWatch[[#This Row],[LowAvg]],"RED","NA")</f>
        <v>NA</v>
      </c>
      <c r="P95" s="25" t="str">
        <f>IF(foSecStockWatch[[#This Row],[ltp]] &gt;foSecStockWatch[[#This Row],[HighAvg]],"GREEN","NA")</f>
        <v>NA</v>
      </c>
      <c r="Q95" s="25">
        <f>2*foSecStockWatch[[#This Row],[PIVOT]]-foSecStockWatch[[#This Row],[d2low]]</f>
        <v>727.66666666666674</v>
      </c>
      <c r="R95" s="25">
        <f>foSecStockWatch[[#This Row],[PIVOT]]+foSecStockWatch[[#This Row],[d2high]]-foSecStockWatch[[#This Row],[d2low]]</f>
        <v>735.2833333333333</v>
      </c>
      <c r="S95" s="25">
        <f>foSecStockWatch[[#This Row],[R1]]+foSecStockWatch[[#This Row],[d2high]]-foSecStockWatch[[#This Row],[d2low]]</f>
        <v>736.86666666666679</v>
      </c>
      <c r="T95" s="25">
        <f>AVERAGE(foSecStockWatch[[#This Row],[d2high]],foSecStockWatch[[#This Row],[d2close]],foSecStockWatch[[#This Row],[d2low]])</f>
        <v>726.08333333333337</v>
      </c>
      <c r="U95" s="25">
        <f>foSecStockWatch[[#This Row],[PIVOT]]*2-foSecStockWatch[[#This Row],[d2high]]</f>
        <v>718.4666666666667</v>
      </c>
      <c r="V95" s="25">
        <f>foSecStockWatch[[#This Row],[PIVOT]]-(foSecStockWatch[[#This Row],[d2high]]-foSecStockWatch[[#This Row],[d2low]])</f>
        <v>716.88333333333333</v>
      </c>
      <c r="W95" s="25">
        <f>foSecStockWatch[[#This Row],[S1]]-(foSecStockWatch[[#This Row],[d2high]]-foSecStockWatch[[#This Row],[d2low]])</f>
        <v>709.26666666666665</v>
      </c>
      <c r="X95" s="25">
        <f>foSecStockWatch[[#This Row],[ltp]]-foSecStockWatch[[#This Row],[PIVOT]]</f>
        <v>-2.8333333333333712</v>
      </c>
      <c r="Y95" s="25">
        <f>foSecStockWatch[[#This Row],[ltp]]-foSecStockWatch[[#This Row],[R1]]</f>
        <v>-4.4166666666667425</v>
      </c>
      <c r="Z95" s="25">
        <f>foSecStockWatch[[#This Row],[ltp]]-foSecStockWatch[[#This Row],[R2]]</f>
        <v>-12.033333333333303</v>
      </c>
      <c r="AA95" s="25">
        <f>foSecStockWatch[[#This Row],[ltp]]-foSecStockWatch[[#This Row],[R3]]</f>
        <v>-13.616666666666788</v>
      </c>
      <c r="AB95" s="25">
        <f>foSecStockWatch[[#This Row],[ltp]]-foSecStockWatch[[#This Row],[S1]]</f>
        <v>4.783333333333303</v>
      </c>
      <c r="AC95" s="25">
        <f>foSecStockWatch[[#This Row],[ltp]]-foSecStockWatch[[#This Row],[S2]]</f>
        <v>6.3666666666666742</v>
      </c>
      <c r="AD95" s="25">
        <f>foSecStockWatch[[#This Row],[ltp]]-foSecStockWatch[[#This Row],[S3]]</f>
        <v>13.983333333333348</v>
      </c>
      <c r="AE95" s="25">
        <f>foSecStockWatch[[#This Row],[d1open]]-foSecStockWatch[[#This Row],[d1high]]</f>
        <v>-23.799999999999955</v>
      </c>
      <c r="AF95" s="25">
        <f>foSecStockWatch[[#This Row],[Open-High]]*100/foSecStockWatch[[#This Row],[ltp]]</f>
        <v>-3.2907016937435127</v>
      </c>
      <c r="AG95" s="25">
        <f>foSecStockWatch[[#This Row],[d1high]]-foSecStockWatch[[#This Row],[d1low]]</f>
        <v>26.799999999999955</v>
      </c>
      <c r="AH95" s="25">
        <f>foSecStockWatch[[#This Row],[Open-Low]]*100/foSecStockWatch[[#This Row],[ltp]]</f>
        <v>3.7054960248876534</v>
      </c>
      <c r="AI95" s="25" t="b">
        <f>foSecStockWatch[[#This Row],[ltp]]&gt;foSecStockWatch[[#This Row],[d2close]]</f>
        <v>1</v>
      </c>
      <c r="AJ95" s="2">
        <v>719</v>
      </c>
      <c r="AK95" s="2">
        <v>742.8</v>
      </c>
      <c r="AL95" s="2">
        <v>716</v>
      </c>
      <c r="AM95" s="2">
        <v>724.9</v>
      </c>
      <c r="AN95" s="2">
        <v>724.9</v>
      </c>
      <c r="AO95" s="2">
        <v>733.7</v>
      </c>
      <c r="AP95" s="2">
        <v>720.05</v>
      </c>
      <c r="AQ95" s="2">
        <v>724.5</v>
      </c>
      <c r="AR95" s="2">
        <v>724</v>
      </c>
      <c r="AS95" s="2">
        <v>731.9</v>
      </c>
      <c r="AT95" s="2">
        <v>714</v>
      </c>
      <c r="AU95" s="2">
        <v>723.5</v>
      </c>
      <c r="AV95" s="2">
        <v>715</v>
      </c>
      <c r="AW95" s="2">
        <v>725.4</v>
      </c>
      <c r="AX95" s="2">
        <v>705</v>
      </c>
      <c r="AY95" s="2">
        <v>721</v>
      </c>
      <c r="AZ95" s="1"/>
      <c r="BA95" s="1"/>
      <c r="BB95" s="1"/>
      <c r="BC95" s="1"/>
    </row>
    <row r="96" spans="1:55" ht="13.8" hidden="1" x14ac:dyDescent="0.3">
      <c r="A96" s="19" t="s">
        <v>97</v>
      </c>
      <c r="B96" s="20">
        <v>95.8</v>
      </c>
      <c r="C96" s="5" t="str">
        <f>IF(foSecStockWatch[[#This Row],[ltp]] &gt;=foSecStockWatch[[#This Row],[max]],"BUY","NA")</f>
        <v>NA</v>
      </c>
      <c r="D96" s="22">
        <f>MAX(foSecStockWatch[[#This Row],[d1high]],foSecStockWatch[[#This Row],[d2high]],foSecStockWatch[[#This Row],[d3high]],foSecStockWatch[[#This Row],[d4high]])</f>
        <v>99</v>
      </c>
      <c r="E96" s="22">
        <f>MIN(foSecStockWatch[[#This Row],[d1low]],foSecStockWatch[[#This Row],[d2low]],foSecStockWatch[[#This Row],[d3low]],foSecStockWatch[[#This Row],[d4low]])</f>
        <v>95</v>
      </c>
      <c r="F96" s="22" t="str">
        <f>IF(foSecStockWatch[[#This Row],[ltp]] &lt;=foSecStockWatch[[#This Row],[low]],"SELL","NA")</f>
        <v>NA</v>
      </c>
      <c r="G96" s="23">
        <v>179.1</v>
      </c>
      <c r="H96" s="23">
        <v>91.1</v>
      </c>
      <c r="I96" s="26">
        <f>100-foSecStockWatch[[#This Row],[max]]*100/foSecStockWatch[[#This Row],[52_high]]</f>
        <v>44.723618090452263</v>
      </c>
      <c r="J96" s="27">
        <f>foSecStockWatch[[#This Row],[52_low]]*100/foSecStockWatch[[#This Row],[max]]</f>
        <v>92.020202020202021</v>
      </c>
      <c r="K96" s="25">
        <f>foSecStockWatch[[#This Row],[ltp]]-foSecStockWatch[[#This Row],[d2high]]</f>
        <v>-2.0499999999999972</v>
      </c>
      <c r="L96" s="25">
        <f>foSecStockWatch[[#This Row],[ltp]]-foSecStockWatch[[#This Row],[d2low]]</f>
        <v>-0.35000000000000853</v>
      </c>
      <c r="M96" s="25">
        <f>AVERAGE(foSecStockWatch[[#This Row],[d2high]],foSecStockWatch[[#This Row],[d3high]],foSecStockWatch[[#This Row],[d4high]])</f>
        <v>98.416666666666671</v>
      </c>
      <c r="N96" s="25">
        <f>AVERAGE(foSecStockWatch[[#This Row],[d2low]],foSecStockWatch[[#This Row],[d3low]],foSecStockWatch[[#This Row],[d4low]])</f>
        <v>96.433333333333337</v>
      </c>
      <c r="O96" s="25" t="str">
        <f>IF(foSecStockWatch[[#This Row],[ltp]] &lt;=foSecStockWatch[[#This Row],[LowAvg]],"RED","NA")</f>
        <v>RED</v>
      </c>
      <c r="P96" s="25" t="str">
        <f>IF(foSecStockWatch[[#This Row],[ltp]] &gt;foSecStockWatch[[#This Row],[HighAvg]],"GREEN","NA")</f>
        <v>NA</v>
      </c>
      <c r="Q96" s="25">
        <f>2*foSecStockWatch[[#This Row],[PIVOT]]-foSecStockWatch[[#This Row],[d2low]]</f>
        <v>96.183333333333337</v>
      </c>
      <c r="R96" s="25">
        <f>foSecStockWatch[[#This Row],[PIVOT]]+foSecStockWatch[[#This Row],[d2high]]-foSecStockWatch[[#This Row],[d2low]]</f>
        <v>97.866666666666646</v>
      </c>
      <c r="S96" s="25">
        <f>foSecStockWatch[[#This Row],[R1]]+foSecStockWatch[[#This Row],[d2high]]-foSecStockWatch[[#This Row],[d2low]]</f>
        <v>97.883333333333326</v>
      </c>
      <c r="T96" s="25">
        <f>AVERAGE(foSecStockWatch[[#This Row],[d2high]],foSecStockWatch[[#This Row],[d2close]],foSecStockWatch[[#This Row],[d2low]])</f>
        <v>96.166666666666671</v>
      </c>
      <c r="U96" s="25">
        <f>foSecStockWatch[[#This Row],[PIVOT]]*2-foSecStockWatch[[#This Row],[d2high]]</f>
        <v>94.483333333333348</v>
      </c>
      <c r="V96" s="25">
        <f>foSecStockWatch[[#This Row],[PIVOT]]-(foSecStockWatch[[#This Row],[d2high]]-foSecStockWatch[[#This Row],[d2low]])</f>
        <v>94.466666666666683</v>
      </c>
      <c r="W96" s="25">
        <f>foSecStockWatch[[#This Row],[S1]]-(foSecStockWatch[[#This Row],[d2high]]-foSecStockWatch[[#This Row],[d2low]])</f>
        <v>92.78333333333336</v>
      </c>
      <c r="X96" s="25">
        <f>foSecStockWatch[[#This Row],[ltp]]-foSecStockWatch[[#This Row],[PIVOT]]</f>
        <v>-0.36666666666667425</v>
      </c>
      <c r="Y96" s="25">
        <f>foSecStockWatch[[#This Row],[ltp]]-foSecStockWatch[[#This Row],[R1]]</f>
        <v>-0.38333333333333997</v>
      </c>
      <c r="Z96" s="25">
        <f>foSecStockWatch[[#This Row],[ltp]]-foSecStockWatch[[#This Row],[R2]]</f>
        <v>-2.0666666666666487</v>
      </c>
      <c r="AA96" s="25">
        <f>foSecStockWatch[[#This Row],[ltp]]-foSecStockWatch[[#This Row],[R3]]</f>
        <v>-2.0833333333333286</v>
      </c>
      <c r="AB96" s="25">
        <f>foSecStockWatch[[#This Row],[ltp]]-foSecStockWatch[[#This Row],[S1]]</f>
        <v>1.3166666666666487</v>
      </c>
      <c r="AC96" s="25">
        <f>foSecStockWatch[[#This Row],[ltp]]-foSecStockWatch[[#This Row],[S2]]</f>
        <v>1.3333333333333144</v>
      </c>
      <c r="AD96" s="25">
        <f>foSecStockWatch[[#This Row],[ltp]]-foSecStockWatch[[#This Row],[S3]]</f>
        <v>3.0166666666666373</v>
      </c>
      <c r="AE96" s="25">
        <f>foSecStockWatch[[#This Row],[d1open]]-foSecStockWatch[[#This Row],[d1high]]</f>
        <v>-0.34999999999999432</v>
      </c>
      <c r="AF96" s="25">
        <f>foSecStockWatch[[#This Row],[Open-High]]*100/foSecStockWatch[[#This Row],[ltp]]</f>
        <v>-0.36534446764091266</v>
      </c>
      <c r="AG96" s="25">
        <f>foSecStockWatch[[#This Row],[d1high]]-foSecStockWatch[[#This Row],[d1low]]</f>
        <v>2.3499999999999943</v>
      </c>
      <c r="AH96" s="25">
        <f>foSecStockWatch[[#This Row],[Open-Low]]*100/foSecStockWatch[[#This Row],[ltp]]</f>
        <v>2.4530271398747332</v>
      </c>
      <c r="AI96" s="25" t="b">
        <f>foSecStockWatch[[#This Row],[ltp]]&gt;foSecStockWatch[[#This Row],[d2close]]</f>
        <v>1</v>
      </c>
      <c r="AJ96" s="2">
        <v>97</v>
      </c>
      <c r="AK96" s="2">
        <v>97.35</v>
      </c>
      <c r="AL96" s="2">
        <v>95</v>
      </c>
      <c r="AM96" s="2">
        <v>95.95</v>
      </c>
      <c r="AN96" s="2">
        <v>97.15</v>
      </c>
      <c r="AO96" s="2">
        <v>97.85</v>
      </c>
      <c r="AP96" s="2">
        <v>94.5</v>
      </c>
      <c r="AQ96" s="2">
        <v>96.15</v>
      </c>
      <c r="AR96" s="2">
        <v>98</v>
      </c>
      <c r="AS96" s="2">
        <v>98.4</v>
      </c>
      <c r="AT96" s="2">
        <v>95.8</v>
      </c>
      <c r="AU96" s="2">
        <v>97.15</v>
      </c>
      <c r="AV96" s="2">
        <v>98</v>
      </c>
      <c r="AW96" s="2">
        <v>99</v>
      </c>
      <c r="AX96" s="2">
        <v>96</v>
      </c>
      <c r="AY96" s="2">
        <v>98</v>
      </c>
      <c r="AZ96" s="1"/>
      <c r="BA96" s="1"/>
      <c r="BB96" s="1"/>
      <c r="BC96" s="1"/>
    </row>
    <row r="97" spans="1:55" ht="13.8" hidden="1" x14ac:dyDescent="0.3">
      <c r="A97" s="19" t="s">
        <v>98</v>
      </c>
      <c r="B97" s="20">
        <v>61630</v>
      </c>
      <c r="C97" s="5" t="str">
        <f>IF(foSecStockWatch[[#This Row],[ltp]] &gt;=foSecStockWatch[[#This Row],[max]],"BUY","NA")</f>
        <v>NA</v>
      </c>
      <c r="D97" s="22">
        <f>MAX(foSecStockWatch[[#This Row],[d1high]],foSecStockWatch[[#This Row],[d2high]],foSecStockWatch[[#This Row],[d3high]],foSecStockWatch[[#This Row],[d4high]])</f>
        <v>61887.55</v>
      </c>
      <c r="E97" s="22">
        <f>MIN(foSecStockWatch[[#This Row],[d1low]],foSecStockWatch[[#This Row],[d2low]],foSecStockWatch[[#This Row],[d3low]],foSecStockWatch[[#This Row],[d4low]])</f>
        <v>60600</v>
      </c>
      <c r="F97" s="22" t="str">
        <f>IF(foSecStockWatch[[#This Row],[ltp]] &lt;=foSecStockWatch[[#This Row],[low]],"SELL","NA")</f>
        <v>NA</v>
      </c>
      <c r="G97" s="23">
        <v>69900</v>
      </c>
      <c r="H97" s="23">
        <v>51586.3</v>
      </c>
      <c r="I97" s="26">
        <f>100-foSecStockWatch[[#This Row],[max]]*100/foSecStockWatch[[#This Row],[52_high]]</f>
        <v>11.462732474964241</v>
      </c>
      <c r="J97" s="27">
        <f>foSecStockWatch[[#This Row],[52_low]]*100/foSecStockWatch[[#This Row],[max]]</f>
        <v>83.35489125034033</v>
      </c>
      <c r="K97" s="25">
        <f>foSecStockWatch[[#This Row],[ltp]]-foSecStockWatch[[#This Row],[d2high]]</f>
        <v>241</v>
      </c>
      <c r="L97" s="25">
        <f>foSecStockWatch[[#This Row],[ltp]]-foSecStockWatch[[#This Row],[d2low]]</f>
        <v>456</v>
      </c>
      <c r="M97" s="25">
        <f>AVERAGE(foSecStockWatch[[#This Row],[d2high]],foSecStockWatch[[#This Row],[d3high]],foSecStockWatch[[#This Row],[d4high]])</f>
        <v>61482.966666666667</v>
      </c>
      <c r="N97" s="25">
        <f>AVERAGE(foSecStockWatch[[#This Row],[d2low]],foSecStockWatch[[#This Row],[d3low]],foSecStockWatch[[#This Row],[d4low]])</f>
        <v>60986.700000000004</v>
      </c>
      <c r="O97" s="25" t="str">
        <f>IF(foSecStockWatch[[#This Row],[ltp]] &lt;=foSecStockWatch[[#This Row],[LowAvg]],"RED","NA")</f>
        <v>NA</v>
      </c>
      <c r="P97" s="25" t="str">
        <f>IF(foSecStockWatch[[#This Row],[ltp]] &gt;foSecStockWatch[[#This Row],[HighAvg]],"GREEN","NA")</f>
        <v>GREEN</v>
      </c>
      <c r="Q97" s="25">
        <f>2*foSecStockWatch[[#This Row],[PIVOT]]-foSecStockWatch[[#This Row],[d2low]]</f>
        <v>61025.900000000009</v>
      </c>
      <c r="R97" s="25">
        <f>foSecStockWatch[[#This Row],[PIVOT]]+foSecStockWatch[[#This Row],[d2high]]-foSecStockWatch[[#This Row],[d2low]]</f>
        <v>61314.950000000012</v>
      </c>
      <c r="S97" s="25">
        <f>foSecStockWatch[[#This Row],[R1]]+foSecStockWatch[[#This Row],[d2high]]-foSecStockWatch[[#This Row],[d2low]]</f>
        <v>61240.900000000009</v>
      </c>
      <c r="T97" s="25">
        <f>AVERAGE(foSecStockWatch[[#This Row],[d2high]],foSecStockWatch[[#This Row],[d2close]],foSecStockWatch[[#This Row],[d2low]])</f>
        <v>61099.950000000004</v>
      </c>
      <c r="U97" s="25">
        <f>foSecStockWatch[[#This Row],[PIVOT]]*2-foSecStockWatch[[#This Row],[d2high]]</f>
        <v>60810.900000000009</v>
      </c>
      <c r="V97" s="25">
        <f>foSecStockWatch[[#This Row],[PIVOT]]-(foSecStockWatch[[#This Row],[d2high]]-foSecStockWatch[[#This Row],[d2low]])</f>
        <v>60884.950000000004</v>
      </c>
      <c r="W97" s="25">
        <f>foSecStockWatch[[#This Row],[S1]]-(foSecStockWatch[[#This Row],[d2high]]-foSecStockWatch[[#This Row],[d2low]])</f>
        <v>60595.900000000009</v>
      </c>
      <c r="X97" s="25">
        <f>foSecStockWatch[[#This Row],[ltp]]-foSecStockWatch[[#This Row],[PIVOT]]</f>
        <v>530.04999999999563</v>
      </c>
      <c r="Y97" s="25">
        <f>foSecStockWatch[[#This Row],[ltp]]-foSecStockWatch[[#This Row],[R1]]</f>
        <v>604.09999999999127</v>
      </c>
      <c r="Z97" s="25">
        <f>foSecStockWatch[[#This Row],[ltp]]-foSecStockWatch[[#This Row],[R2]]</f>
        <v>315.04999999998836</v>
      </c>
      <c r="AA97" s="25">
        <f>foSecStockWatch[[#This Row],[ltp]]-foSecStockWatch[[#This Row],[R3]]</f>
        <v>389.09999999999127</v>
      </c>
      <c r="AB97" s="25">
        <f>foSecStockWatch[[#This Row],[ltp]]-foSecStockWatch[[#This Row],[S1]]</f>
        <v>819.09999999999127</v>
      </c>
      <c r="AC97" s="25">
        <f>foSecStockWatch[[#This Row],[ltp]]-foSecStockWatch[[#This Row],[S2]]</f>
        <v>745.04999999999563</v>
      </c>
      <c r="AD97" s="25">
        <f>foSecStockWatch[[#This Row],[ltp]]-foSecStockWatch[[#This Row],[S3]]</f>
        <v>1034.0999999999913</v>
      </c>
      <c r="AE97" s="25">
        <f>foSecStockWatch[[#This Row],[d1open]]-foSecStockWatch[[#This Row],[d1high]]</f>
        <v>-637.55000000000291</v>
      </c>
      <c r="AF97" s="25">
        <f>foSecStockWatch[[#This Row],[Open-High]]*100/foSecStockWatch[[#This Row],[ltp]]</f>
        <v>-1.0344799610579312</v>
      </c>
      <c r="AG97" s="25">
        <f>foSecStockWatch[[#This Row],[d1high]]-foSecStockWatch[[#This Row],[d1low]]</f>
        <v>837.55000000000291</v>
      </c>
      <c r="AH97" s="25">
        <f>foSecStockWatch[[#This Row],[Open-Low]]*100/foSecStockWatch[[#This Row],[ltp]]</f>
        <v>1.3589972416031202</v>
      </c>
      <c r="AI97" s="25" t="b">
        <f>foSecStockWatch[[#This Row],[ltp]]&gt;foSecStockWatch[[#This Row],[d2close]]</f>
        <v>1</v>
      </c>
      <c r="AJ97" s="2">
        <v>61250</v>
      </c>
      <c r="AK97" s="2">
        <v>61887.55</v>
      </c>
      <c r="AL97" s="2">
        <v>61050</v>
      </c>
      <c r="AM97" s="2">
        <v>61722.7</v>
      </c>
      <c r="AN97" s="2">
        <v>61200</v>
      </c>
      <c r="AO97" s="2">
        <v>61389</v>
      </c>
      <c r="AP97" s="2">
        <v>60736.85</v>
      </c>
      <c r="AQ97" s="2">
        <v>61174</v>
      </c>
      <c r="AR97" s="2">
        <v>61250.5</v>
      </c>
      <c r="AS97" s="2">
        <v>61500.9</v>
      </c>
      <c r="AT97" s="2">
        <v>60283.55</v>
      </c>
      <c r="AU97" s="2">
        <v>61186.1</v>
      </c>
      <c r="AV97" s="2">
        <v>60989</v>
      </c>
      <c r="AW97" s="2">
        <v>61559</v>
      </c>
      <c r="AX97" s="2">
        <v>60600</v>
      </c>
      <c r="AY97" s="2">
        <v>61165</v>
      </c>
      <c r="AZ97" s="1"/>
      <c r="BA97" s="1"/>
      <c r="BB97" s="1"/>
      <c r="BC97" s="1"/>
    </row>
    <row r="98" spans="1:55" ht="13.8" hidden="1" x14ac:dyDescent="0.3">
      <c r="A98" s="19" t="s">
        <v>99</v>
      </c>
      <c r="B98" s="20">
        <v>666</v>
      </c>
      <c r="C98" s="5" t="str">
        <f>IF(foSecStockWatch[[#This Row],[ltp]] &gt;=foSecStockWatch[[#This Row],[max]],"BUY","NA")</f>
        <v>NA</v>
      </c>
      <c r="D98" s="22">
        <f>MAX(foSecStockWatch[[#This Row],[d1high]],foSecStockWatch[[#This Row],[d2high]],foSecStockWatch[[#This Row],[d3high]],foSecStockWatch[[#This Row],[d4high]])</f>
        <v>689.95</v>
      </c>
      <c r="E98" s="22">
        <f>MIN(foSecStockWatch[[#This Row],[d1low]],foSecStockWatch[[#This Row],[d2low]],foSecStockWatch[[#This Row],[d3low]],foSecStockWatch[[#This Row],[d4low]])</f>
        <v>654</v>
      </c>
      <c r="F98" s="22" t="str">
        <f>IF(foSecStockWatch[[#This Row],[ltp]] &lt;=foSecStockWatch[[#This Row],[low]],"SELL","NA")</f>
        <v>NA</v>
      </c>
      <c r="G98" s="23">
        <v>699</v>
      </c>
      <c r="H98" s="23">
        <v>367.2</v>
      </c>
      <c r="I98" s="26">
        <f>100-foSecStockWatch[[#This Row],[max]]*100/foSecStockWatch[[#This Row],[52_high]]</f>
        <v>1.2947067238912666</v>
      </c>
      <c r="J98" s="27">
        <f>foSecStockWatch[[#This Row],[52_low]]*100/foSecStockWatch[[#This Row],[max]]</f>
        <v>53.221247916515686</v>
      </c>
      <c r="K98" s="25">
        <f>foSecStockWatch[[#This Row],[ltp]]-foSecStockWatch[[#This Row],[d2high]]</f>
        <v>-20.399999999999977</v>
      </c>
      <c r="L98" s="25">
        <f>foSecStockWatch[[#This Row],[ltp]]-foSecStockWatch[[#This Row],[d2low]]</f>
        <v>-1.2999999999999545</v>
      </c>
      <c r="M98" s="25">
        <f>AVERAGE(foSecStockWatch[[#This Row],[d2high]],foSecStockWatch[[#This Row],[d3high]],foSecStockWatch[[#This Row],[d4high]])</f>
        <v>683.51666666666677</v>
      </c>
      <c r="N98" s="25">
        <f>AVERAGE(foSecStockWatch[[#This Row],[d2low]],foSecStockWatch[[#This Row],[d3low]],foSecStockWatch[[#This Row],[d4low]])</f>
        <v>671.4666666666667</v>
      </c>
      <c r="O98" s="25" t="str">
        <f>IF(foSecStockWatch[[#This Row],[ltp]] &lt;=foSecStockWatch[[#This Row],[LowAvg]],"RED","NA")</f>
        <v>RED</v>
      </c>
      <c r="P98" s="25" t="str">
        <f>IF(foSecStockWatch[[#This Row],[ltp]] &gt;foSecStockWatch[[#This Row],[HighAvg]],"GREEN","NA")</f>
        <v>NA</v>
      </c>
      <c r="Q98" s="25">
        <f>2*foSecStockWatch[[#This Row],[PIVOT]]-foSecStockWatch[[#This Row],[d2low]]</f>
        <v>677.19999999999982</v>
      </c>
      <c r="R98" s="25">
        <f>foSecStockWatch[[#This Row],[PIVOT]]+foSecStockWatch[[#This Row],[d2high]]-foSecStockWatch[[#This Row],[d2low]]</f>
        <v>691.34999999999991</v>
      </c>
      <c r="S98" s="25">
        <f>foSecStockWatch[[#This Row],[R1]]+foSecStockWatch[[#This Row],[d2high]]-foSecStockWatch[[#This Row],[d2low]]</f>
        <v>696.3</v>
      </c>
      <c r="T98" s="25">
        <f>AVERAGE(foSecStockWatch[[#This Row],[d2high]],foSecStockWatch[[#This Row],[d2close]],foSecStockWatch[[#This Row],[d2low]])</f>
        <v>672.24999999999989</v>
      </c>
      <c r="U98" s="25">
        <f>foSecStockWatch[[#This Row],[PIVOT]]*2-foSecStockWatch[[#This Row],[d2high]]</f>
        <v>658.0999999999998</v>
      </c>
      <c r="V98" s="25">
        <f>foSecStockWatch[[#This Row],[PIVOT]]-(foSecStockWatch[[#This Row],[d2high]]-foSecStockWatch[[#This Row],[d2low]])</f>
        <v>653.14999999999986</v>
      </c>
      <c r="W98" s="25">
        <f>foSecStockWatch[[#This Row],[S1]]-(foSecStockWatch[[#This Row],[d2high]]-foSecStockWatch[[#This Row],[d2low]])</f>
        <v>638.99999999999977</v>
      </c>
      <c r="X98" s="25">
        <f>foSecStockWatch[[#This Row],[ltp]]-foSecStockWatch[[#This Row],[PIVOT]]</f>
        <v>-6.2499999999998863</v>
      </c>
      <c r="Y98" s="25">
        <f>foSecStockWatch[[#This Row],[ltp]]-foSecStockWatch[[#This Row],[R1]]</f>
        <v>-11.199999999999818</v>
      </c>
      <c r="Z98" s="25">
        <f>foSecStockWatch[[#This Row],[ltp]]-foSecStockWatch[[#This Row],[R2]]</f>
        <v>-25.349999999999909</v>
      </c>
      <c r="AA98" s="25">
        <f>foSecStockWatch[[#This Row],[ltp]]-foSecStockWatch[[#This Row],[R3]]</f>
        <v>-30.299999999999955</v>
      </c>
      <c r="AB98" s="25">
        <f>foSecStockWatch[[#This Row],[ltp]]-foSecStockWatch[[#This Row],[S1]]</f>
        <v>7.9000000000002046</v>
      </c>
      <c r="AC98" s="25">
        <f>foSecStockWatch[[#This Row],[ltp]]-foSecStockWatch[[#This Row],[S2]]</f>
        <v>12.850000000000136</v>
      </c>
      <c r="AD98" s="25">
        <f>foSecStockWatch[[#This Row],[ltp]]-foSecStockWatch[[#This Row],[S3]]</f>
        <v>27.000000000000227</v>
      </c>
      <c r="AE98" s="25">
        <f>foSecStockWatch[[#This Row],[d1open]]-foSecStockWatch[[#This Row],[d1high]]</f>
        <v>-8.25</v>
      </c>
      <c r="AF98" s="25">
        <f>foSecStockWatch[[#This Row],[Open-High]]*100/foSecStockWatch[[#This Row],[ltp]]</f>
        <v>-1.2387387387387387</v>
      </c>
      <c r="AG98" s="25">
        <f>foSecStockWatch[[#This Row],[d1high]]-foSecStockWatch[[#This Row],[d1low]]</f>
        <v>25.25</v>
      </c>
      <c r="AH98" s="25">
        <f>foSecStockWatch[[#This Row],[Open-Low]]*100/foSecStockWatch[[#This Row],[ltp]]</f>
        <v>3.7912912912912913</v>
      </c>
      <c r="AI98" s="25" t="b">
        <f>foSecStockWatch[[#This Row],[ltp]]&gt;foSecStockWatch[[#This Row],[d2close]]</f>
        <v>1</v>
      </c>
      <c r="AJ98" s="2">
        <v>671</v>
      </c>
      <c r="AK98" s="2">
        <v>679.25</v>
      </c>
      <c r="AL98" s="2">
        <v>654</v>
      </c>
      <c r="AM98" s="2">
        <v>663.25</v>
      </c>
      <c r="AN98" s="2">
        <v>685</v>
      </c>
      <c r="AO98" s="2">
        <v>686.4</v>
      </c>
      <c r="AP98" s="2">
        <v>663.05</v>
      </c>
      <c r="AQ98" s="2">
        <v>667.3</v>
      </c>
      <c r="AR98" s="2">
        <v>670</v>
      </c>
      <c r="AS98" s="2">
        <v>689.95</v>
      </c>
      <c r="AT98" s="2">
        <v>665.1</v>
      </c>
      <c r="AU98" s="2">
        <v>686.1</v>
      </c>
      <c r="AV98" s="2">
        <v>666</v>
      </c>
      <c r="AW98" s="2">
        <v>674.2</v>
      </c>
      <c r="AX98" s="2">
        <v>661</v>
      </c>
      <c r="AY98" s="2">
        <v>670</v>
      </c>
      <c r="AZ98" s="1"/>
      <c r="BA98" s="1"/>
      <c r="BB98" s="1"/>
      <c r="BC98" s="1"/>
    </row>
    <row r="99" spans="1:55" ht="13.8" hidden="1" x14ac:dyDescent="0.3">
      <c r="A99" s="19" t="s">
        <v>100</v>
      </c>
      <c r="B99" s="20">
        <v>41.2</v>
      </c>
      <c r="C99" s="5" t="str">
        <f>IF(foSecStockWatch[[#This Row],[ltp]] &gt;=foSecStockWatch[[#This Row],[max]],"BUY","NA")</f>
        <v>NA</v>
      </c>
      <c r="D99" s="22">
        <f>MAX(foSecStockWatch[[#This Row],[d1high]],foSecStockWatch[[#This Row],[d2high]],foSecStockWatch[[#This Row],[d3high]],foSecStockWatch[[#This Row],[d4high]])</f>
        <v>46</v>
      </c>
      <c r="E99" s="22">
        <f>MIN(foSecStockWatch[[#This Row],[d1low]],foSecStockWatch[[#This Row],[d2low]],foSecStockWatch[[#This Row],[d3low]],foSecStockWatch[[#This Row],[d4low]])</f>
        <v>41</v>
      </c>
      <c r="F99" s="22" t="str">
        <f>IF(foSecStockWatch[[#This Row],[ltp]] &lt;=foSecStockWatch[[#This Row],[low]],"SELL","NA")</f>
        <v>NA</v>
      </c>
      <c r="G99" s="23">
        <v>72.150000000000006</v>
      </c>
      <c r="H99" s="23">
        <v>36.9</v>
      </c>
      <c r="I99" s="26">
        <f>100-foSecStockWatch[[#This Row],[max]]*100/foSecStockWatch[[#This Row],[52_high]]</f>
        <v>36.243936243936247</v>
      </c>
      <c r="J99" s="27">
        <f>foSecStockWatch[[#This Row],[52_low]]*100/foSecStockWatch[[#This Row],[max]]</f>
        <v>80.217391304347828</v>
      </c>
      <c r="K99" s="25">
        <f>foSecStockWatch[[#This Row],[ltp]]-foSecStockWatch[[#This Row],[d2high]]</f>
        <v>-4.1999999999999957</v>
      </c>
      <c r="L99" s="25">
        <f>foSecStockWatch[[#This Row],[ltp]]-foSecStockWatch[[#This Row],[d2low]]</f>
        <v>-0.94999999999999574</v>
      </c>
      <c r="M99" s="25">
        <f>AVERAGE(foSecStockWatch[[#This Row],[d2high]],foSecStockWatch[[#This Row],[d3high]],foSecStockWatch[[#This Row],[d4high]])</f>
        <v>45.583333333333336</v>
      </c>
      <c r="N99" s="25">
        <f>AVERAGE(foSecStockWatch[[#This Row],[d2low]],foSecStockWatch[[#This Row],[d3low]],foSecStockWatch[[#This Row],[d4low]])</f>
        <v>43.35</v>
      </c>
      <c r="O99" s="25" t="str">
        <f>IF(foSecStockWatch[[#This Row],[ltp]] &lt;=foSecStockWatch[[#This Row],[LowAvg]],"RED","NA")</f>
        <v>RED</v>
      </c>
      <c r="P99" s="25" t="str">
        <f>IF(foSecStockWatch[[#This Row],[ltp]] &gt;foSecStockWatch[[#This Row],[HighAvg]],"GREEN","NA")</f>
        <v>NA</v>
      </c>
      <c r="Q99" s="25">
        <f>2*foSecStockWatch[[#This Row],[PIVOT]]-foSecStockWatch[[#This Row],[d2low]]</f>
        <v>43.816666666666656</v>
      </c>
      <c r="R99" s="25">
        <f>foSecStockWatch[[#This Row],[PIVOT]]+foSecStockWatch[[#This Row],[d2high]]-foSecStockWatch[[#This Row],[d2low]]</f>
        <v>46.233333333333327</v>
      </c>
      <c r="S99" s="25">
        <f>foSecStockWatch[[#This Row],[R1]]+foSecStockWatch[[#This Row],[d2high]]-foSecStockWatch[[#This Row],[d2low]]</f>
        <v>47.066666666666656</v>
      </c>
      <c r="T99" s="25">
        <f>AVERAGE(foSecStockWatch[[#This Row],[d2high]],foSecStockWatch[[#This Row],[d2close]],foSecStockWatch[[#This Row],[d2low]])</f>
        <v>42.983333333333327</v>
      </c>
      <c r="U99" s="25">
        <f>foSecStockWatch[[#This Row],[PIVOT]]*2-foSecStockWatch[[#This Row],[d2high]]</f>
        <v>40.566666666666656</v>
      </c>
      <c r="V99" s="25">
        <f>foSecStockWatch[[#This Row],[PIVOT]]-(foSecStockWatch[[#This Row],[d2high]]-foSecStockWatch[[#This Row],[d2low]])</f>
        <v>39.733333333333327</v>
      </c>
      <c r="W99" s="25">
        <f>foSecStockWatch[[#This Row],[S1]]-(foSecStockWatch[[#This Row],[d2high]]-foSecStockWatch[[#This Row],[d2low]])</f>
        <v>37.316666666666656</v>
      </c>
      <c r="X99" s="25">
        <f>foSecStockWatch[[#This Row],[ltp]]-foSecStockWatch[[#This Row],[PIVOT]]</f>
        <v>-1.7833333333333243</v>
      </c>
      <c r="Y99" s="25">
        <f>foSecStockWatch[[#This Row],[ltp]]-foSecStockWatch[[#This Row],[R1]]</f>
        <v>-2.6166666666666529</v>
      </c>
      <c r="Z99" s="25">
        <f>foSecStockWatch[[#This Row],[ltp]]-foSecStockWatch[[#This Row],[R2]]</f>
        <v>-5.0333333333333243</v>
      </c>
      <c r="AA99" s="25">
        <f>foSecStockWatch[[#This Row],[ltp]]-foSecStockWatch[[#This Row],[R3]]</f>
        <v>-5.8666666666666529</v>
      </c>
      <c r="AB99" s="25">
        <f>foSecStockWatch[[#This Row],[ltp]]-foSecStockWatch[[#This Row],[S1]]</f>
        <v>0.63333333333334707</v>
      </c>
      <c r="AC99" s="25">
        <f>foSecStockWatch[[#This Row],[ltp]]-foSecStockWatch[[#This Row],[S2]]</f>
        <v>1.4666666666666757</v>
      </c>
      <c r="AD99" s="25">
        <f>foSecStockWatch[[#This Row],[ltp]]-foSecStockWatch[[#This Row],[S3]]</f>
        <v>3.8833333333333471</v>
      </c>
      <c r="AE99" s="25">
        <f>foSecStockWatch[[#This Row],[d1open]]-foSecStockWatch[[#This Row],[d1high]]</f>
        <v>-0.89999999999999858</v>
      </c>
      <c r="AF99" s="25">
        <f>foSecStockWatch[[#This Row],[Open-High]]*100/foSecStockWatch[[#This Row],[ltp]]</f>
        <v>-2.1844660194174721</v>
      </c>
      <c r="AG99" s="25">
        <f>foSecStockWatch[[#This Row],[d1high]]-foSecStockWatch[[#This Row],[d1low]]</f>
        <v>1.8999999999999986</v>
      </c>
      <c r="AH99" s="25">
        <f>foSecStockWatch[[#This Row],[Open-Low]]*100/foSecStockWatch[[#This Row],[ltp]]</f>
        <v>4.6116504854368898</v>
      </c>
      <c r="AI99" s="25" t="b">
        <f>foSecStockWatch[[#This Row],[ltp]]&gt;foSecStockWatch[[#This Row],[d2close]]</f>
        <v>0</v>
      </c>
      <c r="AJ99" s="2">
        <v>42</v>
      </c>
      <c r="AK99" s="2">
        <v>42.9</v>
      </c>
      <c r="AL99" s="2">
        <v>41</v>
      </c>
      <c r="AM99" s="2">
        <v>41.05</v>
      </c>
      <c r="AN99" s="2">
        <v>44.45</v>
      </c>
      <c r="AO99" s="2">
        <v>45.4</v>
      </c>
      <c r="AP99" s="2">
        <v>41.4</v>
      </c>
      <c r="AQ99" s="2">
        <v>42.15</v>
      </c>
      <c r="AR99" s="2">
        <v>43.7</v>
      </c>
      <c r="AS99" s="2">
        <v>46</v>
      </c>
      <c r="AT99" s="2">
        <v>43.6</v>
      </c>
      <c r="AU99" s="2">
        <v>44.9</v>
      </c>
      <c r="AV99" s="2">
        <v>43.5</v>
      </c>
      <c r="AW99" s="2">
        <v>45.35</v>
      </c>
      <c r="AX99" s="2">
        <v>43</v>
      </c>
      <c r="AY99" s="2">
        <v>45</v>
      </c>
      <c r="AZ99" s="1"/>
      <c r="BA99" s="1"/>
      <c r="BB99" s="1"/>
      <c r="BC99" s="1"/>
    </row>
    <row r="100" spans="1:55" ht="13.8" hidden="1" x14ac:dyDescent="0.3">
      <c r="A100" s="19" t="s">
        <v>101</v>
      </c>
      <c r="B100" s="20">
        <v>32.700000000000003</v>
      </c>
      <c r="C100" s="5" t="str">
        <f>IF(foSecStockWatch[[#This Row],[ltp]] &gt;=foSecStockWatch[[#This Row],[max]],"BUY","NA")</f>
        <v>NA</v>
      </c>
      <c r="D100" s="22">
        <f>MAX(foSecStockWatch[[#This Row],[d1high]],foSecStockWatch[[#This Row],[d2high]],foSecStockWatch[[#This Row],[d3high]],foSecStockWatch[[#This Row],[d4high]])</f>
        <v>34.549999999999997</v>
      </c>
      <c r="E100" s="22">
        <f>MIN(foSecStockWatch[[#This Row],[d1low]],foSecStockWatch[[#This Row],[d2low]],foSecStockWatch[[#This Row],[d3low]],foSecStockWatch[[#This Row],[d4low]])</f>
        <v>31</v>
      </c>
      <c r="F100" s="22" t="str">
        <f>IF(foSecStockWatch[[#This Row],[ltp]] &lt;=foSecStockWatch[[#This Row],[low]],"SELL","NA")</f>
        <v>NA</v>
      </c>
      <c r="G100" s="23">
        <v>68.849999999999994</v>
      </c>
      <c r="H100" s="23">
        <v>28.5</v>
      </c>
      <c r="I100" s="26">
        <f>100-foSecStockWatch[[#This Row],[max]]*100/foSecStockWatch[[#This Row],[52_high]]</f>
        <v>49.818445896877272</v>
      </c>
      <c r="J100" s="27">
        <f>foSecStockWatch[[#This Row],[52_low]]*100/foSecStockWatch[[#This Row],[max]]</f>
        <v>82.489146164978294</v>
      </c>
      <c r="K100" s="25">
        <f>foSecStockWatch[[#This Row],[ltp]]-foSecStockWatch[[#This Row],[d2high]]</f>
        <v>-1.8499999999999943</v>
      </c>
      <c r="L100" s="25">
        <f>foSecStockWatch[[#This Row],[ltp]]-foSecStockWatch[[#This Row],[d2low]]</f>
        <v>-0.94999999999999574</v>
      </c>
      <c r="M100" s="25">
        <f>AVERAGE(foSecStockWatch[[#This Row],[d2high]],foSecStockWatch[[#This Row],[d3high]],foSecStockWatch[[#This Row],[d4high]])</f>
        <v>34.033333333333331</v>
      </c>
      <c r="N100" s="25">
        <f>AVERAGE(foSecStockWatch[[#This Row],[d2low]],foSecStockWatch[[#This Row],[d3low]],foSecStockWatch[[#This Row],[d4low]])</f>
        <v>32.816666666666663</v>
      </c>
      <c r="O100" s="25" t="str">
        <f>IF(foSecStockWatch[[#This Row],[ltp]] &lt;=foSecStockWatch[[#This Row],[LowAvg]],"RED","NA")</f>
        <v>RED</v>
      </c>
      <c r="P100" s="25" t="str">
        <f>IF(foSecStockWatch[[#This Row],[ltp]] &gt;foSecStockWatch[[#This Row],[HighAvg]],"GREEN","NA")</f>
        <v>NA</v>
      </c>
      <c r="Q100" s="25">
        <f>2*foSecStockWatch[[#This Row],[PIVOT]]-foSecStockWatch[[#This Row],[d2low]]</f>
        <v>33.816666666666656</v>
      </c>
      <c r="R100" s="25">
        <f>foSecStockWatch[[#This Row],[PIVOT]]+foSecStockWatch[[#This Row],[d2high]]-foSecStockWatch[[#This Row],[d2low]]</f>
        <v>34.633333333333333</v>
      </c>
      <c r="S100" s="25">
        <f>foSecStockWatch[[#This Row],[R1]]+foSecStockWatch[[#This Row],[d2high]]-foSecStockWatch[[#This Row],[d2low]]</f>
        <v>34.716666666666647</v>
      </c>
      <c r="T100" s="25">
        <f>AVERAGE(foSecStockWatch[[#This Row],[d2high]],foSecStockWatch[[#This Row],[d2close]],foSecStockWatch[[#This Row],[d2low]])</f>
        <v>33.733333333333327</v>
      </c>
      <c r="U100" s="25">
        <f>foSecStockWatch[[#This Row],[PIVOT]]*2-foSecStockWatch[[#This Row],[d2high]]</f>
        <v>32.916666666666657</v>
      </c>
      <c r="V100" s="25">
        <f>foSecStockWatch[[#This Row],[PIVOT]]-(foSecStockWatch[[#This Row],[d2high]]-foSecStockWatch[[#This Row],[d2low]])</f>
        <v>32.833333333333329</v>
      </c>
      <c r="W100" s="25">
        <f>foSecStockWatch[[#This Row],[S1]]-(foSecStockWatch[[#This Row],[d2high]]-foSecStockWatch[[#This Row],[d2low]])</f>
        <v>32.016666666666659</v>
      </c>
      <c r="X100" s="25">
        <f>foSecStockWatch[[#This Row],[ltp]]-foSecStockWatch[[#This Row],[PIVOT]]</f>
        <v>-1.0333333333333243</v>
      </c>
      <c r="Y100" s="25">
        <f>foSecStockWatch[[#This Row],[ltp]]-foSecStockWatch[[#This Row],[R1]]</f>
        <v>-1.1166666666666529</v>
      </c>
      <c r="Z100" s="25">
        <f>foSecStockWatch[[#This Row],[ltp]]-foSecStockWatch[[#This Row],[R2]]</f>
        <v>-1.93333333333333</v>
      </c>
      <c r="AA100" s="25">
        <f>foSecStockWatch[[#This Row],[ltp]]-foSecStockWatch[[#This Row],[R3]]</f>
        <v>-2.0166666666666444</v>
      </c>
      <c r="AB100" s="25">
        <f>foSecStockWatch[[#This Row],[ltp]]-foSecStockWatch[[#This Row],[S1]]</f>
        <v>-0.21666666666665435</v>
      </c>
      <c r="AC100" s="25">
        <f>foSecStockWatch[[#This Row],[ltp]]-foSecStockWatch[[#This Row],[S2]]</f>
        <v>-0.13333333333332575</v>
      </c>
      <c r="AD100" s="25">
        <f>foSecStockWatch[[#This Row],[ltp]]-foSecStockWatch[[#This Row],[S3]]</f>
        <v>0.68333333333334423</v>
      </c>
      <c r="AE100" s="25">
        <f>foSecStockWatch[[#This Row],[d1open]]-foSecStockWatch[[#This Row],[d1high]]</f>
        <v>-0.25</v>
      </c>
      <c r="AF100" s="25">
        <f>foSecStockWatch[[#This Row],[Open-High]]*100/foSecStockWatch[[#This Row],[ltp]]</f>
        <v>-0.76452599388379194</v>
      </c>
      <c r="AG100" s="25">
        <f>foSecStockWatch[[#This Row],[d1high]]-foSecStockWatch[[#This Row],[d1low]]</f>
        <v>2.25</v>
      </c>
      <c r="AH100" s="25">
        <f>foSecStockWatch[[#This Row],[Open-Low]]*100/foSecStockWatch[[#This Row],[ltp]]</f>
        <v>6.8807339449541276</v>
      </c>
      <c r="AI100" s="25" t="b">
        <f>foSecStockWatch[[#This Row],[ltp]]&gt;foSecStockWatch[[#This Row],[d2close]]</f>
        <v>0</v>
      </c>
      <c r="AJ100" s="2">
        <v>34</v>
      </c>
      <c r="AK100" s="2">
        <v>34.25</v>
      </c>
      <c r="AL100" s="2">
        <v>32</v>
      </c>
      <c r="AM100" s="2">
        <v>32.65</v>
      </c>
      <c r="AN100" s="2">
        <v>33.6</v>
      </c>
      <c r="AO100" s="2">
        <v>34.549999999999997</v>
      </c>
      <c r="AP100" s="2">
        <v>33</v>
      </c>
      <c r="AQ100" s="2">
        <v>33.65</v>
      </c>
      <c r="AR100" s="2">
        <v>32.65</v>
      </c>
      <c r="AS100" s="2">
        <v>34.15</v>
      </c>
      <c r="AT100" s="2">
        <v>32.200000000000003</v>
      </c>
      <c r="AU100" s="2">
        <v>33.799999999999997</v>
      </c>
      <c r="AV100" s="2">
        <v>33.299999999999997</v>
      </c>
      <c r="AW100" s="2">
        <v>33.4</v>
      </c>
      <c r="AX100" s="2">
        <v>31</v>
      </c>
      <c r="AY100" s="2">
        <v>32</v>
      </c>
      <c r="AZ100" s="1"/>
      <c r="BA100" s="1"/>
      <c r="BB100" s="1"/>
      <c r="BC100" s="1"/>
    </row>
    <row r="101" spans="1:55" ht="13.8" hidden="1" x14ac:dyDescent="0.3">
      <c r="A101" s="19" t="s">
        <v>102</v>
      </c>
      <c r="B101" s="20">
        <v>49.15</v>
      </c>
      <c r="C101" s="5" t="str">
        <f>IF(foSecStockWatch[[#This Row],[ltp]] &gt;=foSecStockWatch[[#This Row],[max]],"BUY","NA")</f>
        <v>NA</v>
      </c>
      <c r="D101" s="22">
        <f>MAX(foSecStockWatch[[#This Row],[d1high]],foSecStockWatch[[#This Row],[d2high]],foSecStockWatch[[#This Row],[d3high]],foSecStockWatch[[#This Row],[d4high]])</f>
        <v>52.8</v>
      </c>
      <c r="E101" s="22">
        <f>MIN(foSecStockWatch[[#This Row],[d1low]],foSecStockWatch[[#This Row],[d2low]],foSecStockWatch[[#This Row],[d3low]],foSecStockWatch[[#This Row],[d4low]])</f>
        <v>45</v>
      </c>
      <c r="F101" s="22" t="str">
        <f>IF(foSecStockWatch[[#This Row],[ltp]] &lt;=foSecStockWatch[[#This Row],[low]],"SELL","NA")</f>
        <v>NA</v>
      </c>
      <c r="G101" s="23">
        <v>119.2</v>
      </c>
      <c r="H101" s="23">
        <v>45.4</v>
      </c>
      <c r="I101" s="26">
        <f>100-foSecStockWatch[[#This Row],[max]]*100/foSecStockWatch[[#This Row],[52_high]]</f>
        <v>55.70469798657718</v>
      </c>
      <c r="J101" s="27">
        <f>foSecStockWatch[[#This Row],[52_low]]*100/foSecStockWatch[[#This Row],[max]]</f>
        <v>85.984848484848484</v>
      </c>
      <c r="K101" s="25">
        <f>foSecStockWatch[[#This Row],[ltp]]-foSecStockWatch[[#This Row],[d2high]]</f>
        <v>-3.6499999999999986</v>
      </c>
      <c r="L101" s="25">
        <f>foSecStockWatch[[#This Row],[ltp]]-foSecStockWatch[[#This Row],[d2low]]</f>
        <v>-0.39999999999999858</v>
      </c>
      <c r="M101" s="25">
        <f>AVERAGE(foSecStockWatch[[#This Row],[d2high]],foSecStockWatch[[#This Row],[d3high]],foSecStockWatch[[#This Row],[d4high]])</f>
        <v>52.333333333333336</v>
      </c>
      <c r="N101" s="25">
        <f>AVERAGE(foSecStockWatch[[#This Row],[d2low]],foSecStockWatch[[#This Row],[d3low]],foSecStockWatch[[#This Row],[d4low]])</f>
        <v>48.916666666666664</v>
      </c>
      <c r="O101" s="25" t="str">
        <f>IF(foSecStockWatch[[#This Row],[ltp]] &lt;=foSecStockWatch[[#This Row],[LowAvg]],"RED","NA")</f>
        <v>NA</v>
      </c>
      <c r="P101" s="25" t="str">
        <f>IF(foSecStockWatch[[#This Row],[ltp]] &gt;foSecStockWatch[[#This Row],[HighAvg]],"GREEN","NA")</f>
        <v>NA</v>
      </c>
      <c r="Q101" s="25">
        <f>2*foSecStockWatch[[#This Row],[PIVOT]]-foSecStockWatch[[#This Row],[d2low]]</f>
        <v>51.383333333333326</v>
      </c>
      <c r="R101" s="25">
        <f>foSecStockWatch[[#This Row],[PIVOT]]+foSecStockWatch[[#This Row],[d2high]]-foSecStockWatch[[#This Row],[d2low]]</f>
        <v>53.716666666666654</v>
      </c>
      <c r="S101" s="25">
        <f>foSecStockWatch[[#This Row],[R1]]+foSecStockWatch[[#This Row],[d2high]]-foSecStockWatch[[#This Row],[d2low]]</f>
        <v>54.633333333333326</v>
      </c>
      <c r="T101" s="25">
        <f>AVERAGE(foSecStockWatch[[#This Row],[d2high]],foSecStockWatch[[#This Row],[d2close]],foSecStockWatch[[#This Row],[d2low]])</f>
        <v>50.466666666666661</v>
      </c>
      <c r="U101" s="25">
        <f>foSecStockWatch[[#This Row],[PIVOT]]*2-foSecStockWatch[[#This Row],[d2high]]</f>
        <v>48.133333333333326</v>
      </c>
      <c r="V101" s="25">
        <f>foSecStockWatch[[#This Row],[PIVOT]]-(foSecStockWatch[[#This Row],[d2high]]-foSecStockWatch[[#This Row],[d2low]])</f>
        <v>47.216666666666661</v>
      </c>
      <c r="W101" s="25">
        <f>foSecStockWatch[[#This Row],[S1]]-(foSecStockWatch[[#This Row],[d2high]]-foSecStockWatch[[#This Row],[d2low]])</f>
        <v>44.883333333333326</v>
      </c>
      <c r="X101" s="25">
        <f>foSecStockWatch[[#This Row],[ltp]]-foSecStockWatch[[#This Row],[PIVOT]]</f>
        <v>-1.3166666666666629</v>
      </c>
      <c r="Y101" s="25">
        <f>foSecStockWatch[[#This Row],[ltp]]-foSecStockWatch[[#This Row],[R1]]</f>
        <v>-2.2333333333333272</v>
      </c>
      <c r="Z101" s="25">
        <f>foSecStockWatch[[#This Row],[ltp]]-foSecStockWatch[[#This Row],[R2]]</f>
        <v>-4.5666666666666558</v>
      </c>
      <c r="AA101" s="25">
        <f>foSecStockWatch[[#This Row],[ltp]]-foSecStockWatch[[#This Row],[R3]]</f>
        <v>-5.4833333333333272</v>
      </c>
      <c r="AB101" s="25">
        <f>foSecStockWatch[[#This Row],[ltp]]-foSecStockWatch[[#This Row],[S1]]</f>
        <v>1.0166666666666728</v>
      </c>
      <c r="AC101" s="25">
        <f>foSecStockWatch[[#This Row],[ltp]]-foSecStockWatch[[#This Row],[S2]]</f>
        <v>1.9333333333333371</v>
      </c>
      <c r="AD101" s="25">
        <f>foSecStockWatch[[#This Row],[ltp]]-foSecStockWatch[[#This Row],[S3]]</f>
        <v>4.2666666666666728</v>
      </c>
      <c r="AE101" s="25">
        <f>foSecStockWatch[[#This Row],[d1open]]-foSecStockWatch[[#This Row],[d1high]]</f>
        <v>-0.70000000000000284</v>
      </c>
      <c r="AF101" s="25">
        <f>foSecStockWatch[[#This Row],[Open-High]]*100/foSecStockWatch[[#This Row],[ltp]]</f>
        <v>-1.4242115971515825</v>
      </c>
      <c r="AG101" s="25">
        <f>foSecStockWatch[[#This Row],[d1high]]-foSecStockWatch[[#This Row],[d1low]]</f>
        <v>2.7000000000000028</v>
      </c>
      <c r="AH101" s="25">
        <f>foSecStockWatch[[#This Row],[Open-Low]]*100/foSecStockWatch[[#This Row],[ltp]]</f>
        <v>5.4933875890132304</v>
      </c>
      <c r="AI101" s="25" t="b">
        <f>foSecStockWatch[[#This Row],[ltp]]&gt;foSecStockWatch[[#This Row],[d2close]]</f>
        <v>1</v>
      </c>
      <c r="AJ101" s="2">
        <v>50</v>
      </c>
      <c r="AK101" s="2">
        <v>50.7</v>
      </c>
      <c r="AL101" s="2">
        <v>48</v>
      </c>
      <c r="AM101" s="2">
        <v>48.95</v>
      </c>
      <c r="AN101" s="2">
        <v>52</v>
      </c>
      <c r="AO101" s="2">
        <v>52.8</v>
      </c>
      <c r="AP101" s="2">
        <v>49.05</v>
      </c>
      <c r="AQ101" s="2">
        <v>49.55</v>
      </c>
      <c r="AR101" s="2">
        <v>46.8</v>
      </c>
      <c r="AS101" s="2">
        <v>52.7</v>
      </c>
      <c r="AT101" s="2">
        <v>46.4</v>
      </c>
      <c r="AU101" s="2">
        <v>52.2</v>
      </c>
      <c r="AV101" s="2">
        <v>51.5</v>
      </c>
      <c r="AW101" s="2">
        <v>51.5</v>
      </c>
      <c r="AX101" s="2">
        <v>45</v>
      </c>
      <c r="AY101" s="2">
        <v>47</v>
      </c>
      <c r="AZ101" s="1"/>
      <c r="BA101" s="1"/>
      <c r="BB101" s="1"/>
      <c r="BC101" s="1"/>
    </row>
    <row r="102" spans="1:55" ht="13.8" hidden="1" x14ac:dyDescent="0.3">
      <c r="A102" s="19" t="s">
        <v>103</v>
      </c>
      <c r="B102" s="20">
        <v>14050</v>
      </c>
      <c r="C102" s="5" t="str">
        <f>IF(foSecStockWatch[[#This Row],[ltp]] &gt;=foSecStockWatch[[#This Row],[max]],"BUY","NA")</f>
        <v>NA</v>
      </c>
      <c r="D102" s="22">
        <f>MAX(foSecStockWatch[[#This Row],[d1high]],foSecStockWatch[[#This Row],[d2high]],foSecStockWatch[[#This Row],[d3high]],foSecStockWatch[[#This Row],[d4high]])</f>
        <v>14075</v>
      </c>
      <c r="E102" s="22">
        <f>MIN(foSecStockWatch[[#This Row],[d1low]],foSecStockWatch[[#This Row],[d2low]],foSecStockWatch[[#This Row],[d3low]],foSecStockWatch[[#This Row],[d4low]])</f>
        <v>13460</v>
      </c>
      <c r="F102" s="22" t="str">
        <f>IF(foSecStockWatch[[#This Row],[ltp]] &lt;=foSecStockWatch[[#This Row],[low]],"SELL","NA")</f>
        <v>NA</v>
      </c>
      <c r="G102" s="23">
        <v>14144</v>
      </c>
      <c r="H102" s="23">
        <v>9047.0499999999993</v>
      </c>
      <c r="I102" s="26">
        <f>100-foSecStockWatch[[#This Row],[max]]*100/foSecStockWatch[[#This Row],[52_high]]</f>
        <v>0.4878393665158427</v>
      </c>
      <c r="J102" s="27">
        <f>foSecStockWatch[[#This Row],[52_low]]*100/foSecStockWatch[[#This Row],[max]]</f>
        <v>64.277442273534632</v>
      </c>
      <c r="K102" s="25">
        <f>foSecStockWatch[[#This Row],[ltp]]-foSecStockWatch[[#This Row],[d2high]]</f>
        <v>193</v>
      </c>
      <c r="L102" s="25">
        <f>foSecStockWatch[[#This Row],[ltp]]-foSecStockWatch[[#This Row],[d2low]]</f>
        <v>230.14999999999964</v>
      </c>
      <c r="M102" s="25">
        <f>AVERAGE(foSecStockWatch[[#This Row],[d2high]],foSecStockWatch[[#This Row],[d3high]],foSecStockWatch[[#This Row],[d4high]])</f>
        <v>13821.666666666666</v>
      </c>
      <c r="N102" s="25">
        <f>AVERAGE(foSecStockWatch[[#This Row],[d2low]],foSecStockWatch[[#This Row],[d3low]],foSecStockWatch[[#This Row],[d4low]])</f>
        <v>13712.716666666667</v>
      </c>
      <c r="O102" s="25" t="str">
        <f>IF(foSecStockWatch[[#This Row],[ltp]] &lt;=foSecStockWatch[[#This Row],[LowAvg]],"RED","NA")</f>
        <v>NA</v>
      </c>
      <c r="P102" s="25" t="str">
        <f>IF(foSecStockWatch[[#This Row],[ltp]] &gt;foSecStockWatch[[#This Row],[HighAvg]],"GREEN","NA")</f>
        <v>GREEN</v>
      </c>
      <c r="Q102" s="25">
        <f>2*foSecStockWatch[[#This Row],[PIVOT]]-foSecStockWatch[[#This Row],[d2low]]</f>
        <v>13751.383333333333</v>
      </c>
      <c r="R102" s="25">
        <f>foSecStockWatch[[#This Row],[PIVOT]]+foSecStockWatch[[#This Row],[d2high]]-foSecStockWatch[[#This Row],[d2low]]</f>
        <v>13822.766666666668</v>
      </c>
      <c r="S102" s="25">
        <f>foSecStockWatch[[#This Row],[R1]]+foSecStockWatch[[#This Row],[d2high]]-foSecStockWatch[[#This Row],[d2low]]</f>
        <v>13788.533333333331</v>
      </c>
      <c r="T102" s="25">
        <f>AVERAGE(foSecStockWatch[[#This Row],[d2high]],foSecStockWatch[[#This Row],[d2close]],foSecStockWatch[[#This Row],[d2low]])</f>
        <v>13785.616666666667</v>
      </c>
      <c r="U102" s="25">
        <f>foSecStockWatch[[#This Row],[PIVOT]]*2-foSecStockWatch[[#This Row],[d2high]]</f>
        <v>13714.233333333334</v>
      </c>
      <c r="V102" s="25">
        <f>foSecStockWatch[[#This Row],[PIVOT]]-(foSecStockWatch[[#This Row],[d2high]]-foSecStockWatch[[#This Row],[d2low]])</f>
        <v>13748.466666666667</v>
      </c>
      <c r="W102" s="25">
        <f>foSecStockWatch[[#This Row],[S1]]-(foSecStockWatch[[#This Row],[d2high]]-foSecStockWatch[[#This Row],[d2low]])</f>
        <v>13677.083333333334</v>
      </c>
      <c r="X102" s="25">
        <f>foSecStockWatch[[#This Row],[ltp]]-foSecStockWatch[[#This Row],[PIVOT]]</f>
        <v>264.38333333333321</v>
      </c>
      <c r="Y102" s="25">
        <f>foSecStockWatch[[#This Row],[ltp]]-foSecStockWatch[[#This Row],[R1]]</f>
        <v>298.61666666666679</v>
      </c>
      <c r="Z102" s="25">
        <f>foSecStockWatch[[#This Row],[ltp]]-foSecStockWatch[[#This Row],[R2]]</f>
        <v>227.23333333333176</v>
      </c>
      <c r="AA102" s="25">
        <f>foSecStockWatch[[#This Row],[ltp]]-foSecStockWatch[[#This Row],[R3]]</f>
        <v>261.46666666666897</v>
      </c>
      <c r="AB102" s="25">
        <f>foSecStockWatch[[#This Row],[ltp]]-foSecStockWatch[[#This Row],[S1]]</f>
        <v>335.76666666666642</v>
      </c>
      <c r="AC102" s="25">
        <f>foSecStockWatch[[#This Row],[ltp]]-foSecStockWatch[[#This Row],[S2]]</f>
        <v>301.53333333333285</v>
      </c>
      <c r="AD102" s="25">
        <f>foSecStockWatch[[#This Row],[ltp]]-foSecStockWatch[[#This Row],[S3]]</f>
        <v>372.91666666666606</v>
      </c>
      <c r="AE102" s="25">
        <f>foSecStockWatch[[#This Row],[d1open]]-foSecStockWatch[[#This Row],[d1high]]</f>
        <v>-255</v>
      </c>
      <c r="AF102" s="25">
        <f>foSecStockWatch[[#This Row],[Open-High]]*100/foSecStockWatch[[#This Row],[ltp]]</f>
        <v>-1.8149466192170818</v>
      </c>
      <c r="AG102" s="25">
        <f>foSecStockWatch[[#This Row],[d1high]]-foSecStockWatch[[#This Row],[d1low]]</f>
        <v>255</v>
      </c>
      <c r="AH102" s="25">
        <f>foSecStockWatch[[#This Row],[Open-Low]]*100/foSecStockWatch[[#This Row],[ltp]]</f>
        <v>1.8149466192170818</v>
      </c>
      <c r="AI102" s="25" t="b">
        <f>foSecStockWatch[[#This Row],[ltp]]&gt;foSecStockWatch[[#This Row],[d2close]]</f>
        <v>1</v>
      </c>
      <c r="AJ102" s="2">
        <v>13820</v>
      </c>
      <c r="AK102" s="2">
        <v>14075</v>
      </c>
      <c r="AL102" s="2">
        <v>13820</v>
      </c>
      <c r="AM102" s="2">
        <v>14032.4</v>
      </c>
      <c r="AN102" s="2">
        <v>13857</v>
      </c>
      <c r="AO102" s="2">
        <v>13857</v>
      </c>
      <c r="AP102" s="2">
        <v>13680</v>
      </c>
      <c r="AQ102" s="2">
        <v>13819.85</v>
      </c>
      <c r="AR102" s="2">
        <v>13645</v>
      </c>
      <c r="AS102" s="2">
        <v>13910</v>
      </c>
      <c r="AT102" s="2">
        <v>13510.05</v>
      </c>
      <c r="AU102" s="2">
        <v>13858.3</v>
      </c>
      <c r="AV102" s="2">
        <v>13508.2</v>
      </c>
      <c r="AW102" s="2">
        <v>13698</v>
      </c>
      <c r="AX102" s="2">
        <v>13460</v>
      </c>
      <c r="AY102" s="2">
        <v>13603</v>
      </c>
      <c r="AZ102" s="1"/>
      <c r="BA102" s="1"/>
      <c r="BB102" s="1"/>
      <c r="BC102" s="1"/>
    </row>
    <row r="103" spans="1:55" ht="13.8" hidden="1" x14ac:dyDescent="0.3">
      <c r="A103" s="19" t="s">
        <v>104</v>
      </c>
      <c r="B103" s="20">
        <v>1406.05</v>
      </c>
      <c r="C103" s="5" t="str">
        <f>IF(foSecStockWatch[[#This Row],[ltp]] &gt;=foSecStockWatch[[#This Row],[max]],"BUY","NA")</f>
        <v>NA</v>
      </c>
      <c r="D103" s="22">
        <f>MAX(foSecStockWatch[[#This Row],[d1high]],foSecStockWatch[[#This Row],[d2high]],foSecStockWatch[[#This Row],[d3high]],foSecStockWatch[[#This Row],[d4high]])</f>
        <v>1417.6</v>
      </c>
      <c r="E103" s="22">
        <f>MIN(foSecStockWatch[[#This Row],[d1low]],foSecStockWatch[[#This Row],[d2low]],foSecStockWatch[[#This Row],[d3low]],foSecStockWatch[[#This Row],[d4low]])</f>
        <v>1351</v>
      </c>
      <c r="F103" s="22" t="str">
        <f>IF(foSecStockWatch[[#This Row],[ltp]] &lt;=foSecStockWatch[[#This Row],[low]],"SELL","NA")</f>
        <v>NA</v>
      </c>
      <c r="G103" s="23">
        <v>1545</v>
      </c>
      <c r="H103" s="23">
        <v>1030.5999999999999</v>
      </c>
      <c r="I103" s="26">
        <f>100-foSecStockWatch[[#This Row],[max]]*100/foSecStockWatch[[#This Row],[52_high]]</f>
        <v>8.2459546925566372</v>
      </c>
      <c r="J103" s="27">
        <f>foSecStockWatch[[#This Row],[52_low]]*100/foSecStockWatch[[#This Row],[max]]</f>
        <v>72.70033860045146</v>
      </c>
      <c r="K103" s="25">
        <f>foSecStockWatch[[#This Row],[ltp]]-foSecStockWatch[[#This Row],[d2high]]</f>
        <v>24.299999999999955</v>
      </c>
      <c r="L103" s="25">
        <f>foSecStockWatch[[#This Row],[ltp]]-foSecStockWatch[[#This Row],[d2low]]</f>
        <v>44.950000000000045</v>
      </c>
      <c r="M103" s="25">
        <f>AVERAGE(foSecStockWatch[[#This Row],[d2high]],foSecStockWatch[[#This Row],[d3high]],foSecStockWatch[[#This Row],[d4high]])</f>
        <v>1387.95</v>
      </c>
      <c r="N103" s="25">
        <f>AVERAGE(foSecStockWatch[[#This Row],[d2low]],foSecStockWatch[[#This Row],[d3low]],foSecStockWatch[[#This Row],[d4low]])</f>
        <v>1363.8166666666666</v>
      </c>
      <c r="O103" s="25" t="str">
        <f>IF(foSecStockWatch[[#This Row],[ltp]] &lt;=foSecStockWatch[[#This Row],[LowAvg]],"RED","NA")</f>
        <v>NA</v>
      </c>
      <c r="P103" s="25" t="str">
        <f>IF(foSecStockWatch[[#This Row],[ltp]] &gt;foSecStockWatch[[#This Row],[HighAvg]],"GREEN","NA")</f>
        <v>GREEN</v>
      </c>
      <c r="Q103" s="25">
        <f>2*foSecStockWatch[[#This Row],[PIVOT]]-foSecStockWatch[[#This Row],[d2low]]</f>
        <v>1368.1333333333332</v>
      </c>
      <c r="R103" s="25">
        <f>foSecStockWatch[[#This Row],[PIVOT]]+foSecStockWatch[[#This Row],[d2high]]-foSecStockWatch[[#This Row],[d2low]]</f>
        <v>1385.2666666666669</v>
      </c>
      <c r="S103" s="25">
        <f>foSecStockWatch[[#This Row],[R1]]+foSecStockWatch[[#This Row],[d2high]]-foSecStockWatch[[#This Row],[d2low]]</f>
        <v>1388.7833333333333</v>
      </c>
      <c r="T103" s="25">
        <f>AVERAGE(foSecStockWatch[[#This Row],[d2high]],foSecStockWatch[[#This Row],[d2close]],foSecStockWatch[[#This Row],[d2low]])</f>
        <v>1364.6166666666666</v>
      </c>
      <c r="U103" s="25">
        <f>foSecStockWatch[[#This Row],[PIVOT]]*2-foSecStockWatch[[#This Row],[d2high]]</f>
        <v>1347.4833333333331</v>
      </c>
      <c r="V103" s="25">
        <f>foSecStockWatch[[#This Row],[PIVOT]]-(foSecStockWatch[[#This Row],[d2high]]-foSecStockWatch[[#This Row],[d2low]])</f>
        <v>1343.9666666666665</v>
      </c>
      <c r="W103" s="25">
        <f>foSecStockWatch[[#This Row],[S1]]-(foSecStockWatch[[#This Row],[d2high]]-foSecStockWatch[[#This Row],[d2low]])</f>
        <v>1326.833333333333</v>
      </c>
      <c r="X103" s="25">
        <f>foSecStockWatch[[#This Row],[ltp]]-foSecStockWatch[[#This Row],[PIVOT]]</f>
        <v>41.433333333333394</v>
      </c>
      <c r="Y103" s="25">
        <f>foSecStockWatch[[#This Row],[ltp]]-foSecStockWatch[[#This Row],[R1]]</f>
        <v>37.916666666666742</v>
      </c>
      <c r="Z103" s="25">
        <f>foSecStockWatch[[#This Row],[ltp]]-foSecStockWatch[[#This Row],[R2]]</f>
        <v>20.783333333333076</v>
      </c>
      <c r="AA103" s="25">
        <f>foSecStockWatch[[#This Row],[ltp]]-foSecStockWatch[[#This Row],[R3]]</f>
        <v>17.266666666666652</v>
      </c>
      <c r="AB103" s="25">
        <f>foSecStockWatch[[#This Row],[ltp]]-foSecStockWatch[[#This Row],[S1]]</f>
        <v>58.566666666666833</v>
      </c>
      <c r="AC103" s="25">
        <f>foSecStockWatch[[#This Row],[ltp]]-foSecStockWatch[[#This Row],[S2]]</f>
        <v>62.083333333333485</v>
      </c>
      <c r="AD103" s="25">
        <f>foSecStockWatch[[#This Row],[ltp]]-foSecStockWatch[[#This Row],[S3]]</f>
        <v>79.216666666666924</v>
      </c>
      <c r="AE103" s="25">
        <f>foSecStockWatch[[#This Row],[d1open]]-foSecStockWatch[[#This Row],[d1high]]</f>
        <v>-62.599999999999909</v>
      </c>
      <c r="AF103" s="25">
        <f>foSecStockWatch[[#This Row],[Open-High]]*100/foSecStockWatch[[#This Row],[ltp]]</f>
        <v>-4.4521887557341424</v>
      </c>
      <c r="AG103" s="25">
        <f>foSecStockWatch[[#This Row],[d1high]]-foSecStockWatch[[#This Row],[d1low]]</f>
        <v>66.599999999999909</v>
      </c>
      <c r="AH103" s="25">
        <f>foSecStockWatch[[#This Row],[Open-Low]]*100/foSecStockWatch[[#This Row],[ltp]]</f>
        <v>4.7366736602538966</v>
      </c>
      <c r="AI103" s="25" t="b">
        <f>foSecStockWatch[[#This Row],[ltp]]&gt;foSecStockWatch[[#This Row],[d2close]]</f>
        <v>1</v>
      </c>
      <c r="AJ103" s="2">
        <v>1355</v>
      </c>
      <c r="AK103" s="2">
        <v>1417.6</v>
      </c>
      <c r="AL103" s="2">
        <v>1351</v>
      </c>
      <c r="AM103" s="2">
        <v>1412.1</v>
      </c>
      <c r="AN103" s="2">
        <v>1357.5</v>
      </c>
      <c r="AO103" s="2">
        <v>1381.75</v>
      </c>
      <c r="AP103" s="2">
        <v>1351</v>
      </c>
      <c r="AQ103" s="2">
        <v>1361.1</v>
      </c>
      <c r="AR103" s="2">
        <v>1381</v>
      </c>
      <c r="AS103" s="2">
        <v>1389.1</v>
      </c>
      <c r="AT103" s="2">
        <v>1360.15</v>
      </c>
      <c r="AU103" s="2">
        <v>1373.35</v>
      </c>
      <c r="AV103" s="2">
        <v>1383.45</v>
      </c>
      <c r="AW103" s="2">
        <v>1393</v>
      </c>
      <c r="AX103" s="2">
        <v>1357</v>
      </c>
      <c r="AY103" s="2">
        <v>1385</v>
      </c>
      <c r="AZ103" s="1"/>
      <c r="BA103" s="1"/>
      <c r="BB103" s="1"/>
      <c r="BC103" s="1"/>
    </row>
    <row r="104" spans="1:55" ht="13.8" hidden="1" x14ac:dyDescent="0.3">
      <c r="A104" s="19" t="s">
        <v>105</v>
      </c>
      <c r="B104" s="20">
        <v>96.9</v>
      </c>
      <c r="C104" s="5" t="str">
        <f>IF(foSecStockWatch[[#This Row],[ltp]] &gt;=foSecStockWatch[[#This Row],[max]],"BUY","NA")</f>
        <v>NA</v>
      </c>
      <c r="D104" s="22">
        <f>MAX(foSecStockWatch[[#This Row],[d1high]],foSecStockWatch[[#This Row],[d2high]],foSecStockWatch[[#This Row],[d3high]],foSecStockWatch[[#This Row],[d4high]])</f>
        <v>97.8</v>
      </c>
      <c r="E104" s="22">
        <f>MIN(foSecStockWatch[[#This Row],[d1low]],foSecStockWatch[[#This Row],[d2low]],foSecStockWatch[[#This Row],[d3low]],foSecStockWatch[[#This Row],[d4low]])</f>
        <v>91</v>
      </c>
      <c r="F104" s="22" t="str">
        <f>IF(foSecStockWatch[[#This Row],[ltp]] &lt;=foSecStockWatch[[#This Row],[low]],"SELL","NA")</f>
        <v>NA</v>
      </c>
      <c r="G104" s="23">
        <v>120.55</v>
      </c>
      <c r="H104" s="23">
        <v>74.8</v>
      </c>
      <c r="I104" s="26">
        <f>100-foSecStockWatch[[#This Row],[max]]*100/foSecStockWatch[[#This Row],[52_high]]</f>
        <v>18.871837411862302</v>
      </c>
      <c r="J104" s="27">
        <f>foSecStockWatch[[#This Row],[52_low]]*100/foSecStockWatch[[#This Row],[max]]</f>
        <v>76.48261758691207</v>
      </c>
      <c r="K104" s="25">
        <f>foSecStockWatch[[#This Row],[ltp]]-foSecStockWatch[[#This Row],[d2high]]</f>
        <v>-0.89999999999999147</v>
      </c>
      <c r="L104" s="25">
        <f>foSecStockWatch[[#This Row],[ltp]]-foSecStockWatch[[#This Row],[d2low]]</f>
        <v>1.3000000000000114</v>
      </c>
      <c r="M104" s="25">
        <f>AVERAGE(foSecStockWatch[[#This Row],[d2high]],foSecStockWatch[[#This Row],[d3high]],foSecStockWatch[[#This Row],[d4high]])</f>
        <v>96.916666666666671</v>
      </c>
      <c r="N104" s="25">
        <f>AVERAGE(foSecStockWatch[[#This Row],[d2low]],foSecStockWatch[[#This Row],[d3low]],foSecStockWatch[[#This Row],[d4low]])</f>
        <v>94.366666666666674</v>
      </c>
      <c r="O104" s="25" t="str">
        <f>IF(foSecStockWatch[[#This Row],[ltp]] &lt;=foSecStockWatch[[#This Row],[LowAvg]],"RED","NA")</f>
        <v>NA</v>
      </c>
      <c r="P104" s="25" t="str">
        <f>IF(foSecStockWatch[[#This Row],[ltp]] &gt;foSecStockWatch[[#This Row],[HighAvg]],"GREEN","NA")</f>
        <v>NA</v>
      </c>
      <c r="Q104" s="25">
        <f>2*foSecStockWatch[[#This Row],[PIVOT]]-foSecStockWatch[[#This Row],[d2low]]</f>
        <v>96.300000000000011</v>
      </c>
      <c r="R104" s="25">
        <f>foSecStockWatch[[#This Row],[PIVOT]]+foSecStockWatch[[#This Row],[d2high]]-foSecStockWatch[[#This Row],[d2low]]</f>
        <v>98.15</v>
      </c>
      <c r="S104" s="25">
        <f>foSecStockWatch[[#This Row],[R1]]+foSecStockWatch[[#This Row],[d2high]]-foSecStockWatch[[#This Row],[d2low]]</f>
        <v>98.500000000000028</v>
      </c>
      <c r="T104" s="25">
        <f>AVERAGE(foSecStockWatch[[#This Row],[d2high]],foSecStockWatch[[#This Row],[d2close]],foSecStockWatch[[#This Row],[d2low]])</f>
        <v>95.95</v>
      </c>
      <c r="U104" s="25">
        <f>foSecStockWatch[[#This Row],[PIVOT]]*2-foSecStockWatch[[#This Row],[d2high]]</f>
        <v>94.100000000000009</v>
      </c>
      <c r="V104" s="25">
        <f>foSecStockWatch[[#This Row],[PIVOT]]-(foSecStockWatch[[#This Row],[d2high]]-foSecStockWatch[[#This Row],[d2low]])</f>
        <v>93.75</v>
      </c>
      <c r="W104" s="25">
        <f>foSecStockWatch[[#This Row],[S1]]-(foSecStockWatch[[#This Row],[d2high]]-foSecStockWatch[[#This Row],[d2low]])</f>
        <v>91.9</v>
      </c>
      <c r="X104" s="25">
        <f>foSecStockWatch[[#This Row],[ltp]]-foSecStockWatch[[#This Row],[PIVOT]]</f>
        <v>0.95000000000000284</v>
      </c>
      <c r="Y104" s="25">
        <f>foSecStockWatch[[#This Row],[ltp]]-foSecStockWatch[[#This Row],[R1]]</f>
        <v>0.59999999999999432</v>
      </c>
      <c r="Z104" s="25">
        <f>foSecStockWatch[[#This Row],[ltp]]-foSecStockWatch[[#This Row],[R2]]</f>
        <v>-1.25</v>
      </c>
      <c r="AA104" s="25">
        <f>foSecStockWatch[[#This Row],[ltp]]-foSecStockWatch[[#This Row],[R3]]</f>
        <v>-1.6000000000000227</v>
      </c>
      <c r="AB104" s="25">
        <f>foSecStockWatch[[#This Row],[ltp]]-foSecStockWatch[[#This Row],[S1]]</f>
        <v>2.7999999999999972</v>
      </c>
      <c r="AC104" s="25">
        <f>foSecStockWatch[[#This Row],[ltp]]-foSecStockWatch[[#This Row],[S2]]</f>
        <v>3.1500000000000057</v>
      </c>
      <c r="AD104" s="25">
        <f>foSecStockWatch[[#This Row],[ltp]]-foSecStockWatch[[#This Row],[S3]]</f>
        <v>5</v>
      </c>
      <c r="AE104" s="25">
        <f>foSecStockWatch[[#This Row],[d1open]]-foSecStockWatch[[#This Row],[d1high]]</f>
        <v>-1.7000000000000028</v>
      </c>
      <c r="AF104" s="25">
        <f>foSecStockWatch[[#This Row],[Open-High]]*100/foSecStockWatch[[#This Row],[ltp]]</f>
        <v>-1.7543859649122835</v>
      </c>
      <c r="AG104" s="25">
        <f>foSecStockWatch[[#This Row],[d1high]]-foSecStockWatch[[#This Row],[d1low]]</f>
        <v>2.7000000000000028</v>
      </c>
      <c r="AH104" s="25">
        <f>foSecStockWatch[[#This Row],[Open-Low]]*100/foSecStockWatch[[#This Row],[ltp]]</f>
        <v>2.786377708978331</v>
      </c>
      <c r="AI104" s="25" t="b">
        <f>foSecStockWatch[[#This Row],[ltp]]&gt;foSecStockWatch[[#This Row],[d2close]]</f>
        <v>1</v>
      </c>
      <c r="AJ104" s="2">
        <v>96</v>
      </c>
      <c r="AK104" s="2">
        <v>97.7</v>
      </c>
      <c r="AL104" s="2">
        <v>95</v>
      </c>
      <c r="AM104" s="2">
        <v>96.75</v>
      </c>
      <c r="AN104" s="2">
        <v>95.9</v>
      </c>
      <c r="AO104" s="2">
        <v>97.8</v>
      </c>
      <c r="AP104" s="2">
        <v>94.45</v>
      </c>
      <c r="AQ104" s="2">
        <v>95.6</v>
      </c>
      <c r="AR104" s="2">
        <v>90</v>
      </c>
      <c r="AS104" s="2">
        <v>97.15</v>
      </c>
      <c r="AT104" s="2">
        <v>90</v>
      </c>
      <c r="AU104" s="2">
        <v>96.5</v>
      </c>
      <c r="AV104" s="2">
        <v>95.5</v>
      </c>
      <c r="AW104" s="2">
        <v>95.8</v>
      </c>
      <c r="AX104" s="2">
        <v>91</v>
      </c>
      <c r="AY104" s="2">
        <v>92</v>
      </c>
      <c r="AZ104" s="1"/>
      <c r="BA104" s="1"/>
      <c r="BB104" s="1"/>
      <c r="BC104" s="1"/>
    </row>
    <row r="105" spans="1:55" ht="13.8" hidden="1" x14ac:dyDescent="0.3">
      <c r="A105" s="19" t="s">
        <v>106</v>
      </c>
      <c r="B105" s="20">
        <v>116.85</v>
      </c>
      <c r="C105" s="5" t="str">
        <f>IF(foSecStockWatch[[#This Row],[ltp]] &gt;=foSecStockWatch[[#This Row],[max]],"BUY","NA")</f>
        <v>NA</v>
      </c>
      <c r="D105" s="22">
        <f>MAX(foSecStockWatch[[#This Row],[d1high]],foSecStockWatch[[#This Row],[d2high]],foSecStockWatch[[#This Row],[d3high]],foSecStockWatch[[#This Row],[d4high]])</f>
        <v>118.35</v>
      </c>
      <c r="E105" s="22">
        <f>MIN(foSecStockWatch[[#This Row],[d1low]],foSecStockWatch[[#This Row],[d2low]],foSecStockWatch[[#This Row],[d3low]],foSecStockWatch[[#This Row],[d4low]])</f>
        <v>115</v>
      </c>
      <c r="F105" s="22" t="str">
        <f>IF(foSecStockWatch[[#This Row],[ltp]] &lt;=foSecStockWatch[[#This Row],[low]],"SELL","NA")</f>
        <v>NA</v>
      </c>
      <c r="G105" s="23">
        <v>145.85</v>
      </c>
      <c r="H105" s="23">
        <v>106.67</v>
      </c>
      <c r="I105" s="26">
        <f>100-foSecStockWatch[[#This Row],[max]]*100/foSecStockWatch[[#This Row],[52_high]]</f>
        <v>18.854988001371268</v>
      </c>
      <c r="J105" s="27">
        <f>foSecStockWatch[[#This Row],[52_low]]*100/foSecStockWatch[[#This Row],[max]]</f>
        <v>90.130967469370518</v>
      </c>
      <c r="K105" s="25">
        <f>foSecStockWatch[[#This Row],[ltp]]-foSecStockWatch[[#This Row],[d2high]]</f>
        <v>-0.65000000000000568</v>
      </c>
      <c r="L105" s="25">
        <f>foSecStockWatch[[#This Row],[ltp]]-foSecStockWatch[[#This Row],[d2low]]</f>
        <v>-0.40000000000000568</v>
      </c>
      <c r="M105" s="25">
        <f>AVERAGE(foSecStockWatch[[#This Row],[d2high]],foSecStockWatch[[#This Row],[d3high]],foSecStockWatch[[#This Row],[d4high]])</f>
        <v>117.81666666666666</v>
      </c>
      <c r="N105" s="25">
        <f>AVERAGE(foSecStockWatch[[#This Row],[d2low]],foSecStockWatch[[#This Row],[d3low]],foSecStockWatch[[#This Row],[d4low]])</f>
        <v>116.5</v>
      </c>
      <c r="O105" s="25" t="str">
        <f>IF(foSecStockWatch[[#This Row],[ltp]] &lt;=foSecStockWatch[[#This Row],[LowAvg]],"RED","NA")</f>
        <v>NA</v>
      </c>
      <c r="P105" s="25" t="str">
        <f>IF(foSecStockWatch[[#This Row],[ltp]] &gt;foSecStockWatch[[#This Row],[HighAvg]],"GREEN","NA")</f>
        <v>NA</v>
      </c>
      <c r="Q105" s="25">
        <f>2*foSecStockWatch[[#This Row],[PIVOT]]-foSecStockWatch[[#This Row],[d2low]]</f>
        <v>116.81666666666669</v>
      </c>
      <c r="R105" s="25">
        <f>foSecStockWatch[[#This Row],[PIVOT]]+foSecStockWatch[[#This Row],[d2high]]-foSecStockWatch[[#This Row],[d2low]]</f>
        <v>117.28333333333336</v>
      </c>
      <c r="S105" s="25">
        <f>foSecStockWatch[[#This Row],[R1]]+foSecStockWatch[[#This Row],[d2high]]-foSecStockWatch[[#This Row],[d2low]]</f>
        <v>117.06666666666669</v>
      </c>
      <c r="T105" s="25">
        <f>AVERAGE(foSecStockWatch[[#This Row],[d2high]],foSecStockWatch[[#This Row],[d2close]],foSecStockWatch[[#This Row],[d2low]])</f>
        <v>117.03333333333335</v>
      </c>
      <c r="U105" s="25">
        <f>foSecStockWatch[[#This Row],[PIVOT]]*2-foSecStockWatch[[#This Row],[d2high]]</f>
        <v>116.56666666666669</v>
      </c>
      <c r="V105" s="25">
        <f>foSecStockWatch[[#This Row],[PIVOT]]-(foSecStockWatch[[#This Row],[d2high]]-foSecStockWatch[[#This Row],[d2low]])</f>
        <v>116.78333333333335</v>
      </c>
      <c r="W105" s="25">
        <f>foSecStockWatch[[#This Row],[S1]]-(foSecStockWatch[[#This Row],[d2high]]-foSecStockWatch[[#This Row],[d2low]])</f>
        <v>116.31666666666669</v>
      </c>
      <c r="X105" s="25">
        <f>foSecStockWatch[[#This Row],[ltp]]-foSecStockWatch[[#This Row],[PIVOT]]</f>
        <v>-0.18333333333335133</v>
      </c>
      <c r="Y105" s="25">
        <f>foSecStockWatch[[#This Row],[ltp]]-foSecStockWatch[[#This Row],[R1]]</f>
        <v>3.3333333333303017E-2</v>
      </c>
      <c r="Z105" s="25">
        <f>foSecStockWatch[[#This Row],[ltp]]-foSecStockWatch[[#This Row],[R2]]</f>
        <v>-0.43333333333336554</v>
      </c>
      <c r="AA105" s="25">
        <f>foSecStockWatch[[#This Row],[ltp]]-foSecStockWatch[[#This Row],[R3]]</f>
        <v>-0.21666666666669698</v>
      </c>
      <c r="AB105" s="25">
        <f>foSecStockWatch[[#This Row],[ltp]]-foSecStockWatch[[#This Row],[S1]]</f>
        <v>0.28333333333330302</v>
      </c>
      <c r="AC105" s="25">
        <f>foSecStockWatch[[#This Row],[ltp]]-foSecStockWatch[[#This Row],[S2]]</f>
        <v>6.6666666666648666E-2</v>
      </c>
      <c r="AD105" s="25">
        <f>foSecStockWatch[[#This Row],[ltp]]-foSecStockWatch[[#This Row],[S3]]</f>
        <v>0.53333333333330302</v>
      </c>
      <c r="AE105" s="25">
        <f>foSecStockWatch[[#This Row],[d1open]]-foSecStockWatch[[#This Row],[d1high]]</f>
        <v>-1.3499999999999943</v>
      </c>
      <c r="AF105" s="25">
        <f>foSecStockWatch[[#This Row],[Open-High]]*100/foSecStockWatch[[#This Row],[ltp]]</f>
        <v>-1.1553273427471069</v>
      </c>
      <c r="AG105" s="25">
        <f>foSecStockWatch[[#This Row],[d1high]]-foSecStockWatch[[#This Row],[d1low]]</f>
        <v>2.3499999999999943</v>
      </c>
      <c r="AH105" s="25">
        <f>foSecStockWatch[[#This Row],[Open-Low]]*100/foSecStockWatch[[#This Row],[ltp]]</f>
        <v>2.011125374411634</v>
      </c>
      <c r="AI105" s="25" t="b">
        <f>foSecStockWatch[[#This Row],[ltp]]&gt;foSecStockWatch[[#This Row],[d2close]]</f>
        <v>1</v>
      </c>
      <c r="AJ105" s="2">
        <v>117</v>
      </c>
      <c r="AK105" s="2">
        <v>118.35</v>
      </c>
      <c r="AL105" s="2">
        <v>116</v>
      </c>
      <c r="AM105" s="2">
        <v>116.7</v>
      </c>
      <c r="AN105" s="2">
        <v>117.2</v>
      </c>
      <c r="AO105" s="2">
        <v>117.5</v>
      </c>
      <c r="AP105" s="2">
        <v>116.35</v>
      </c>
      <c r="AQ105" s="2">
        <v>117.25</v>
      </c>
      <c r="AR105" s="2">
        <v>116</v>
      </c>
      <c r="AS105" s="2">
        <v>118</v>
      </c>
      <c r="AT105" s="2">
        <v>115.4</v>
      </c>
      <c r="AU105" s="2">
        <v>117.25</v>
      </c>
      <c r="AV105" s="2">
        <v>117.45</v>
      </c>
      <c r="AW105" s="2">
        <v>117.95</v>
      </c>
      <c r="AX105" s="2">
        <v>115</v>
      </c>
      <c r="AY105" s="2">
        <v>116</v>
      </c>
      <c r="AZ105" s="1"/>
      <c r="BA105" s="1"/>
      <c r="BB105" s="1"/>
      <c r="BC105" s="1"/>
    </row>
    <row r="106" spans="1:55" ht="13.8" hidden="1" x14ac:dyDescent="0.3">
      <c r="A106" s="19" t="s">
        <v>107</v>
      </c>
      <c r="B106" s="20">
        <v>149.35</v>
      </c>
      <c r="C106" s="5" t="str">
        <f>IF(foSecStockWatch[[#This Row],[ltp]] &gt;=foSecStockWatch[[#This Row],[max]],"BUY","NA")</f>
        <v>NA</v>
      </c>
      <c r="D106" s="22">
        <f>MAX(foSecStockWatch[[#This Row],[d1high]],foSecStockWatch[[#This Row],[d2high]],foSecStockWatch[[#This Row],[d3high]],foSecStockWatch[[#This Row],[d4high]])</f>
        <v>149.69999999999999</v>
      </c>
      <c r="E106" s="22">
        <f>MIN(foSecStockWatch[[#This Row],[d1low]],foSecStockWatch[[#This Row],[d2low]],foSecStockWatch[[#This Row],[d3low]],foSecStockWatch[[#This Row],[d4low]])</f>
        <v>143</v>
      </c>
      <c r="F106" s="22" t="str">
        <f>IF(foSecStockWatch[[#This Row],[ltp]] &lt;=foSecStockWatch[[#This Row],[low]],"SELL","NA")</f>
        <v>NA</v>
      </c>
      <c r="G106" s="23">
        <v>212</v>
      </c>
      <c r="H106" s="23">
        <v>139.65</v>
      </c>
      <c r="I106" s="26">
        <f>100-foSecStockWatch[[#This Row],[max]]*100/foSecStockWatch[[#This Row],[52_high]]</f>
        <v>29.386792452830193</v>
      </c>
      <c r="J106" s="27">
        <f>foSecStockWatch[[#This Row],[52_low]]*100/foSecStockWatch[[#This Row],[max]]</f>
        <v>93.286573146292596</v>
      </c>
      <c r="K106" s="25">
        <f>foSecStockWatch[[#This Row],[ltp]]-foSecStockWatch[[#This Row],[d2high]]</f>
        <v>0.90000000000000568</v>
      </c>
      <c r="L106" s="25">
        <f>foSecStockWatch[[#This Row],[ltp]]-foSecStockWatch[[#This Row],[d2low]]</f>
        <v>1.9499999999999886</v>
      </c>
      <c r="M106" s="25">
        <f>AVERAGE(foSecStockWatch[[#This Row],[d2high]],foSecStockWatch[[#This Row],[d3high]],foSecStockWatch[[#This Row],[d4high]])</f>
        <v>147.01666666666668</v>
      </c>
      <c r="N106" s="25">
        <f>AVERAGE(foSecStockWatch[[#This Row],[d2low]],foSecStockWatch[[#This Row],[d3low]],foSecStockWatch[[#This Row],[d4low]])</f>
        <v>145.61666666666667</v>
      </c>
      <c r="O106" s="25" t="str">
        <f>IF(foSecStockWatch[[#This Row],[ltp]] &lt;=foSecStockWatch[[#This Row],[LowAvg]],"RED","NA")</f>
        <v>NA</v>
      </c>
      <c r="P106" s="25" t="str">
        <f>IF(foSecStockWatch[[#This Row],[ltp]] &gt;foSecStockWatch[[#This Row],[HighAvg]],"GREEN","NA")</f>
        <v>GREEN</v>
      </c>
      <c r="Q106" s="25">
        <f>2*foSecStockWatch[[#This Row],[PIVOT]]-foSecStockWatch[[#This Row],[d2low]]</f>
        <v>145.53333333333333</v>
      </c>
      <c r="R106" s="25">
        <f>foSecStockWatch[[#This Row],[PIVOT]]+foSecStockWatch[[#This Row],[d2high]]-foSecStockWatch[[#This Row],[d2low]]</f>
        <v>147.51666666666662</v>
      </c>
      <c r="S106" s="25">
        <f>foSecStockWatch[[#This Row],[R1]]+foSecStockWatch[[#This Row],[d2high]]-foSecStockWatch[[#This Row],[d2low]]</f>
        <v>146.58333333333334</v>
      </c>
      <c r="T106" s="25">
        <f>AVERAGE(foSecStockWatch[[#This Row],[d2high]],foSecStockWatch[[#This Row],[d2close]],foSecStockWatch[[#This Row],[d2low]])</f>
        <v>146.46666666666667</v>
      </c>
      <c r="U106" s="25">
        <f>foSecStockWatch[[#This Row],[PIVOT]]*2-foSecStockWatch[[#This Row],[d2high]]</f>
        <v>144.48333333333335</v>
      </c>
      <c r="V106" s="25">
        <f>foSecStockWatch[[#This Row],[PIVOT]]-(foSecStockWatch[[#This Row],[d2high]]-foSecStockWatch[[#This Row],[d2low]])</f>
        <v>145.41666666666669</v>
      </c>
      <c r="W106" s="25">
        <f>foSecStockWatch[[#This Row],[S1]]-(foSecStockWatch[[#This Row],[d2high]]-foSecStockWatch[[#This Row],[d2low]])</f>
        <v>143.43333333333337</v>
      </c>
      <c r="X106" s="25">
        <f>foSecStockWatch[[#This Row],[ltp]]-foSecStockWatch[[#This Row],[PIVOT]]</f>
        <v>2.8833333333333258</v>
      </c>
      <c r="Y106" s="25">
        <f>foSecStockWatch[[#This Row],[ltp]]-foSecStockWatch[[#This Row],[R1]]</f>
        <v>3.8166666666666629</v>
      </c>
      <c r="Z106" s="25">
        <f>foSecStockWatch[[#This Row],[ltp]]-foSecStockWatch[[#This Row],[R2]]</f>
        <v>1.8333333333333712</v>
      </c>
      <c r="AA106" s="25">
        <f>foSecStockWatch[[#This Row],[ltp]]-foSecStockWatch[[#This Row],[R3]]</f>
        <v>2.7666666666666515</v>
      </c>
      <c r="AB106" s="25">
        <f>foSecStockWatch[[#This Row],[ltp]]-foSecStockWatch[[#This Row],[S1]]</f>
        <v>4.8666666666666458</v>
      </c>
      <c r="AC106" s="25">
        <f>foSecStockWatch[[#This Row],[ltp]]-foSecStockWatch[[#This Row],[S2]]</f>
        <v>3.9333333333333087</v>
      </c>
      <c r="AD106" s="25">
        <f>foSecStockWatch[[#This Row],[ltp]]-foSecStockWatch[[#This Row],[S3]]</f>
        <v>5.9166666666666288</v>
      </c>
      <c r="AE106" s="25">
        <f>foSecStockWatch[[#This Row],[d1open]]-foSecStockWatch[[#This Row],[d1high]]</f>
        <v>-1.6999999999999886</v>
      </c>
      <c r="AF106" s="25">
        <f>foSecStockWatch[[#This Row],[Open-High]]*100/foSecStockWatch[[#This Row],[ltp]]</f>
        <v>-1.1382658185470296</v>
      </c>
      <c r="AG106" s="25">
        <f>foSecStockWatch[[#This Row],[d1high]]-foSecStockWatch[[#This Row],[d1low]]</f>
        <v>2.6999999999999886</v>
      </c>
      <c r="AH106" s="25">
        <f>foSecStockWatch[[#This Row],[Open-Low]]*100/foSecStockWatch[[#This Row],[ltp]]</f>
        <v>1.8078339471041103</v>
      </c>
      <c r="AI106" s="25" t="b">
        <f>foSecStockWatch[[#This Row],[ltp]]&gt;foSecStockWatch[[#This Row],[d2close]]</f>
        <v>1</v>
      </c>
      <c r="AJ106" s="2">
        <v>148</v>
      </c>
      <c r="AK106" s="2">
        <v>149.69999999999999</v>
      </c>
      <c r="AL106" s="2">
        <v>147</v>
      </c>
      <c r="AM106" s="2">
        <v>149</v>
      </c>
      <c r="AN106" s="2">
        <v>145.94999999999999</v>
      </c>
      <c r="AO106" s="2">
        <v>148.44999999999999</v>
      </c>
      <c r="AP106" s="2">
        <v>143.55000000000001</v>
      </c>
      <c r="AQ106" s="2">
        <v>147.4</v>
      </c>
      <c r="AR106" s="2">
        <v>144</v>
      </c>
      <c r="AS106" s="2">
        <v>147.80000000000001</v>
      </c>
      <c r="AT106" s="2">
        <v>143.5</v>
      </c>
      <c r="AU106" s="2">
        <v>146.44999999999999</v>
      </c>
      <c r="AV106" s="2">
        <v>144.65</v>
      </c>
      <c r="AW106" s="2">
        <v>144.80000000000001</v>
      </c>
      <c r="AX106" s="2">
        <v>143</v>
      </c>
      <c r="AY106" s="2">
        <v>144</v>
      </c>
      <c r="AZ106" s="1"/>
      <c r="BA106" s="1"/>
      <c r="BB106" s="1"/>
      <c r="BC106" s="1"/>
    </row>
    <row r="107" spans="1:55" ht="13.8" hidden="1" x14ac:dyDescent="0.3">
      <c r="A107" s="19" t="s">
        <v>108</v>
      </c>
      <c r="B107" s="20">
        <v>129.44999999999999</v>
      </c>
      <c r="C107" s="5" t="str">
        <f>IF(foSecStockWatch[[#This Row],[ltp]] &gt;=foSecStockWatch[[#This Row],[max]],"BUY","NA")</f>
        <v>NA</v>
      </c>
      <c r="D107" s="22">
        <f>MAX(foSecStockWatch[[#This Row],[d1high]],foSecStockWatch[[#This Row],[d2high]],foSecStockWatch[[#This Row],[d3high]],foSecStockWatch[[#This Row],[d4high]])</f>
        <v>129.9</v>
      </c>
      <c r="E107" s="22">
        <f>MIN(foSecStockWatch[[#This Row],[d1low]],foSecStockWatch[[#This Row],[d2low]],foSecStockWatch[[#This Row],[d3low]],foSecStockWatch[[#This Row],[d4low]])</f>
        <v>125</v>
      </c>
      <c r="F107" s="22" t="str">
        <f>IF(foSecStockWatch[[#This Row],[ltp]] &lt;=foSecStockWatch[[#This Row],[low]],"SELL","NA")</f>
        <v>NA</v>
      </c>
      <c r="G107" s="23">
        <v>178.9</v>
      </c>
      <c r="H107" s="23">
        <v>115.55</v>
      </c>
      <c r="I107" s="26">
        <f>100-foSecStockWatch[[#This Row],[max]]*100/foSecStockWatch[[#This Row],[52_high]]</f>
        <v>27.38960313024036</v>
      </c>
      <c r="J107" s="27">
        <f>foSecStockWatch[[#This Row],[52_low]]*100/foSecStockWatch[[#This Row],[max]]</f>
        <v>88.953040800615852</v>
      </c>
      <c r="K107" s="25">
        <f>foSecStockWatch[[#This Row],[ltp]]-foSecStockWatch[[#This Row],[d2high]]</f>
        <v>2.3499999999999943</v>
      </c>
      <c r="L107" s="25">
        <f>foSecStockWatch[[#This Row],[ltp]]-foSecStockWatch[[#This Row],[d2low]]</f>
        <v>3.9499999999999886</v>
      </c>
      <c r="M107" s="25">
        <f>AVERAGE(foSecStockWatch[[#This Row],[d2high]],foSecStockWatch[[#This Row],[d3high]],foSecStockWatch[[#This Row],[d4high]])</f>
        <v>128</v>
      </c>
      <c r="N107" s="25">
        <f>AVERAGE(foSecStockWatch[[#This Row],[d2low]],foSecStockWatch[[#This Row],[d3low]],foSecStockWatch[[#This Row],[d4low]])</f>
        <v>125.45</v>
      </c>
      <c r="O107" s="25" t="str">
        <f>IF(foSecStockWatch[[#This Row],[ltp]] &lt;=foSecStockWatch[[#This Row],[LowAvg]],"RED","NA")</f>
        <v>NA</v>
      </c>
      <c r="P107" s="25" t="str">
        <f>IF(foSecStockWatch[[#This Row],[ltp]] &gt;foSecStockWatch[[#This Row],[HighAvg]],"GREEN","NA")</f>
        <v>GREEN</v>
      </c>
      <c r="Q107" s="25">
        <f>2*foSecStockWatch[[#This Row],[PIVOT]]-foSecStockWatch[[#This Row],[d2low]]</f>
        <v>126.29999999999998</v>
      </c>
      <c r="R107" s="25">
        <f>foSecStockWatch[[#This Row],[PIVOT]]+foSecStockWatch[[#This Row],[d2high]]-foSecStockWatch[[#This Row],[d2low]]</f>
        <v>127.5</v>
      </c>
      <c r="S107" s="25">
        <f>foSecStockWatch[[#This Row],[R1]]+foSecStockWatch[[#This Row],[d2high]]-foSecStockWatch[[#This Row],[d2low]]</f>
        <v>127.89999999999998</v>
      </c>
      <c r="T107" s="25">
        <f>AVERAGE(foSecStockWatch[[#This Row],[d2high]],foSecStockWatch[[#This Row],[d2close]],foSecStockWatch[[#This Row],[d2low]])</f>
        <v>125.89999999999999</v>
      </c>
      <c r="U107" s="25">
        <f>foSecStockWatch[[#This Row],[PIVOT]]*2-foSecStockWatch[[#This Row],[d2high]]</f>
        <v>124.69999999999999</v>
      </c>
      <c r="V107" s="25">
        <f>foSecStockWatch[[#This Row],[PIVOT]]-(foSecStockWatch[[#This Row],[d2high]]-foSecStockWatch[[#This Row],[d2low]])</f>
        <v>124.3</v>
      </c>
      <c r="W107" s="25">
        <f>foSecStockWatch[[#This Row],[S1]]-(foSecStockWatch[[#This Row],[d2high]]-foSecStockWatch[[#This Row],[d2low]])</f>
        <v>123.1</v>
      </c>
      <c r="X107" s="25">
        <f>foSecStockWatch[[#This Row],[ltp]]-foSecStockWatch[[#This Row],[PIVOT]]</f>
        <v>3.5499999999999972</v>
      </c>
      <c r="Y107" s="25">
        <f>foSecStockWatch[[#This Row],[ltp]]-foSecStockWatch[[#This Row],[R1]]</f>
        <v>3.1500000000000057</v>
      </c>
      <c r="Z107" s="25">
        <f>foSecStockWatch[[#This Row],[ltp]]-foSecStockWatch[[#This Row],[R2]]</f>
        <v>1.9499999999999886</v>
      </c>
      <c r="AA107" s="25">
        <f>foSecStockWatch[[#This Row],[ltp]]-foSecStockWatch[[#This Row],[R3]]</f>
        <v>1.5500000000000114</v>
      </c>
      <c r="AB107" s="25">
        <f>foSecStockWatch[[#This Row],[ltp]]-foSecStockWatch[[#This Row],[S1]]</f>
        <v>4.75</v>
      </c>
      <c r="AC107" s="25">
        <f>foSecStockWatch[[#This Row],[ltp]]-foSecStockWatch[[#This Row],[S2]]</f>
        <v>5.1499999999999915</v>
      </c>
      <c r="AD107" s="25">
        <f>foSecStockWatch[[#This Row],[ltp]]-foSecStockWatch[[#This Row],[S3]]</f>
        <v>6.3499999999999943</v>
      </c>
      <c r="AE107" s="25">
        <f>foSecStockWatch[[#This Row],[d1open]]-foSecStockWatch[[#This Row],[d1high]]</f>
        <v>-3.9000000000000057</v>
      </c>
      <c r="AF107" s="25">
        <f>foSecStockWatch[[#This Row],[Open-High]]*100/foSecStockWatch[[#This Row],[ltp]]</f>
        <v>-3.0127462340672122</v>
      </c>
      <c r="AG107" s="25">
        <f>foSecStockWatch[[#This Row],[d1high]]-foSecStockWatch[[#This Row],[d1low]]</f>
        <v>3.9000000000000057</v>
      </c>
      <c r="AH107" s="25">
        <f>foSecStockWatch[[#This Row],[Open-Low]]*100/foSecStockWatch[[#This Row],[ltp]]</f>
        <v>3.0127462340672122</v>
      </c>
      <c r="AI107" s="25" t="b">
        <f>foSecStockWatch[[#This Row],[ltp]]&gt;foSecStockWatch[[#This Row],[d2close]]</f>
        <v>1</v>
      </c>
      <c r="AJ107" s="2">
        <v>126</v>
      </c>
      <c r="AK107" s="2">
        <v>129.9</v>
      </c>
      <c r="AL107" s="2">
        <v>126</v>
      </c>
      <c r="AM107" s="2">
        <v>129</v>
      </c>
      <c r="AN107" s="2">
        <v>125.85</v>
      </c>
      <c r="AO107" s="2">
        <v>127.1</v>
      </c>
      <c r="AP107" s="2">
        <v>125.1</v>
      </c>
      <c r="AQ107" s="2">
        <v>125.5</v>
      </c>
      <c r="AR107" s="2">
        <v>126.45</v>
      </c>
      <c r="AS107" s="2">
        <v>127.15</v>
      </c>
      <c r="AT107" s="2">
        <v>123.95</v>
      </c>
      <c r="AU107" s="2">
        <v>125.85</v>
      </c>
      <c r="AV107" s="2">
        <v>129.55000000000001</v>
      </c>
      <c r="AW107" s="2">
        <v>129.75</v>
      </c>
      <c r="AX107" s="2">
        <v>125</v>
      </c>
      <c r="AY107" s="2">
        <v>127</v>
      </c>
      <c r="AZ107" s="1"/>
      <c r="BA107" s="1"/>
      <c r="BB107" s="1"/>
      <c r="BC107" s="1"/>
    </row>
    <row r="108" spans="1:55" ht="13.8" hidden="1" x14ac:dyDescent="0.3">
      <c r="A108" s="19" t="s">
        <v>109</v>
      </c>
      <c r="B108" s="20">
        <v>20801</v>
      </c>
      <c r="C108" s="5" t="str">
        <f>IF(foSecStockWatch[[#This Row],[ltp]] &gt;=foSecStockWatch[[#This Row],[max]],"BUY","NA")</f>
        <v>NA</v>
      </c>
      <c r="D108" s="22">
        <f>MAX(foSecStockWatch[[#This Row],[d1high]],foSecStockWatch[[#This Row],[d2high]],foSecStockWatch[[#This Row],[d3high]],foSecStockWatch[[#This Row],[d4high]])</f>
        <v>21631.45</v>
      </c>
      <c r="E108" s="22">
        <f>MIN(foSecStockWatch[[#This Row],[d1low]],foSecStockWatch[[#This Row],[d2low]],foSecStockWatch[[#This Row],[d3low]],foSecStockWatch[[#This Row],[d4low]])</f>
        <v>20742</v>
      </c>
      <c r="F108" s="22" t="str">
        <f>IF(foSecStockWatch[[#This Row],[ltp]] &lt;=foSecStockWatch[[#This Row],[low]],"SELL","NA")</f>
        <v>NA</v>
      </c>
      <c r="G108" s="23">
        <v>30585.55</v>
      </c>
      <c r="H108" s="23">
        <v>17150</v>
      </c>
      <c r="I108" s="26">
        <f>100-foSecStockWatch[[#This Row],[max]]*100/foSecStockWatch[[#This Row],[52_high]]</f>
        <v>29.275589289713608</v>
      </c>
      <c r="J108" s="27">
        <f>foSecStockWatch[[#This Row],[52_low]]*100/foSecStockWatch[[#This Row],[max]]</f>
        <v>79.28271105265712</v>
      </c>
      <c r="K108" s="25">
        <f>foSecStockWatch[[#This Row],[ltp]]-foSecStockWatch[[#This Row],[d2high]]</f>
        <v>-693.84999999999854</v>
      </c>
      <c r="L108" s="25">
        <f>foSecStockWatch[[#This Row],[ltp]]-foSecStockWatch[[#This Row],[d2low]]</f>
        <v>-457.29999999999927</v>
      </c>
      <c r="M108" s="25">
        <f>AVERAGE(foSecStockWatch[[#This Row],[d2high]],foSecStockWatch[[#This Row],[d3high]],foSecStockWatch[[#This Row],[d4high]])</f>
        <v>21499.25</v>
      </c>
      <c r="N108" s="25">
        <f>AVERAGE(foSecStockWatch[[#This Row],[d2low]],foSecStockWatch[[#This Row],[d3low]],foSecStockWatch[[#This Row],[d4low]])</f>
        <v>21184.383333333331</v>
      </c>
      <c r="O108" s="25" t="str">
        <f>IF(foSecStockWatch[[#This Row],[ltp]] &lt;=foSecStockWatch[[#This Row],[LowAvg]],"RED","NA")</f>
        <v>RED</v>
      </c>
      <c r="P108" s="25" t="str">
        <f>IF(foSecStockWatch[[#This Row],[ltp]] &gt;foSecStockWatch[[#This Row],[HighAvg]],"GREEN","NA")</f>
        <v>NA</v>
      </c>
      <c r="Q108" s="25">
        <f>2*foSecStockWatch[[#This Row],[PIVOT]]-foSecStockWatch[[#This Row],[d2low]]</f>
        <v>21237.133333333328</v>
      </c>
      <c r="R108" s="25">
        <f>foSecStockWatch[[#This Row],[PIVOT]]+foSecStockWatch[[#This Row],[d2high]]-foSecStockWatch[[#This Row],[d2low]]</f>
        <v>21484.266666666666</v>
      </c>
      <c r="S108" s="25">
        <f>foSecStockWatch[[#This Row],[R1]]+foSecStockWatch[[#This Row],[d2high]]-foSecStockWatch[[#This Row],[d2low]]</f>
        <v>21473.683333333323</v>
      </c>
      <c r="T108" s="25">
        <f>AVERAGE(foSecStockWatch[[#This Row],[d2high]],foSecStockWatch[[#This Row],[d2close]],foSecStockWatch[[#This Row],[d2low]])</f>
        <v>21247.716666666664</v>
      </c>
      <c r="U108" s="25">
        <f>foSecStockWatch[[#This Row],[PIVOT]]*2-foSecStockWatch[[#This Row],[d2high]]</f>
        <v>21000.583333333328</v>
      </c>
      <c r="V108" s="25">
        <f>foSecStockWatch[[#This Row],[PIVOT]]-(foSecStockWatch[[#This Row],[d2high]]-foSecStockWatch[[#This Row],[d2low]])</f>
        <v>21011.166666666664</v>
      </c>
      <c r="W108" s="25">
        <f>foSecStockWatch[[#This Row],[S1]]-(foSecStockWatch[[#This Row],[d2high]]-foSecStockWatch[[#This Row],[d2low]])</f>
        <v>20764.033333333329</v>
      </c>
      <c r="X108" s="25">
        <f>foSecStockWatch[[#This Row],[ltp]]-foSecStockWatch[[#This Row],[PIVOT]]</f>
        <v>-446.71666666666351</v>
      </c>
      <c r="Y108" s="25">
        <f>foSecStockWatch[[#This Row],[ltp]]-foSecStockWatch[[#This Row],[R1]]</f>
        <v>-436.13333333332776</v>
      </c>
      <c r="Z108" s="25">
        <f>foSecStockWatch[[#This Row],[ltp]]-foSecStockWatch[[#This Row],[R2]]</f>
        <v>-683.26666666666642</v>
      </c>
      <c r="AA108" s="25">
        <f>foSecStockWatch[[#This Row],[ltp]]-foSecStockWatch[[#This Row],[R3]]</f>
        <v>-672.68333333332339</v>
      </c>
      <c r="AB108" s="25">
        <f>foSecStockWatch[[#This Row],[ltp]]-foSecStockWatch[[#This Row],[S1]]</f>
        <v>-199.58333333332848</v>
      </c>
      <c r="AC108" s="25">
        <f>foSecStockWatch[[#This Row],[ltp]]-foSecStockWatch[[#This Row],[S2]]</f>
        <v>-210.16666666666424</v>
      </c>
      <c r="AD108" s="25">
        <f>foSecStockWatch[[#This Row],[ltp]]-foSecStockWatch[[#This Row],[S3]]</f>
        <v>36.96666666667079</v>
      </c>
      <c r="AE108" s="25">
        <f>foSecStockWatch[[#This Row],[d1open]]-foSecStockWatch[[#This Row],[d1high]]</f>
        <v>-157.20000000000073</v>
      </c>
      <c r="AF108" s="25">
        <f>foSecStockWatch[[#This Row],[Open-High]]*100/foSecStockWatch[[#This Row],[ltp]]</f>
        <v>-0.75573289745685657</v>
      </c>
      <c r="AG108" s="25">
        <f>foSecStockWatch[[#This Row],[d1high]]-foSecStockWatch[[#This Row],[d1low]]</f>
        <v>770.20000000000073</v>
      </c>
      <c r="AH108" s="25">
        <f>foSecStockWatch[[#This Row],[Open-Low]]*100/foSecStockWatch[[#This Row],[ltp]]</f>
        <v>3.7027066006442033</v>
      </c>
      <c r="AI108" s="25" t="b">
        <f>foSecStockWatch[[#This Row],[ltp]]&gt;foSecStockWatch[[#This Row],[d2close]]</f>
        <v>0</v>
      </c>
      <c r="AJ108" s="2">
        <v>21355</v>
      </c>
      <c r="AK108" s="2">
        <v>21512.2</v>
      </c>
      <c r="AL108" s="2">
        <v>20742</v>
      </c>
      <c r="AM108" s="2">
        <v>20834.650000000001</v>
      </c>
      <c r="AN108" s="2">
        <v>21494.85</v>
      </c>
      <c r="AO108" s="2">
        <v>21494.85</v>
      </c>
      <c r="AP108" s="2">
        <v>20990</v>
      </c>
      <c r="AQ108" s="2">
        <v>21258.3</v>
      </c>
      <c r="AR108" s="2">
        <v>21019.1</v>
      </c>
      <c r="AS108" s="2">
        <v>21631.45</v>
      </c>
      <c r="AT108" s="2">
        <v>20888.5</v>
      </c>
      <c r="AU108" s="2">
        <v>21494.85</v>
      </c>
      <c r="AV108" s="2">
        <v>21078</v>
      </c>
      <c r="AW108" s="2">
        <v>21371.45</v>
      </c>
      <c r="AX108" s="2">
        <v>20800</v>
      </c>
      <c r="AY108" s="2">
        <v>21018</v>
      </c>
      <c r="AZ108" s="1"/>
      <c r="BA108" s="1"/>
      <c r="BB108" s="1"/>
      <c r="BC108" s="1"/>
    </row>
    <row r="109" spans="1:55" ht="13.8" hidden="1" x14ac:dyDescent="0.3">
      <c r="A109" s="19" t="s">
        <v>110</v>
      </c>
      <c r="B109" s="20">
        <v>1375.3</v>
      </c>
      <c r="C109" s="5" t="str">
        <f>IF(foSecStockWatch[[#This Row],[ltp]] &gt;=foSecStockWatch[[#This Row],[max]],"BUY","NA")</f>
        <v>NA</v>
      </c>
      <c r="D109" s="22">
        <f>MAX(foSecStockWatch[[#This Row],[d1high]],foSecStockWatch[[#This Row],[d2high]],foSecStockWatch[[#This Row],[d3high]],foSecStockWatch[[#This Row],[d4high]])</f>
        <v>1599.95</v>
      </c>
      <c r="E109" s="22">
        <f>MIN(foSecStockWatch[[#This Row],[d1low]],foSecStockWatch[[#This Row],[d2low]],foSecStockWatch[[#This Row],[d3low]],foSecStockWatch[[#This Row],[d4low]])</f>
        <v>1326</v>
      </c>
      <c r="F109" s="22" t="str">
        <f>IF(foSecStockWatch[[#This Row],[ltp]] &lt;=foSecStockWatch[[#This Row],[low]],"SELL","NA")</f>
        <v>NA</v>
      </c>
      <c r="G109" s="23">
        <v>2787.7</v>
      </c>
      <c r="H109" s="23">
        <v>1316</v>
      </c>
      <c r="I109" s="26">
        <f>100-foSecStockWatch[[#This Row],[max]]*100/foSecStockWatch[[#This Row],[52_high]]</f>
        <v>42.606808480109045</v>
      </c>
      <c r="J109" s="27">
        <f>foSecStockWatch[[#This Row],[52_low]]*100/foSecStockWatch[[#This Row],[max]]</f>
        <v>82.252570392824779</v>
      </c>
      <c r="K109" s="25">
        <f>foSecStockWatch[[#This Row],[ltp]]-foSecStockWatch[[#This Row],[d2high]]</f>
        <v>-23.450000000000045</v>
      </c>
      <c r="L109" s="25">
        <f>foSecStockWatch[[#This Row],[ltp]]-foSecStockWatch[[#This Row],[d2low]]</f>
        <v>3.8499999999999091</v>
      </c>
      <c r="M109" s="25">
        <f>AVERAGE(foSecStockWatch[[#This Row],[d2high]],foSecStockWatch[[#This Row],[d3high]],foSecStockWatch[[#This Row],[d4high]])</f>
        <v>1489.5666666666666</v>
      </c>
      <c r="N109" s="25">
        <f>AVERAGE(foSecStockWatch[[#This Row],[d2low]],foSecStockWatch[[#This Row],[d3low]],foSecStockWatch[[#This Row],[d4low]])</f>
        <v>1411.1499999999999</v>
      </c>
      <c r="O109" s="25" t="str">
        <f>IF(foSecStockWatch[[#This Row],[ltp]] &lt;=foSecStockWatch[[#This Row],[LowAvg]],"RED","NA")</f>
        <v>RED</v>
      </c>
      <c r="P109" s="25" t="str">
        <f>IF(foSecStockWatch[[#This Row],[ltp]] &gt;foSecStockWatch[[#This Row],[HighAvg]],"GREEN","NA")</f>
        <v>NA</v>
      </c>
      <c r="Q109" s="25">
        <f>2*foSecStockWatch[[#This Row],[PIVOT]]-foSecStockWatch[[#This Row],[d2low]]</f>
        <v>1352.6833333333332</v>
      </c>
      <c r="R109" s="25">
        <f>foSecStockWatch[[#This Row],[PIVOT]]+foSecStockWatch[[#This Row],[d2high]]-foSecStockWatch[[#This Row],[d2low]]</f>
        <v>1389.3666666666666</v>
      </c>
      <c r="S109" s="25">
        <f>foSecStockWatch[[#This Row],[R1]]+foSecStockWatch[[#This Row],[d2high]]-foSecStockWatch[[#This Row],[d2low]]</f>
        <v>1379.9833333333333</v>
      </c>
      <c r="T109" s="25">
        <f>AVERAGE(foSecStockWatch[[#This Row],[d2high]],foSecStockWatch[[#This Row],[d2close]],foSecStockWatch[[#This Row],[d2low]])</f>
        <v>1362.0666666666666</v>
      </c>
      <c r="U109" s="25">
        <f>foSecStockWatch[[#This Row],[PIVOT]]*2-foSecStockWatch[[#This Row],[d2high]]</f>
        <v>1325.3833333333332</v>
      </c>
      <c r="V109" s="25">
        <f>foSecStockWatch[[#This Row],[PIVOT]]-(foSecStockWatch[[#This Row],[d2high]]-foSecStockWatch[[#This Row],[d2low]])</f>
        <v>1334.7666666666667</v>
      </c>
      <c r="W109" s="25">
        <f>foSecStockWatch[[#This Row],[S1]]-(foSecStockWatch[[#This Row],[d2high]]-foSecStockWatch[[#This Row],[d2low]])</f>
        <v>1298.0833333333333</v>
      </c>
      <c r="X109" s="25">
        <f>foSecStockWatch[[#This Row],[ltp]]-foSecStockWatch[[#This Row],[PIVOT]]</f>
        <v>13.233333333333348</v>
      </c>
      <c r="Y109" s="25">
        <f>foSecStockWatch[[#This Row],[ltp]]-foSecStockWatch[[#This Row],[R1]]</f>
        <v>22.616666666666788</v>
      </c>
      <c r="Z109" s="25">
        <f>foSecStockWatch[[#This Row],[ltp]]-foSecStockWatch[[#This Row],[R2]]</f>
        <v>-14.066666666666606</v>
      </c>
      <c r="AA109" s="25">
        <f>foSecStockWatch[[#This Row],[ltp]]-foSecStockWatch[[#This Row],[R3]]</f>
        <v>-4.683333333333394</v>
      </c>
      <c r="AB109" s="25">
        <f>foSecStockWatch[[#This Row],[ltp]]-foSecStockWatch[[#This Row],[S1]]</f>
        <v>49.916666666666742</v>
      </c>
      <c r="AC109" s="25">
        <f>foSecStockWatch[[#This Row],[ltp]]-foSecStockWatch[[#This Row],[S2]]</f>
        <v>40.533333333333303</v>
      </c>
      <c r="AD109" s="25">
        <f>foSecStockWatch[[#This Row],[ltp]]-foSecStockWatch[[#This Row],[S3]]</f>
        <v>77.216666666666697</v>
      </c>
      <c r="AE109" s="25">
        <f>foSecStockWatch[[#This Row],[d1open]]-foSecStockWatch[[#This Row],[d1high]]</f>
        <v>-10</v>
      </c>
      <c r="AF109" s="25">
        <f>foSecStockWatch[[#This Row],[Open-High]]*100/foSecStockWatch[[#This Row],[ltp]]</f>
        <v>-0.72711408419981094</v>
      </c>
      <c r="AG109" s="25">
        <f>foSecStockWatch[[#This Row],[d1high]]-foSecStockWatch[[#This Row],[d1low]]</f>
        <v>64</v>
      </c>
      <c r="AH109" s="25">
        <f>foSecStockWatch[[#This Row],[Open-Low]]*100/foSecStockWatch[[#This Row],[ltp]]</f>
        <v>4.6535301388787902</v>
      </c>
      <c r="AI109" s="25" t="b">
        <f>foSecStockWatch[[#This Row],[ltp]]&gt;foSecStockWatch[[#This Row],[d2close]]</f>
        <v>1</v>
      </c>
      <c r="AJ109" s="2">
        <v>1380</v>
      </c>
      <c r="AK109" s="2">
        <v>1390</v>
      </c>
      <c r="AL109" s="2">
        <v>1326</v>
      </c>
      <c r="AM109" s="2">
        <v>1365</v>
      </c>
      <c r="AN109" s="2">
        <v>1361</v>
      </c>
      <c r="AO109" s="2">
        <v>1398.75</v>
      </c>
      <c r="AP109" s="2">
        <v>1316</v>
      </c>
      <c r="AQ109" s="2">
        <v>1371.45</v>
      </c>
      <c r="AR109" s="2">
        <v>1470</v>
      </c>
      <c r="AS109" s="2">
        <v>1470</v>
      </c>
      <c r="AT109" s="2">
        <v>1328.8</v>
      </c>
      <c r="AU109" s="2">
        <v>1395</v>
      </c>
      <c r="AV109" s="2">
        <v>1590</v>
      </c>
      <c r="AW109" s="2">
        <v>1599.95</v>
      </c>
      <c r="AX109" s="2">
        <v>1467</v>
      </c>
      <c r="AY109" s="2">
        <v>1483</v>
      </c>
      <c r="AZ109" s="1"/>
      <c r="BA109" s="1"/>
      <c r="BB109" s="1"/>
      <c r="BC109" s="1"/>
    </row>
    <row r="110" spans="1:55" ht="13.8" hidden="1" x14ac:dyDescent="0.3">
      <c r="A110" s="19" t="s">
        <v>111</v>
      </c>
      <c r="B110" s="20">
        <v>257.45</v>
      </c>
      <c r="C110" s="5" t="str">
        <f>IF(foSecStockWatch[[#This Row],[ltp]] &gt;=foSecStockWatch[[#This Row],[max]],"BUY","NA")</f>
        <v>NA</v>
      </c>
      <c r="D110" s="22">
        <f>MAX(foSecStockWatch[[#This Row],[d1high]],foSecStockWatch[[#This Row],[d2high]],foSecStockWatch[[#This Row],[d3high]],foSecStockWatch[[#This Row],[d4high]])</f>
        <v>260.05</v>
      </c>
      <c r="E110" s="22">
        <f>MIN(foSecStockWatch[[#This Row],[d1low]],foSecStockWatch[[#This Row],[d2low]],foSecStockWatch[[#This Row],[d3low]],foSecStockWatch[[#This Row],[d4low]])</f>
        <v>255</v>
      </c>
      <c r="F110" s="22" t="str">
        <f>IF(foSecStockWatch[[#This Row],[ltp]] &lt;=foSecStockWatch[[#This Row],[low]],"SELL","NA")</f>
        <v>NA</v>
      </c>
      <c r="G110" s="23">
        <v>299</v>
      </c>
      <c r="H110" s="23">
        <v>203.4</v>
      </c>
      <c r="I110" s="26">
        <f>100-foSecStockWatch[[#This Row],[max]]*100/foSecStockWatch[[#This Row],[52_high]]</f>
        <v>13.026755852842811</v>
      </c>
      <c r="J110" s="27">
        <f>foSecStockWatch[[#This Row],[52_low]]*100/foSecStockWatch[[#This Row],[max]]</f>
        <v>78.215727744664491</v>
      </c>
      <c r="K110" s="25">
        <f>foSecStockWatch[[#This Row],[ltp]]-foSecStockWatch[[#This Row],[d2high]]</f>
        <v>-2.6000000000000227</v>
      </c>
      <c r="L110" s="25">
        <f>foSecStockWatch[[#This Row],[ltp]]-foSecStockWatch[[#This Row],[d2low]]</f>
        <v>-1.1999999999999886</v>
      </c>
      <c r="M110" s="25">
        <f>AVERAGE(foSecStockWatch[[#This Row],[d2high]],foSecStockWatch[[#This Row],[d3high]],foSecStockWatch[[#This Row],[d4high]])</f>
        <v>259.4666666666667</v>
      </c>
      <c r="N110" s="25">
        <f>AVERAGE(foSecStockWatch[[#This Row],[d2low]],foSecStockWatch[[#This Row],[d3low]],foSecStockWatch[[#This Row],[d4low]])</f>
        <v>257.06666666666666</v>
      </c>
      <c r="O110" s="25" t="str">
        <f>IF(foSecStockWatch[[#This Row],[ltp]] &lt;=foSecStockWatch[[#This Row],[LowAvg]],"RED","NA")</f>
        <v>NA</v>
      </c>
      <c r="P110" s="25" t="str">
        <f>IF(foSecStockWatch[[#This Row],[ltp]] &gt;foSecStockWatch[[#This Row],[HighAvg]],"GREEN","NA")</f>
        <v>NA</v>
      </c>
      <c r="Q110" s="25">
        <f>2*foSecStockWatch[[#This Row],[PIVOT]]-foSecStockWatch[[#This Row],[d2low]]</f>
        <v>258.48333333333335</v>
      </c>
      <c r="R110" s="25">
        <f>foSecStockWatch[[#This Row],[PIVOT]]+foSecStockWatch[[#This Row],[d2high]]-foSecStockWatch[[#This Row],[d2low]]</f>
        <v>259.9666666666667</v>
      </c>
      <c r="S110" s="25">
        <f>foSecStockWatch[[#This Row],[R1]]+foSecStockWatch[[#This Row],[d2high]]-foSecStockWatch[[#This Row],[d2low]]</f>
        <v>259.88333333333333</v>
      </c>
      <c r="T110" s="25">
        <f>AVERAGE(foSecStockWatch[[#This Row],[d2high]],foSecStockWatch[[#This Row],[d2close]],foSecStockWatch[[#This Row],[d2low]])</f>
        <v>258.56666666666666</v>
      </c>
      <c r="U110" s="25">
        <f>foSecStockWatch[[#This Row],[PIVOT]]*2-foSecStockWatch[[#This Row],[d2high]]</f>
        <v>257.08333333333331</v>
      </c>
      <c r="V110" s="25">
        <f>foSecStockWatch[[#This Row],[PIVOT]]-(foSecStockWatch[[#This Row],[d2high]]-foSecStockWatch[[#This Row],[d2low]])</f>
        <v>257.16666666666663</v>
      </c>
      <c r="W110" s="25">
        <f>foSecStockWatch[[#This Row],[S1]]-(foSecStockWatch[[#This Row],[d2high]]-foSecStockWatch[[#This Row],[d2low]])</f>
        <v>255.68333333333328</v>
      </c>
      <c r="X110" s="25">
        <f>foSecStockWatch[[#This Row],[ltp]]-foSecStockWatch[[#This Row],[PIVOT]]</f>
        <v>-1.1166666666666742</v>
      </c>
      <c r="Y110" s="25">
        <f>foSecStockWatch[[#This Row],[ltp]]-foSecStockWatch[[#This Row],[R1]]</f>
        <v>-1.0333333333333599</v>
      </c>
      <c r="Z110" s="25">
        <f>foSecStockWatch[[#This Row],[ltp]]-foSecStockWatch[[#This Row],[R2]]</f>
        <v>-2.5166666666667084</v>
      </c>
      <c r="AA110" s="25">
        <f>foSecStockWatch[[#This Row],[ltp]]-foSecStockWatch[[#This Row],[R3]]</f>
        <v>-2.4333333333333371</v>
      </c>
      <c r="AB110" s="25">
        <f>foSecStockWatch[[#This Row],[ltp]]-foSecStockWatch[[#This Row],[S1]]</f>
        <v>0.36666666666667425</v>
      </c>
      <c r="AC110" s="25">
        <f>foSecStockWatch[[#This Row],[ltp]]-foSecStockWatch[[#This Row],[S2]]</f>
        <v>0.28333333333335986</v>
      </c>
      <c r="AD110" s="25">
        <f>foSecStockWatch[[#This Row],[ltp]]-foSecStockWatch[[#This Row],[S3]]</f>
        <v>1.7666666666667084</v>
      </c>
      <c r="AE110" s="25">
        <f>foSecStockWatch[[#This Row],[d1open]]-foSecStockWatch[[#This Row],[d1high]]</f>
        <v>-0.39999999999997726</v>
      </c>
      <c r="AF110" s="25">
        <f>foSecStockWatch[[#This Row],[Open-High]]*100/foSecStockWatch[[#This Row],[ltp]]</f>
        <v>-0.15536997475237027</v>
      </c>
      <c r="AG110" s="25">
        <f>foSecStockWatch[[#This Row],[d1high]]-foSecStockWatch[[#This Row],[d1low]]</f>
        <v>4.3999999999999773</v>
      </c>
      <c r="AH110" s="25">
        <f>foSecStockWatch[[#This Row],[Open-Low]]*100/foSecStockWatch[[#This Row],[ltp]]</f>
        <v>1.7090697222761613</v>
      </c>
      <c r="AI110" s="25" t="b">
        <f>foSecStockWatch[[#This Row],[ltp]]&gt;foSecStockWatch[[#This Row],[d2close]]</f>
        <v>1</v>
      </c>
      <c r="AJ110" s="2">
        <v>259</v>
      </c>
      <c r="AK110" s="2">
        <v>259.39999999999998</v>
      </c>
      <c r="AL110" s="2">
        <v>255</v>
      </c>
      <c r="AM110" s="2">
        <v>257.2</v>
      </c>
      <c r="AN110" s="2">
        <v>257.25</v>
      </c>
      <c r="AO110" s="2">
        <v>260.05</v>
      </c>
      <c r="AP110" s="2">
        <v>257</v>
      </c>
      <c r="AQ110" s="2">
        <v>258.64999999999998</v>
      </c>
      <c r="AR110" s="2">
        <v>256.64999999999998</v>
      </c>
      <c r="AS110" s="2">
        <v>259.35000000000002</v>
      </c>
      <c r="AT110" s="2">
        <v>255.1</v>
      </c>
      <c r="AU110" s="2">
        <v>257.55</v>
      </c>
      <c r="AV110" s="2">
        <v>255.9</v>
      </c>
      <c r="AW110" s="2">
        <v>259</v>
      </c>
      <c r="AX110" s="2">
        <v>255</v>
      </c>
      <c r="AY110" s="2">
        <v>257</v>
      </c>
      <c r="AZ110" s="1"/>
      <c r="BA110" s="1"/>
      <c r="BB110" s="1"/>
      <c r="BC110" s="1"/>
    </row>
    <row r="111" spans="1:55" ht="13.8" hidden="1" x14ac:dyDescent="0.3">
      <c r="A111" s="19" t="s">
        <v>112</v>
      </c>
      <c r="B111" s="20">
        <v>91.55</v>
      </c>
      <c r="C111" s="5" t="str">
        <f>IF(foSecStockWatch[[#This Row],[ltp]] &gt;=foSecStockWatch[[#This Row],[max]],"BUY","NA")</f>
        <v>NA</v>
      </c>
      <c r="D111" s="22">
        <f>MAX(foSecStockWatch[[#This Row],[d1high]],foSecStockWatch[[#This Row],[d2high]],foSecStockWatch[[#This Row],[d3high]],foSecStockWatch[[#This Row],[d4high]])</f>
        <v>96</v>
      </c>
      <c r="E111" s="22">
        <f>MIN(foSecStockWatch[[#This Row],[d1low]],foSecStockWatch[[#This Row],[d2low]],foSecStockWatch[[#This Row],[d3low]],foSecStockWatch[[#This Row],[d4low]])</f>
        <v>90</v>
      </c>
      <c r="F111" s="22" t="str">
        <f>IF(foSecStockWatch[[#This Row],[ltp]] &lt;=foSecStockWatch[[#This Row],[low]],"SELL","NA")</f>
        <v>NA</v>
      </c>
      <c r="G111" s="23">
        <v>138.75</v>
      </c>
      <c r="H111" s="23">
        <v>74</v>
      </c>
      <c r="I111" s="26">
        <f>100-foSecStockWatch[[#This Row],[max]]*100/foSecStockWatch[[#This Row],[52_high]]</f>
        <v>30.810810810810807</v>
      </c>
      <c r="J111" s="27">
        <f>foSecStockWatch[[#This Row],[52_low]]*100/foSecStockWatch[[#This Row],[max]]</f>
        <v>77.083333333333329</v>
      </c>
      <c r="K111" s="25">
        <f>foSecStockWatch[[#This Row],[ltp]]-foSecStockWatch[[#This Row],[d2high]]</f>
        <v>-4.1000000000000085</v>
      </c>
      <c r="L111" s="25">
        <f>foSecStockWatch[[#This Row],[ltp]]-foSecStockWatch[[#This Row],[d2low]]</f>
        <v>-1.0499999999999972</v>
      </c>
      <c r="M111" s="25">
        <f>AVERAGE(foSecStockWatch[[#This Row],[d2high]],foSecStockWatch[[#This Row],[d3high]],foSecStockWatch[[#This Row],[d4high]])</f>
        <v>95.866666666666674</v>
      </c>
      <c r="N111" s="25">
        <f>AVERAGE(foSecStockWatch[[#This Row],[d2low]],foSecStockWatch[[#This Row],[d3low]],foSecStockWatch[[#This Row],[d4low]])</f>
        <v>93.399999999999991</v>
      </c>
      <c r="O111" s="25" t="str">
        <f>IF(foSecStockWatch[[#This Row],[ltp]] &lt;=foSecStockWatch[[#This Row],[LowAvg]],"RED","NA")</f>
        <v>RED</v>
      </c>
      <c r="P111" s="25" t="str">
        <f>IF(foSecStockWatch[[#This Row],[ltp]] &gt;foSecStockWatch[[#This Row],[HighAvg]],"GREEN","NA")</f>
        <v>NA</v>
      </c>
      <c r="Q111" s="25">
        <f>2*foSecStockWatch[[#This Row],[PIVOT]]-foSecStockWatch[[#This Row],[d2low]]</f>
        <v>94.300000000000011</v>
      </c>
      <c r="R111" s="25">
        <f>foSecStockWatch[[#This Row],[PIVOT]]+foSecStockWatch[[#This Row],[d2high]]-foSecStockWatch[[#This Row],[d2low]]</f>
        <v>96.500000000000028</v>
      </c>
      <c r="S111" s="25">
        <f>foSecStockWatch[[#This Row],[R1]]+foSecStockWatch[[#This Row],[d2high]]-foSecStockWatch[[#This Row],[d2low]]</f>
        <v>97.350000000000023</v>
      </c>
      <c r="T111" s="25">
        <f>AVERAGE(foSecStockWatch[[#This Row],[d2high]],foSecStockWatch[[#This Row],[d2close]],foSecStockWatch[[#This Row],[d2low]])</f>
        <v>93.45</v>
      </c>
      <c r="U111" s="25">
        <f>foSecStockWatch[[#This Row],[PIVOT]]*2-foSecStockWatch[[#This Row],[d2high]]</f>
        <v>91.25</v>
      </c>
      <c r="V111" s="25">
        <f>foSecStockWatch[[#This Row],[PIVOT]]-(foSecStockWatch[[#This Row],[d2high]]-foSecStockWatch[[#This Row],[d2low]])</f>
        <v>90.399999999999991</v>
      </c>
      <c r="W111" s="25">
        <f>foSecStockWatch[[#This Row],[S1]]-(foSecStockWatch[[#This Row],[d2high]]-foSecStockWatch[[#This Row],[d2low]])</f>
        <v>88.199999999999989</v>
      </c>
      <c r="X111" s="25">
        <f>foSecStockWatch[[#This Row],[ltp]]-foSecStockWatch[[#This Row],[PIVOT]]</f>
        <v>-1.9000000000000057</v>
      </c>
      <c r="Y111" s="25">
        <f>foSecStockWatch[[#This Row],[ltp]]-foSecStockWatch[[#This Row],[R1]]</f>
        <v>-2.7500000000000142</v>
      </c>
      <c r="Z111" s="25">
        <f>foSecStockWatch[[#This Row],[ltp]]-foSecStockWatch[[#This Row],[R2]]</f>
        <v>-4.9500000000000313</v>
      </c>
      <c r="AA111" s="25">
        <f>foSecStockWatch[[#This Row],[ltp]]-foSecStockWatch[[#This Row],[R3]]</f>
        <v>-5.8000000000000256</v>
      </c>
      <c r="AB111" s="25">
        <f>foSecStockWatch[[#This Row],[ltp]]-foSecStockWatch[[#This Row],[S1]]</f>
        <v>0.29999999999999716</v>
      </c>
      <c r="AC111" s="25">
        <f>foSecStockWatch[[#This Row],[ltp]]-foSecStockWatch[[#This Row],[S2]]</f>
        <v>1.1500000000000057</v>
      </c>
      <c r="AD111" s="25">
        <f>foSecStockWatch[[#This Row],[ltp]]-foSecStockWatch[[#This Row],[S3]]</f>
        <v>3.3500000000000085</v>
      </c>
      <c r="AE111" s="25">
        <f>foSecStockWatch[[#This Row],[d1open]]-foSecStockWatch[[#This Row],[d1high]]</f>
        <v>-0.29999999999999716</v>
      </c>
      <c r="AF111" s="25">
        <f>foSecStockWatch[[#This Row],[Open-High]]*100/foSecStockWatch[[#This Row],[ltp]]</f>
        <v>-0.32768978700163537</v>
      </c>
      <c r="AG111" s="25">
        <f>foSecStockWatch[[#This Row],[d1high]]-foSecStockWatch[[#This Row],[d1low]]</f>
        <v>3.2999999999999972</v>
      </c>
      <c r="AH111" s="25">
        <f>foSecStockWatch[[#This Row],[Open-Low]]*100/foSecStockWatch[[#This Row],[ltp]]</f>
        <v>3.60458765701802</v>
      </c>
      <c r="AI111" s="25" t="b">
        <f>foSecStockWatch[[#This Row],[ltp]]&gt;foSecStockWatch[[#This Row],[d2close]]</f>
        <v>0</v>
      </c>
      <c r="AJ111" s="2">
        <v>93</v>
      </c>
      <c r="AK111" s="2">
        <v>93.3</v>
      </c>
      <c r="AL111" s="2">
        <v>90</v>
      </c>
      <c r="AM111" s="2">
        <v>91.5</v>
      </c>
      <c r="AN111" s="2">
        <v>94.45</v>
      </c>
      <c r="AO111" s="2">
        <v>95.65</v>
      </c>
      <c r="AP111" s="2">
        <v>92.1</v>
      </c>
      <c r="AQ111" s="2">
        <v>92.6</v>
      </c>
      <c r="AR111" s="2">
        <v>94.65</v>
      </c>
      <c r="AS111" s="2">
        <v>95.95</v>
      </c>
      <c r="AT111" s="2">
        <v>92.9</v>
      </c>
      <c r="AU111" s="2">
        <v>94.6</v>
      </c>
      <c r="AV111" s="2">
        <v>95</v>
      </c>
      <c r="AW111" s="2">
        <v>96</v>
      </c>
      <c r="AX111" s="2">
        <v>93</v>
      </c>
      <c r="AY111" s="2">
        <v>95</v>
      </c>
      <c r="AZ111" s="1"/>
      <c r="BA111" s="1"/>
      <c r="BB111" s="1"/>
      <c r="BC111" s="1"/>
    </row>
    <row r="112" spans="1:55" ht="13.8" hidden="1" x14ac:dyDescent="0.3">
      <c r="A112" s="19" t="s">
        <v>113</v>
      </c>
      <c r="B112" s="20">
        <v>1364.6</v>
      </c>
      <c r="C112" s="5" t="str">
        <f>IF(foSecStockWatch[[#This Row],[ltp]] &gt;=foSecStockWatch[[#This Row],[max]],"BUY","NA")</f>
        <v>NA</v>
      </c>
      <c r="D112" s="22">
        <f>MAX(foSecStockWatch[[#This Row],[d1high]],foSecStockWatch[[#This Row],[d2high]],foSecStockWatch[[#This Row],[d3high]],foSecStockWatch[[#This Row],[d4high]])</f>
        <v>1382</v>
      </c>
      <c r="E112" s="22">
        <f>MIN(foSecStockWatch[[#This Row],[d1low]],foSecStockWatch[[#This Row],[d2low]],foSecStockWatch[[#This Row],[d3low]],foSecStockWatch[[#This Row],[d4low]])</f>
        <v>1336.55</v>
      </c>
      <c r="F112" s="22" t="str">
        <f>IF(foSecStockWatch[[#This Row],[ltp]] &lt;=foSecStockWatch[[#This Row],[low]],"SELL","NA")</f>
        <v>NA</v>
      </c>
      <c r="G112" s="23">
        <v>1493.5</v>
      </c>
      <c r="H112" s="23">
        <v>897</v>
      </c>
      <c r="I112" s="26">
        <f>100-foSecStockWatch[[#This Row],[max]]*100/foSecStockWatch[[#This Row],[52_high]]</f>
        <v>7.4656846334114562</v>
      </c>
      <c r="J112" s="27">
        <f>foSecStockWatch[[#This Row],[52_low]]*100/foSecStockWatch[[#This Row],[max]]</f>
        <v>64.905933429811867</v>
      </c>
      <c r="K112" s="25">
        <f>foSecStockWatch[[#This Row],[ltp]]-foSecStockWatch[[#This Row],[d2high]]</f>
        <v>-4.8500000000001364</v>
      </c>
      <c r="L112" s="25">
        <f>foSecStockWatch[[#This Row],[ltp]]-foSecStockWatch[[#This Row],[d2low]]</f>
        <v>5.75</v>
      </c>
      <c r="M112" s="25">
        <f>AVERAGE(foSecStockWatch[[#This Row],[d2high]],foSecStockWatch[[#This Row],[d3high]],foSecStockWatch[[#This Row],[d4high]])</f>
        <v>1374.5833333333333</v>
      </c>
      <c r="N112" s="25">
        <f>AVERAGE(foSecStockWatch[[#This Row],[d2low]],foSecStockWatch[[#This Row],[d3low]],foSecStockWatch[[#This Row],[d4low]])</f>
        <v>1349.4666666666665</v>
      </c>
      <c r="O112" s="25" t="str">
        <f>IF(foSecStockWatch[[#This Row],[ltp]] &lt;=foSecStockWatch[[#This Row],[LowAvg]],"RED","NA")</f>
        <v>NA</v>
      </c>
      <c r="P112" s="25" t="str">
        <f>IF(foSecStockWatch[[#This Row],[ltp]] &gt;foSecStockWatch[[#This Row],[HighAvg]],"GREEN","NA")</f>
        <v>NA</v>
      </c>
      <c r="Q112" s="25">
        <f>2*foSecStockWatch[[#This Row],[PIVOT]]-foSecStockWatch[[#This Row],[d2low]]</f>
        <v>1342.0166666666664</v>
      </c>
      <c r="R112" s="25">
        <f>foSecStockWatch[[#This Row],[PIVOT]]+foSecStockWatch[[#This Row],[d2high]]-foSecStockWatch[[#This Row],[d2low]]</f>
        <v>1361.0333333333333</v>
      </c>
      <c r="S112" s="25">
        <f>foSecStockWatch[[#This Row],[R1]]+foSecStockWatch[[#This Row],[d2high]]-foSecStockWatch[[#This Row],[d2low]]</f>
        <v>1352.6166666666663</v>
      </c>
      <c r="T112" s="25">
        <f>AVERAGE(foSecStockWatch[[#This Row],[d2high]],foSecStockWatch[[#This Row],[d2close]],foSecStockWatch[[#This Row],[d2low]])</f>
        <v>1350.4333333333332</v>
      </c>
      <c r="U112" s="25">
        <f>foSecStockWatch[[#This Row],[PIVOT]]*2-foSecStockWatch[[#This Row],[d2high]]</f>
        <v>1331.4166666666663</v>
      </c>
      <c r="V112" s="25">
        <f>foSecStockWatch[[#This Row],[PIVOT]]-(foSecStockWatch[[#This Row],[d2high]]-foSecStockWatch[[#This Row],[d2low]])</f>
        <v>1339.833333333333</v>
      </c>
      <c r="W112" s="25">
        <f>foSecStockWatch[[#This Row],[S1]]-(foSecStockWatch[[#This Row],[d2high]]-foSecStockWatch[[#This Row],[d2low]])</f>
        <v>1320.8166666666662</v>
      </c>
      <c r="X112" s="25">
        <f>foSecStockWatch[[#This Row],[ltp]]-foSecStockWatch[[#This Row],[PIVOT]]</f>
        <v>14.166666666666742</v>
      </c>
      <c r="Y112" s="25">
        <f>foSecStockWatch[[#This Row],[ltp]]-foSecStockWatch[[#This Row],[R1]]</f>
        <v>22.583333333333485</v>
      </c>
      <c r="Z112" s="25">
        <f>foSecStockWatch[[#This Row],[ltp]]-foSecStockWatch[[#This Row],[R2]]</f>
        <v>3.566666666666606</v>
      </c>
      <c r="AA112" s="25">
        <f>foSecStockWatch[[#This Row],[ltp]]-foSecStockWatch[[#This Row],[R3]]</f>
        <v>11.983333333333576</v>
      </c>
      <c r="AB112" s="25">
        <f>foSecStockWatch[[#This Row],[ltp]]-foSecStockWatch[[#This Row],[S1]]</f>
        <v>33.183333333333621</v>
      </c>
      <c r="AC112" s="25">
        <f>foSecStockWatch[[#This Row],[ltp]]-foSecStockWatch[[#This Row],[S2]]</f>
        <v>24.766666666666879</v>
      </c>
      <c r="AD112" s="25">
        <f>foSecStockWatch[[#This Row],[ltp]]-foSecStockWatch[[#This Row],[S3]]</f>
        <v>43.783333333333758</v>
      </c>
      <c r="AE112" s="25">
        <f>foSecStockWatch[[#This Row],[d1open]]-foSecStockWatch[[#This Row],[d1high]]</f>
        <v>-18</v>
      </c>
      <c r="AF112" s="25">
        <f>foSecStockWatch[[#This Row],[Open-High]]*100/foSecStockWatch[[#This Row],[ltp]]</f>
        <v>-1.3190678587131761</v>
      </c>
      <c r="AG112" s="25">
        <f>foSecStockWatch[[#This Row],[d1high]]-foSecStockWatch[[#This Row],[d1low]]</f>
        <v>21</v>
      </c>
      <c r="AH112" s="25">
        <f>foSecStockWatch[[#This Row],[Open-Low]]*100/foSecStockWatch[[#This Row],[ltp]]</f>
        <v>1.5389125018320389</v>
      </c>
      <c r="AI112" s="25" t="b">
        <f>foSecStockWatch[[#This Row],[ltp]]&gt;foSecStockWatch[[#This Row],[d2close]]</f>
        <v>1</v>
      </c>
      <c r="AJ112" s="2">
        <v>1364</v>
      </c>
      <c r="AK112" s="2">
        <v>1382</v>
      </c>
      <c r="AL112" s="2">
        <v>1361</v>
      </c>
      <c r="AM112" s="2">
        <v>1365.9</v>
      </c>
      <c r="AN112" s="2">
        <v>1336</v>
      </c>
      <c r="AO112" s="2">
        <v>1369.45</v>
      </c>
      <c r="AP112" s="2">
        <v>1323</v>
      </c>
      <c r="AQ112" s="2">
        <v>1358.85</v>
      </c>
      <c r="AR112" s="2">
        <v>1371.8</v>
      </c>
      <c r="AS112" s="2">
        <v>1376</v>
      </c>
      <c r="AT112" s="2">
        <v>1334</v>
      </c>
      <c r="AU112" s="2">
        <v>1336.55</v>
      </c>
      <c r="AV112" s="2">
        <v>1368</v>
      </c>
      <c r="AW112" s="2">
        <v>1378.3</v>
      </c>
      <c r="AX112" s="2">
        <v>1353</v>
      </c>
      <c r="AY112" s="2">
        <v>1366</v>
      </c>
      <c r="AZ112" s="1"/>
      <c r="BA112" s="1"/>
      <c r="BB112" s="1"/>
      <c r="BC112" s="1"/>
    </row>
    <row r="113" spans="1:55" ht="13.8" hidden="1" x14ac:dyDescent="0.3">
      <c r="A113" s="19" t="s">
        <v>114</v>
      </c>
      <c r="B113" s="20">
        <v>57.1</v>
      </c>
      <c r="C113" s="5" t="str">
        <f>IF(foSecStockWatch[[#This Row],[ltp]] &gt;=foSecStockWatch[[#This Row],[max]],"BUY","NA")</f>
        <v>NA</v>
      </c>
      <c r="D113" s="22">
        <f>MAX(foSecStockWatch[[#This Row],[d1high]],foSecStockWatch[[#This Row],[d2high]],foSecStockWatch[[#This Row],[d3high]],foSecStockWatch[[#This Row],[d4high]])</f>
        <v>58.8</v>
      </c>
      <c r="E113" s="22">
        <f>MIN(foSecStockWatch[[#This Row],[d1low]],foSecStockWatch[[#This Row],[d2low]],foSecStockWatch[[#This Row],[d3low]],foSecStockWatch[[#This Row],[d4low]])</f>
        <v>56</v>
      </c>
      <c r="F113" s="22" t="str">
        <f>IF(foSecStockWatch[[#This Row],[ltp]] &lt;=foSecStockWatch[[#This Row],[low]],"SELL","NA")</f>
        <v>NA</v>
      </c>
      <c r="G113" s="23">
        <v>99.9</v>
      </c>
      <c r="H113" s="23">
        <v>55.7</v>
      </c>
      <c r="I113" s="26">
        <f>100-foSecStockWatch[[#This Row],[max]]*100/foSecStockWatch[[#This Row],[52_high]]</f>
        <v>41.141141141141148</v>
      </c>
      <c r="J113" s="27">
        <f>foSecStockWatch[[#This Row],[52_low]]*100/foSecStockWatch[[#This Row],[max]]</f>
        <v>94.72789115646259</v>
      </c>
      <c r="K113" s="25">
        <f>foSecStockWatch[[#This Row],[ltp]]-foSecStockWatch[[#This Row],[d2high]]</f>
        <v>-1.1000000000000014</v>
      </c>
      <c r="L113" s="25">
        <f>foSecStockWatch[[#This Row],[ltp]]-foSecStockWatch[[#This Row],[d2low]]</f>
        <v>0.64999999999999858</v>
      </c>
      <c r="M113" s="25">
        <f>AVERAGE(foSecStockWatch[[#This Row],[d2high]],foSecStockWatch[[#This Row],[d3high]],foSecStockWatch[[#This Row],[d4high]])</f>
        <v>58.4</v>
      </c>
      <c r="N113" s="25">
        <f>AVERAGE(foSecStockWatch[[#This Row],[d2low]],foSecStockWatch[[#This Row],[d3low]],foSecStockWatch[[#This Row],[d4low]])</f>
        <v>57.300000000000004</v>
      </c>
      <c r="O113" s="25" t="str">
        <f>IF(foSecStockWatch[[#This Row],[ltp]] &lt;=foSecStockWatch[[#This Row],[LowAvg]],"RED","NA")</f>
        <v>RED</v>
      </c>
      <c r="P113" s="25" t="str">
        <f>IF(foSecStockWatch[[#This Row],[ltp]] &gt;foSecStockWatch[[#This Row],[HighAvg]],"GREEN","NA")</f>
        <v>NA</v>
      </c>
      <c r="Q113" s="25">
        <f>2*foSecStockWatch[[#This Row],[PIVOT]]-foSecStockWatch[[#This Row],[d2low]]</f>
        <v>57.450000000000017</v>
      </c>
      <c r="R113" s="25">
        <f>foSecStockWatch[[#This Row],[PIVOT]]+foSecStockWatch[[#This Row],[d2high]]-foSecStockWatch[[#This Row],[d2low]]</f>
        <v>58.7</v>
      </c>
      <c r="S113" s="25">
        <f>foSecStockWatch[[#This Row],[R1]]+foSecStockWatch[[#This Row],[d2high]]-foSecStockWatch[[#This Row],[d2low]]</f>
        <v>59.200000000000017</v>
      </c>
      <c r="T113" s="25">
        <f>AVERAGE(foSecStockWatch[[#This Row],[d2high]],foSecStockWatch[[#This Row],[d2close]],foSecStockWatch[[#This Row],[d2low]])</f>
        <v>56.95000000000001</v>
      </c>
      <c r="U113" s="25">
        <f>foSecStockWatch[[#This Row],[PIVOT]]*2-foSecStockWatch[[#This Row],[d2high]]</f>
        <v>55.700000000000017</v>
      </c>
      <c r="V113" s="25">
        <f>foSecStockWatch[[#This Row],[PIVOT]]-(foSecStockWatch[[#This Row],[d2high]]-foSecStockWatch[[#This Row],[d2low]])</f>
        <v>55.20000000000001</v>
      </c>
      <c r="W113" s="25">
        <f>foSecStockWatch[[#This Row],[S1]]-(foSecStockWatch[[#This Row],[d2high]]-foSecStockWatch[[#This Row],[d2low]])</f>
        <v>53.950000000000017</v>
      </c>
      <c r="X113" s="25">
        <f>foSecStockWatch[[#This Row],[ltp]]-foSecStockWatch[[#This Row],[PIVOT]]</f>
        <v>0.14999999999999147</v>
      </c>
      <c r="Y113" s="25">
        <f>foSecStockWatch[[#This Row],[ltp]]-foSecStockWatch[[#This Row],[R1]]</f>
        <v>-0.35000000000001563</v>
      </c>
      <c r="Z113" s="25">
        <f>foSecStockWatch[[#This Row],[ltp]]-foSecStockWatch[[#This Row],[R2]]</f>
        <v>-1.6000000000000014</v>
      </c>
      <c r="AA113" s="25">
        <f>foSecStockWatch[[#This Row],[ltp]]-foSecStockWatch[[#This Row],[R3]]</f>
        <v>-2.1000000000000156</v>
      </c>
      <c r="AB113" s="25">
        <f>foSecStockWatch[[#This Row],[ltp]]-foSecStockWatch[[#This Row],[S1]]</f>
        <v>1.3999999999999844</v>
      </c>
      <c r="AC113" s="25">
        <f>foSecStockWatch[[#This Row],[ltp]]-foSecStockWatch[[#This Row],[S2]]</f>
        <v>1.8999999999999915</v>
      </c>
      <c r="AD113" s="25">
        <f>foSecStockWatch[[#This Row],[ltp]]-foSecStockWatch[[#This Row],[S3]]</f>
        <v>3.1499999999999844</v>
      </c>
      <c r="AE113" s="25">
        <f>foSecStockWatch[[#This Row],[d1open]]-foSecStockWatch[[#This Row],[d1high]]</f>
        <v>-0.5</v>
      </c>
      <c r="AF113" s="25">
        <f>foSecStockWatch[[#This Row],[Open-High]]*100/foSecStockWatch[[#This Row],[ltp]]</f>
        <v>-0.87565674255691761</v>
      </c>
      <c r="AG113" s="25">
        <f>foSecStockWatch[[#This Row],[d1high]]-foSecStockWatch[[#This Row],[d1low]]</f>
        <v>1.5</v>
      </c>
      <c r="AH113" s="25">
        <f>foSecStockWatch[[#This Row],[Open-Low]]*100/foSecStockWatch[[#This Row],[ltp]]</f>
        <v>2.6269702276707529</v>
      </c>
      <c r="AI113" s="25" t="b">
        <f>foSecStockWatch[[#This Row],[ltp]]&gt;foSecStockWatch[[#This Row],[d2close]]</f>
        <v>1</v>
      </c>
      <c r="AJ113" s="2">
        <v>57</v>
      </c>
      <c r="AK113" s="2">
        <v>57.5</v>
      </c>
      <c r="AL113" s="2">
        <v>56</v>
      </c>
      <c r="AM113" s="2">
        <v>56.9</v>
      </c>
      <c r="AN113" s="2">
        <v>58.05</v>
      </c>
      <c r="AO113" s="2">
        <v>58.2</v>
      </c>
      <c r="AP113" s="2">
        <v>56.2</v>
      </c>
      <c r="AQ113" s="2">
        <v>56.45</v>
      </c>
      <c r="AR113" s="2">
        <v>57.25</v>
      </c>
      <c r="AS113" s="2">
        <v>58.8</v>
      </c>
      <c r="AT113" s="2">
        <v>56.4</v>
      </c>
      <c r="AU113" s="2">
        <v>58.45</v>
      </c>
      <c r="AV113" s="2">
        <v>58</v>
      </c>
      <c r="AW113" s="2">
        <v>58.2</v>
      </c>
      <c r="AX113" s="2">
        <v>57</v>
      </c>
      <c r="AY113" s="2">
        <v>57</v>
      </c>
      <c r="AZ113" s="1"/>
      <c r="BA113" s="1"/>
      <c r="BB113" s="1"/>
      <c r="BC113" s="1"/>
    </row>
    <row r="114" spans="1:55" ht="13.8" hidden="1" x14ac:dyDescent="0.3">
      <c r="A114" s="19" t="s">
        <v>115</v>
      </c>
      <c r="B114" s="20">
        <v>200.75</v>
      </c>
      <c r="C114" s="5" t="str">
        <f>IF(foSecStockWatch[[#This Row],[ltp]] &gt;=foSecStockWatch[[#This Row],[max]],"BUY","NA")</f>
        <v>NA</v>
      </c>
      <c r="D114" s="22">
        <f>MAX(foSecStockWatch[[#This Row],[d1high]],foSecStockWatch[[#This Row],[d2high]],foSecStockWatch[[#This Row],[d3high]],foSecStockWatch[[#This Row],[d4high]])</f>
        <v>204.25</v>
      </c>
      <c r="E114" s="22">
        <f>MIN(foSecStockWatch[[#This Row],[d1low]],foSecStockWatch[[#This Row],[d2low]],foSecStockWatch[[#This Row],[d3low]],foSecStockWatch[[#This Row],[d4low]])</f>
        <v>194</v>
      </c>
      <c r="F114" s="22" t="str">
        <f>IF(foSecStockWatch[[#This Row],[ltp]] &lt;=foSecStockWatch[[#This Row],[low]],"SELL","NA")</f>
        <v>NA</v>
      </c>
      <c r="G114" s="23">
        <v>216.25</v>
      </c>
      <c r="H114" s="23">
        <v>172.5</v>
      </c>
      <c r="I114" s="26">
        <f>100-foSecStockWatch[[#This Row],[max]]*100/foSecStockWatch[[#This Row],[52_high]]</f>
        <v>5.5491329479768723</v>
      </c>
      <c r="J114" s="27">
        <f>foSecStockWatch[[#This Row],[52_low]]*100/foSecStockWatch[[#This Row],[max]]</f>
        <v>84.455324357405146</v>
      </c>
      <c r="K114" s="25">
        <f>foSecStockWatch[[#This Row],[ltp]]-foSecStockWatch[[#This Row],[d2high]]</f>
        <v>1.1500000000000057</v>
      </c>
      <c r="L114" s="25">
        <f>foSecStockWatch[[#This Row],[ltp]]-foSecStockWatch[[#This Row],[d2low]]</f>
        <v>1.6500000000000057</v>
      </c>
      <c r="M114" s="25">
        <f>AVERAGE(foSecStockWatch[[#This Row],[d2high]],foSecStockWatch[[#This Row],[d3high]],foSecStockWatch[[#This Row],[d4high]])</f>
        <v>198.63333333333333</v>
      </c>
      <c r="N114" s="25">
        <f>AVERAGE(foSecStockWatch[[#This Row],[d2low]],foSecStockWatch[[#This Row],[d3low]],foSecStockWatch[[#This Row],[d4low]])</f>
        <v>196.93333333333331</v>
      </c>
      <c r="O114" s="25" t="str">
        <f>IF(foSecStockWatch[[#This Row],[ltp]] &lt;=foSecStockWatch[[#This Row],[LowAvg]],"RED","NA")</f>
        <v>NA</v>
      </c>
      <c r="P114" s="25" t="str">
        <f>IF(foSecStockWatch[[#This Row],[ltp]] &gt;foSecStockWatch[[#This Row],[HighAvg]],"GREEN","NA")</f>
        <v>GREEN</v>
      </c>
      <c r="Q114" s="25">
        <f>2*foSecStockWatch[[#This Row],[PIVOT]]-foSecStockWatch[[#This Row],[d2low]]</f>
        <v>197.70000000000002</v>
      </c>
      <c r="R114" s="25">
        <f>foSecStockWatch[[#This Row],[PIVOT]]+foSecStockWatch[[#This Row],[d2high]]-foSecStockWatch[[#This Row],[d2low]]</f>
        <v>198.9</v>
      </c>
      <c r="S114" s="25">
        <f>foSecStockWatch[[#This Row],[R1]]+foSecStockWatch[[#This Row],[d2high]]-foSecStockWatch[[#This Row],[d2low]]</f>
        <v>198.20000000000002</v>
      </c>
      <c r="T114" s="25">
        <f>AVERAGE(foSecStockWatch[[#This Row],[d2high]],foSecStockWatch[[#This Row],[d2close]],foSecStockWatch[[#This Row],[d2low]])</f>
        <v>198.4</v>
      </c>
      <c r="U114" s="25">
        <f>foSecStockWatch[[#This Row],[PIVOT]]*2-foSecStockWatch[[#This Row],[d2high]]</f>
        <v>197.20000000000002</v>
      </c>
      <c r="V114" s="25">
        <f>foSecStockWatch[[#This Row],[PIVOT]]-(foSecStockWatch[[#This Row],[d2high]]-foSecStockWatch[[#This Row],[d2low]])</f>
        <v>197.9</v>
      </c>
      <c r="W114" s="25">
        <f>foSecStockWatch[[#This Row],[S1]]-(foSecStockWatch[[#This Row],[d2high]]-foSecStockWatch[[#This Row],[d2low]])</f>
        <v>196.70000000000002</v>
      </c>
      <c r="X114" s="25">
        <f>foSecStockWatch[[#This Row],[ltp]]-foSecStockWatch[[#This Row],[PIVOT]]</f>
        <v>2.3499999999999943</v>
      </c>
      <c r="Y114" s="25">
        <f>foSecStockWatch[[#This Row],[ltp]]-foSecStockWatch[[#This Row],[R1]]</f>
        <v>3.0499999999999829</v>
      </c>
      <c r="Z114" s="25">
        <f>foSecStockWatch[[#This Row],[ltp]]-foSecStockWatch[[#This Row],[R2]]</f>
        <v>1.8499999999999943</v>
      </c>
      <c r="AA114" s="25">
        <f>foSecStockWatch[[#This Row],[ltp]]-foSecStockWatch[[#This Row],[R3]]</f>
        <v>2.5499999999999829</v>
      </c>
      <c r="AB114" s="25">
        <f>foSecStockWatch[[#This Row],[ltp]]-foSecStockWatch[[#This Row],[S1]]</f>
        <v>3.5499999999999829</v>
      </c>
      <c r="AC114" s="25">
        <f>foSecStockWatch[[#This Row],[ltp]]-foSecStockWatch[[#This Row],[S2]]</f>
        <v>2.8499999999999943</v>
      </c>
      <c r="AD114" s="25">
        <f>foSecStockWatch[[#This Row],[ltp]]-foSecStockWatch[[#This Row],[S3]]</f>
        <v>4.0499999999999829</v>
      </c>
      <c r="AE114" s="25">
        <f>foSecStockWatch[[#This Row],[d1open]]-foSecStockWatch[[#This Row],[d1high]]</f>
        <v>-5.25</v>
      </c>
      <c r="AF114" s="25">
        <f>foSecStockWatch[[#This Row],[Open-High]]*100/foSecStockWatch[[#This Row],[ltp]]</f>
        <v>-2.6151930261519301</v>
      </c>
      <c r="AG114" s="25">
        <f>foSecStockWatch[[#This Row],[d1high]]-foSecStockWatch[[#This Row],[d1low]]</f>
        <v>5.25</v>
      </c>
      <c r="AH114" s="25">
        <f>foSecStockWatch[[#This Row],[Open-Low]]*100/foSecStockWatch[[#This Row],[ltp]]</f>
        <v>2.6151930261519301</v>
      </c>
      <c r="AI114" s="25" t="b">
        <f>foSecStockWatch[[#This Row],[ltp]]&gt;foSecStockWatch[[#This Row],[d2close]]</f>
        <v>1</v>
      </c>
      <c r="AJ114" s="2">
        <v>199</v>
      </c>
      <c r="AK114" s="2">
        <v>204.25</v>
      </c>
      <c r="AL114" s="2">
        <v>199</v>
      </c>
      <c r="AM114" s="2">
        <v>201</v>
      </c>
      <c r="AN114" s="2">
        <v>197.9</v>
      </c>
      <c r="AO114" s="2">
        <v>199.6</v>
      </c>
      <c r="AP114" s="2">
        <v>196.5</v>
      </c>
      <c r="AQ114" s="2">
        <v>199.1</v>
      </c>
      <c r="AR114" s="2">
        <v>197.5</v>
      </c>
      <c r="AS114" s="2">
        <v>198.9</v>
      </c>
      <c r="AT114" s="2">
        <v>195.4</v>
      </c>
      <c r="AU114" s="2">
        <v>197.7</v>
      </c>
      <c r="AV114" s="2">
        <v>196.7</v>
      </c>
      <c r="AW114" s="2">
        <v>197.4</v>
      </c>
      <c r="AX114" s="2">
        <v>194</v>
      </c>
      <c r="AY114" s="2">
        <v>196</v>
      </c>
      <c r="AZ114" s="1"/>
      <c r="BA114" s="1"/>
      <c r="BB114" s="1"/>
      <c r="BC114" s="1"/>
    </row>
    <row r="115" spans="1:55" ht="13.8" hidden="1" x14ac:dyDescent="0.3">
      <c r="A115" s="19" t="s">
        <v>116</v>
      </c>
      <c r="B115" s="20">
        <v>1788.75</v>
      </c>
      <c r="C115" s="5" t="str">
        <f>IF(foSecStockWatch[[#This Row],[ltp]] &gt;=foSecStockWatch[[#This Row],[max]],"BUY","NA")</f>
        <v>NA</v>
      </c>
      <c r="D115" s="22">
        <f>MAX(foSecStockWatch[[#This Row],[d1high]],foSecStockWatch[[#This Row],[d2high]],foSecStockWatch[[#This Row],[d3high]],foSecStockWatch[[#This Row],[d4high]])</f>
        <v>1820</v>
      </c>
      <c r="E115" s="22">
        <f>MIN(foSecStockWatch[[#This Row],[d1low]],foSecStockWatch[[#This Row],[d2low]],foSecStockWatch[[#This Row],[d3low]],foSecStockWatch[[#This Row],[d4low]])</f>
        <v>1746</v>
      </c>
      <c r="F115" s="22" t="str">
        <f>IF(foSecStockWatch[[#This Row],[ltp]] &lt;=foSecStockWatch[[#This Row],[low]],"SELL","NA")</f>
        <v>NA</v>
      </c>
      <c r="G115" s="23">
        <v>1898</v>
      </c>
      <c r="H115" s="23">
        <v>1207.0999999999999</v>
      </c>
      <c r="I115" s="26">
        <f>100-foSecStockWatch[[#This Row],[max]]*100/foSecStockWatch[[#This Row],[52_high]]</f>
        <v>4.1095890410958873</v>
      </c>
      <c r="J115" s="27">
        <f>foSecStockWatch[[#This Row],[52_low]]*100/foSecStockWatch[[#This Row],[max]]</f>
        <v>66.324175824175811</v>
      </c>
      <c r="K115" s="25">
        <f>foSecStockWatch[[#This Row],[ltp]]-foSecStockWatch[[#This Row],[d2high]]</f>
        <v>-21.25</v>
      </c>
      <c r="L115" s="25">
        <f>foSecStockWatch[[#This Row],[ltp]]-foSecStockWatch[[#This Row],[d2low]]</f>
        <v>12.099999999999909</v>
      </c>
      <c r="M115" s="25">
        <f>AVERAGE(foSecStockWatch[[#This Row],[d2high]],foSecStockWatch[[#This Row],[d3high]],foSecStockWatch[[#This Row],[d4high]])</f>
        <v>1808.6666666666667</v>
      </c>
      <c r="N115" s="25">
        <f>AVERAGE(foSecStockWatch[[#This Row],[d2low]],foSecStockWatch[[#This Row],[d3low]],foSecStockWatch[[#This Row],[d4low]])</f>
        <v>1774.3666666666668</v>
      </c>
      <c r="O115" s="25" t="str">
        <f>IF(foSecStockWatch[[#This Row],[ltp]] &lt;=foSecStockWatch[[#This Row],[LowAvg]],"RED","NA")</f>
        <v>NA</v>
      </c>
      <c r="P115" s="25" t="str">
        <f>IF(foSecStockWatch[[#This Row],[ltp]] &gt;foSecStockWatch[[#This Row],[HighAvg]],"GREEN","NA")</f>
        <v>NA</v>
      </c>
      <c r="Q115" s="25">
        <f>2*foSecStockWatch[[#This Row],[PIVOT]]-foSecStockWatch[[#This Row],[d2low]]</f>
        <v>1791.1166666666663</v>
      </c>
      <c r="R115" s="25">
        <f>foSecStockWatch[[#This Row],[PIVOT]]+foSecStockWatch[[#This Row],[d2high]]-foSecStockWatch[[#This Row],[d2low]]</f>
        <v>1817.2333333333331</v>
      </c>
      <c r="S115" s="25">
        <f>foSecStockWatch[[#This Row],[R1]]+foSecStockWatch[[#This Row],[d2high]]-foSecStockWatch[[#This Row],[d2low]]</f>
        <v>1824.4666666666662</v>
      </c>
      <c r="T115" s="25">
        <f>AVERAGE(foSecStockWatch[[#This Row],[d2high]],foSecStockWatch[[#This Row],[d2close]],foSecStockWatch[[#This Row],[d2low]])</f>
        <v>1783.8833333333332</v>
      </c>
      <c r="U115" s="25">
        <f>foSecStockWatch[[#This Row],[PIVOT]]*2-foSecStockWatch[[#This Row],[d2high]]</f>
        <v>1757.7666666666664</v>
      </c>
      <c r="V115" s="25">
        <f>foSecStockWatch[[#This Row],[PIVOT]]-(foSecStockWatch[[#This Row],[d2high]]-foSecStockWatch[[#This Row],[d2low]])</f>
        <v>1750.5333333333333</v>
      </c>
      <c r="W115" s="25">
        <f>foSecStockWatch[[#This Row],[S1]]-(foSecStockWatch[[#This Row],[d2high]]-foSecStockWatch[[#This Row],[d2low]])</f>
        <v>1724.4166666666665</v>
      </c>
      <c r="X115" s="25">
        <f>foSecStockWatch[[#This Row],[ltp]]-foSecStockWatch[[#This Row],[PIVOT]]</f>
        <v>4.8666666666667879</v>
      </c>
      <c r="Y115" s="25">
        <f>foSecStockWatch[[#This Row],[ltp]]-foSecStockWatch[[#This Row],[R1]]</f>
        <v>-2.3666666666663332</v>
      </c>
      <c r="Z115" s="25">
        <f>foSecStockWatch[[#This Row],[ltp]]-foSecStockWatch[[#This Row],[R2]]</f>
        <v>-28.483333333333121</v>
      </c>
      <c r="AA115" s="25">
        <f>foSecStockWatch[[#This Row],[ltp]]-foSecStockWatch[[#This Row],[R3]]</f>
        <v>-35.716666666666242</v>
      </c>
      <c r="AB115" s="25">
        <f>foSecStockWatch[[#This Row],[ltp]]-foSecStockWatch[[#This Row],[S1]]</f>
        <v>30.983333333333576</v>
      </c>
      <c r="AC115" s="25">
        <f>foSecStockWatch[[#This Row],[ltp]]-foSecStockWatch[[#This Row],[S2]]</f>
        <v>38.216666666666697</v>
      </c>
      <c r="AD115" s="25">
        <f>foSecStockWatch[[#This Row],[ltp]]-foSecStockWatch[[#This Row],[S3]]</f>
        <v>64.333333333333485</v>
      </c>
      <c r="AE115" s="25">
        <f>foSecStockWatch[[#This Row],[d1open]]-foSecStockWatch[[#This Row],[d1high]]</f>
        <v>-42</v>
      </c>
      <c r="AF115" s="25">
        <f>foSecStockWatch[[#This Row],[Open-High]]*100/foSecStockWatch[[#This Row],[ltp]]</f>
        <v>-2.3480083857442349</v>
      </c>
      <c r="AG115" s="25">
        <f>foSecStockWatch[[#This Row],[d1high]]-foSecStockWatch[[#This Row],[d1low]]</f>
        <v>42</v>
      </c>
      <c r="AH115" s="25">
        <f>foSecStockWatch[[#This Row],[Open-Low]]*100/foSecStockWatch[[#This Row],[ltp]]</f>
        <v>2.3480083857442349</v>
      </c>
      <c r="AI115" s="25" t="b">
        <f>foSecStockWatch[[#This Row],[ltp]]&gt;foSecStockWatch[[#This Row],[d2close]]</f>
        <v>1</v>
      </c>
      <c r="AJ115" s="2">
        <v>1778</v>
      </c>
      <c r="AK115" s="2">
        <v>1820</v>
      </c>
      <c r="AL115" s="2">
        <v>1778</v>
      </c>
      <c r="AM115" s="2">
        <v>1793.3</v>
      </c>
      <c r="AN115" s="2">
        <v>1800.45</v>
      </c>
      <c r="AO115" s="2">
        <v>1810</v>
      </c>
      <c r="AP115" s="2">
        <v>1765</v>
      </c>
      <c r="AQ115" s="2">
        <v>1776.65</v>
      </c>
      <c r="AR115" s="2">
        <v>1790.1</v>
      </c>
      <c r="AS115" s="2">
        <v>1816</v>
      </c>
      <c r="AT115" s="2">
        <v>1782.55</v>
      </c>
      <c r="AU115" s="2">
        <v>1800.45</v>
      </c>
      <c r="AV115" s="2">
        <v>1774.95</v>
      </c>
      <c r="AW115" s="2">
        <v>1800</v>
      </c>
      <c r="AX115" s="2">
        <v>1746</v>
      </c>
      <c r="AY115" s="2">
        <v>1792</v>
      </c>
      <c r="AZ115" s="1"/>
      <c r="BA115" s="1"/>
      <c r="BB115" s="1"/>
      <c r="BC115" s="1"/>
    </row>
    <row r="116" spans="1:55" ht="13.8" hidden="1" x14ac:dyDescent="0.3">
      <c r="A116" s="19" t="s">
        <v>117</v>
      </c>
      <c r="B116" s="20">
        <v>721</v>
      </c>
      <c r="C116" s="5" t="str">
        <f>IF(foSecStockWatch[[#This Row],[ltp]] &gt;=foSecStockWatch[[#This Row],[max]],"BUY","NA")</f>
        <v>NA</v>
      </c>
      <c r="D116" s="22">
        <f>MAX(foSecStockWatch[[#This Row],[d1high]],foSecStockWatch[[#This Row],[d2high]],foSecStockWatch[[#This Row],[d3high]],foSecStockWatch[[#This Row],[d4high]])</f>
        <v>723</v>
      </c>
      <c r="E116" s="22">
        <f>MIN(foSecStockWatch[[#This Row],[d1low]],foSecStockWatch[[#This Row],[d2low]],foSecStockWatch[[#This Row],[d3low]],foSecStockWatch[[#This Row],[d4low]])</f>
        <v>693</v>
      </c>
      <c r="F116" s="22" t="str">
        <f>IF(foSecStockWatch[[#This Row],[ltp]] &lt;=foSecStockWatch[[#This Row],[low]],"SELL","NA")</f>
        <v>NA</v>
      </c>
      <c r="G116" s="23">
        <v>845</v>
      </c>
      <c r="H116" s="23">
        <v>546.9</v>
      </c>
      <c r="I116" s="26">
        <f>100-foSecStockWatch[[#This Row],[max]]*100/foSecStockWatch[[#This Row],[52_high]]</f>
        <v>14.437869822485212</v>
      </c>
      <c r="J116" s="27">
        <f>foSecStockWatch[[#This Row],[52_low]]*100/foSecStockWatch[[#This Row],[max]]</f>
        <v>75.643153526970949</v>
      </c>
      <c r="K116" s="25">
        <f>foSecStockWatch[[#This Row],[ltp]]-foSecStockWatch[[#This Row],[d2high]]</f>
        <v>11.600000000000023</v>
      </c>
      <c r="L116" s="25">
        <f>foSecStockWatch[[#This Row],[ltp]]-foSecStockWatch[[#This Row],[d2low]]</f>
        <v>15.149999999999977</v>
      </c>
      <c r="M116" s="25">
        <f>AVERAGE(foSecStockWatch[[#This Row],[d2high]],foSecStockWatch[[#This Row],[d3high]],foSecStockWatch[[#This Row],[d4high]])</f>
        <v>713.4666666666667</v>
      </c>
      <c r="N116" s="25">
        <f>AVERAGE(foSecStockWatch[[#This Row],[d2low]],foSecStockWatch[[#This Row],[d3low]],foSecStockWatch[[#This Row],[d4low]])</f>
        <v>701.55000000000007</v>
      </c>
      <c r="O116" s="25" t="str">
        <f>IF(foSecStockWatch[[#This Row],[ltp]] &lt;=foSecStockWatch[[#This Row],[LowAvg]],"RED","NA")</f>
        <v>NA</v>
      </c>
      <c r="P116" s="25" t="str">
        <f>IF(foSecStockWatch[[#This Row],[ltp]] &gt;foSecStockWatch[[#This Row],[HighAvg]],"GREEN","NA")</f>
        <v>GREEN</v>
      </c>
      <c r="Q116" s="25">
        <f>2*foSecStockWatch[[#This Row],[PIVOT]]-foSecStockWatch[[#This Row],[d2low]]</f>
        <v>702.91666666666663</v>
      </c>
      <c r="R116" s="25">
        <f>foSecStockWatch[[#This Row],[PIVOT]]+foSecStockWatch[[#This Row],[d2high]]-foSecStockWatch[[#This Row],[d2low]]</f>
        <v>707.93333333333328</v>
      </c>
      <c r="S116" s="25">
        <f>foSecStockWatch[[#This Row],[R1]]+foSecStockWatch[[#This Row],[d2high]]-foSecStockWatch[[#This Row],[d2low]]</f>
        <v>706.46666666666658</v>
      </c>
      <c r="T116" s="25">
        <f>AVERAGE(foSecStockWatch[[#This Row],[d2high]],foSecStockWatch[[#This Row],[d2close]],foSecStockWatch[[#This Row],[d2low]])</f>
        <v>704.38333333333333</v>
      </c>
      <c r="U116" s="25">
        <f>foSecStockWatch[[#This Row],[PIVOT]]*2-foSecStockWatch[[#This Row],[d2high]]</f>
        <v>699.36666666666667</v>
      </c>
      <c r="V116" s="25">
        <f>foSecStockWatch[[#This Row],[PIVOT]]-(foSecStockWatch[[#This Row],[d2high]]-foSecStockWatch[[#This Row],[d2low]])</f>
        <v>700.83333333333337</v>
      </c>
      <c r="W116" s="25">
        <f>foSecStockWatch[[#This Row],[S1]]-(foSecStockWatch[[#This Row],[d2high]]-foSecStockWatch[[#This Row],[d2low]])</f>
        <v>695.81666666666672</v>
      </c>
      <c r="X116" s="25">
        <f>foSecStockWatch[[#This Row],[ltp]]-foSecStockWatch[[#This Row],[PIVOT]]</f>
        <v>16.616666666666674</v>
      </c>
      <c r="Y116" s="25">
        <f>foSecStockWatch[[#This Row],[ltp]]-foSecStockWatch[[#This Row],[R1]]</f>
        <v>18.083333333333371</v>
      </c>
      <c r="Z116" s="25">
        <f>foSecStockWatch[[#This Row],[ltp]]-foSecStockWatch[[#This Row],[R2]]</f>
        <v>13.06666666666672</v>
      </c>
      <c r="AA116" s="25">
        <f>foSecStockWatch[[#This Row],[ltp]]-foSecStockWatch[[#This Row],[R3]]</f>
        <v>14.533333333333417</v>
      </c>
      <c r="AB116" s="25">
        <f>foSecStockWatch[[#This Row],[ltp]]-foSecStockWatch[[#This Row],[S1]]</f>
        <v>21.633333333333326</v>
      </c>
      <c r="AC116" s="25">
        <f>foSecStockWatch[[#This Row],[ltp]]-foSecStockWatch[[#This Row],[S2]]</f>
        <v>20.166666666666629</v>
      </c>
      <c r="AD116" s="25">
        <f>foSecStockWatch[[#This Row],[ltp]]-foSecStockWatch[[#This Row],[S3]]</f>
        <v>25.18333333333328</v>
      </c>
      <c r="AE116" s="25">
        <f>foSecStockWatch[[#This Row],[d1open]]-foSecStockWatch[[#This Row],[d1high]]</f>
        <v>-14</v>
      </c>
      <c r="AF116" s="25">
        <f>foSecStockWatch[[#This Row],[Open-High]]*100/foSecStockWatch[[#This Row],[ltp]]</f>
        <v>-1.941747572815534</v>
      </c>
      <c r="AG116" s="25">
        <f>foSecStockWatch[[#This Row],[d1high]]-foSecStockWatch[[#This Row],[d1low]]</f>
        <v>19</v>
      </c>
      <c r="AH116" s="25">
        <f>foSecStockWatch[[#This Row],[Open-Low]]*100/foSecStockWatch[[#This Row],[ltp]]</f>
        <v>2.635228848821082</v>
      </c>
      <c r="AI116" s="25" t="b">
        <f>foSecStockWatch[[#This Row],[ltp]]&gt;foSecStockWatch[[#This Row],[d2close]]</f>
        <v>1</v>
      </c>
      <c r="AJ116" s="2">
        <v>709</v>
      </c>
      <c r="AK116" s="2">
        <v>723</v>
      </c>
      <c r="AL116" s="2">
        <v>704</v>
      </c>
      <c r="AM116" s="2">
        <v>719.9</v>
      </c>
      <c r="AN116" s="2">
        <v>704.5</v>
      </c>
      <c r="AO116" s="2">
        <v>709.4</v>
      </c>
      <c r="AP116" s="2">
        <v>697.9</v>
      </c>
      <c r="AQ116" s="2">
        <v>705.85</v>
      </c>
      <c r="AR116" s="2">
        <v>702.9</v>
      </c>
      <c r="AS116" s="2">
        <v>710</v>
      </c>
      <c r="AT116" s="2">
        <v>695.65</v>
      </c>
      <c r="AU116" s="2">
        <v>705.8</v>
      </c>
      <c r="AV116" s="2">
        <v>721</v>
      </c>
      <c r="AW116" s="2">
        <v>721</v>
      </c>
      <c r="AX116" s="2">
        <v>693</v>
      </c>
      <c r="AY116" s="2">
        <v>700</v>
      </c>
      <c r="AZ116" s="1"/>
      <c r="BA116" s="1"/>
      <c r="BB116" s="1"/>
      <c r="BC116" s="1"/>
    </row>
    <row r="117" spans="1:55" ht="13.8" hidden="1" x14ac:dyDescent="0.3">
      <c r="A117" s="19" t="s">
        <v>118</v>
      </c>
      <c r="B117" s="20">
        <v>264.8</v>
      </c>
      <c r="C117" s="5" t="str">
        <f>IF(foSecStockWatch[[#This Row],[ltp]] &gt;=foSecStockWatch[[#This Row],[max]],"BUY","NA")</f>
        <v>NA</v>
      </c>
      <c r="D117" s="22">
        <f>MAX(foSecStockWatch[[#This Row],[d1high]],foSecStockWatch[[#This Row],[d2high]],foSecStockWatch[[#This Row],[d3high]],foSecStockWatch[[#This Row],[d4high]])</f>
        <v>312</v>
      </c>
      <c r="E117" s="22">
        <f>MIN(foSecStockWatch[[#This Row],[d1low]],foSecStockWatch[[#This Row],[d2low]],foSecStockWatch[[#This Row],[d3low]],foSecStockWatch[[#This Row],[d4low]])</f>
        <v>248</v>
      </c>
      <c r="F117" s="22" t="str">
        <f>IF(foSecStockWatch[[#This Row],[ltp]] &lt;=foSecStockWatch[[#This Row],[low]],"SELL","NA")</f>
        <v>NA</v>
      </c>
      <c r="G117" s="23">
        <v>716.4</v>
      </c>
      <c r="H117" s="23">
        <v>248.1</v>
      </c>
      <c r="I117" s="26">
        <f>100-foSecStockWatch[[#This Row],[max]]*100/foSecStockWatch[[#This Row],[52_high]]</f>
        <v>56.448911222780566</v>
      </c>
      <c r="J117" s="27">
        <f>foSecStockWatch[[#This Row],[52_low]]*100/foSecStockWatch[[#This Row],[max]]</f>
        <v>79.519230769230774</v>
      </c>
      <c r="K117" s="25">
        <f>foSecStockWatch[[#This Row],[ltp]]-foSecStockWatch[[#This Row],[d2high]]</f>
        <v>-43</v>
      </c>
      <c r="L117" s="25">
        <f>foSecStockWatch[[#This Row],[ltp]]-foSecStockWatch[[#This Row],[d2low]]</f>
        <v>-23.699999999999989</v>
      </c>
      <c r="M117" s="25">
        <f>AVERAGE(foSecStockWatch[[#This Row],[d2high]],foSecStockWatch[[#This Row],[d3high]],foSecStockWatch[[#This Row],[d4high]])</f>
        <v>308.96666666666664</v>
      </c>
      <c r="N117" s="25">
        <f>AVERAGE(foSecStockWatch[[#This Row],[d2low]],foSecStockWatch[[#This Row],[d3low]],foSecStockWatch[[#This Row],[d4low]])</f>
        <v>296.03333333333336</v>
      </c>
      <c r="O117" s="25" t="str">
        <f>IF(foSecStockWatch[[#This Row],[ltp]] &lt;=foSecStockWatch[[#This Row],[LowAvg]],"RED","NA")</f>
        <v>RED</v>
      </c>
      <c r="P117" s="25" t="str">
        <f>IF(foSecStockWatch[[#This Row],[ltp]] &gt;foSecStockWatch[[#This Row],[HighAvg]],"GREEN","NA")</f>
        <v>NA</v>
      </c>
      <c r="Q117" s="25">
        <f>2*foSecStockWatch[[#This Row],[PIVOT]]-foSecStockWatch[[#This Row],[d2low]]</f>
        <v>297.80000000000007</v>
      </c>
      <c r="R117" s="25">
        <f>foSecStockWatch[[#This Row],[PIVOT]]+foSecStockWatch[[#This Row],[d2high]]-foSecStockWatch[[#This Row],[d2low]]</f>
        <v>312.45000000000005</v>
      </c>
      <c r="S117" s="25">
        <f>foSecStockWatch[[#This Row],[R1]]+foSecStockWatch[[#This Row],[d2high]]-foSecStockWatch[[#This Row],[d2low]]</f>
        <v>317.10000000000014</v>
      </c>
      <c r="T117" s="25">
        <f>AVERAGE(foSecStockWatch[[#This Row],[d2high]],foSecStockWatch[[#This Row],[d2close]],foSecStockWatch[[#This Row],[d2low]])</f>
        <v>293.15000000000003</v>
      </c>
      <c r="U117" s="25">
        <f>foSecStockWatch[[#This Row],[PIVOT]]*2-foSecStockWatch[[#This Row],[d2high]]</f>
        <v>278.50000000000006</v>
      </c>
      <c r="V117" s="25">
        <f>foSecStockWatch[[#This Row],[PIVOT]]-(foSecStockWatch[[#This Row],[d2high]]-foSecStockWatch[[#This Row],[d2low]])</f>
        <v>273.85000000000002</v>
      </c>
      <c r="W117" s="25">
        <f>foSecStockWatch[[#This Row],[S1]]-(foSecStockWatch[[#This Row],[d2high]]-foSecStockWatch[[#This Row],[d2low]])</f>
        <v>259.20000000000005</v>
      </c>
      <c r="X117" s="25">
        <f>foSecStockWatch[[#This Row],[ltp]]-foSecStockWatch[[#This Row],[PIVOT]]</f>
        <v>-28.350000000000023</v>
      </c>
      <c r="Y117" s="25">
        <f>foSecStockWatch[[#This Row],[ltp]]-foSecStockWatch[[#This Row],[R1]]</f>
        <v>-33.000000000000057</v>
      </c>
      <c r="Z117" s="25">
        <f>foSecStockWatch[[#This Row],[ltp]]-foSecStockWatch[[#This Row],[R2]]</f>
        <v>-47.650000000000034</v>
      </c>
      <c r="AA117" s="25">
        <f>foSecStockWatch[[#This Row],[ltp]]-foSecStockWatch[[#This Row],[R3]]</f>
        <v>-52.300000000000125</v>
      </c>
      <c r="AB117" s="25">
        <f>foSecStockWatch[[#This Row],[ltp]]-foSecStockWatch[[#This Row],[S1]]</f>
        <v>-13.700000000000045</v>
      </c>
      <c r="AC117" s="25">
        <f>foSecStockWatch[[#This Row],[ltp]]-foSecStockWatch[[#This Row],[S2]]</f>
        <v>-9.0500000000000114</v>
      </c>
      <c r="AD117" s="25">
        <f>foSecStockWatch[[#This Row],[ltp]]-foSecStockWatch[[#This Row],[S3]]</f>
        <v>5.5999999999999659</v>
      </c>
      <c r="AE117" s="25">
        <f>foSecStockWatch[[#This Row],[d1open]]-foSecStockWatch[[#This Row],[d1high]]</f>
        <v>-4</v>
      </c>
      <c r="AF117" s="25">
        <f>foSecStockWatch[[#This Row],[Open-High]]*100/foSecStockWatch[[#This Row],[ltp]]</f>
        <v>-1.5105740181268881</v>
      </c>
      <c r="AG117" s="25">
        <f>foSecStockWatch[[#This Row],[d1high]]-foSecStockWatch[[#This Row],[d1low]]</f>
        <v>44</v>
      </c>
      <c r="AH117" s="25">
        <f>foSecStockWatch[[#This Row],[Open-Low]]*100/foSecStockWatch[[#This Row],[ltp]]</f>
        <v>16.61631419939577</v>
      </c>
      <c r="AI117" s="25" t="b">
        <f>foSecStockWatch[[#This Row],[ltp]]&gt;foSecStockWatch[[#This Row],[d2close]]</f>
        <v>0</v>
      </c>
      <c r="AJ117" s="2">
        <v>288</v>
      </c>
      <c r="AK117" s="2">
        <v>292</v>
      </c>
      <c r="AL117" s="2">
        <v>248</v>
      </c>
      <c r="AM117" s="2">
        <v>266.45</v>
      </c>
      <c r="AN117" s="2">
        <v>307</v>
      </c>
      <c r="AO117" s="2">
        <v>307.8</v>
      </c>
      <c r="AP117" s="2">
        <v>283.14999999999998</v>
      </c>
      <c r="AQ117" s="2">
        <v>288.5</v>
      </c>
      <c r="AR117" s="2">
        <v>304.55</v>
      </c>
      <c r="AS117" s="2">
        <v>312</v>
      </c>
      <c r="AT117" s="2">
        <v>280.8</v>
      </c>
      <c r="AU117" s="2">
        <v>309.60000000000002</v>
      </c>
      <c r="AV117" s="2">
        <v>304.7</v>
      </c>
      <c r="AW117" s="2">
        <v>307.10000000000002</v>
      </c>
      <c r="AX117" s="2">
        <v>290</v>
      </c>
      <c r="AY117" s="2">
        <v>303</v>
      </c>
      <c r="AZ117" s="1"/>
      <c r="BA117" s="1"/>
      <c r="BB117" s="1"/>
      <c r="BC117" s="1"/>
    </row>
    <row r="118" spans="1:55" ht="13.8" hidden="1" x14ac:dyDescent="0.3">
      <c r="A118" s="19" t="s">
        <v>119</v>
      </c>
      <c r="B118" s="20">
        <v>123</v>
      </c>
      <c r="C118" s="5" t="str">
        <f>IF(foSecStockWatch[[#This Row],[ltp]] &gt;=foSecStockWatch[[#This Row],[max]],"BUY","NA")</f>
        <v>NA</v>
      </c>
      <c r="D118" s="22">
        <f>MAX(foSecStockWatch[[#This Row],[d1high]],foSecStockWatch[[#This Row],[d2high]],foSecStockWatch[[#This Row],[d3high]],foSecStockWatch[[#This Row],[d4high]])</f>
        <v>127.9</v>
      </c>
      <c r="E118" s="22">
        <f>MIN(foSecStockWatch[[#This Row],[d1low]],foSecStockWatch[[#This Row],[d2low]],foSecStockWatch[[#This Row],[d3low]],foSecStockWatch[[#This Row],[d4low]])</f>
        <v>122</v>
      </c>
      <c r="F118" s="22" t="str">
        <f>IF(foSecStockWatch[[#This Row],[ltp]] &lt;=foSecStockWatch[[#This Row],[low]],"SELL","NA")</f>
        <v>NA</v>
      </c>
      <c r="G118" s="23">
        <v>169.55</v>
      </c>
      <c r="H118" s="23">
        <v>98.55</v>
      </c>
      <c r="I118" s="26">
        <f>100-foSecStockWatch[[#This Row],[max]]*100/foSecStockWatch[[#This Row],[52_high]]</f>
        <v>24.565025066352121</v>
      </c>
      <c r="J118" s="27">
        <f>foSecStockWatch[[#This Row],[52_low]]*100/foSecStockWatch[[#This Row],[max]]</f>
        <v>77.052384675527748</v>
      </c>
      <c r="K118" s="25">
        <f>foSecStockWatch[[#This Row],[ltp]]-foSecStockWatch[[#This Row],[d2high]]</f>
        <v>-4.9000000000000057</v>
      </c>
      <c r="L118" s="25">
        <f>foSecStockWatch[[#This Row],[ltp]]-foSecStockWatch[[#This Row],[d2low]]</f>
        <v>-3.0499999999999972</v>
      </c>
      <c r="M118" s="25">
        <f>AVERAGE(foSecStockWatch[[#This Row],[d2high]],foSecStockWatch[[#This Row],[d3high]],foSecStockWatch[[#This Row],[d4high]])</f>
        <v>126.35000000000001</v>
      </c>
      <c r="N118" s="25">
        <f>AVERAGE(foSecStockWatch[[#This Row],[d2low]],foSecStockWatch[[#This Row],[d3low]],foSecStockWatch[[#This Row],[d4low]])</f>
        <v>124.33333333333333</v>
      </c>
      <c r="O118" s="25" t="str">
        <f>IF(foSecStockWatch[[#This Row],[ltp]] &lt;=foSecStockWatch[[#This Row],[LowAvg]],"RED","NA")</f>
        <v>RED</v>
      </c>
      <c r="P118" s="25" t="str">
        <f>IF(foSecStockWatch[[#This Row],[ltp]] &gt;foSecStockWatch[[#This Row],[HighAvg]],"GREEN","NA")</f>
        <v>NA</v>
      </c>
      <c r="Q118" s="25">
        <f>2*foSecStockWatch[[#This Row],[PIVOT]]-foSecStockWatch[[#This Row],[d2low]]</f>
        <v>125.78333333333335</v>
      </c>
      <c r="R118" s="25">
        <f>foSecStockWatch[[#This Row],[PIVOT]]+foSecStockWatch[[#This Row],[d2high]]-foSecStockWatch[[#This Row],[d2low]]</f>
        <v>127.76666666666667</v>
      </c>
      <c r="S118" s="25">
        <f>foSecStockWatch[[#This Row],[R1]]+foSecStockWatch[[#This Row],[d2high]]-foSecStockWatch[[#This Row],[d2low]]</f>
        <v>127.63333333333334</v>
      </c>
      <c r="T118" s="25">
        <f>AVERAGE(foSecStockWatch[[#This Row],[d2high]],foSecStockWatch[[#This Row],[d2close]],foSecStockWatch[[#This Row],[d2low]])</f>
        <v>125.91666666666667</v>
      </c>
      <c r="U118" s="25">
        <f>foSecStockWatch[[#This Row],[PIVOT]]*2-foSecStockWatch[[#This Row],[d2high]]</f>
        <v>123.93333333333334</v>
      </c>
      <c r="V118" s="25">
        <f>foSecStockWatch[[#This Row],[PIVOT]]-(foSecStockWatch[[#This Row],[d2high]]-foSecStockWatch[[#This Row],[d2low]])</f>
        <v>124.06666666666666</v>
      </c>
      <c r="W118" s="25">
        <f>foSecStockWatch[[#This Row],[S1]]-(foSecStockWatch[[#This Row],[d2high]]-foSecStockWatch[[#This Row],[d2low]])</f>
        <v>122.08333333333333</v>
      </c>
      <c r="X118" s="25">
        <f>foSecStockWatch[[#This Row],[ltp]]-foSecStockWatch[[#This Row],[PIVOT]]</f>
        <v>-2.9166666666666714</v>
      </c>
      <c r="Y118" s="25">
        <f>foSecStockWatch[[#This Row],[ltp]]-foSecStockWatch[[#This Row],[R1]]</f>
        <v>-2.7833333333333456</v>
      </c>
      <c r="Z118" s="25">
        <f>foSecStockWatch[[#This Row],[ltp]]-foSecStockWatch[[#This Row],[R2]]</f>
        <v>-4.7666666666666657</v>
      </c>
      <c r="AA118" s="25">
        <f>foSecStockWatch[[#This Row],[ltp]]-foSecStockWatch[[#This Row],[R3]]</f>
        <v>-4.63333333333334</v>
      </c>
      <c r="AB118" s="25">
        <f>foSecStockWatch[[#This Row],[ltp]]-foSecStockWatch[[#This Row],[S1]]</f>
        <v>-0.93333333333333712</v>
      </c>
      <c r="AC118" s="25">
        <f>foSecStockWatch[[#This Row],[ltp]]-foSecStockWatch[[#This Row],[S2]]</f>
        <v>-1.0666666666666629</v>
      </c>
      <c r="AD118" s="25">
        <f>foSecStockWatch[[#This Row],[ltp]]-foSecStockWatch[[#This Row],[S3]]</f>
        <v>0.9166666666666714</v>
      </c>
      <c r="AE118" s="25">
        <f>foSecStockWatch[[#This Row],[d1open]]-foSecStockWatch[[#This Row],[d1high]]</f>
        <v>-1.1500000000000057</v>
      </c>
      <c r="AF118" s="25">
        <f>foSecStockWatch[[#This Row],[Open-High]]*100/foSecStockWatch[[#This Row],[ltp]]</f>
        <v>-0.93495934959350058</v>
      </c>
      <c r="AG118" s="25">
        <f>foSecStockWatch[[#This Row],[d1high]]-foSecStockWatch[[#This Row],[d1low]]</f>
        <v>4.1500000000000057</v>
      </c>
      <c r="AH118" s="25">
        <f>foSecStockWatch[[#This Row],[Open-Low]]*100/foSecStockWatch[[#This Row],[ltp]]</f>
        <v>3.3739837398374029</v>
      </c>
      <c r="AI118" s="25" t="b">
        <f>foSecStockWatch[[#This Row],[ltp]]&gt;foSecStockWatch[[#This Row],[d2close]]</f>
        <v>0</v>
      </c>
      <c r="AJ118" s="2">
        <v>125</v>
      </c>
      <c r="AK118" s="2">
        <v>126.15</v>
      </c>
      <c r="AL118" s="2">
        <v>122</v>
      </c>
      <c r="AM118" s="2">
        <v>123.05</v>
      </c>
      <c r="AN118" s="2">
        <v>124.3</v>
      </c>
      <c r="AO118" s="2">
        <v>127.9</v>
      </c>
      <c r="AP118" s="2">
        <v>123.8</v>
      </c>
      <c r="AQ118" s="2">
        <v>126.05</v>
      </c>
      <c r="AR118" s="2">
        <v>122.8</v>
      </c>
      <c r="AS118" s="2">
        <v>125.85</v>
      </c>
      <c r="AT118" s="2">
        <v>119.45</v>
      </c>
      <c r="AU118" s="2">
        <v>124.95</v>
      </c>
      <c r="AV118" s="2">
        <v>124.95</v>
      </c>
      <c r="AW118" s="2">
        <v>125.3</v>
      </c>
      <c r="AX118" s="2">
        <v>122</v>
      </c>
      <c r="AY118" s="2">
        <v>123</v>
      </c>
      <c r="AZ118" s="1"/>
      <c r="BA118" s="1"/>
      <c r="BB118" s="1"/>
      <c r="BC118" s="1"/>
    </row>
    <row r="119" spans="1:55" ht="13.8" x14ac:dyDescent="0.3">
      <c r="A119" s="19" t="s">
        <v>120</v>
      </c>
      <c r="B119" s="20">
        <v>1350.1</v>
      </c>
      <c r="C119" s="5" t="str">
        <f>IF(foSecStockWatch[[#This Row],[ltp]] &gt;=foSecStockWatch[[#This Row],[max]],"BUY","NA")</f>
        <v>NA</v>
      </c>
      <c r="D119" s="22">
        <f>MAX(foSecStockWatch[[#This Row],[d1high]],foSecStockWatch[[#This Row],[d2high]],foSecStockWatch[[#This Row],[d3high]],foSecStockWatch[[#This Row],[d4high]])</f>
        <v>1369</v>
      </c>
      <c r="E119" s="22">
        <f>MIN(foSecStockWatch[[#This Row],[d1low]],foSecStockWatch[[#This Row],[d2low]],foSecStockWatch[[#This Row],[d3low]],foSecStockWatch[[#This Row],[d4low]])</f>
        <v>1302</v>
      </c>
      <c r="F119" s="22" t="str">
        <f>IF(foSecStockWatch[[#This Row],[ltp]] &lt;=foSecStockWatch[[#This Row],[low]],"SELL","NA")</f>
        <v>NA</v>
      </c>
      <c r="G119" s="23">
        <v>1417.5</v>
      </c>
      <c r="H119" s="23">
        <v>1016.4</v>
      </c>
      <c r="I119" s="26">
        <f>100-foSecStockWatch[[#This Row],[max]]*100/foSecStockWatch[[#This Row],[52_high]]</f>
        <v>3.4215167548500887</v>
      </c>
      <c r="J119" s="27">
        <f>foSecStockWatch[[#This Row],[52_low]]*100/foSecStockWatch[[#This Row],[max]]</f>
        <v>74.24397370343317</v>
      </c>
      <c r="K119" s="25">
        <f>foSecStockWatch[[#This Row],[ltp]]-foSecStockWatch[[#This Row],[d2high]]</f>
        <v>-18.900000000000091</v>
      </c>
      <c r="L119" s="25">
        <f>foSecStockWatch[[#This Row],[ltp]]-foSecStockWatch[[#This Row],[d2low]]</f>
        <v>-12.650000000000091</v>
      </c>
      <c r="M119" s="25">
        <f>AVERAGE(foSecStockWatch[[#This Row],[d2high]],foSecStockWatch[[#This Row],[d3high]],foSecStockWatch[[#This Row],[d4high]])</f>
        <v>1339.9166666666667</v>
      </c>
      <c r="N119" s="25">
        <f>AVERAGE(foSecStockWatch[[#This Row],[d2low]],foSecStockWatch[[#This Row],[d3low]],foSecStockWatch[[#This Row],[d4low]])</f>
        <v>1329.8333333333333</v>
      </c>
      <c r="O119" s="25" t="str">
        <f>IF(foSecStockWatch[[#This Row],[ltp]] &lt;=foSecStockWatch[[#This Row],[LowAvg]],"RED","NA")</f>
        <v>NA</v>
      </c>
      <c r="P119" s="25" t="str">
        <f>IF(foSecStockWatch[[#This Row],[ltp]] &gt;foSecStockWatch[[#This Row],[HighAvg]],"GREEN","NA")</f>
        <v>GREEN</v>
      </c>
      <c r="Q119" s="25">
        <f>2*foSecStockWatch[[#This Row],[PIVOT]]-foSecStockWatch[[#This Row],[d2low]]</f>
        <v>1339.0833333333335</v>
      </c>
      <c r="R119" s="25">
        <f>foSecStockWatch[[#This Row],[PIVOT]]+foSecStockWatch[[#This Row],[d2high]]-foSecStockWatch[[#This Row],[d2low]]</f>
        <v>1357.166666666667</v>
      </c>
      <c r="S119" s="25">
        <f>foSecStockWatch[[#This Row],[R1]]+foSecStockWatch[[#This Row],[d2high]]-foSecStockWatch[[#This Row],[d2low]]</f>
        <v>1345.3333333333335</v>
      </c>
      <c r="T119" s="25">
        <f>AVERAGE(foSecStockWatch[[#This Row],[d2high]],foSecStockWatch[[#This Row],[d2close]],foSecStockWatch[[#This Row],[d2low]])</f>
        <v>1350.9166666666667</v>
      </c>
      <c r="U119" s="25">
        <f>foSecStockWatch[[#This Row],[PIVOT]]*2-foSecStockWatch[[#This Row],[d2high]]</f>
        <v>1332.8333333333335</v>
      </c>
      <c r="V119" s="25">
        <f>foSecStockWatch[[#This Row],[PIVOT]]-(foSecStockWatch[[#This Row],[d2high]]-foSecStockWatch[[#This Row],[d2low]])</f>
        <v>1344.6666666666667</v>
      </c>
      <c r="W119" s="25">
        <f>foSecStockWatch[[#This Row],[S1]]-(foSecStockWatch[[#This Row],[d2high]]-foSecStockWatch[[#This Row],[d2low]])</f>
        <v>1326.5833333333335</v>
      </c>
      <c r="X119" s="25">
        <f>foSecStockWatch[[#This Row],[ltp]]-foSecStockWatch[[#This Row],[PIVOT]]</f>
        <v>-0.81666666666683341</v>
      </c>
      <c r="Y119" s="25">
        <f>foSecStockWatch[[#This Row],[ltp]]-foSecStockWatch[[#This Row],[R1]]</f>
        <v>11.016666666666424</v>
      </c>
      <c r="Z119" s="25">
        <f>foSecStockWatch[[#This Row],[ltp]]-foSecStockWatch[[#This Row],[R2]]</f>
        <v>-7.0666666666670608</v>
      </c>
      <c r="AA119" s="25">
        <f>foSecStockWatch[[#This Row],[ltp]]-foSecStockWatch[[#This Row],[R3]]</f>
        <v>4.7666666666664241</v>
      </c>
      <c r="AB119" s="25">
        <f>foSecStockWatch[[#This Row],[ltp]]-foSecStockWatch[[#This Row],[S1]]</f>
        <v>17.266666666666424</v>
      </c>
      <c r="AC119" s="25">
        <f>foSecStockWatch[[#This Row],[ltp]]-foSecStockWatch[[#This Row],[S2]]</f>
        <v>5.4333333333331666</v>
      </c>
      <c r="AD119" s="25">
        <f>foSecStockWatch[[#This Row],[ltp]]-foSecStockWatch[[#This Row],[S3]]</f>
        <v>23.516666666666424</v>
      </c>
      <c r="AE119" s="25">
        <f>foSecStockWatch[[#This Row],[d1open]]-foSecStockWatch[[#This Row],[d1high]]</f>
        <v>-1.5999999999999091</v>
      </c>
      <c r="AF119" s="25">
        <f>foSecStockWatch[[#This Row],[Open-High]]*100/foSecStockWatch[[#This Row],[ltp]]</f>
        <v>-0.1185097400192511</v>
      </c>
      <c r="AG119" s="25">
        <f>foSecStockWatch[[#This Row],[d1high]]-foSecStockWatch[[#This Row],[d1low]]</f>
        <v>28.599999999999909</v>
      </c>
      <c r="AH119" s="25">
        <f>foSecStockWatch[[#This Row],[Open-Low]]*100/foSecStockWatch[[#This Row],[ltp]]</f>
        <v>2.1183616028442271</v>
      </c>
      <c r="AI119" s="25" t="b">
        <f>foSecStockWatch[[#This Row],[ltp]]&gt;foSecStockWatch[[#This Row],[d2close]]</f>
        <v>1</v>
      </c>
      <c r="AJ119" s="2">
        <v>1364</v>
      </c>
      <c r="AK119" s="2">
        <v>1365.6</v>
      </c>
      <c r="AL119" s="2">
        <v>1337</v>
      </c>
      <c r="AM119" s="2">
        <v>1352.6</v>
      </c>
      <c r="AN119" s="2">
        <v>1325</v>
      </c>
      <c r="AO119" s="2">
        <v>1369</v>
      </c>
      <c r="AP119" s="2">
        <v>1321</v>
      </c>
      <c r="AQ119" s="2">
        <v>1362.75</v>
      </c>
      <c r="AR119" s="2">
        <v>1308.7</v>
      </c>
      <c r="AS119" s="2">
        <v>1329.95</v>
      </c>
      <c r="AT119" s="2">
        <v>1292.5</v>
      </c>
      <c r="AU119" s="2">
        <v>1324.75</v>
      </c>
      <c r="AV119" s="2">
        <v>1308.0999999999999</v>
      </c>
      <c r="AW119" s="2">
        <v>1320.8</v>
      </c>
      <c r="AX119" s="2">
        <v>1302</v>
      </c>
      <c r="AY119" s="2">
        <v>1310</v>
      </c>
      <c r="AZ119" s="1"/>
      <c r="BA119" s="1"/>
      <c r="BB119" s="1"/>
      <c r="BC119" s="1"/>
    </row>
    <row r="120" spans="1:55" ht="13.8" x14ac:dyDescent="0.3">
      <c r="A120" s="19" t="s">
        <v>121</v>
      </c>
      <c r="B120" s="20">
        <v>32.1</v>
      </c>
      <c r="C120" s="5" t="str">
        <f>IF(foSecStockWatch[[#This Row],[ltp]] &gt;=foSecStockWatch[[#This Row],[max]],"BUY","NA")</f>
        <v>NA</v>
      </c>
      <c r="D120" s="22">
        <f>MAX(foSecStockWatch[[#This Row],[d1high]],foSecStockWatch[[#This Row],[d2high]],foSecStockWatch[[#This Row],[d3high]],foSecStockWatch[[#This Row],[d4high]])</f>
        <v>32.9</v>
      </c>
      <c r="E120" s="22">
        <f>MIN(foSecStockWatch[[#This Row],[d1low]],foSecStockWatch[[#This Row],[d2low]],foSecStockWatch[[#This Row],[d3low]],foSecStockWatch[[#This Row],[d4low]])</f>
        <v>30</v>
      </c>
      <c r="F120" s="22" t="str">
        <f>IF(foSecStockWatch[[#This Row],[ltp]] &lt;=foSecStockWatch[[#This Row],[low]],"SELL","NA")</f>
        <v>NA</v>
      </c>
      <c r="G120" s="23">
        <v>71.099999999999994</v>
      </c>
      <c r="H120" s="23">
        <v>29.55</v>
      </c>
      <c r="I120" s="26">
        <f>100-foSecStockWatch[[#This Row],[max]]*100/foSecStockWatch[[#This Row],[52_high]]</f>
        <v>53.727144866385366</v>
      </c>
      <c r="J120" s="27">
        <f>foSecStockWatch[[#This Row],[52_low]]*100/foSecStockWatch[[#This Row],[max]]</f>
        <v>89.817629179331306</v>
      </c>
      <c r="K120" s="25">
        <f>foSecStockWatch[[#This Row],[ltp]]-foSecStockWatch[[#This Row],[d2high]]</f>
        <v>-0.35000000000000142</v>
      </c>
      <c r="L120" s="25">
        <f>foSecStockWatch[[#This Row],[ltp]]-foSecStockWatch[[#This Row],[d2low]]</f>
        <v>0.30000000000000071</v>
      </c>
      <c r="M120" s="25">
        <f>AVERAGE(foSecStockWatch[[#This Row],[d2high]],foSecStockWatch[[#This Row],[d3high]],foSecStockWatch[[#This Row],[d4high]])</f>
        <v>32.716666666666661</v>
      </c>
      <c r="N120" s="25">
        <f>AVERAGE(foSecStockWatch[[#This Row],[d2low]],foSecStockWatch[[#This Row],[d3low]],foSecStockWatch[[#This Row],[d4low]])</f>
        <v>31.483333333333334</v>
      </c>
      <c r="O120" s="25" t="str">
        <f>IF(foSecStockWatch[[#This Row],[ltp]] &lt;=foSecStockWatch[[#This Row],[LowAvg]],"RED","NA")</f>
        <v>NA</v>
      </c>
      <c r="P120" s="25" t="str">
        <f>IF(foSecStockWatch[[#This Row],[ltp]] &gt;foSecStockWatch[[#This Row],[HighAvg]],"GREEN","NA")</f>
        <v>NA</v>
      </c>
      <c r="Q120" s="25">
        <f>2*foSecStockWatch[[#This Row],[PIVOT]]-foSecStockWatch[[#This Row],[d2low]]</f>
        <v>32.100000000000009</v>
      </c>
      <c r="R120" s="25">
        <f>foSecStockWatch[[#This Row],[PIVOT]]+foSecStockWatch[[#This Row],[d2high]]-foSecStockWatch[[#This Row],[d2low]]</f>
        <v>32.600000000000009</v>
      </c>
      <c r="S120" s="25">
        <f>foSecStockWatch[[#This Row],[R1]]+foSecStockWatch[[#This Row],[d2high]]-foSecStockWatch[[#This Row],[d2low]]</f>
        <v>32.750000000000014</v>
      </c>
      <c r="T120" s="25">
        <f>AVERAGE(foSecStockWatch[[#This Row],[d2high]],foSecStockWatch[[#This Row],[d2close]],foSecStockWatch[[#This Row],[d2low]])</f>
        <v>31.950000000000003</v>
      </c>
      <c r="U120" s="25">
        <f>foSecStockWatch[[#This Row],[PIVOT]]*2-foSecStockWatch[[#This Row],[d2high]]</f>
        <v>31.450000000000003</v>
      </c>
      <c r="V120" s="25">
        <f>foSecStockWatch[[#This Row],[PIVOT]]-(foSecStockWatch[[#This Row],[d2high]]-foSecStockWatch[[#This Row],[d2low]])</f>
        <v>31.3</v>
      </c>
      <c r="W120" s="25">
        <f>foSecStockWatch[[#This Row],[S1]]-(foSecStockWatch[[#This Row],[d2high]]-foSecStockWatch[[#This Row],[d2low]])</f>
        <v>30.8</v>
      </c>
      <c r="X120" s="25">
        <f>foSecStockWatch[[#This Row],[ltp]]-foSecStockWatch[[#This Row],[PIVOT]]</f>
        <v>0.14999999999999858</v>
      </c>
      <c r="Y120" s="25">
        <f>foSecStockWatch[[#This Row],[ltp]]-foSecStockWatch[[#This Row],[R1]]</f>
        <v>0</v>
      </c>
      <c r="Z120" s="25">
        <f>foSecStockWatch[[#This Row],[ltp]]-foSecStockWatch[[#This Row],[R2]]</f>
        <v>-0.50000000000000711</v>
      </c>
      <c r="AA120" s="25">
        <f>foSecStockWatch[[#This Row],[ltp]]-foSecStockWatch[[#This Row],[R3]]</f>
        <v>-0.65000000000001279</v>
      </c>
      <c r="AB120" s="25">
        <f>foSecStockWatch[[#This Row],[ltp]]-foSecStockWatch[[#This Row],[S1]]</f>
        <v>0.64999999999999858</v>
      </c>
      <c r="AC120" s="25">
        <f>foSecStockWatch[[#This Row],[ltp]]-foSecStockWatch[[#This Row],[S2]]</f>
        <v>0.80000000000000071</v>
      </c>
      <c r="AD120" s="25">
        <f>foSecStockWatch[[#This Row],[ltp]]-foSecStockWatch[[#This Row],[S3]]</f>
        <v>1.3000000000000007</v>
      </c>
      <c r="AE120" s="25">
        <f>foSecStockWatch[[#This Row],[d1open]]-foSecStockWatch[[#This Row],[d1high]]</f>
        <v>-0.79999999999999716</v>
      </c>
      <c r="AF120" s="25">
        <f>foSecStockWatch[[#This Row],[Open-High]]*100/foSecStockWatch[[#This Row],[ltp]]</f>
        <v>-2.4922118380062215</v>
      </c>
      <c r="AG120" s="25">
        <f>foSecStockWatch[[#This Row],[d1high]]-foSecStockWatch[[#This Row],[d1low]]</f>
        <v>0.79999999999999716</v>
      </c>
      <c r="AH120" s="25">
        <f>foSecStockWatch[[#This Row],[Open-Low]]*100/foSecStockWatch[[#This Row],[ltp]]</f>
        <v>2.4922118380062215</v>
      </c>
      <c r="AI120" s="25" t="b">
        <f>foSecStockWatch[[#This Row],[ltp]]&gt;foSecStockWatch[[#This Row],[d2close]]</f>
        <v>1</v>
      </c>
      <c r="AJ120" s="2">
        <v>32</v>
      </c>
      <c r="AK120" s="2">
        <v>32.799999999999997</v>
      </c>
      <c r="AL120" s="2">
        <v>32</v>
      </c>
      <c r="AM120" s="2">
        <v>32.200000000000003</v>
      </c>
      <c r="AN120" s="2">
        <v>32.200000000000003</v>
      </c>
      <c r="AO120" s="2">
        <v>32.450000000000003</v>
      </c>
      <c r="AP120" s="2">
        <v>31.6</v>
      </c>
      <c r="AQ120" s="2">
        <v>31.8</v>
      </c>
      <c r="AR120" s="2">
        <v>31.8</v>
      </c>
      <c r="AS120" s="2">
        <v>32.9</v>
      </c>
      <c r="AT120" s="2">
        <v>31.5</v>
      </c>
      <c r="AU120" s="2">
        <v>32.65</v>
      </c>
      <c r="AV120" s="2">
        <v>31.35</v>
      </c>
      <c r="AW120" s="2">
        <v>32.799999999999997</v>
      </c>
      <c r="AX120" s="2">
        <v>30</v>
      </c>
      <c r="AY120" s="2">
        <v>32</v>
      </c>
      <c r="AZ120" s="1"/>
      <c r="BA120" s="1"/>
      <c r="BB120" s="1"/>
      <c r="BC120" s="1"/>
    </row>
    <row r="121" spans="1:55" ht="13.8" x14ac:dyDescent="0.3">
      <c r="A121" s="19" t="s">
        <v>122</v>
      </c>
      <c r="B121" s="20">
        <v>254.65</v>
      </c>
      <c r="C121" s="5" t="str">
        <f>IF(foSecStockWatch[[#This Row],[ltp]] &gt;=foSecStockWatch[[#This Row],[max]],"BUY","NA")</f>
        <v>NA</v>
      </c>
      <c r="D121" s="22">
        <f>MAX(foSecStockWatch[[#This Row],[d1high]],foSecStockWatch[[#This Row],[d2high]],foSecStockWatch[[#This Row],[d3high]],foSecStockWatch[[#This Row],[d4high]])</f>
        <v>262</v>
      </c>
      <c r="E121" s="22">
        <f>MIN(foSecStockWatch[[#This Row],[d1low]],foSecStockWatch[[#This Row],[d2low]],foSecStockWatch[[#This Row],[d3low]],foSecStockWatch[[#This Row],[d4low]])</f>
        <v>247</v>
      </c>
      <c r="F121" s="22" t="str">
        <f>IF(foSecStockWatch[[#This Row],[ltp]] &lt;=foSecStockWatch[[#This Row],[low]],"SELL","NA")</f>
        <v>NA</v>
      </c>
      <c r="G121" s="23">
        <v>373.8</v>
      </c>
      <c r="H121" s="23">
        <v>244.35</v>
      </c>
      <c r="I121" s="26">
        <f>100-foSecStockWatch[[#This Row],[max]]*100/foSecStockWatch[[#This Row],[52_high]]</f>
        <v>29.909042268592827</v>
      </c>
      <c r="J121" s="27">
        <f>foSecStockWatch[[#This Row],[52_low]]*100/foSecStockWatch[[#This Row],[max]]</f>
        <v>93.263358778625957</v>
      </c>
      <c r="K121" s="25">
        <f>foSecStockWatch[[#This Row],[ltp]]-foSecStockWatch[[#This Row],[d2high]]</f>
        <v>-3.3499999999999943</v>
      </c>
      <c r="L121" s="25">
        <f>foSecStockWatch[[#This Row],[ltp]]-foSecStockWatch[[#This Row],[d2low]]</f>
        <v>0.5</v>
      </c>
      <c r="M121" s="25">
        <f>AVERAGE(foSecStockWatch[[#This Row],[d2high]],foSecStockWatch[[#This Row],[d3high]],foSecStockWatch[[#This Row],[d4high]])</f>
        <v>257.8</v>
      </c>
      <c r="N121" s="25">
        <f>AVERAGE(foSecStockWatch[[#This Row],[d2low]],foSecStockWatch[[#This Row],[d3low]],foSecStockWatch[[#This Row],[d4low]])</f>
        <v>254.03333333333333</v>
      </c>
      <c r="O121" s="25" t="str">
        <f>IF(foSecStockWatch[[#This Row],[ltp]] &lt;=foSecStockWatch[[#This Row],[LowAvg]],"RED","NA")</f>
        <v>NA</v>
      </c>
      <c r="P121" s="25" t="str">
        <f>IF(foSecStockWatch[[#This Row],[ltp]] &gt;foSecStockWatch[[#This Row],[HighAvg]],"GREEN","NA")</f>
        <v>NA</v>
      </c>
      <c r="Q121" s="25">
        <f>2*foSecStockWatch[[#This Row],[PIVOT]]-foSecStockWatch[[#This Row],[d2low]]</f>
        <v>255.68333333333331</v>
      </c>
      <c r="R121" s="25">
        <f>foSecStockWatch[[#This Row],[PIVOT]]+foSecStockWatch[[#This Row],[d2high]]-foSecStockWatch[[#This Row],[d2low]]</f>
        <v>258.76666666666665</v>
      </c>
      <c r="S121" s="25">
        <f>foSecStockWatch[[#This Row],[R1]]+foSecStockWatch[[#This Row],[d2high]]-foSecStockWatch[[#This Row],[d2low]]</f>
        <v>259.5333333333333</v>
      </c>
      <c r="T121" s="25">
        <f>AVERAGE(foSecStockWatch[[#This Row],[d2high]],foSecStockWatch[[#This Row],[d2close]],foSecStockWatch[[#This Row],[d2low]])</f>
        <v>254.91666666666666</v>
      </c>
      <c r="U121" s="25">
        <f>foSecStockWatch[[#This Row],[PIVOT]]*2-foSecStockWatch[[#This Row],[d2high]]</f>
        <v>251.83333333333331</v>
      </c>
      <c r="V121" s="25">
        <f>foSecStockWatch[[#This Row],[PIVOT]]-(foSecStockWatch[[#This Row],[d2high]]-foSecStockWatch[[#This Row],[d2low]])</f>
        <v>251.06666666666666</v>
      </c>
      <c r="W121" s="25">
        <f>foSecStockWatch[[#This Row],[S1]]-(foSecStockWatch[[#This Row],[d2high]]-foSecStockWatch[[#This Row],[d2low]])</f>
        <v>247.98333333333332</v>
      </c>
      <c r="X121" s="25">
        <f>foSecStockWatch[[#This Row],[ltp]]-foSecStockWatch[[#This Row],[PIVOT]]</f>
        <v>-0.26666666666665151</v>
      </c>
      <c r="Y121" s="25">
        <f>foSecStockWatch[[#This Row],[ltp]]-foSecStockWatch[[#This Row],[R1]]</f>
        <v>-1.033333333333303</v>
      </c>
      <c r="Z121" s="25">
        <f>foSecStockWatch[[#This Row],[ltp]]-foSecStockWatch[[#This Row],[R2]]</f>
        <v>-4.1166666666666458</v>
      </c>
      <c r="AA121" s="25">
        <f>foSecStockWatch[[#This Row],[ltp]]-foSecStockWatch[[#This Row],[R3]]</f>
        <v>-4.8833333333332973</v>
      </c>
      <c r="AB121" s="25">
        <f>foSecStockWatch[[#This Row],[ltp]]-foSecStockWatch[[#This Row],[S1]]</f>
        <v>2.8166666666666913</v>
      </c>
      <c r="AC121" s="25">
        <f>foSecStockWatch[[#This Row],[ltp]]-foSecStockWatch[[#This Row],[S2]]</f>
        <v>3.5833333333333428</v>
      </c>
      <c r="AD121" s="25">
        <f>foSecStockWatch[[#This Row],[ltp]]-foSecStockWatch[[#This Row],[S3]]</f>
        <v>6.6666666666666856</v>
      </c>
      <c r="AE121" s="25">
        <f>foSecStockWatch[[#This Row],[d1open]]-foSecStockWatch[[#This Row],[d1high]]</f>
        <v>-5.3999999999999773</v>
      </c>
      <c r="AF121" s="25">
        <f>foSecStockWatch[[#This Row],[Open-High]]*100/foSecStockWatch[[#This Row],[ltp]]</f>
        <v>-2.1205576281170142</v>
      </c>
      <c r="AG121" s="25">
        <f>foSecStockWatch[[#This Row],[d1high]]-foSecStockWatch[[#This Row],[d1low]]</f>
        <v>9.3999999999999773</v>
      </c>
      <c r="AH121" s="25">
        <f>foSecStockWatch[[#This Row],[Open-Low]]*100/foSecStockWatch[[#This Row],[ltp]]</f>
        <v>3.6913410563518463</v>
      </c>
      <c r="AI121" s="25" t="b">
        <f>foSecStockWatch[[#This Row],[ltp]]&gt;foSecStockWatch[[#This Row],[d2close]]</f>
        <v>1</v>
      </c>
      <c r="AJ121" s="2">
        <v>256</v>
      </c>
      <c r="AK121" s="2">
        <v>261.39999999999998</v>
      </c>
      <c r="AL121" s="2">
        <v>252</v>
      </c>
      <c r="AM121" s="2">
        <v>254.55</v>
      </c>
      <c r="AN121" s="2">
        <v>258</v>
      </c>
      <c r="AO121" s="2">
        <v>258</v>
      </c>
      <c r="AP121" s="2">
        <v>252.6</v>
      </c>
      <c r="AQ121" s="2">
        <v>254.15</v>
      </c>
      <c r="AR121" s="2">
        <v>250.1</v>
      </c>
      <c r="AS121" s="2">
        <v>262</v>
      </c>
      <c r="AT121" s="2">
        <v>244.35</v>
      </c>
      <c r="AU121" s="2">
        <v>260.95</v>
      </c>
      <c r="AV121" s="2">
        <v>251.5</v>
      </c>
      <c r="AW121" s="2">
        <v>253.4</v>
      </c>
      <c r="AX121" s="2">
        <v>247</v>
      </c>
      <c r="AY121" s="2">
        <v>249</v>
      </c>
      <c r="AZ121" s="1"/>
      <c r="BA121" s="1"/>
      <c r="BB121" s="1"/>
      <c r="BC121" s="1"/>
    </row>
    <row r="122" spans="1:55" ht="13.8" hidden="1" x14ac:dyDescent="0.3">
      <c r="A122" s="19" t="s">
        <v>123</v>
      </c>
      <c r="B122" s="20">
        <v>18390</v>
      </c>
      <c r="C122" s="5" t="str">
        <f>IF(foSecStockWatch[[#This Row],[ltp]] &gt;=foSecStockWatch[[#This Row],[max]],"BUY","NA")</f>
        <v>NA</v>
      </c>
      <c r="D122" s="22">
        <f>MAX(foSecStockWatch[[#This Row],[d1high]],foSecStockWatch[[#This Row],[d2high]],foSecStockWatch[[#This Row],[d3high]],foSecStockWatch[[#This Row],[d4high]])</f>
        <v>18570</v>
      </c>
      <c r="E122" s="22">
        <f>MIN(foSecStockWatch[[#This Row],[d1low]],foSecStockWatch[[#This Row],[d2low]],foSecStockWatch[[#This Row],[d3low]],foSecStockWatch[[#This Row],[d4low]])</f>
        <v>17727</v>
      </c>
      <c r="F122" s="22" t="str">
        <f>IF(foSecStockWatch[[#This Row],[ltp]] &lt;=foSecStockWatch[[#This Row],[low]],"SELL","NA")</f>
        <v>NA</v>
      </c>
      <c r="G122" s="23">
        <v>22399.9</v>
      </c>
      <c r="H122" s="23">
        <v>13100</v>
      </c>
      <c r="I122" s="26">
        <f>100-foSecStockWatch[[#This Row],[max]]*100/foSecStockWatch[[#This Row],[52_high]]</f>
        <v>17.097844186804409</v>
      </c>
      <c r="J122" s="27">
        <f>foSecStockWatch[[#This Row],[52_low]]*100/foSecStockWatch[[#This Row],[max]]</f>
        <v>70.543887991383954</v>
      </c>
      <c r="K122" s="25">
        <f>foSecStockWatch[[#This Row],[ltp]]-foSecStockWatch[[#This Row],[d2high]]</f>
        <v>-159.65000000000146</v>
      </c>
      <c r="L122" s="25">
        <f>foSecStockWatch[[#This Row],[ltp]]-foSecStockWatch[[#This Row],[d2low]]</f>
        <v>121.25</v>
      </c>
      <c r="M122" s="25">
        <f>AVERAGE(foSecStockWatch[[#This Row],[d2high]],foSecStockWatch[[#This Row],[d3high]],foSecStockWatch[[#This Row],[d4high]])</f>
        <v>18443</v>
      </c>
      <c r="N122" s="25">
        <f>AVERAGE(foSecStockWatch[[#This Row],[d2low]],foSecStockWatch[[#This Row],[d3low]],foSecStockWatch[[#This Row],[d4low]])</f>
        <v>18159.5</v>
      </c>
      <c r="O122" s="25" t="str">
        <f>IF(foSecStockWatch[[#This Row],[ltp]] &lt;=foSecStockWatch[[#This Row],[LowAvg]],"RED","NA")</f>
        <v>NA</v>
      </c>
      <c r="P122" s="25" t="str">
        <f>IF(foSecStockWatch[[#This Row],[ltp]] &gt;foSecStockWatch[[#This Row],[HighAvg]],"GREEN","NA")</f>
        <v>NA</v>
      </c>
      <c r="Q122" s="25">
        <f>2*foSecStockWatch[[#This Row],[PIVOT]]-foSecStockWatch[[#This Row],[d2low]]</f>
        <v>18354.183333333334</v>
      </c>
      <c r="R122" s="25">
        <f>foSecStockWatch[[#This Row],[PIVOT]]+foSecStockWatch[[#This Row],[d2high]]-foSecStockWatch[[#This Row],[d2low]]</f>
        <v>18592.366666666669</v>
      </c>
      <c r="S122" s="25">
        <f>foSecStockWatch[[#This Row],[R1]]+foSecStockWatch[[#This Row],[d2high]]-foSecStockWatch[[#This Row],[d2low]]</f>
        <v>18635.083333333336</v>
      </c>
      <c r="T122" s="25">
        <f>AVERAGE(foSecStockWatch[[#This Row],[d2high]],foSecStockWatch[[#This Row],[d2close]],foSecStockWatch[[#This Row],[d2low]])</f>
        <v>18311.466666666667</v>
      </c>
      <c r="U122" s="25">
        <f>foSecStockWatch[[#This Row],[PIVOT]]*2-foSecStockWatch[[#This Row],[d2high]]</f>
        <v>18073.283333333333</v>
      </c>
      <c r="V122" s="25">
        <f>foSecStockWatch[[#This Row],[PIVOT]]-(foSecStockWatch[[#This Row],[d2high]]-foSecStockWatch[[#This Row],[d2low]])</f>
        <v>18030.566666666666</v>
      </c>
      <c r="W122" s="25">
        <f>foSecStockWatch[[#This Row],[S1]]-(foSecStockWatch[[#This Row],[d2high]]-foSecStockWatch[[#This Row],[d2low]])</f>
        <v>17792.383333333331</v>
      </c>
      <c r="X122" s="25">
        <f>foSecStockWatch[[#This Row],[ltp]]-foSecStockWatch[[#This Row],[PIVOT]]</f>
        <v>78.533333333332848</v>
      </c>
      <c r="Y122" s="25">
        <f>foSecStockWatch[[#This Row],[ltp]]-foSecStockWatch[[#This Row],[R1]]</f>
        <v>35.816666666665697</v>
      </c>
      <c r="Z122" s="25">
        <f>foSecStockWatch[[#This Row],[ltp]]-foSecStockWatch[[#This Row],[R2]]</f>
        <v>-202.36666666666861</v>
      </c>
      <c r="AA122" s="25">
        <f>foSecStockWatch[[#This Row],[ltp]]-foSecStockWatch[[#This Row],[R3]]</f>
        <v>-245.08333333333576</v>
      </c>
      <c r="AB122" s="25">
        <f>foSecStockWatch[[#This Row],[ltp]]-foSecStockWatch[[#This Row],[S1]]</f>
        <v>316.71666666666715</v>
      </c>
      <c r="AC122" s="25">
        <f>foSecStockWatch[[#This Row],[ltp]]-foSecStockWatch[[#This Row],[S2]]</f>
        <v>359.4333333333343</v>
      </c>
      <c r="AD122" s="25">
        <f>foSecStockWatch[[#This Row],[ltp]]-foSecStockWatch[[#This Row],[S3]]</f>
        <v>597.61666666666861</v>
      </c>
      <c r="AE122" s="25">
        <f>foSecStockWatch[[#This Row],[d1open]]-foSecStockWatch[[#This Row],[d1high]]</f>
        <v>-187</v>
      </c>
      <c r="AF122" s="25">
        <f>foSecStockWatch[[#This Row],[Open-High]]*100/foSecStockWatch[[#This Row],[ltp]]</f>
        <v>-1.0168569874932027</v>
      </c>
      <c r="AG122" s="25">
        <f>foSecStockWatch[[#This Row],[d1high]]-foSecStockWatch[[#This Row],[d1low]]</f>
        <v>259</v>
      </c>
      <c r="AH122" s="25">
        <f>foSecStockWatch[[#This Row],[Open-Low]]*100/foSecStockWatch[[#This Row],[ltp]]</f>
        <v>1.4083741163675911</v>
      </c>
      <c r="AI122" s="25" t="b">
        <f>foSecStockWatch[[#This Row],[ltp]]&gt;foSecStockWatch[[#This Row],[d2close]]</f>
        <v>1</v>
      </c>
      <c r="AJ122" s="2">
        <v>18383</v>
      </c>
      <c r="AK122" s="2">
        <v>18570</v>
      </c>
      <c r="AL122" s="2">
        <v>18311</v>
      </c>
      <c r="AM122" s="2">
        <v>18374.55</v>
      </c>
      <c r="AN122" s="2">
        <v>18350</v>
      </c>
      <c r="AO122" s="2">
        <v>18549.650000000001</v>
      </c>
      <c r="AP122" s="2">
        <v>18116</v>
      </c>
      <c r="AQ122" s="2">
        <v>18268.75</v>
      </c>
      <c r="AR122" s="2">
        <v>17937.7</v>
      </c>
      <c r="AS122" s="2">
        <v>18539.349999999999</v>
      </c>
      <c r="AT122" s="2">
        <v>17733.3</v>
      </c>
      <c r="AU122" s="2">
        <v>18482.75</v>
      </c>
      <c r="AV122" s="2">
        <v>18240</v>
      </c>
      <c r="AW122" s="2">
        <v>18240</v>
      </c>
      <c r="AX122" s="2">
        <v>17727</v>
      </c>
      <c r="AY122" s="2">
        <v>17826</v>
      </c>
      <c r="AZ122" s="1"/>
      <c r="BA122" s="1"/>
      <c r="BB122" s="1"/>
      <c r="BC122" s="1"/>
    </row>
    <row r="123" spans="1:55" ht="13.8" hidden="1" x14ac:dyDescent="0.3">
      <c r="A123" s="19" t="s">
        <v>124</v>
      </c>
      <c r="B123" s="20">
        <v>1577</v>
      </c>
      <c r="C123" s="5" t="str">
        <f>IF(foSecStockWatch[[#This Row],[ltp]] &gt;=foSecStockWatch[[#This Row],[max]],"BUY","NA")</f>
        <v>NA</v>
      </c>
      <c r="D123" s="22">
        <f>MAX(foSecStockWatch[[#This Row],[d1high]],foSecStockWatch[[#This Row],[d2high]],foSecStockWatch[[#This Row],[d3high]],foSecStockWatch[[#This Row],[d4high]])</f>
        <v>1598.7</v>
      </c>
      <c r="E123" s="22">
        <f>MIN(foSecStockWatch[[#This Row],[d1low]],foSecStockWatch[[#This Row],[d2low]],foSecStockWatch[[#This Row],[d3low]],foSecStockWatch[[#This Row],[d4low]])</f>
        <v>1493</v>
      </c>
      <c r="F123" s="22" t="str">
        <f>IF(foSecStockWatch[[#This Row],[ltp]] &lt;=foSecStockWatch[[#This Row],[low]],"SELL","NA")</f>
        <v>NA</v>
      </c>
      <c r="G123" s="23">
        <v>1598.7</v>
      </c>
      <c r="H123" s="23">
        <v>852.4</v>
      </c>
      <c r="I123" s="26">
        <f>100-foSecStockWatch[[#This Row],[max]]*100/foSecStockWatch[[#This Row],[52_high]]</f>
        <v>0</v>
      </c>
      <c r="J123" s="27">
        <f>foSecStockWatch[[#This Row],[52_low]]*100/foSecStockWatch[[#This Row],[max]]</f>
        <v>53.318321135922936</v>
      </c>
      <c r="K123" s="25">
        <f>foSecStockWatch[[#This Row],[ltp]]-foSecStockWatch[[#This Row],[d2high]]</f>
        <v>-21.700000000000045</v>
      </c>
      <c r="L123" s="25">
        <f>foSecStockWatch[[#This Row],[ltp]]-foSecStockWatch[[#This Row],[d2low]]</f>
        <v>4.7000000000000455</v>
      </c>
      <c r="M123" s="25">
        <f>AVERAGE(foSecStockWatch[[#This Row],[d2high]],foSecStockWatch[[#This Row],[d3high]],foSecStockWatch[[#This Row],[d4high]])</f>
        <v>1584.5666666666666</v>
      </c>
      <c r="N123" s="25">
        <f>AVERAGE(foSecStockWatch[[#This Row],[d2low]],foSecStockWatch[[#This Row],[d3low]],foSecStockWatch[[#This Row],[d4low]])</f>
        <v>1551.1666666666667</v>
      </c>
      <c r="O123" s="25" t="str">
        <f>IF(foSecStockWatch[[#This Row],[ltp]] &lt;=foSecStockWatch[[#This Row],[LowAvg]],"RED","NA")</f>
        <v>NA</v>
      </c>
      <c r="P123" s="25" t="str">
        <f>IF(foSecStockWatch[[#This Row],[ltp]] &gt;foSecStockWatch[[#This Row],[HighAvg]],"GREEN","NA")</f>
        <v>NA</v>
      </c>
      <c r="Q123" s="25">
        <f>2*foSecStockWatch[[#This Row],[PIVOT]]-foSecStockWatch[[#This Row],[d2low]]</f>
        <v>1577.8333333333333</v>
      </c>
      <c r="R123" s="25">
        <f>foSecStockWatch[[#This Row],[PIVOT]]+foSecStockWatch[[#This Row],[d2high]]-foSecStockWatch[[#This Row],[d2low]]</f>
        <v>1601.4666666666665</v>
      </c>
      <c r="S123" s="25">
        <f>foSecStockWatch[[#This Row],[R1]]+foSecStockWatch[[#This Row],[d2high]]-foSecStockWatch[[#This Row],[d2low]]</f>
        <v>1604.2333333333333</v>
      </c>
      <c r="T123" s="25">
        <f>AVERAGE(foSecStockWatch[[#This Row],[d2high]],foSecStockWatch[[#This Row],[d2close]],foSecStockWatch[[#This Row],[d2low]])</f>
        <v>1575.0666666666666</v>
      </c>
      <c r="U123" s="25">
        <f>foSecStockWatch[[#This Row],[PIVOT]]*2-foSecStockWatch[[#This Row],[d2high]]</f>
        <v>1551.4333333333332</v>
      </c>
      <c r="V123" s="25">
        <f>foSecStockWatch[[#This Row],[PIVOT]]-(foSecStockWatch[[#This Row],[d2high]]-foSecStockWatch[[#This Row],[d2low]])</f>
        <v>1548.6666666666665</v>
      </c>
      <c r="W123" s="25">
        <f>foSecStockWatch[[#This Row],[S1]]-(foSecStockWatch[[#This Row],[d2high]]-foSecStockWatch[[#This Row],[d2low]])</f>
        <v>1525.0333333333331</v>
      </c>
      <c r="X123" s="25">
        <f>foSecStockWatch[[#This Row],[ltp]]-foSecStockWatch[[#This Row],[PIVOT]]</f>
        <v>1.933333333333394</v>
      </c>
      <c r="Y123" s="25">
        <f>foSecStockWatch[[#This Row],[ltp]]-foSecStockWatch[[#This Row],[R1]]</f>
        <v>-0.83333333333325754</v>
      </c>
      <c r="Z123" s="25">
        <f>foSecStockWatch[[#This Row],[ltp]]-foSecStockWatch[[#This Row],[R2]]</f>
        <v>-24.46666666666647</v>
      </c>
      <c r="AA123" s="25">
        <f>foSecStockWatch[[#This Row],[ltp]]-foSecStockWatch[[#This Row],[R3]]</f>
        <v>-27.233333333333348</v>
      </c>
      <c r="AB123" s="25">
        <f>foSecStockWatch[[#This Row],[ltp]]-foSecStockWatch[[#This Row],[S1]]</f>
        <v>25.566666666666833</v>
      </c>
      <c r="AC123" s="25">
        <f>foSecStockWatch[[#This Row],[ltp]]-foSecStockWatch[[#This Row],[S2]]</f>
        <v>28.333333333333485</v>
      </c>
      <c r="AD123" s="25">
        <f>foSecStockWatch[[#This Row],[ltp]]-foSecStockWatch[[#This Row],[S3]]</f>
        <v>51.966666666666924</v>
      </c>
      <c r="AE123" s="25">
        <f>foSecStockWatch[[#This Row],[d1open]]-foSecStockWatch[[#This Row],[d1high]]</f>
        <v>-23</v>
      </c>
      <c r="AF123" s="25">
        <f>foSecStockWatch[[#This Row],[Open-High]]*100/foSecStockWatch[[#This Row],[ltp]]</f>
        <v>-1.4584654407102093</v>
      </c>
      <c r="AG123" s="25">
        <f>foSecStockWatch[[#This Row],[d1high]]-foSecStockWatch[[#This Row],[d1low]]</f>
        <v>30</v>
      </c>
      <c r="AH123" s="25">
        <f>foSecStockWatch[[#This Row],[Open-Low]]*100/foSecStockWatch[[#This Row],[ltp]]</f>
        <v>1.9023462270133165</v>
      </c>
      <c r="AI123" s="25" t="b">
        <f>foSecStockWatch[[#This Row],[ltp]]&gt;foSecStockWatch[[#This Row],[d2close]]</f>
        <v>1</v>
      </c>
      <c r="AJ123" s="2">
        <v>1572</v>
      </c>
      <c r="AK123" s="2">
        <v>1595</v>
      </c>
      <c r="AL123" s="2">
        <v>1565</v>
      </c>
      <c r="AM123" s="2">
        <v>1574.25</v>
      </c>
      <c r="AN123" s="2">
        <v>1586</v>
      </c>
      <c r="AO123" s="2">
        <v>1598.7</v>
      </c>
      <c r="AP123" s="2">
        <v>1554.2</v>
      </c>
      <c r="AQ123" s="2">
        <v>1572.3</v>
      </c>
      <c r="AR123" s="2">
        <v>1521.4</v>
      </c>
      <c r="AS123" s="2">
        <v>1595</v>
      </c>
      <c r="AT123" s="2">
        <v>1515.5</v>
      </c>
      <c r="AU123" s="2">
        <v>1588.2</v>
      </c>
      <c r="AV123" s="2">
        <v>1528</v>
      </c>
      <c r="AW123" s="2">
        <v>1560</v>
      </c>
      <c r="AX123" s="2">
        <v>1493</v>
      </c>
      <c r="AY123" s="2">
        <v>1521</v>
      </c>
      <c r="AZ123" s="1"/>
      <c r="BA123" s="1"/>
      <c r="BB123" s="1"/>
      <c r="BC123" s="1"/>
    </row>
    <row r="124" spans="1:55" ht="13.8" hidden="1" x14ac:dyDescent="0.3">
      <c r="A124" s="19" t="s">
        <v>125</v>
      </c>
      <c r="B124" s="20">
        <v>2690</v>
      </c>
      <c r="C124" s="5" t="str">
        <f>IF(foSecStockWatch[[#This Row],[ltp]] &gt;=foSecStockWatch[[#This Row],[max]],"BUY","NA")</f>
        <v>NA</v>
      </c>
      <c r="D124" s="22">
        <f>MAX(foSecStockWatch[[#This Row],[d1high]],foSecStockWatch[[#This Row],[d2high]],foSecStockWatch[[#This Row],[d3high]],foSecStockWatch[[#This Row],[d4high]])</f>
        <v>2789</v>
      </c>
      <c r="E124" s="22">
        <f>MIN(foSecStockWatch[[#This Row],[d1low]],foSecStockWatch[[#This Row],[d2low]],foSecStockWatch[[#This Row],[d3low]],foSecStockWatch[[#This Row],[d4low]])</f>
        <v>2638</v>
      </c>
      <c r="F124" s="22" t="str">
        <f>IF(foSecStockWatch[[#This Row],[ltp]] &lt;=foSecStockWatch[[#This Row],[low]],"SELL","NA")</f>
        <v>NA</v>
      </c>
      <c r="G124" s="23">
        <v>3086.1</v>
      </c>
      <c r="H124" s="23">
        <v>1684.4</v>
      </c>
      <c r="I124" s="26">
        <f>100-foSecStockWatch[[#This Row],[max]]*100/foSecStockWatch[[#This Row],[52_high]]</f>
        <v>9.6270373610706059</v>
      </c>
      <c r="J124" s="27">
        <f>foSecStockWatch[[#This Row],[52_low]]*100/foSecStockWatch[[#This Row],[max]]</f>
        <v>60.394406597346716</v>
      </c>
      <c r="K124" s="25">
        <f>foSecStockWatch[[#This Row],[ltp]]-foSecStockWatch[[#This Row],[d2high]]</f>
        <v>-99</v>
      </c>
      <c r="L124" s="25">
        <f>foSecStockWatch[[#This Row],[ltp]]-foSecStockWatch[[#This Row],[d2low]]</f>
        <v>-53.400000000000091</v>
      </c>
      <c r="M124" s="25">
        <f>AVERAGE(foSecStockWatch[[#This Row],[d2high]],foSecStockWatch[[#This Row],[d3high]],foSecStockWatch[[#This Row],[d4high]])</f>
        <v>2746.65</v>
      </c>
      <c r="N124" s="25">
        <f>AVERAGE(foSecStockWatch[[#This Row],[d2low]],foSecStockWatch[[#This Row],[d3low]],foSecStockWatch[[#This Row],[d4low]])</f>
        <v>2710.0333333333333</v>
      </c>
      <c r="O124" s="25" t="str">
        <f>IF(foSecStockWatch[[#This Row],[ltp]] &lt;=foSecStockWatch[[#This Row],[LowAvg]],"RED","NA")</f>
        <v>RED</v>
      </c>
      <c r="P124" s="25" t="str">
        <f>IF(foSecStockWatch[[#This Row],[ltp]] &gt;foSecStockWatch[[#This Row],[HighAvg]],"GREEN","NA")</f>
        <v>NA</v>
      </c>
      <c r="Q124" s="25">
        <f>2*foSecStockWatch[[#This Row],[PIVOT]]-foSecStockWatch[[#This Row],[d2low]]</f>
        <v>2759.6999999999994</v>
      </c>
      <c r="R124" s="25">
        <f>foSecStockWatch[[#This Row],[PIVOT]]+foSecStockWatch[[#This Row],[d2high]]-foSecStockWatch[[#This Row],[d2low]]</f>
        <v>2797.1499999999992</v>
      </c>
      <c r="S124" s="25">
        <f>foSecStockWatch[[#This Row],[R1]]+foSecStockWatch[[#This Row],[d2high]]-foSecStockWatch[[#This Row],[d2low]]</f>
        <v>2805.2999999999988</v>
      </c>
      <c r="T124" s="25">
        <f>AVERAGE(foSecStockWatch[[#This Row],[d2high]],foSecStockWatch[[#This Row],[d2close]],foSecStockWatch[[#This Row],[d2low]])</f>
        <v>2751.5499999999997</v>
      </c>
      <c r="U124" s="25">
        <f>foSecStockWatch[[#This Row],[PIVOT]]*2-foSecStockWatch[[#This Row],[d2high]]</f>
        <v>2714.0999999999995</v>
      </c>
      <c r="V124" s="25">
        <f>foSecStockWatch[[#This Row],[PIVOT]]-(foSecStockWatch[[#This Row],[d2high]]-foSecStockWatch[[#This Row],[d2low]])</f>
        <v>2705.95</v>
      </c>
      <c r="W124" s="25">
        <f>foSecStockWatch[[#This Row],[S1]]-(foSecStockWatch[[#This Row],[d2high]]-foSecStockWatch[[#This Row],[d2low]])</f>
        <v>2668.4999999999995</v>
      </c>
      <c r="X124" s="25">
        <f>foSecStockWatch[[#This Row],[ltp]]-foSecStockWatch[[#This Row],[PIVOT]]</f>
        <v>-61.549999999999727</v>
      </c>
      <c r="Y124" s="25">
        <f>foSecStockWatch[[#This Row],[ltp]]-foSecStockWatch[[#This Row],[R1]]</f>
        <v>-69.699999999999363</v>
      </c>
      <c r="Z124" s="25">
        <f>foSecStockWatch[[#This Row],[ltp]]-foSecStockWatch[[#This Row],[R2]]</f>
        <v>-107.14999999999918</v>
      </c>
      <c r="AA124" s="25">
        <f>foSecStockWatch[[#This Row],[ltp]]-foSecStockWatch[[#This Row],[R3]]</f>
        <v>-115.29999999999882</v>
      </c>
      <c r="AB124" s="25">
        <f>foSecStockWatch[[#This Row],[ltp]]-foSecStockWatch[[#This Row],[S1]]</f>
        <v>-24.099999999999454</v>
      </c>
      <c r="AC124" s="25">
        <f>foSecStockWatch[[#This Row],[ltp]]-foSecStockWatch[[#This Row],[S2]]</f>
        <v>-15.949999999999818</v>
      </c>
      <c r="AD124" s="25">
        <f>foSecStockWatch[[#This Row],[ltp]]-foSecStockWatch[[#This Row],[S3]]</f>
        <v>21.500000000000455</v>
      </c>
      <c r="AE124" s="25">
        <f>foSecStockWatch[[#This Row],[d1open]]-foSecStockWatch[[#This Row],[d1high]]</f>
        <v>-6</v>
      </c>
      <c r="AF124" s="25">
        <f>foSecStockWatch[[#This Row],[Open-High]]*100/foSecStockWatch[[#This Row],[ltp]]</f>
        <v>-0.22304832713754646</v>
      </c>
      <c r="AG124" s="25">
        <f>foSecStockWatch[[#This Row],[d1high]]-foSecStockWatch[[#This Row],[d1low]]</f>
        <v>60</v>
      </c>
      <c r="AH124" s="25">
        <f>foSecStockWatch[[#This Row],[Open-Low]]*100/foSecStockWatch[[#This Row],[ltp]]</f>
        <v>2.2304832713754648</v>
      </c>
      <c r="AI124" s="25" t="b">
        <f>foSecStockWatch[[#This Row],[ltp]]&gt;foSecStockWatch[[#This Row],[d2close]]</f>
        <v>0</v>
      </c>
      <c r="AJ124" s="2">
        <v>2740</v>
      </c>
      <c r="AK124" s="2">
        <v>2746</v>
      </c>
      <c r="AL124" s="2">
        <v>2686</v>
      </c>
      <c r="AM124" s="2">
        <v>2693.95</v>
      </c>
      <c r="AN124" s="2">
        <v>2745.5</v>
      </c>
      <c r="AO124" s="2">
        <v>2789</v>
      </c>
      <c r="AP124" s="2">
        <v>2722.25</v>
      </c>
      <c r="AQ124" s="2">
        <v>2743.4</v>
      </c>
      <c r="AR124" s="2">
        <v>2650.5</v>
      </c>
      <c r="AS124" s="2">
        <v>2760</v>
      </c>
      <c r="AT124" s="2">
        <v>2650.1</v>
      </c>
      <c r="AU124" s="2">
        <v>2748.7</v>
      </c>
      <c r="AV124" s="2">
        <v>2670.05</v>
      </c>
      <c r="AW124" s="2">
        <v>2690.95</v>
      </c>
      <c r="AX124" s="2">
        <v>2638</v>
      </c>
      <c r="AY124" s="2">
        <v>2651</v>
      </c>
      <c r="AZ124" s="1"/>
      <c r="BA124" s="1"/>
      <c r="BB124" s="1"/>
      <c r="BC124" s="1"/>
    </row>
    <row r="125" spans="1:55" ht="13.8" hidden="1" x14ac:dyDescent="0.3">
      <c r="A125" s="19" t="s">
        <v>126</v>
      </c>
      <c r="B125" s="20">
        <v>1063</v>
      </c>
      <c r="C125" s="5" t="str">
        <f>IF(foSecStockWatch[[#This Row],[ltp]] &gt;=foSecStockWatch[[#This Row],[max]],"BUY","NA")</f>
        <v>NA</v>
      </c>
      <c r="D125" s="22">
        <f>MAX(foSecStockWatch[[#This Row],[d1high]],foSecStockWatch[[#This Row],[d2high]],foSecStockWatch[[#This Row],[d3high]],foSecStockWatch[[#This Row],[d4high]])</f>
        <v>1140</v>
      </c>
      <c r="E125" s="22">
        <f>MIN(foSecStockWatch[[#This Row],[d1low]],foSecStockWatch[[#This Row],[d2low]],foSecStockWatch[[#This Row],[d3low]],foSecStockWatch[[#This Row],[d4low]])</f>
        <v>1009</v>
      </c>
      <c r="F125" s="22" t="str">
        <f>IF(foSecStockWatch[[#This Row],[ltp]] &lt;=foSecStockWatch[[#This Row],[low]],"SELL","NA")</f>
        <v>NA</v>
      </c>
      <c r="G125" s="23">
        <v>1297</v>
      </c>
      <c r="H125" s="23">
        <v>909.05</v>
      </c>
      <c r="I125" s="26">
        <f>100-foSecStockWatch[[#This Row],[max]]*100/foSecStockWatch[[#This Row],[52_high]]</f>
        <v>12.104857363145726</v>
      </c>
      <c r="J125" s="27">
        <f>foSecStockWatch[[#This Row],[52_low]]*100/foSecStockWatch[[#This Row],[max]]</f>
        <v>79.741228070175438</v>
      </c>
      <c r="K125" s="25">
        <f>foSecStockWatch[[#This Row],[ltp]]-foSecStockWatch[[#This Row],[d2high]]</f>
        <v>-53</v>
      </c>
      <c r="L125" s="25">
        <f>foSecStockWatch[[#This Row],[ltp]]-foSecStockWatch[[#This Row],[d2low]]</f>
        <v>-18.900000000000091</v>
      </c>
      <c r="M125" s="25">
        <f>AVERAGE(foSecStockWatch[[#This Row],[d2high]],foSecStockWatch[[#This Row],[d3high]],foSecStockWatch[[#This Row],[d4high]])</f>
        <v>1110.4833333333333</v>
      </c>
      <c r="N125" s="25">
        <f>AVERAGE(foSecStockWatch[[#This Row],[d2low]],foSecStockWatch[[#This Row],[d3low]],foSecStockWatch[[#This Row],[d4low]])</f>
        <v>1071.4833333333333</v>
      </c>
      <c r="O125" s="25" t="str">
        <f>IF(foSecStockWatch[[#This Row],[ltp]] &lt;=foSecStockWatch[[#This Row],[LowAvg]],"RED","NA")</f>
        <v>RED</v>
      </c>
      <c r="P125" s="25" t="str">
        <f>IF(foSecStockWatch[[#This Row],[ltp]] &gt;foSecStockWatch[[#This Row],[HighAvg]],"GREEN","NA")</f>
        <v>NA</v>
      </c>
      <c r="Q125" s="25">
        <f>2*foSecStockWatch[[#This Row],[PIVOT]]-foSecStockWatch[[#This Row],[d2low]]</f>
        <v>1099.1999999999998</v>
      </c>
      <c r="R125" s="25">
        <f>foSecStockWatch[[#This Row],[PIVOT]]+foSecStockWatch[[#This Row],[d2high]]-foSecStockWatch[[#This Row],[d2low]]</f>
        <v>1124.6500000000001</v>
      </c>
      <c r="S125" s="25">
        <f>foSecStockWatch[[#This Row],[R1]]+foSecStockWatch[[#This Row],[d2high]]-foSecStockWatch[[#This Row],[d2low]]</f>
        <v>1133.2999999999997</v>
      </c>
      <c r="T125" s="25">
        <f>AVERAGE(foSecStockWatch[[#This Row],[d2high]],foSecStockWatch[[#This Row],[d2close]],foSecStockWatch[[#This Row],[d2low]])</f>
        <v>1090.55</v>
      </c>
      <c r="U125" s="25">
        <f>foSecStockWatch[[#This Row],[PIVOT]]*2-foSecStockWatch[[#This Row],[d2high]]</f>
        <v>1065.0999999999999</v>
      </c>
      <c r="V125" s="25">
        <f>foSecStockWatch[[#This Row],[PIVOT]]-(foSecStockWatch[[#This Row],[d2high]]-foSecStockWatch[[#This Row],[d2low]])</f>
        <v>1056.45</v>
      </c>
      <c r="W125" s="25">
        <f>foSecStockWatch[[#This Row],[S1]]-(foSecStockWatch[[#This Row],[d2high]]-foSecStockWatch[[#This Row],[d2low]])</f>
        <v>1031</v>
      </c>
      <c r="X125" s="25">
        <f>foSecStockWatch[[#This Row],[ltp]]-foSecStockWatch[[#This Row],[PIVOT]]</f>
        <v>-27.549999999999955</v>
      </c>
      <c r="Y125" s="25">
        <f>foSecStockWatch[[#This Row],[ltp]]-foSecStockWatch[[#This Row],[R1]]</f>
        <v>-36.199999999999818</v>
      </c>
      <c r="Z125" s="25">
        <f>foSecStockWatch[[#This Row],[ltp]]-foSecStockWatch[[#This Row],[R2]]</f>
        <v>-61.650000000000091</v>
      </c>
      <c r="AA125" s="25">
        <f>foSecStockWatch[[#This Row],[ltp]]-foSecStockWatch[[#This Row],[R3]]</f>
        <v>-70.299999999999727</v>
      </c>
      <c r="AB125" s="25">
        <f>foSecStockWatch[[#This Row],[ltp]]-foSecStockWatch[[#This Row],[S1]]</f>
        <v>-2.0999999999999091</v>
      </c>
      <c r="AC125" s="25">
        <f>foSecStockWatch[[#This Row],[ltp]]-foSecStockWatch[[#This Row],[S2]]</f>
        <v>6.5499999999999545</v>
      </c>
      <c r="AD125" s="25">
        <f>foSecStockWatch[[#This Row],[ltp]]-foSecStockWatch[[#This Row],[S3]]</f>
        <v>32</v>
      </c>
      <c r="AE125" s="25">
        <f>foSecStockWatch[[#This Row],[d1open]]-foSecStockWatch[[#This Row],[d1high]]</f>
        <v>-1.5499999999999545</v>
      </c>
      <c r="AF125" s="25">
        <f>foSecStockWatch[[#This Row],[Open-High]]*100/foSecStockWatch[[#This Row],[ltp]]</f>
        <v>-0.14581373471307194</v>
      </c>
      <c r="AG125" s="25">
        <f>foSecStockWatch[[#This Row],[d1high]]-foSecStockWatch[[#This Row],[d1low]]</f>
        <v>34.549999999999955</v>
      </c>
      <c r="AH125" s="25">
        <f>foSecStockWatch[[#This Row],[Open-Low]]*100/foSecStockWatch[[#This Row],[ltp]]</f>
        <v>3.2502351834430812</v>
      </c>
      <c r="AI125" s="25" t="b">
        <f>foSecStockWatch[[#This Row],[ltp]]&gt;foSecStockWatch[[#This Row],[d2close]]</f>
        <v>0</v>
      </c>
      <c r="AJ125" s="2">
        <v>1089</v>
      </c>
      <c r="AK125" s="2">
        <v>1090.55</v>
      </c>
      <c r="AL125" s="2">
        <v>1056</v>
      </c>
      <c r="AM125" s="2">
        <v>1060.7</v>
      </c>
      <c r="AN125" s="2">
        <v>1116</v>
      </c>
      <c r="AO125" s="2">
        <v>1116</v>
      </c>
      <c r="AP125" s="2">
        <v>1073.75</v>
      </c>
      <c r="AQ125" s="2">
        <v>1081.9000000000001</v>
      </c>
      <c r="AR125" s="2">
        <v>1064</v>
      </c>
      <c r="AS125" s="2">
        <v>1140</v>
      </c>
      <c r="AT125" s="2">
        <v>1052</v>
      </c>
      <c r="AU125" s="2">
        <v>1123.55</v>
      </c>
      <c r="AV125" s="2">
        <v>1009.1</v>
      </c>
      <c r="AW125" s="2">
        <v>1075.45</v>
      </c>
      <c r="AX125" s="2">
        <v>1009</v>
      </c>
      <c r="AY125" s="2">
        <v>1062</v>
      </c>
      <c r="AZ125" s="1"/>
      <c r="BA125" s="1"/>
      <c r="BB125" s="1"/>
      <c r="BC125" s="1"/>
    </row>
    <row r="126" spans="1:55" ht="13.8" hidden="1" x14ac:dyDescent="0.3">
      <c r="A126" s="19" t="s">
        <v>127</v>
      </c>
      <c r="B126" s="20">
        <v>326</v>
      </c>
      <c r="C126" s="5" t="str">
        <f>IF(foSecStockWatch[[#This Row],[ltp]] &gt;=foSecStockWatch[[#This Row],[max]],"BUY","NA")</f>
        <v>NA</v>
      </c>
      <c r="D126" s="22">
        <f>MAX(foSecStockWatch[[#This Row],[d1high]],foSecStockWatch[[#This Row],[d2high]],foSecStockWatch[[#This Row],[d3high]],foSecStockWatch[[#This Row],[d4high]])</f>
        <v>327.05</v>
      </c>
      <c r="E126" s="22">
        <f>MIN(foSecStockWatch[[#This Row],[d1low]],foSecStockWatch[[#This Row],[d2low]],foSecStockWatch[[#This Row],[d3low]],foSecStockWatch[[#This Row],[d4low]])</f>
        <v>306</v>
      </c>
      <c r="F126" s="22" t="str">
        <f>IF(foSecStockWatch[[#This Row],[ltp]] &lt;=foSecStockWatch[[#This Row],[low]],"SELL","NA")</f>
        <v>NA</v>
      </c>
      <c r="G126" s="23">
        <v>551.4</v>
      </c>
      <c r="H126" s="23">
        <v>288</v>
      </c>
      <c r="I126" s="26">
        <f>100-foSecStockWatch[[#This Row],[max]]*100/foSecStockWatch[[#This Row],[52_high]]</f>
        <v>40.687341313021399</v>
      </c>
      <c r="J126" s="27">
        <f>foSecStockWatch[[#This Row],[52_low]]*100/foSecStockWatch[[#This Row],[max]]</f>
        <v>88.059929674361712</v>
      </c>
      <c r="K126" s="25">
        <f>foSecStockWatch[[#This Row],[ltp]]-foSecStockWatch[[#This Row],[d2high]]</f>
        <v>2</v>
      </c>
      <c r="L126" s="25">
        <f>foSecStockWatch[[#This Row],[ltp]]-foSecStockWatch[[#This Row],[d2low]]</f>
        <v>8.8500000000000227</v>
      </c>
      <c r="M126" s="25">
        <f>AVERAGE(foSecStockWatch[[#This Row],[d2high]],foSecStockWatch[[#This Row],[d3high]],foSecStockWatch[[#This Row],[d4high]])</f>
        <v>319.88333333333333</v>
      </c>
      <c r="N126" s="25">
        <f>AVERAGE(foSecStockWatch[[#This Row],[d2low]],foSecStockWatch[[#This Row],[d3low]],foSecStockWatch[[#This Row],[d4low]])</f>
        <v>311.66666666666669</v>
      </c>
      <c r="O126" s="25" t="str">
        <f>IF(foSecStockWatch[[#This Row],[ltp]] &lt;=foSecStockWatch[[#This Row],[LowAvg]],"RED","NA")</f>
        <v>NA</v>
      </c>
      <c r="P126" s="25" t="str">
        <f>IF(foSecStockWatch[[#This Row],[ltp]] &gt;foSecStockWatch[[#This Row],[HighAvg]],"GREEN","NA")</f>
        <v>GREEN</v>
      </c>
      <c r="Q126" s="25">
        <f>2*foSecStockWatch[[#This Row],[PIVOT]]-foSecStockWatch[[#This Row],[d2low]]</f>
        <v>311.95000000000005</v>
      </c>
      <c r="R126" s="25">
        <f>foSecStockWatch[[#This Row],[PIVOT]]+foSecStockWatch[[#This Row],[d2high]]-foSecStockWatch[[#This Row],[d2low]]</f>
        <v>321.39999999999998</v>
      </c>
      <c r="S126" s="25">
        <f>foSecStockWatch[[#This Row],[R1]]+foSecStockWatch[[#This Row],[d2high]]-foSecStockWatch[[#This Row],[d2low]]</f>
        <v>318.80000000000007</v>
      </c>
      <c r="T126" s="25">
        <f>AVERAGE(foSecStockWatch[[#This Row],[d2high]],foSecStockWatch[[#This Row],[d2close]],foSecStockWatch[[#This Row],[d2low]])</f>
        <v>314.55</v>
      </c>
      <c r="U126" s="25">
        <f>foSecStockWatch[[#This Row],[PIVOT]]*2-foSecStockWatch[[#This Row],[d2high]]</f>
        <v>305.10000000000002</v>
      </c>
      <c r="V126" s="25">
        <f>foSecStockWatch[[#This Row],[PIVOT]]-(foSecStockWatch[[#This Row],[d2high]]-foSecStockWatch[[#This Row],[d2low]])</f>
        <v>307.7</v>
      </c>
      <c r="W126" s="25">
        <f>foSecStockWatch[[#This Row],[S1]]-(foSecStockWatch[[#This Row],[d2high]]-foSecStockWatch[[#This Row],[d2low]])</f>
        <v>298.25</v>
      </c>
      <c r="X126" s="25">
        <f>foSecStockWatch[[#This Row],[ltp]]-foSecStockWatch[[#This Row],[PIVOT]]</f>
        <v>11.449999999999989</v>
      </c>
      <c r="Y126" s="25">
        <f>foSecStockWatch[[#This Row],[ltp]]-foSecStockWatch[[#This Row],[R1]]</f>
        <v>14.049999999999955</v>
      </c>
      <c r="Z126" s="25">
        <f>foSecStockWatch[[#This Row],[ltp]]-foSecStockWatch[[#This Row],[R2]]</f>
        <v>4.6000000000000227</v>
      </c>
      <c r="AA126" s="25">
        <f>foSecStockWatch[[#This Row],[ltp]]-foSecStockWatch[[#This Row],[R3]]</f>
        <v>7.1999999999999318</v>
      </c>
      <c r="AB126" s="25">
        <f>foSecStockWatch[[#This Row],[ltp]]-foSecStockWatch[[#This Row],[S1]]</f>
        <v>20.899999999999977</v>
      </c>
      <c r="AC126" s="25">
        <f>foSecStockWatch[[#This Row],[ltp]]-foSecStockWatch[[#This Row],[S2]]</f>
        <v>18.300000000000011</v>
      </c>
      <c r="AD126" s="25">
        <f>foSecStockWatch[[#This Row],[ltp]]-foSecStockWatch[[#This Row],[S3]]</f>
        <v>27.75</v>
      </c>
      <c r="AE126" s="25">
        <f>foSecStockWatch[[#This Row],[d1open]]-foSecStockWatch[[#This Row],[d1high]]</f>
        <v>-13.050000000000011</v>
      </c>
      <c r="AF126" s="25">
        <f>foSecStockWatch[[#This Row],[Open-High]]*100/foSecStockWatch[[#This Row],[ltp]]</f>
        <v>-4.00306748466258</v>
      </c>
      <c r="AG126" s="25">
        <f>foSecStockWatch[[#This Row],[d1high]]-foSecStockWatch[[#This Row],[d1low]]</f>
        <v>18.050000000000011</v>
      </c>
      <c r="AH126" s="25">
        <f>foSecStockWatch[[#This Row],[Open-Low]]*100/foSecStockWatch[[#This Row],[ltp]]</f>
        <v>5.5368098159509236</v>
      </c>
      <c r="AI126" s="25" t="b">
        <f>foSecStockWatch[[#This Row],[ltp]]&gt;foSecStockWatch[[#This Row],[d2close]]</f>
        <v>1</v>
      </c>
      <c r="AJ126" s="2">
        <v>314</v>
      </c>
      <c r="AK126" s="2">
        <v>327.05</v>
      </c>
      <c r="AL126" s="2">
        <v>309</v>
      </c>
      <c r="AM126" s="2">
        <v>324.39999999999998</v>
      </c>
      <c r="AN126" s="2">
        <v>311.60000000000002</v>
      </c>
      <c r="AO126" s="2">
        <v>324</v>
      </c>
      <c r="AP126" s="2">
        <v>302.5</v>
      </c>
      <c r="AQ126" s="2">
        <v>317.14999999999998</v>
      </c>
      <c r="AR126" s="2">
        <v>311</v>
      </c>
      <c r="AS126" s="2">
        <v>317</v>
      </c>
      <c r="AT126" s="2">
        <v>288</v>
      </c>
      <c r="AU126" s="2">
        <v>311.85000000000002</v>
      </c>
      <c r="AV126" s="2">
        <v>309</v>
      </c>
      <c r="AW126" s="2">
        <v>318.64999999999998</v>
      </c>
      <c r="AX126" s="2">
        <v>306</v>
      </c>
      <c r="AY126" s="2">
        <v>309</v>
      </c>
      <c r="AZ126" s="1"/>
      <c r="BA126" s="1"/>
      <c r="BB126" s="1"/>
      <c r="BC126" s="1"/>
    </row>
    <row r="127" spans="1:55" ht="13.8" x14ac:dyDescent="0.3">
      <c r="A127" s="19" t="s">
        <v>128</v>
      </c>
      <c r="B127" s="20">
        <v>387.3</v>
      </c>
      <c r="C127" s="5" t="str">
        <f>IF(foSecStockWatch[[#This Row],[ltp]] &gt;=foSecStockWatch[[#This Row],[max]],"BUY","NA")</f>
        <v>NA</v>
      </c>
      <c r="D127" s="22">
        <f>MAX(foSecStockWatch[[#This Row],[d1high]],foSecStockWatch[[#This Row],[d2high]],foSecStockWatch[[#This Row],[d3high]],foSecStockWatch[[#This Row],[d4high]])</f>
        <v>389.8</v>
      </c>
      <c r="E127" s="22">
        <f>MIN(foSecStockWatch[[#This Row],[d1low]],foSecStockWatch[[#This Row],[d2low]],foSecStockWatch[[#This Row],[d3low]],foSecStockWatch[[#This Row],[d4low]])</f>
        <v>373</v>
      </c>
      <c r="F127" s="22" t="str">
        <f>IF(foSecStockWatch[[#This Row],[ltp]] &lt;=foSecStockWatch[[#This Row],[low]],"SELL","NA")</f>
        <v>NA</v>
      </c>
      <c r="G127" s="23">
        <v>619.5</v>
      </c>
      <c r="H127" s="23">
        <v>344.55</v>
      </c>
      <c r="I127" s="26">
        <f>100-foSecStockWatch[[#This Row],[max]]*100/foSecStockWatch[[#This Row],[52_high]]</f>
        <v>37.078288942695721</v>
      </c>
      <c r="J127" s="27">
        <f>foSecStockWatch[[#This Row],[52_low]]*100/foSecStockWatch[[#This Row],[max]]</f>
        <v>88.39148281169831</v>
      </c>
      <c r="K127" s="25">
        <f>foSecStockWatch[[#This Row],[ltp]]-foSecStockWatch[[#This Row],[d2high]]</f>
        <v>-2.5</v>
      </c>
      <c r="L127" s="25">
        <f>foSecStockWatch[[#This Row],[ltp]]-foSecStockWatch[[#This Row],[d2low]]</f>
        <v>0.25</v>
      </c>
      <c r="M127" s="25">
        <f>AVERAGE(foSecStockWatch[[#This Row],[d2high]],foSecStockWatch[[#This Row],[d3high]],foSecStockWatch[[#This Row],[d4high]])</f>
        <v>388.39999999999992</v>
      </c>
      <c r="N127" s="25">
        <f>AVERAGE(foSecStockWatch[[#This Row],[d2low]],foSecStockWatch[[#This Row],[d3low]],foSecStockWatch[[#This Row],[d4low]])</f>
        <v>381.33333333333331</v>
      </c>
      <c r="O127" s="25" t="str">
        <f>IF(foSecStockWatch[[#This Row],[ltp]] &lt;=foSecStockWatch[[#This Row],[LowAvg]],"RED","NA")</f>
        <v>NA</v>
      </c>
      <c r="P127" s="25" t="str">
        <f>IF(foSecStockWatch[[#This Row],[ltp]] &gt;foSecStockWatch[[#This Row],[HighAvg]],"GREEN","NA")</f>
        <v>NA</v>
      </c>
      <c r="Q127" s="25">
        <f>2*foSecStockWatch[[#This Row],[PIVOT]]-foSecStockWatch[[#This Row],[d2low]]</f>
        <v>383.31666666666666</v>
      </c>
      <c r="R127" s="25">
        <f>foSecStockWatch[[#This Row],[PIVOT]]+foSecStockWatch[[#This Row],[d2high]]-foSecStockWatch[[#This Row],[d2low]]</f>
        <v>387.93333333333334</v>
      </c>
      <c r="S127" s="25">
        <f>foSecStockWatch[[#This Row],[R1]]+foSecStockWatch[[#This Row],[d2high]]-foSecStockWatch[[#This Row],[d2low]]</f>
        <v>386.06666666666666</v>
      </c>
      <c r="T127" s="25">
        <f>AVERAGE(foSecStockWatch[[#This Row],[d2high]],foSecStockWatch[[#This Row],[d2close]],foSecStockWatch[[#This Row],[d2low]])</f>
        <v>385.18333333333334</v>
      </c>
      <c r="U127" s="25">
        <f>foSecStockWatch[[#This Row],[PIVOT]]*2-foSecStockWatch[[#This Row],[d2high]]</f>
        <v>380.56666666666666</v>
      </c>
      <c r="V127" s="25">
        <f>foSecStockWatch[[#This Row],[PIVOT]]-(foSecStockWatch[[#This Row],[d2high]]-foSecStockWatch[[#This Row],[d2low]])</f>
        <v>382.43333333333334</v>
      </c>
      <c r="W127" s="25">
        <f>foSecStockWatch[[#This Row],[S1]]-(foSecStockWatch[[#This Row],[d2high]]-foSecStockWatch[[#This Row],[d2low]])</f>
        <v>377.81666666666666</v>
      </c>
      <c r="X127" s="25">
        <f>foSecStockWatch[[#This Row],[ltp]]-foSecStockWatch[[#This Row],[PIVOT]]</f>
        <v>2.1166666666666742</v>
      </c>
      <c r="Y127" s="25">
        <f>foSecStockWatch[[#This Row],[ltp]]-foSecStockWatch[[#This Row],[R1]]</f>
        <v>3.9833333333333485</v>
      </c>
      <c r="Z127" s="25">
        <f>foSecStockWatch[[#This Row],[ltp]]-foSecStockWatch[[#This Row],[R2]]</f>
        <v>-0.63333333333332575</v>
      </c>
      <c r="AA127" s="25">
        <f>foSecStockWatch[[#This Row],[ltp]]-foSecStockWatch[[#This Row],[R3]]</f>
        <v>1.2333333333333485</v>
      </c>
      <c r="AB127" s="25">
        <f>foSecStockWatch[[#This Row],[ltp]]-foSecStockWatch[[#This Row],[S1]]</f>
        <v>6.7333333333333485</v>
      </c>
      <c r="AC127" s="25">
        <f>foSecStockWatch[[#This Row],[ltp]]-foSecStockWatch[[#This Row],[S2]]</f>
        <v>4.8666666666666742</v>
      </c>
      <c r="AD127" s="25">
        <f>foSecStockWatch[[#This Row],[ltp]]-foSecStockWatch[[#This Row],[S3]]</f>
        <v>9.4833333333333485</v>
      </c>
      <c r="AE127" s="25">
        <f>foSecStockWatch[[#This Row],[d1open]]-foSecStockWatch[[#This Row],[d1high]]</f>
        <v>-2.3500000000000227</v>
      </c>
      <c r="AF127" s="25">
        <f>foSecStockWatch[[#This Row],[Open-High]]*100/foSecStockWatch[[#This Row],[ltp]]</f>
        <v>-0.60676478182288218</v>
      </c>
      <c r="AG127" s="25">
        <f>foSecStockWatch[[#This Row],[d1high]]-foSecStockWatch[[#This Row],[d1low]]</f>
        <v>7.3500000000000227</v>
      </c>
      <c r="AH127" s="25">
        <f>foSecStockWatch[[#This Row],[Open-Low]]*100/foSecStockWatch[[#This Row],[ltp]]</f>
        <v>1.8977536793183636</v>
      </c>
      <c r="AI127" s="25" t="b">
        <f>foSecStockWatch[[#This Row],[ltp]]&gt;foSecStockWatch[[#This Row],[d2close]]</f>
        <v>1</v>
      </c>
      <c r="AJ127" s="2">
        <v>387</v>
      </c>
      <c r="AK127" s="2">
        <v>389.35</v>
      </c>
      <c r="AL127" s="2">
        <v>382</v>
      </c>
      <c r="AM127" s="2">
        <v>386.3</v>
      </c>
      <c r="AN127" s="2">
        <v>385</v>
      </c>
      <c r="AO127" s="2">
        <v>389.8</v>
      </c>
      <c r="AP127" s="2">
        <v>378.7</v>
      </c>
      <c r="AQ127" s="2">
        <v>387.05</v>
      </c>
      <c r="AR127" s="2">
        <v>378</v>
      </c>
      <c r="AS127" s="2">
        <v>387.75</v>
      </c>
      <c r="AT127" s="2">
        <v>374.2</v>
      </c>
      <c r="AU127" s="2">
        <v>383.95</v>
      </c>
      <c r="AV127" s="2">
        <v>386.05</v>
      </c>
      <c r="AW127" s="2">
        <v>387.65</v>
      </c>
      <c r="AX127" s="2">
        <v>373</v>
      </c>
      <c r="AY127" s="2">
        <v>380</v>
      </c>
      <c r="AZ127" s="1"/>
      <c r="BA127" s="1"/>
      <c r="BB127" s="1"/>
      <c r="BC127" s="1"/>
    </row>
    <row r="128" spans="1:55" ht="13.8" hidden="1" x14ac:dyDescent="0.3">
      <c r="A128" s="19" t="s">
        <v>129</v>
      </c>
      <c r="B128" s="20">
        <v>466.85</v>
      </c>
      <c r="C128" s="5" t="str">
        <f>IF(foSecStockWatch[[#This Row],[ltp]] &gt;=foSecStockWatch[[#This Row],[max]],"BUY","NA")</f>
        <v>NA</v>
      </c>
      <c r="D128" s="22">
        <f>MAX(foSecStockWatch[[#This Row],[d1high]],foSecStockWatch[[#This Row],[d2high]],foSecStockWatch[[#This Row],[d3high]],foSecStockWatch[[#This Row],[d4high]])</f>
        <v>480.8</v>
      </c>
      <c r="E128" s="22">
        <f>MIN(foSecStockWatch[[#This Row],[d1low]],foSecStockWatch[[#This Row],[d2low]],foSecStockWatch[[#This Row],[d3low]],foSecStockWatch[[#This Row],[d4low]])</f>
        <v>449</v>
      </c>
      <c r="F128" s="22" t="str">
        <f>IF(foSecStockWatch[[#This Row],[ltp]] &lt;=foSecStockWatch[[#This Row],[low]],"SELL","NA")</f>
        <v>NA</v>
      </c>
      <c r="G128" s="23">
        <v>683.7</v>
      </c>
      <c r="H128" s="23">
        <v>389.35</v>
      </c>
      <c r="I128" s="26">
        <f>100-foSecStockWatch[[#This Row],[max]]*100/foSecStockWatch[[#This Row],[52_high]]</f>
        <v>29.676758812344602</v>
      </c>
      <c r="J128" s="27">
        <f>foSecStockWatch[[#This Row],[52_low]]*100/foSecStockWatch[[#This Row],[max]]</f>
        <v>80.979617304492507</v>
      </c>
      <c r="K128" s="25">
        <f>foSecStockWatch[[#This Row],[ltp]]-foSecStockWatch[[#This Row],[d2high]]</f>
        <v>-13.949999999999989</v>
      </c>
      <c r="L128" s="25">
        <f>foSecStockWatch[[#This Row],[ltp]]-foSecStockWatch[[#This Row],[d2low]]</f>
        <v>-1.2999999999999545</v>
      </c>
      <c r="M128" s="25">
        <f>AVERAGE(foSecStockWatch[[#This Row],[d2high]],foSecStockWatch[[#This Row],[d3high]],foSecStockWatch[[#This Row],[d4high]])</f>
        <v>473.0333333333333</v>
      </c>
      <c r="N128" s="25">
        <f>AVERAGE(foSecStockWatch[[#This Row],[d2low]],foSecStockWatch[[#This Row],[d3low]],foSecStockWatch[[#This Row],[d4low]])</f>
        <v>462.9666666666667</v>
      </c>
      <c r="O128" s="25" t="str">
        <f>IF(foSecStockWatch[[#This Row],[ltp]] &lt;=foSecStockWatch[[#This Row],[LowAvg]],"RED","NA")</f>
        <v>NA</v>
      </c>
      <c r="P128" s="25" t="str">
        <f>IF(foSecStockWatch[[#This Row],[ltp]] &gt;foSecStockWatch[[#This Row],[HighAvg]],"GREEN","NA")</f>
        <v>NA</v>
      </c>
      <c r="Q128" s="25">
        <f>2*foSecStockWatch[[#This Row],[PIVOT]]-foSecStockWatch[[#This Row],[d2low]]</f>
        <v>474.14999999999986</v>
      </c>
      <c r="R128" s="25">
        <f>foSecStockWatch[[#This Row],[PIVOT]]+foSecStockWatch[[#This Row],[d2high]]-foSecStockWatch[[#This Row],[d2low]]</f>
        <v>483.79999999999995</v>
      </c>
      <c r="S128" s="25">
        <f>foSecStockWatch[[#This Row],[R1]]+foSecStockWatch[[#This Row],[d2high]]-foSecStockWatch[[#This Row],[d2low]]</f>
        <v>486.79999999999984</v>
      </c>
      <c r="T128" s="25">
        <f>AVERAGE(foSecStockWatch[[#This Row],[d2high]],foSecStockWatch[[#This Row],[d2close]],foSecStockWatch[[#This Row],[d2low]])</f>
        <v>471.14999999999992</v>
      </c>
      <c r="U128" s="25">
        <f>foSecStockWatch[[#This Row],[PIVOT]]*2-foSecStockWatch[[#This Row],[d2high]]</f>
        <v>461.49999999999983</v>
      </c>
      <c r="V128" s="25">
        <f>foSecStockWatch[[#This Row],[PIVOT]]-(foSecStockWatch[[#This Row],[d2high]]-foSecStockWatch[[#This Row],[d2low]])</f>
        <v>458.49999999999989</v>
      </c>
      <c r="W128" s="25">
        <f>foSecStockWatch[[#This Row],[S1]]-(foSecStockWatch[[#This Row],[d2high]]-foSecStockWatch[[#This Row],[d2low]])</f>
        <v>448.8499999999998</v>
      </c>
      <c r="X128" s="25">
        <f>foSecStockWatch[[#This Row],[ltp]]-foSecStockWatch[[#This Row],[PIVOT]]</f>
        <v>-4.2999999999998977</v>
      </c>
      <c r="Y128" s="25">
        <f>foSecStockWatch[[#This Row],[ltp]]-foSecStockWatch[[#This Row],[R1]]</f>
        <v>-7.2999999999998408</v>
      </c>
      <c r="Z128" s="25">
        <f>foSecStockWatch[[#This Row],[ltp]]-foSecStockWatch[[#This Row],[R2]]</f>
        <v>-16.949999999999932</v>
      </c>
      <c r="AA128" s="25">
        <f>foSecStockWatch[[#This Row],[ltp]]-foSecStockWatch[[#This Row],[R3]]</f>
        <v>-19.949999999999818</v>
      </c>
      <c r="AB128" s="25">
        <f>foSecStockWatch[[#This Row],[ltp]]-foSecStockWatch[[#This Row],[S1]]</f>
        <v>5.3500000000001933</v>
      </c>
      <c r="AC128" s="25">
        <f>foSecStockWatch[[#This Row],[ltp]]-foSecStockWatch[[#This Row],[S2]]</f>
        <v>8.3500000000001364</v>
      </c>
      <c r="AD128" s="25">
        <f>foSecStockWatch[[#This Row],[ltp]]-foSecStockWatch[[#This Row],[S3]]</f>
        <v>18.000000000000227</v>
      </c>
      <c r="AE128" s="25">
        <f>foSecStockWatch[[#This Row],[d1open]]-foSecStockWatch[[#This Row],[d1high]]</f>
        <v>-9</v>
      </c>
      <c r="AF128" s="25">
        <f>foSecStockWatch[[#This Row],[Open-High]]*100/foSecStockWatch[[#This Row],[ltp]]</f>
        <v>-1.9278140730427331</v>
      </c>
      <c r="AG128" s="25">
        <f>foSecStockWatch[[#This Row],[d1high]]-foSecStockWatch[[#This Row],[d1low]]</f>
        <v>13</v>
      </c>
      <c r="AH128" s="25">
        <f>foSecStockWatch[[#This Row],[Open-Low]]*100/foSecStockWatch[[#This Row],[ltp]]</f>
        <v>2.7846203277283923</v>
      </c>
      <c r="AI128" s="25" t="b">
        <f>foSecStockWatch[[#This Row],[ltp]]&gt;foSecStockWatch[[#This Row],[d2close]]</f>
        <v>1</v>
      </c>
      <c r="AJ128" s="2">
        <v>467</v>
      </c>
      <c r="AK128" s="2">
        <v>476</v>
      </c>
      <c r="AL128" s="2">
        <v>463</v>
      </c>
      <c r="AM128" s="2">
        <v>467.1</v>
      </c>
      <c r="AN128" s="2">
        <v>466.3</v>
      </c>
      <c r="AO128" s="2">
        <v>480.8</v>
      </c>
      <c r="AP128" s="2">
        <v>464.5</v>
      </c>
      <c r="AQ128" s="2">
        <v>468.15</v>
      </c>
      <c r="AR128" s="2">
        <v>459</v>
      </c>
      <c r="AS128" s="2">
        <v>473.8</v>
      </c>
      <c r="AT128" s="2">
        <v>452.15</v>
      </c>
      <c r="AU128" s="2">
        <v>471.75</v>
      </c>
      <c r="AV128" s="2">
        <v>462.9</v>
      </c>
      <c r="AW128" s="2">
        <v>464.5</v>
      </c>
      <c r="AX128" s="2">
        <v>449</v>
      </c>
      <c r="AY128" s="2">
        <v>460</v>
      </c>
      <c r="AZ128" s="1"/>
      <c r="BA128" s="1"/>
      <c r="BB128" s="1"/>
      <c r="BC128" s="1"/>
    </row>
    <row r="129" spans="1:55" ht="13.8" hidden="1" x14ac:dyDescent="0.3">
      <c r="A129" s="19" t="s">
        <v>130</v>
      </c>
      <c r="B129" s="20">
        <v>593.70000000000005</v>
      </c>
      <c r="C129" s="5" t="str">
        <f>IF(foSecStockWatch[[#This Row],[ltp]] &gt;=foSecStockWatch[[#This Row],[max]],"BUY","NA")</f>
        <v>NA</v>
      </c>
      <c r="D129" s="22">
        <f>MAX(foSecStockWatch[[#This Row],[d1high]],foSecStockWatch[[#This Row],[d2high]],foSecStockWatch[[#This Row],[d3high]],foSecStockWatch[[#This Row],[d4high]])</f>
        <v>595.5</v>
      </c>
      <c r="E129" s="22">
        <f>MIN(foSecStockWatch[[#This Row],[d1low]],foSecStockWatch[[#This Row],[d2low]],foSecStockWatch[[#This Row],[d3low]],foSecStockWatch[[#This Row],[d4low]])</f>
        <v>568</v>
      </c>
      <c r="F129" s="22" t="str">
        <f>IF(foSecStockWatch[[#This Row],[ltp]] &lt;=foSecStockWatch[[#This Row],[low]],"SELL","NA")</f>
        <v>NA</v>
      </c>
      <c r="G129" s="23">
        <v>727.4</v>
      </c>
      <c r="H129" s="23">
        <v>543</v>
      </c>
      <c r="I129" s="26">
        <f>100-foSecStockWatch[[#This Row],[max]]*100/foSecStockWatch[[#This Row],[52_high]]</f>
        <v>18.13307671157547</v>
      </c>
      <c r="J129" s="27">
        <f>foSecStockWatch[[#This Row],[52_low]]*100/foSecStockWatch[[#This Row],[max]]</f>
        <v>91.183879093198996</v>
      </c>
      <c r="K129" s="25">
        <f>foSecStockWatch[[#This Row],[ltp]]-foSecStockWatch[[#This Row],[d2high]]</f>
        <v>2.1000000000000227</v>
      </c>
      <c r="L129" s="25">
        <f>foSecStockWatch[[#This Row],[ltp]]-foSecStockWatch[[#This Row],[d2low]]</f>
        <v>14.850000000000023</v>
      </c>
      <c r="M129" s="25">
        <f>AVERAGE(foSecStockWatch[[#This Row],[d2high]],foSecStockWatch[[#This Row],[d3high]],foSecStockWatch[[#This Row],[d4high]])</f>
        <v>587.48333333333323</v>
      </c>
      <c r="N129" s="25">
        <f>AVERAGE(foSecStockWatch[[#This Row],[d2low]],foSecStockWatch[[#This Row],[d3low]],foSecStockWatch[[#This Row],[d4low]])</f>
        <v>578.4</v>
      </c>
      <c r="O129" s="25" t="str">
        <f>IF(foSecStockWatch[[#This Row],[ltp]] &lt;=foSecStockWatch[[#This Row],[LowAvg]],"RED","NA")</f>
        <v>NA</v>
      </c>
      <c r="P129" s="25" t="str">
        <f>IF(foSecStockWatch[[#This Row],[ltp]] &gt;foSecStockWatch[[#This Row],[HighAvg]],"GREEN","NA")</f>
        <v>GREEN</v>
      </c>
      <c r="Q129" s="25">
        <f>2*foSecStockWatch[[#This Row],[PIVOT]]-foSecStockWatch[[#This Row],[d2low]]</f>
        <v>585.78333333333319</v>
      </c>
      <c r="R129" s="25">
        <f>foSecStockWatch[[#This Row],[PIVOT]]+foSecStockWatch[[#This Row],[d2high]]-foSecStockWatch[[#This Row],[d2low]]</f>
        <v>595.06666666666649</v>
      </c>
      <c r="S129" s="25">
        <f>foSecStockWatch[[#This Row],[R1]]+foSecStockWatch[[#This Row],[d2high]]-foSecStockWatch[[#This Row],[d2low]]</f>
        <v>598.53333333333319</v>
      </c>
      <c r="T129" s="25">
        <f>AVERAGE(foSecStockWatch[[#This Row],[d2high]],foSecStockWatch[[#This Row],[d2close]],foSecStockWatch[[#This Row],[d2low]])</f>
        <v>582.31666666666661</v>
      </c>
      <c r="U129" s="25">
        <f>foSecStockWatch[[#This Row],[PIVOT]]*2-foSecStockWatch[[#This Row],[d2high]]</f>
        <v>573.03333333333319</v>
      </c>
      <c r="V129" s="25">
        <f>foSecStockWatch[[#This Row],[PIVOT]]-(foSecStockWatch[[#This Row],[d2high]]-foSecStockWatch[[#This Row],[d2low]])</f>
        <v>569.56666666666661</v>
      </c>
      <c r="W129" s="25">
        <f>foSecStockWatch[[#This Row],[S1]]-(foSecStockWatch[[#This Row],[d2high]]-foSecStockWatch[[#This Row],[d2low]])</f>
        <v>560.28333333333319</v>
      </c>
      <c r="X129" s="25">
        <f>foSecStockWatch[[#This Row],[ltp]]-foSecStockWatch[[#This Row],[PIVOT]]</f>
        <v>11.383333333333439</v>
      </c>
      <c r="Y129" s="25">
        <f>foSecStockWatch[[#This Row],[ltp]]-foSecStockWatch[[#This Row],[R1]]</f>
        <v>7.9166666666668561</v>
      </c>
      <c r="Z129" s="25">
        <f>foSecStockWatch[[#This Row],[ltp]]-foSecStockWatch[[#This Row],[R2]]</f>
        <v>-1.3666666666664469</v>
      </c>
      <c r="AA129" s="25">
        <f>foSecStockWatch[[#This Row],[ltp]]-foSecStockWatch[[#This Row],[R3]]</f>
        <v>-4.8333333333331439</v>
      </c>
      <c r="AB129" s="25">
        <f>foSecStockWatch[[#This Row],[ltp]]-foSecStockWatch[[#This Row],[S1]]</f>
        <v>20.666666666666856</v>
      </c>
      <c r="AC129" s="25">
        <f>foSecStockWatch[[#This Row],[ltp]]-foSecStockWatch[[#This Row],[S2]]</f>
        <v>24.133333333333439</v>
      </c>
      <c r="AD129" s="25">
        <f>foSecStockWatch[[#This Row],[ltp]]-foSecStockWatch[[#This Row],[S3]]</f>
        <v>33.416666666666856</v>
      </c>
      <c r="AE129" s="25">
        <f>foSecStockWatch[[#This Row],[d1open]]-foSecStockWatch[[#This Row],[d1high]]</f>
        <v>-13.5</v>
      </c>
      <c r="AF129" s="25">
        <f>foSecStockWatch[[#This Row],[Open-High]]*100/foSecStockWatch[[#This Row],[ltp]]</f>
        <v>-2.2738756947953509</v>
      </c>
      <c r="AG129" s="25">
        <f>foSecStockWatch[[#This Row],[d1high]]-foSecStockWatch[[#This Row],[d1low]]</f>
        <v>16.5</v>
      </c>
      <c r="AH129" s="25">
        <f>foSecStockWatch[[#This Row],[Open-Low]]*100/foSecStockWatch[[#This Row],[ltp]]</f>
        <v>2.7791814047498735</v>
      </c>
      <c r="AI129" s="25" t="b">
        <f>foSecStockWatch[[#This Row],[ltp]]&gt;foSecStockWatch[[#This Row],[d2close]]</f>
        <v>1</v>
      </c>
      <c r="AJ129" s="2">
        <v>582</v>
      </c>
      <c r="AK129" s="2">
        <v>595.5</v>
      </c>
      <c r="AL129" s="2">
        <v>579</v>
      </c>
      <c r="AM129" s="2">
        <v>593.65</v>
      </c>
      <c r="AN129" s="2">
        <v>588.5</v>
      </c>
      <c r="AO129" s="2">
        <v>591.6</v>
      </c>
      <c r="AP129" s="2">
        <v>576.5</v>
      </c>
      <c r="AQ129" s="2">
        <v>578.85</v>
      </c>
      <c r="AR129" s="2">
        <v>578.79999999999995</v>
      </c>
      <c r="AS129" s="2">
        <v>591</v>
      </c>
      <c r="AT129" s="2">
        <v>576</v>
      </c>
      <c r="AU129" s="2">
        <v>588.35</v>
      </c>
      <c r="AV129" s="2">
        <v>576.85</v>
      </c>
      <c r="AW129" s="2">
        <v>579.85</v>
      </c>
      <c r="AX129" s="2">
        <v>568</v>
      </c>
      <c r="AY129" s="2">
        <v>577</v>
      </c>
      <c r="AZ129" s="1"/>
      <c r="BA129" s="1"/>
      <c r="BB129" s="1"/>
      <c r="BC129" s="1"/>
    </row>
    <row r="130" spans="1:55" ht="13.8" hidden="1" x14ac:dyDescent="0.3">
      <c r="A130" s="19" t="s">
        <v>131</v>
      </c>
      <c r="B130" s="20">
        <v>630.20000000000005</v>
      </c>
      <c r="C130" s="5" t="str">
        <f>IF(foSecStockWatch[[#This Row],[ltp]] &gt;=foSecStockWatch[[#This Row],[max]],"BUY","NA")</f>
        <v>NA</v>
      </c>
      <c r="D130" s="22">
        <f>MAX(foSecStockWatch[[#This Row],[d1high]],foSecStockWatch[[#This Row],[d2high]],foSecStockWatch[[#This Row],[d3high]],foSecStockWatch[[#This Row],[d4high]])</f>
        <v>691.25</v>
      </c>
      <c r="E130" s="22">
        <f>MIN(foSecStockWatch[[#This Row],[d1low]],foSecStockWatch[[#This Row],[d2low]],foSecStockWatch[[#This Row],[d3low]],foSecStockWatch[[#This Row],[d4low]])</f>
        <v>610</v>
      </c>
      <c r="F130" s="22" t="str">
        <f>IF(foSecStockWatch[[#This Row],[ltp]] &lt;=foSecStockWatch[[#This Row],[low]],"SELL","NA")</f>
        <v>NA</v>
      </c>
      <c r="G130" s="23">
        <v>1090</v>
      </c>
      <c r="H130" s="23">
        <v>592.25</v>
      </c>
      <c r="I130" s="26">
        <f>100-foSecStockWatch[[#This Row],[max]]*100/foSecStockWatch[[#This Row],[52_high]]</f>
        <v>36.582568807339449</v>
      </c>
      <c r="J130" s="27">
        <f>foSecStockWatch[[#This Row],[52_low]]*100/foSecStockWatch[[#This Row],[max]]</f>
        <v>85.678119349005428</v>
      </c>
      <c r="K130" s="25">
        <f>foSecStockWatch[[#This Row],[ltp]]-foSecStockWatch[[#This Row],[d2high]]</f>
        <v>-2.5999999999999091</v>
      </c>
      <c r="L130" s="25">
        <f>foSecStockWatch[[#This Row],[ltp]]-foSecStockWatch[[#This Row],[d2low]]</f>
        <v>11.350000000000023</v>
      </c>
      <c r="M130" s="25">
        <f>AVERAGE(foSecStockWatch[[#This Row],[d2high]],foSecStockWatch[[#This Row],[d3high]],foSecStockWatch[[#This Row],[d4high]])</f>
        <v>668.91666666666663</v>
      </c>
      <c r="N130" s="25">
        <f>AVERAGE(foSecStockWatch[[#This Row],[d2low]],foSecStockWatch[[#This Row],[d3low]],foSecStockWatch[[#This Row],[d4low]])</f>
        <v>644.5333333333333</v>
      </c>
      <c r="O130" s="25" t="str">
        <f>IF(foSecStockWatch[[#This Row],[ltp]] &lt;=foSecStockWatch[[#This Row],[LowAvg]],"RED","NA")</f>
        <v>RED</v>
      </c>
      <c r="P130" s="25" t="str">
        <f>IF(foSecStockWatch[[#This Row],[ltp]] &gt;foSecStockWatch[[#This Row],[HighAvg]],"GREEN","NA")</f>
        <v>NA</v>
      </c>
      <c r="Q130" s="25">
        <f>2*foSecStockWatch[[#This Row],[PIVOT]]-foSecStockWatch[[#This Row],[d2low]]</f>
        <v>625.58333333333337</v>
      </c>
      <c r="R130" s="25">
        <f>foSecStockWatch[[#This Row],[PIVOT]]+foSecStockWatch[[#This Row],[d2high]]-foSecStockWatch[[#This Row],[d2low]]</f>
        <v>636.16666666666663</v>
      </c>
      <c r="S130" s="25">
        <f>foSecStockWatch[[#This Row],[R1]]+foSecStockWatch[[#This Row],[d2high]]-foSecStockWatch[[#This Row],[d2low]]</f>
        <v>639.53333333333319</v>
      </c>
      <c r="T130" s="25">
        <f>AVERAGE(foSecStockWatch[[#This Row],[d2high]],foSecStockWatch[[#This Row],[d2close]],foSecStockWatch[[#This Row],[d2low]])</f>
        <v>622.2166666666667</v>
      </c>
      <c r="U130" s="25">
        <f>foSecStockWatch[[#This Row],[PIVOT]]*2-foSecStockWatch[[#This Row],[d2high]]</f>
        <v>611.63333333333344</v>
      </c>
      <c r="V130" s="25">
        <f>foSecStockWatch[[#This Row],[PIVOT]]-(foSecStockWatch[[#This Row],[d2high]]-foSecStockWatch[[#This Row],[d2low]])</f>
        <v>608.26666666666677</v>
      </c>
      <c r="W130" s="25">
        <f>foSecStockWatch[[#This Row],[S1]]-(foSecStockWatch[[#This Row],[d2high]]-foSecStockWatch[[#This Row],[d2low]])</f>
        <v>597.68333333333351</v>
      </c>
      <c r="X130" s="25">
        <f>foSecStockWatch[[#This Row],[ltp]]-foSecStockWatch[[#This Row],[PIVOT]]</f>
        <v>7.9833333333333485</v>
      </c>
      <c r="Y130" s="25">
        <f>foSecStockWatch[[#This Row],[ltp]]-foSecStockWatch[[#This Row],[R1]]</f>
        <v>4.6166666666666742</v>
      </c>
      <c r="Z130" s="25">
        <f>foSecStockWatch[[#This Row],[ltp]]-foSecStockWatch[[#This Row],[R2]]</f>
        <v>-5.9666666666665833</v>
      </c>
      <c r="AA130" s="25">
        <f>foSecStockWatch[[#This Row],[ltp]]-foSecStockWatch[[#This Row],[R3]]</f>
        <v>-9.3333333333331439</v>
      </c>
      <c r="AB130" s="25">
        <f>foSecStockWatch[[#This Row],[ltp]]-foSecStockWatch[[#This Row],[S1]]</f>
        <v>18.566666666666606</v>
      </c>
      <c r="AC130" s="25">
        <f>foSecStockWatch[[#This Row],[ltp]]-foSecStockWatch[[#This Row],[S2]]</f>
        <v>21.93333333333328</v>
      </c>
      <c r="AD130" s="25">
        <f>foSecStockWatch[[#This Row],[ltp]]-foSecStockWatch[[#This Row],[S3]]</f>
        <v>32.516666666666538</v>
      </c>
      <c r="AE130" s="25">
        <f>foSecStockWatch[[#This Row],[d1open]]-foSecStockWatch[[#This Row],[d1high]]</f>
        <v>-20.899999999999977</v>
      </c>
      <c r="AF130" s="25">
        <f>foSecStockWatch[[#This Row],[Open-High]]*100/foSecStockWatch[[#This Row],[ltp]]</f>
        <v>-3.31640748968581</v>
      </c>
      <c r="AG130" s="25">
        <f>foSecStockWatch[[#This Row],[d1high]]-foSecStockWatch[[#This Row],[d1low]]</f>
        <v>25.899999999999977</v>
      </c>
      <c r="AH130" s="25">
        <f>foSecStockWatch[[#This Row],[Open-Low]]*100/foSecStockWatch[[#This Row],[ltp]]</f>
        <v>4.1098064106632775</v>
      </c>
      <c r="AI130" s="25" t="b">
        <f>foSecStockWatch[[#This Row],[ltp]]&gt;foSecStockWatch[[#This Row],[d2close]]</f>
        <v>1</v>
      </c>
      <c r="AJ130" s="2">
        <v>615</v>
      </c>
      <c r="AK130" s="2">
        <v>635.9</v>
      </c>
      <c r="AL130" s="2">
        <v>610</v>
      </c>
      <c r="AM130" s="2">
        <v>632.29999999999995</v>
      </c>
      <c r="AN130" s="2">
        <v>630.75</v>
      </c>
      <c r="AO130" s="2">
        <v>632.79999999999995</v>
      </c>
      <c r="AP130" s="2">
        <v>615</v>
      </c>
      <c r="AQ130" s="2">
        <v>618.85</v>
      </c>
      <c r="AR130" s="2">
        <v>682.7</v>
      </c>
      <c r="AS130" s="2">
        <v>682.7</v>
      </c>
      <c r="AT130" s="2">
        <v>621</v>
      </c>
      <c r="AU130" s="2">
        <v>637.75</v>
      </c>
      <c r="AV130" s="2">
        <v>685.7</v>
      </c>
      <c r="AW130" s="2">
        <v>691.25</v>
      </c>
      <c r="AX130" s="2">
        <v>677</v>
      </c>
      <c r="AY130" s="2">
        <v>680</v>
      </c>
      <c r="AZ130" s="1"/>
      <c r="BA130" s="1"/>
      <c r="BB130" s="1"/>
      <c r="BC130" s="1"/>
    </row>
    <row r="131" spans="1:55" ht="13.8" hidden="1" x14ac:dyDescent="0.3">
      <c r="A131" s="19" t="s">
        <v>132</v>
      </c>
      <c r="B131" s="20">
        <v>272</v>
      </c>
      <c r="C131" s="5" t="str">
        <f>IF(foSecStockWatch[[#This Row],[ltp]] &gt;=foSecStockWatch[[#This Row],[max]],"BUY","NA")</f>
        <v>NA</v>
      </c>
      <c r="D131" s="22">
        <f>MAX(foSecStockWatch[[#This Row],[d1high]],foSecStockWatch[[#This Row],[d2high]],foSecStockWatch[[#This Row],[d3high]],foSecStockWatch[[#This Row],[d4high]])</f>
        <v>273.89999999999998</v>
      </c>
      <c r="E131" s="22">
        <f>MIN(foSecStockWatch[[#This Row],[d1low]],foSecStockWatch[[#This Row],[d2low]],foSecStockWatch[[#This Row],[d3low]],foSecStockWatch[[#This Row],[d4low]])</f>
        <v>263</v>
      </c>
      <c r="F131" s="22" t="str">
        <f>IF(foSecStockWatch[[#This Row],[ltp]] &lt;=foSecStockWatch[[#This Row],[low]],"SELL","NA")</f>
        <v>NA</v>
      </c>
      <c r="G131" s="23">
        <v>287.7</v>
      </c>
      <c r="H131" s="23">
        <v>177.05</v>
      </c>
      <c r="I131" s="26">
        <f>100-foSecStockWatch[[#This Row],[max]]*100/foSecStockWatch[[#This Row],[52_high]]</f>
        <v>4.7966631908237787</v>
      </c>
      <c r="J131" s="27">
        <f>foSecStockWatch[[#This Row],[52_low]]*100/foSecStockWatch[[#This Row],[max]]</f>
        <v>64.64037970062067</v>
      </c>
      <c r="K131" s="25">
        <f>foSecStockWatch[[#This Row],[ltp]]-foSecStockWatch[[#This Row],[d2high]]</f>
        <v>-0.44999999999998863</v>
      </c>
      <c r="L131" s="25">
        <f>foSecStockWatch[[#This Row],[ltp]]-foSecStockWatch[[#This Row],[d2low]]</f>
        <v>5.3500000000000227</v>
      </c>
      <c r="M131" s="25">
        <f>AVERAGE(foSecStockWatch[[#This Row],[d2high]],foSecStockWatch[[#This Row],[d3high]],foSecStockWatch[[#This Row],[d4high]])</f>
        <v>271.06666666666666</v>
      </c>
      <c r="N131" s="25">
        <f>AVERAGE(foSecStockWatch[[#This Row],[d2low]],foSecStockWatch[[#This Row],[d3low]],foSecStockWatch[[#This Row],[d4low]])</f>
        <v>266.5333333333333</v>
      </c>
      <c r="O131" s="25" t="str">
        <f>IF(foSecStockWatch[[#This Row],[ltp]] &lt;=foSecStockWatch[[#This Row],[LowAvg]],"RED","NA")</f>
        <v>NA</v>
      </c>
      <c r="P131" s="25" t="str">
        <f>IF(foSecStockWatch[[#This Row],[ltp]] &gt;foSecStockWatch[[#This Row],[HighAvg]],"GREEN","NA")</f>
        <v>GREEN</v>
      </c>
      <c r="Q131" s="25">
        <f>2*foSecStockWatch[[#This Row],[PIVOT]]-foSecStockWatch[[#This Row],[d2low]]</f>
        <v>269.48333333333335</v>
      </c>
      <c r="R131" s="25">
        <f>foSecStockWatch[[#This Row],[PIVOT]]+foSecStockWatch[[#This Row],[d2high]]-foSecStockWatch[[#This Row],[d2low]]</f>
        <v>273.86666666666667</v>
      </c>
      <c r="S131" s="25">
        <f>foSecStockWatch[[#This Row],[R1]]+foSecStockWatch[[#This Row],[d2high]]-foSecStockWatch[[#This Row],[d2low]]</f>
        <v>275.28333333333342</v>
      </c>
      <c r="T131" s="25">
        <f>AVERAGE(foSecStockWatch[[#This Row],[d2high]],foSecStockWatch[[#This Row],[d2close]],foSecStockWatch[[#This Row],[d2low]])</f>
        <v>268.06666666666666</v>
      </c>
      <c r="U131" s="25">
        <f>foSecStockWatch[[#This Row],[PIVOT]]*2-foSecStockWatch[[#This Row],[d2high]]</f>
        <v>263.68333333333334</v>
      </c>
      <c r="V131" s="25">
        <f>foSecStockWatch[[#This Row],[PIVOT]]-(foSecStockWatch[[#This Row],[d2high]]-foSecStockWatch[[#This Row],[d2low]])</f>
        <v>262.26666666666665</v>
      </c>
      <c r="W131" s="25">
        <f>foSecStockWatch[[#This Row],[S1]]-(foSecStockWatch[[#This Row],[d2high]]-foSecStockWatch[[#This Row],[d2low]])</f>
        <v>257.88333333333333</v>
      </c>
      <c r="X131" s="25">
        <f>foSecStockWatch[[#This Row],[ltp]]-foSecStockWatch[[#This Row],[PIVOT]]</f>
        <v>3.9333333333333371</v>
      </c>
      <c r="Y131" s="25">
        <f>foSecStockWatch[[#This Row],[ltp]]-foSecStockWatch[[#This Row],[R1]]</f>
        <v>2.5166666666666515</v>
      </c>
      <c r="Z131" s="25">
        <f>foSecStockWatch[[#This Row],[ltp]]-foSecStockWatch[[#This Row],[R2]]</f>
        <v>-1.8666666666666742</v>
      </c>
      <c r="AA131" s="25">
        <f>foSecStockWatch[[#This Row],[ltp]]-foSecStockWatch[[#This Row],[R3]]</f>
        <v>-3.2833333333334167</v>
      </c>
      <c r="AB131" s="25">
        <f>foSecStockWatch[[#This Row],[ltp]]-foSecStockWatch[[#This Row],[S1]]</f>
        <v>8.3166666666666629</v>
      </c>
      <c r="AC131" s="25">
        <f>foSecStockWatch[[#This Row],[ltp]]-foSecStockWatch[[#This Row],[S2]]</f>
        <v>9.7333333333333485</v>
      </c>
      <c r="AD131" s="25">
        <f>foSecStockWatch[[#This Row],[ltp]]-foSecStockWatch[[#This Row],[S3]]</f>
        <v>14.116666666666674</v>
      </c>
      <c r="AE131" s="25">
        <f>foSecStockWatch[[#This Row],[d1open]]-foSecStockWatch[[#This Row],[d1high]]</f>
        <v>-5.8999999999999773</v>
      </c>
      <c r="AF131" s="25">
        <f>foSecStockWatch[[#This Row],[Open-High]]*100/foSecStockWatch[[#This Row],[ltp]]</f>
        <v>-2.1691176470588154</v>
      </c>
      <c r="AG131" s="25">
        <f>foSecStockWatch[[#This Row],[d1high]]-foSecStockWatch[[#This Row],[d1low]]</f>
        <v>7.8999999999999773</v>
      </c>
      <c r="AH131" s="25">
        <f>foSecStockWatch[[#This Row],[Open-Low]]*100/foSecStockWatch[[#This Row],[ltp]]</f>
        <v>2.9044117647058738</v>
      </c>
      <c r="AI131" s="25" t="b">
        <f>foSecStockWatch[[#This Row],[ltp]]&gt;foSecStockWatch[[#This Row],[d2close]]</f>
        <v>1</v>
      </c>
      <c r="AJ131" s="2">
        <v>268</v>
      </c>
      <c r="AK131" s="2">
        <v>273.89999999999998</v>
      </c>
      <c r="AL131" s="2">
        <v>266</v>
      </c>
      <c r="AM131" s="2">
        <v>272.05</v>
      </c>
      <c r="AN131" s="2">
        <v>269.89999999999998</v>
      </c>
      <c r="AO131" s="2">
        <v>272.45</v>
      </c>
      <c r="AP131" s="2">
        <v>265.10000000000002</v>
      </c>
      <c r="AQ131" s="2">
        <v>266.64999999999998</v>
      </c>
      <c r="AR131" s="2">
        <v>266.10000000000002</v>
      </c>
      <c r="AS131" s="2">
        <v>271.64999999999998</v>
      </c>
      <c r="AT131" s="2">
        <v>264.25</v>
      </c>
      <c r="AU131" s="2">
        <v>269.95</v>
      </c>
      <c r="AV131" s="2">
        <v>267.75</v>
      </c>
      <c r="AW131" s="2">
        <v>269.10000000000002</v>
      </c>
      <c r="AX131" s="2">
        <v>263</v>
      </c>
      <c r="AY131" s="2">
        <v>266</v>
      </c>
      <c r="AZ131" s="1"/>
      <c r="BA131" s="1"/>
      <c r="BB131" s="1"/>
      <c r="BC131" s="1"/>
    </row>
    <row r="132" spans="1:55" ht="13.8" x14ac:dyDescent="0.3">
      <c r="A132" s="19" t="s">
        <v>133</v>
      </c>
      <c r="B132" s="20">
        <v>121.15</v>
      </c>
      <c r="C132" s="5" t="str">
        <f>IF(foSecStockWatch[[#This Row],[ltp]] &gt;=foSecStockWatch[[#This Row],[max]],"BUY","NA")</f>
        <v>NA</v>
      </c>
      <c r="D132" s="22">
        <f>MAX(foSecStockWatch[[#This Row],[d1high]],foSecStockWatch[[#This Row],[d2high]],foSecStockWatch[[#This Row],[d3high]],foSecStockWatch[[#This Row],[d4high]])</f>
        <v>122.2</v>
      </c>
      <c r="E132" s="22">
        <f>MIN(foSecStockWatch[[#This Row],[d1low]],foSecStockWatch[[#This Row],[d2low]],foSecStockWatch[[#This Row],[d3low]],foSecStockWatch[[#This Row],[d4low]])</f>
        <v>116</v>
      </c>
      <c r="F132" s="22" t="str">
        <f>IF(foSecStockWatch[[#This Row],[ltp]] &lt;=foSecStockWatch[[#This Row],[low]],"SELL","NA")</f>
        <v>NA</v>
      </c>
      <c r="G132" s="23">
        <v>239.35</v>
      </c>
      <c r="H132" s="23">
        <v>106</v>
      </c>
      <c r="I132" s="26">
        <f>100-foSecStockWatch[[#This Row],[max]]*100/foSecStockWatch[[#This Row],[52_high]]</f>
        <v>48.945059536243996</v>
      </c>
      <c r="J132" s="27">
        <f>foSecStockWatch[[#This Row],[52_low]]*100/foSecStockWatch[[#This Row],[max]]</f>
        <v>86.743044189852696</v>
      </c>
      <c r="K132" s="25">
        <f>foSecStockWatch[[#This Row],[ltp]]-foSecStockWatch[[#This Row],[d2high]]</f>
        <v>1.4500000000000028</v>
      </c>
      <c r="L132" s="25">
        <f>foSecStockWatch[[#This Row],[ltp]]-foSecStockWatch[[#This Row],[d2low]]</f>
        <v>4.3500000000000085</v>
      </c>
      <c r="M132" s="25">
        <f>AVERAGE(foSecStockWatch[[#This Row],[d2high]],foSecStockWatch[[#This Row],[d3high]],foSecStockWatch[[#This Row],[d4high]])</f>
        <v>120.64999999999999</v>
      </c>
      <c r="N132" s="25">
        <f>AVERAGE(foSecStockWatch[[#This Row],[d2low]],foSecStockWatch[[#This Row],[d3low]],foSecStockWatch[[#This Row],[d4low]])</f>
        <v>117.89999999999999</v>
      </c>
      <c r="O132" s="25" t="str">
        <f>IF(foSecStockWatch[[#This Row],[ltp]] &lt;=foSecStockWatch[[#This Row],[LowAvg]],"RED","NA")</f>
        <v>NA</v>
      </c>
      <c r="P132" s="25" t="str">
        <f>IF(foSecStockWatch[[#This Row],[ltp]] &gt;foSecStockWatch[[#This Row],[HighAvg]],"GREEN","NA")</f>
        <v>GREEN</v>
      </c>
      <c r="Q132" s="25">
        <f>2*foSecStockWatch[[#This Row],[PIVOT]]-foSecStockWatch[[#This Row],[d2low]]</f>
        <v>118.33333333333333</v>
      </c>
      <c r="R132" s="25">
        <f>foSecStockWatch[[#This Row],[PIVOT]]+foSecStockWatch[[#This Row],[d2high]]-foSecStockWatch[[#This Row],[d2low]]</f>
        <v>120.46666666666665</v>
      </c>
      <c r="S132" s="25">
        <f>foSecStockWatch[[#This Row],[R1]]+foSecStockWatch[[#This Row],[d2high]]-foSecStockWatch[[#This Row],[d2low]]</f>
        <v>121.23333333333333</v>
      </c>
      <c r="T132" s="25">
        <f>AVERAGE(foSecStockWatch[[#This Row],[d2high]],foSecStockWatch[[#This Row],[d2close]],foSecStockWatch[[#This Row],[d2low]])</f>
        <v>117.56666666666666</v>
      </c>
      <c r="U132" s="25">
        <f>foSecStockWatch[[#This Row],[PIVOT]]*2-foSecStockWatch[[#This Row],[d2high]]</f>
        <v>115.43333333333332</v>
      </c>
      <c r="V132" s="25">
        <f>foSecStockWatch[[#This Row],[PIVOT]]-(foSecStockWatch[[#This Row],[d2high]]-foSecStockWatch[[#This Row],[d2low]])</f>
        <v>114.66666666666666</v>
      </c>
      <c r="W132" s="25">
        <f>foSecStockWatch[[#This Row],[S1]]-(foSecStockWatch[[#This Row],[d2high]]-foSecStockWatch[[#This Row],[d2low]])</f>
        <v>112.53333333333332</v>
      </c>
      <c r="X132" s="25">
        <f>foSecStockWatch[[#This Row],[ltp]]-foSecStockWatch[[#This Row],[PIVOT]]</f>
        <v>3.5833333333333428</v>
      </c>
      <c r="Y132" s="25">
        <f>foSecStockWatch[[#This Row],[ltp]]-foSecStockWatch[[#This Row],[R1]]</f>
        <v>2.8166666666666771</v>
      </c>
      <c r="Z132" s="25">
        <f>foSecStockWatch[[#This Row],[ltp]]-foSecStockWatch[[#This Row],[R2]]</f>
        <v>0.68333333333335133</v>
      </c>
      <c r="AA132" s="25">
        <f>foSecStockWatch[[#This Row],[ltp]]-foSecStockWatch[[#This Row],[R3]]</f>
        <v>-8.3333333333328596E-2</v>
      </c>
      <c r="AB132" s="25">
        <f>foSecStockWatch[[#This Row],[ltp]]-foSecStockWatch[[#This Row],[S1]]</f>
        <v>5.7166666666666828</v>
      </c>
      <c r="AC132" s="25">
        <f>foSecStockWatch[[#This Row],[ltp]]-foSecStockWatch[[#This Row],[S2]]</f>
        <v>6.4833333333333485</v>
      </c>
      <c r="AD132" s="25">
        <f>foSecStockWatch[[#This Row],[ltp]]-foSecStockWatch[[#This Row],[S3]]</f>
        <v>8.6166666666666885</v>
      </c>
      <c r="AE132" s="25">
        <f>foSecStockWatch[[#This Row],[d1open]]-foSecStockWatch[[#This Row],[d1high]]</f>
        <v>-4.2000000000000028</v>
      </c>
      <c r="AF132" s="25">
        <f>foSecStockWatch[[#This Row],[Open-High]]*100/foSecStockWatch[[#This Row],[ltp]]</f>
        <v>-3.4667767230705757</v>
      </c>
      <c r="AG132" s="25">
        <f>foSecStockWatch[[#This Row],[d1high]]-foSecStockWatch[[#This Row],[d1low]]</f>
        <v>5.2000000000000028</v>
      </c>
      <c r="AH132" s="25">
        <f>foSecStockWatch[[#This Row],[Open-Low]]*100/foSecStockWatch[[#This Row],[ltp]]</f>
        <v>4.2921997523730928</v>
      </c>
      <c r="AI132" s="25" t="b">
        <f>foSecStockWatch[[#This Row],[ltp]]&gt;foSecStockWatch[[#This Row],[d2close]]</f>
        <v>1</v>
      </c>
      <c r="AJ132" s="2">
        <v>118</v>
      </c>
      <c r="AK132" s="2">
        <v>122.2</v>
      </c>
      <c r="AL132" s="2">
        <v>117</v>
      </c>
      <c r="AM132" s="2">
        <v>121.3</v>
      </c>
      <c r="AN132" s="2">
        <v>119.3</v>
      </c>
      <c r="AO132" s="2">
        <v>119.7</v>
      </c>
      <c r="AP132" s="2">
        <v>116.2</v>
      </c>
      <c r="AQ132" s="2">
        <v>116.8</v>
      </c>
      <c r="AR132" s="2">
        <v>118.5</v>
      </c>
      <c r="AS132" s="2">
        <v>121.7</v>
      </c>
      <c r="AT132" s="2">
        <v>115.45</v>
      </c>
      <c r="AU132" s="2">
        <v>120.9</v>
      </c>
      <c r="AV132" s="2">
        <v>120.25</v>
      </c>
      <c r="AW132" s="2">
        <v>120.55</v>
      </c>
      <c r="AX132" s="2">
        <v>116</v>
      </c>
      <c r="AY132" s="2">
        <v>118</v>
      </c>
      <c r="AZ132" s="1"/>
      <c r="BA132" s="1"/>
      <c r="BB132" s="1"/>
      <c r="BC132" s="1"/>
    </row>
    <row r="133" spans="1:55" ht="13.8" hidden="1" x14ac:dyDescent="0.3">
      <c r="A133" s="19" t="s">
        <v>134</v>
      </c>
      <c r="B133" s="20">
        <v>54.1</v>
      </c>
      <c r="C133" s="5" t="str">
        <f>IF(foSecStockWatch[[#This Row],[ltp]] &gt;=foSecStockWatch[[#This Row],[max]],"BUY","NA")</f>
        <v>NA</v>
      </c>
      <c r="D133" s="22">
        <f>MAX(foSecStockWatch[[#This Row],[d1high]],foSecStockWatch[[#This Row],[d2high]],foSecStockWatch[[#This Row],[d3high]],foSecStockWatch[[#This Row],[d4high]])</f>
        <v>54.45</v>
      </c>
      <c r="E133" s="22">
        <f>MIN(foSecStockWatch[[#This Row],[d1low]],foSecStockWatch[[#This Row],[d2low]],foSecStockWatch[[#This Row],[d3low]],foSecStockWatch[[#This Row],[d4low]])</f>
        <v>51</v>
      </c>
      <c r="F133" s="22" t="str">
        <f>IF(foSecStockWatch[[#This Row],[ltp]] &lt;=foSecStockWatch[[#This Row],[low]],"SELL","NA")</f>
        <v>NA</v>
      </c>
      <c r="G133" s="23">
        <v>116.25</v>
      </c>
      <c r="H133" s="23">
        <v>48.3</v>
      </c>
      <c r="I133" s="26">
        <f>100-foSecStockWatch[[#This Row],[max]]*100/foSecStockWatch[[#This Row],[52_high]]</f>
        <v>53.161290322580648</v>
      </c>
      <c r="J133" s="27">
        <f>foSecStockWatch[[#This Row],[52_low]]*100/foSecStockWatch[[#This Row],[max]]</f>
        <v>88.705234159779607</v>
      </c>
      <c r="K133" s="25">
        <f>foSecStockWatch[[#This Row],[ltp]]-foSecStockWatch[[#This Row],[d2high]]</f>
        <v>0.55000000000000426</v>
      </c>
      <c r="L133" s="25">
        <f>foSecStockWatch[[#This Row],[ltp]]-foSecStockWatch[[#This Row],[d2low]]</f>
        <v>2.0500000000000043</v>
      </c>
      <c r="M133" s="25">
        <f>AVERAGE(foSecStockWatch[[#This Row],[d2high]],foSecStockWatch[[#This Row],[d3high]],foSecStockWatch[[#This Row],[d4high]])</f>
        <v>53.783333333333339</v>
      </c>
      <c r="N133" s="25">
        <f>AVERAGE(foSecStockWatch[[#This Row],[d2low]],foSecStockWatch[[#This Row],[d3low]],foSecStockWatch[[#This Row],[d4low]])</f>
        <v>52.183333333333337</v>
      </c>
      <c r="O133" s="25" t="str">
        <f>IF(foSecStockWatch[[#This Row],[ltp]] &lt;=foSecStockWatch[[#This Row],[LowAvg]],"RED","NA")</f>
        <v>NA</v>
      </c>
      <c r="P133" s="25" t="str">
        <f>IF(foSecStockWatch[[#This Row],[ltp]] &gt;foSecStockWatch[[#This Row],[HighAvg]],"GREEN","NA")</f>
        <v>GREEN</v>
      </c>
      <c r="Q133" s="25">
        <f>2*foSecStockWatch[[#This Row],[PIVOT]]-foSecStockWatch[[#This Row],[d2low]]</f>
        <v>52.583333333333329</v>
      </c>
      <c r="R133" s="25">
        <f>foSecStockWatch[[#This Row],[PIVOT]]+foSecStockWatch[[#This Row],[d2high]]-foSecStockWatch[[#This Row],[d2low]]</f>
        <v>53.816666666666663</v>
      </c>
      <c r="S133" s="25">
        <f>foSecStockWatch[[#This Row],[R1]]+foSecStockWatch[[#This Row],[d2high]]-foSecStockWatch[[#This Row],[d2low]]</f>
        <v>54.083333333333329</v>
      </c>
      <c r="T133" s="25">
        <f>AVERAGE(foSecStockWatch[[#This Row],[d2high]],foSecStockWatch[[#This Row],[d2close]],foSecStockWatch[[#This Row],[d2low]])</f>
        <v>52.316666666666663</v>
      </c>
      <c r="U133" s="25">
        <f>foSecStockWatch[[#This Row],[PIVOT]]*2-foSecStockWatch[[#This Row],[d2high]]</f>
        <v>51.083333333333329</v>
      </c>
      <c r="V133" s="25">
        <f>foSecStockWatch[[#This Row],[PIVOT]]-(foSecStockWatch[[#This Row],[d2high]]-foSecStockWatch[[#This Row],[d2low]])</f>
        <v>50.816666666666663</v>
      </c>
      <c r="W133" s="25">
        <f>foSecStockWatch[[#This Row],[S1]]-(foSecStockWatch[[#This Row],[d2high]]-foSecStockWatch[[#This Row],[d2low]])</f>
        <v>49.583333333333329</v>
      </c>
      <c r="X133" s="25">
        <f>foSecStockWatch[[#This Row],[ltp]]-foSecStockWatch[[#This Row],[PIVOT]]</f>
        <v>1.7833333333333385</v>
      </c>
      <c r="Y133" s="25">
        <f>foSecStockWatch[[#This Row],[ltp]]-foSecStockWatch[[#This Row],[R1]]</f>
        <v>1.5166666666666728</v>
      </c>
      <c r="Z133" s="25">
        <f>foSecStockWatch[[#This Row],[ltp]]-foSecStockWatch[[#This Row],[R2]]</f>
        <v>0.28333333333333854</v>
      </c>
      <c r="AA133" s="25">
        <f>foSecStockWatch[[#This Row],[ltp]]-foSecStockWatch[[#This Row],[R3]]</f>
        <v>1.6666666666672825E-2</v>
      </c>
      <c r="AB133" s="25">
        <f>foSecStockWatch[[#This Row],[ltp]]-foSecStockWatch[[#This Row],[S1]]</f>
        <v>3.0166666666666728</v>
      </c>
      <c r="AC133" s="25">
        <f>foSecStockWatch[[#This Row],[ltp]]-foSecStockWatch[[#This Row],[S2]]</f>
        <v>3.2833333333333385</v>
      </c>
      <c r="AD133" s="25">
        <f>foSecStockWatch[[#This Row],[ltp]]-foSecStockWatch[[#This Row],[S3]]</f>
        <v>4.5166666666666728</v>
      </c>
      <c r="AE133" s="25">
        <f>foSecStockWatch[[#This Row],[d1open]]-foSecStockWatch[[#This Row],[d1high]]</f>
        <v>-2.4500000000000028</v>
      </c>
      <c r="AF133" s="25">
        <f>foSecStockWatch[[#This Row],[Open-High]]*100/foSecStockWatch[[#This Row],[ltp]]</f>
        <v>-4.5286506469500978</v>
      </c>
      <c r="AG133" s="25">
        <f>foSecStockWatch[[#This Row],[d1high]]-foSecStockWatch[[#This Row],[d1low]]</f>
        <v>2.4500000000000028</v>
      </c>
      <c r="AH133" s="25">
        <f>foSecStockWatch[[#This Row],[Open-Low]]*100/foSecStockWatch[[#This Row],[ltp]]</f>
        <v>4.5286506469500978</v>
      </c>
      <c r="AI133" s="25" t="b">
        <f>foSecStockWatch[[#This Row],[ltp]]&gt;foSecStockWatch[[#This Row],[d2close]]</f>
        <v>1</v>
      </c>
      <c r="AJ133" s="2">
        <v>52</v>
      </c>
      <c r="AK133" s="2">
        <v>54.45</v>
      </c>
      <c r="AL133" s="2">
        <v>52</v>
      </c>
      <c r="AM133" s="2">
        <v>53.85</v>
      </c>
      <c r="AN133" s="2">
        <v>53.55</v>
      </c>
      <c r="AO133" s="2">
        <v>53.55</v>
      </c>
      <c r="AP133" s="2">
        <v>51.35</v>
      </c>
      <c r="AQ133" s="2">
        <v>52.05</v>
      </c>
      <c r="AR133" s="2">
        <v>52.25</v>
      </c>
      <c r="AS133" s="2">
        <v>53.85</v>
      </c>
      <c r="AT133" s="2">
        <v>51</v>
      </c>
      <c r="AU133" s="2">
        <v>53.5</v>
      </c>
      <c r="AV133" s="2">
        <v>53.95</v>
      </c>
      <c r="AW133" s="2">
        <v>53.95</v>
      </c>
      <c r="AX133" s="2">
        <v>51</v>
      </c>
      <c r="AY133" s="2">
        <v>52</v>
      </c>
      <c r="AZ133" s="1"/>
      <c r="BA133" s="1"/>
      <c r="BB133" s="1"/>
      <c r="BC133" s="1"/>
    </row>
    <row r="134" spans="1:55" ht="13.8" x14ac:dyDescent="0.3">
      <c r="A134" s="19" t="s">
        <v>135</v>
      </c>
      <c r="B134" s="20">
        <v>60.9</v>
      </c>
      <c r="C134" s="5" t="str">
        <f>IF(foSecStockWatch[[#This Row],[ltp]] &gt;=foSecStockWatch[[#This Row],[max]],"BUY","NA")</f>
        <v>NA</v>
      </c>
      <c r="D134" s="22">
        <f>MAX(foSecStockWatch[[#This Row],[d1high]],foSecStockWatch[[#This Row],[d2high]],foSecStockWatch[[#This Row],[d3high]],foSecStockWatch[[#This Row],[d4high]])</f>
        <v>62.1</v>
      </c>
      <c r="E134" s="22">
        <f>MIN(foSecStockWatch[[#This Row],[d1low]],foSecStockWatch[[#This Row],[d2low]],foSecStockWatch[[#This Row],[d3low]],foSecStockWatch[[#This Row],[d4low]])</f>
        <v>57</v>
      </c>
      <c r="F134" s="22" t="str">
        <f>IF(foSecStockWatch[[#This Row],[ltp]] &lt;=foSecStockWatch[[#This Row],[low]],"SELL","NA")</f>
        <v>NA</v>
      </c>
      <c r="G134" s="23">
        <v>86.1</v>
      </c>
      <c r="H134" s="23">
        <v>50.35</v>
      </c>
      <c r="I134" s="26">
        <f>100-foSecStockWatch[[#This Row],[max]]*100/foSecStockWatch[[#This Row],[52_high]]</f>
        <v>27.874564459930312</v>
      </c>
      <c r="J134" s="27">
        <f>foSecStockWatch[[#This Row],[52_low]]*100/foSecStockWatch[[#This Row],[max]]</f>
        <v>81.078904991948463</v>
      </c>
      <c r="K134" s="25">
        <f>foSecStockWatch[[#This Row],[ltp]]-foSecStockWatch[[#This Row],[d2high]]</f>
        <v>-1.2000000000000028</v>
      </c>
      <c r="L134" s="25">
        <f>foSecStockWatch[[#This Row],[ltp]]-foSecStockWatch[[#This Row],[d2low]]</f>
        <v>-0.70000000000000284</v>
      </c>
      <c r="M134" s="25">
        <f>AVERAGE(foSecStockWatch[[#This Row],[d2high]],foSecStockWatch[[#This Row],[d3high]],foSecStockWatch[[#This Row],[d4high]])</f>
        <v>60.949999999999996</v>
      </c>
      <c r="N134" s="25">
        <f>AVERAGE(foSecStockWatch[[#This Row],[d2low]],foSecStockWatch[[#This Row],[d3low]],foSecStockWatch[[#This Row],[d4low]])</f>
        <v>60.016666666666673</v>
      </c>
      <c r="O134" s="25" t="str">
        <f>IF(foSecStockWatch[[#This Row],[ltp]] &lt;=foSecStockWatch[[#This Row],[LowAvg]],"RED","NA")</f>
        <v>NA</v>
      </c>
      <c r="P134" s="25" t="str">
        <f>IF(foSecStockWatch[[#This Row],[ltp]] &gt;foSecStockWatch[[#This Row],[HighAvg]],"GREEN","NA")</f>
        <v>NA</v>
      </c>
      <c r="Q134" s="25">
        <f>2*foSecStockWatch[[#This Row],[PIVOT]]-foSecStockWatch[[#This Row],[d2low]]</f>
        <v>61.133333333333333</v>
      </c>
      <c r="R134" s="25">
        <f>foSecStockWatch[[#This Row],[PIVOT]]+foSecStockWatch[[#This Row],[d2high]]-foSecStockWatch[[#This Row],[d2low]]</f>
        <v>61.866666666666667</v>
      </c>
      <c r="S134" s="25">
        <f>foSecStockWatch[[#This Row],[R1]]+foSecStockWatch[[#This Row],[d2high]]-foSecStockWatch[[#This Row],[d2low]]</f>
        <v>61.633333333333333</v>
      </c>
      <c r="T134" s="25">
        <f>AVERAGE(foSecStockWatch[[#This Row],[d2high]],foSecStockWatch[[#This Row],[d2close]],foSecStockWatch[[#This Row],[d2low]])</f>
        <v>61.366666666666667</v>
      </c>
      <c r="U134" s="25">
        <f>foSecStockWatch[[#This Row],[PIVOT]]*2-foSecStockWatch[[#This Row],[d2high]]</f>
        <v>60.633333333333333</v>
      </c>
      <c r="V134" s="25">
        <f>foSecStockWatch[[#This Row],[PIVOT]]-(foSecStockWatch[[#This Row],[d2high]]-foSecStockWatch[[#This Row],[d2low]])</f>
        <v>60.866666666666667</v>
      </c>
      <c r="W134" s="25">
        <f>foSecStockWatch[[#This Row],[S1]]-(foSecStockWatch[[#This Row],[d2high]]-foSecStockWatch[[#This Row],[d2low]])</f>
        <v>60.133333333333333</v>
      </c>
      <c r="X134" s="25">
        <f>foSecStockWatch[[#This Row],[ltp]]-foSecStockWatch[[#This Row],[PIVOT]]</f>
        <v>-0.46666666666666856</v>
      </c>
      <c r="Y134" s="25">
        <f>foSecStockWatch[[#This Row],[ltp]]-foSecStockWatch[[#This Row],[R1]]</f>
        <v>-0.23333333333333428</v>
      </c>
      <c r="Z134" s="25">
        <f>foSecStockWatch[[#This Row],[ltp]]-foSecStockWatch[[#This Row],[R2]]</f>
        <v>-0.96666666666666856</v>
      </c>
      <c r="AA134" s="25">
        <f>foSecStockWatch[[#This Row],[ltp]]-foSecStockWatch[[#This Row],[R3]]</f>
        <v>-0.73333333333333428</v>
      </c>
      <c r="AB134" s="25">
        <f>foSecStockWatch[[#This Row],[ltp]]-foSecStockWatch[[#This Row],[S1]]</f>
        <v>0.26666666666666572</v>
      </c>
      <c r="AC134" s="25">
        <f>foSecStockWatch[[#This Row],[ltp]]-foSecStockWatch[[#This Row],[S2]]</f>
        <v>3.3333333333331439E-2</v>
      </c>
      <c r="AD134" s="25">
        <f>foSecStockWatch[[#This Row],[ltp]]-foSecStockWatch[[#This Row],[S3]]</f>
        <v>0.76666666666666572</v>
      </c>
      <c r="AE134" s="25">
        <f>foSecStockWatch[[#This Row],[d1open]]-foSecStockWatch[[#This Row],[d1high]]</f>
        <v>0</v>
      </c>
      <c r="AF134" s="25">
        <f>foSecStockWatch[[#This Row],[Open-High]]*100/foSecStockWatch[[#This Row],[ltp]]</f>
        <v>0</v>
      </c>
      <c r="AG134" s="25">
        <f>foSecStockWatch[[#This Row],[d1high]]-foSecStockWatch[[#This Row],[d1low]]</f>
        <v>1</v>
      </c>
      <c r="AH134" s="25">
        <f>foSecStockWatch[[#This Row],[Open-Low]]*100/foSecStockWatch[[#This Row],[ltp]]</f>
        <v>1.6420361247947455</v>
      </c>
      <c r="AI134" s="25" t="b">
        <f>foSecStockWatch[[#This Row],[ltp]]&gt;foSecStockWatch[[#This Row],[d2close]]</f>
        <v>1</v>
      </c>
      <c r="AJ134" s="2">
        <v>62</v>
      </c>
      <c r="AK134" s="2">
        <v>62</v>
      </c>
      <c r="AL134" s="2">
        <v>61</v>
      </c>
      <c r="AM134" s="2">
        <v>61.1</v>
      </c>
      <c r="AN134" s="2">
        <v>61.1</v>
      </c>
      <c r="AO134" s="2">
        <v>62.1</v>
      </c>
      <c r="AP134" s="2">
        <v>60.4</v>
      </c>
      <c r="AQ134" s="2">
        <v>61.6</v>
      </c>
      <c r="AR134" s="2">
        <v>58.5</v>
      </c>
      <c r="AS134" s="2">
        <v>61.75</v>
      </c>
      <c r="AT134" s="2">
        <v>58.05</v>
      </c>
      <c r="AU134" s="2">
        <v>61.45</v>
      </c>
      <c r="AV134" s="2">
        <v>58.25</v>
      </c>
      <c r="AW134" s="2">
        <v>59</v>
      </c>
      <c r="AX134" s="2">
        <v>57</v>
      </c>
      <c r="AY134" s="2">
        <v>58</v>
      </c>
      <c r="AZ134" s="1"/>
      <c r="BA134" s="1"/>
      <c r="BB134" s="1"/>
      <c r="BC134" s="1"/>
    </row>
    <row r="135" spans="1:55" ht="13.8" x14ac:dyDescent="0.3">
      <c r="A135" s="19" t="s">
        <v>136</v>
      </c>
      <c r="B135" s="20">
        <v>338.6</v>
      </c>
      <c r="C135" s="5" t="str">
        <f>IF(foSecStockWatch[[#This Row],[ltp]] &gt;=foSecStockWatch[[#This Row],[max]],"BUY","NA")</f>
        <v>NA</v>
      </c>
      <c r="D135" s="22">
        <f>MAX(foSecStockWatch[[#This Row],[d1high]],foSecStockWatch[[#This Row],[d2high]],foSecStockWatch[[#This Row],[d3high]],foSecStockWatch[[#This Row],[d4high]])</f>
        <v>342.45</v>
      </c>
      <c r="E135" s="22">
        <f>MIN(foSecStockWatch[[#This Row],[d1low]],foSecStockWatch[[#This Row],[d2low]],foSecStockWatch[[#This Row],[d3low]],foSecStockWatch[[#This Row],[d4low]])</f>
        <v>324</v>
      </c>
      <c r="F135" s="22" t="str">
        <f>IF(foSecStockWatch[[#This Row],[ltp]] &lt;=foSecStockWatch[[#This Row],[low]],"SELL","NA")</f>
        <v>NA</v>
      </c>
      <c r="G135" s="23">
        <v>610.6</v>
      </c>
      <c r="H135" s="23">
        <v>320.35000000000002</v>
      </c>
      <c r="I135" s="26">
        <f>100-foSecStockWatch[[#This Row],[max]]*100/foSecStockWatch[[#This Row],[52_high]]</f>
        <v>43.91582050442188</v>
      </c>
      <c r="J135" s="27">
        <f>foSecStockWatch[[#This Row],[52_low]]*100/foSecStockWatch[[#This Row],[max]]</f>
        <v>93.54650313914442</v>
      </c>
      <c r="K135" s="25">
        <f>foSecStockWatch[[#This Row],[ltp]]-foSecStockWatch[[#This Row],[d2high]]</f>
        <v>4.0500000000000114</v>
      </c>
      <c r="L135" s="25">
        <f>foSecStockWatch[[#This Row],[ltp]]-foSecStockWatch[[#This Row],[d2low]]</f>
        <v>8.6500000000000341</v>
      </c>
      <c r="M135" s="25">
        <f>AVERAGE(foSecStockWatch[[#This Row],[d2high]],foSecStockWatch[[#This Row],[d3high]],foSecStockWatch[[#This Row],[d4high]])</f>
        <v>336.93333333333334</v>
      </c>
      <c r="N135" s="25">
        <f>AVERAGE(foSecStockWatch[[#This Row],[d2low]],foSecStockWatch[[#This Row],[d3low]],foSecStockWatch[[#This Row],[d4low]])</f>
        <v>330.13333333333333</v>
      </c>
      <c r="O135" s="25" t="str">
        <f>IF(foSecStockWatch[[#This Row],[ltp]] &lt;=foSecStockWatch[[#This Row],[LowAvg]],"RED","NA")</f>
        <v>NA</v>
      </c>
      <c r="P135" s="25" t="str">
        <f>IF(foSecStockWatch[[#This Row],[ltp]] &gt;foSecStockWatch[[#This Row],[HighAvg]],"GREEN","NA")</f>
        <v>GREEN</v>
      </c>
      <c r="Q135" s="25">
        <f>2*foSecStockWatch[[#This Row],[PIVOT]]-foSecStockWatch[[#This Row],[d2low]]</f>
        <v>331.71666666666664</v>
      </c>
      <c r="R135" s="25">
        <f>foSecStockWatch[[#This Row],[PIVOT]]+foSecStockWatch[[#This Row],[d2high]]-foSecStockWatch[[#This Row],[d2low]]</f>
        <v>335.43333333333334</v>
      </c>
      <c r="S135" s="25">
        <f>foSecStockWatch[[#This Row],[R1]]+foSecStockWatch[[#This Row],[d2high]]-foSecStockWatch[[#This Row],[d2low]]</f>
        <v>336.31666666666666</v>
      </c>
      <c r="T135" s="25">
        <f>AVERAGE(foSecStockWatch[[#This Row],[d2high]],foSecStockWatch[[#This Row],[d2close]],foSecStockWatch[[#This Row],[d2low]])</f>
        <v>330.83333333333331</v>
      </c>
      <c r="U135" s="25">
        <f>foSecStockWatch[[#This Row],[PIVOT]]*2-foSecStockWatch[[#This Row],[d2high]]</f>
        <v>327.11666666666662</v>
      </c>
      <c r="V135" s="25">
        <f>foSecStockWatch[[#This Row],[PIVOT]]-(foSecStockWatch[[#This Row],[d2high]]-foSecStockWatch[[#This Row],[d2low]])</f>
        <v>326.23333333333329</v>
      </c>
      <c r="W135" s="25">
        <f>foSecStockWatch[[#This Row],[S1]]-(foSecStockWatch[[#This Row],[d2high]]-foSecStockWatch[[#This Row],[d2low]])</f>
        <v>322.51666666666659</v>
      </c>
      <c r="X135" s="25">
        <f>foSecStockWatch[[#This Row],[ltp]]-foSecStockWatch[[#This Row],[PIVOT]]</f>
        <v>7.7666666666667084</v>
      </c>
      <c r="Y135" s="25">
        <f>foSecStockWatch[[#This Row],[ltp]]-foSecStockWatch[[#This Row],[R1]]</f>
        <v>6.8833333333333826</v>
      </c>
      <c r="Z135" s="25">
        <f>foSecStockWatch[[#This Row],[ltp]]-foSecStockWatch[[#This Row],[R2]]</f>
        <v>3.1666666666666856</v>
      </c>
      <c r="AA135" s="25">
        <f>foSecStockWatch[[#This Row],[ltp]]-foSecStockWatch[[#This Row],[R3]]</f>
        <v>2.2833333333333599</v>
      </c>
      <c r="AB135" s="25">
        <f>foSecStockWatch[[#This Row],[ltp]]-foSecStockWatch[[#This Row],[S1]]</f>
        <v>11.483333333333405</v>
      </c>
      <c r="AC135" s="25">
        <f>foSecStockWatch[[#This Row],[ltp]]-foSecStockWatch[[#This Row],[S2]]</f>
        <v>12.366666666666731</v>
      </c>
      <c r="AD135" s="25">
        <f>foSecStockWatch[[#This Row],[ltp]]-foSecStockWatch[[#This Row],[S3]]</f>
        <v>16.083333333333428</v>
      </c>
      <c r="AE135" s="25">
        <f>foSecStockWatch[[#This Row],[d1open]]-foSecStockWatch[[#This Row],[d1high]]</f>
        <v>-7.4499999999999886</v>
      </c>
      <c r="AF135" s="25">
        <f>foSecStockWatch[[#This Row],[Open-High]]*100/foSecStockWatch[[#This Row],[ltp]]</f>
        <v>-2.200236266981686</v>
      </c>
      <c r="AG135" s="25">
        <f>foSecStockWatch[[#This Row],[d1high]]-foSecStockWatch[[#This Row],[d1low]]</f>
        <v>10.449999999999989</v>
      </c>
      <c r="AH135" s="25">
        <f>foSecStockWatch[[#This Row],[Open-Low]]*100/foSecStockWatch[[#This Row],[ltp]]</f>
        <v>3.0862374483165942</v>
      </c>
      <c r="AI135" s="25" t="b">
        <f>foSecStockWatch[[#This Row],[ltp]]&gt;foSecStockWatch[[#This Row],[d2close]]</f>
        <v>1</v>
      </c>
      <c r="AJ135" s="2">
        <v>335</v>
      </c>
      <c r="AK135" s="2">
        <v>342.45</v>
      </c>
      <c r="AL135" s="2">
        <v>332</v>
      </c>
      <c r="AM135" s="2">
        <v>339</v>
      </c>
      <c r="AN135" s="2">
        <v>332.9</v>
      </c>
      <c r="AO135" s="2">
        <v>334.55</v>
      </c>
      <c r="AP135" s="2">
        <v>328</v>
      </c>
      <c r="AQ135" s="2">
        <v>329.95</v>
      </c>
      <c r="AR135" s="2">
        <v>323.35000000000002</v>
      </c>
      <c r="AS135" s="2">
        <v>338</v>
      </c>
      <c r="AT135" s="2">
        <v>320.35000000000002</v>
      </c>
      <c r="AU135" s="2">
        <v>336.45</v>
      </c>
      <c r="AV135" s="2">
        <v>334.85</v>
      </c>
      <c r="AW135" s="2">
        <v>338.25</v>
      </c>
      <c r="AX135" s="2">
        <v>324</v>
      </c>
      <c r="AY135" s="2">
        <v>325</v>
      </c>
      <c r="AZ135" s="1"/>
      <c r="BA135" s="1"/>
      <c r="BB135" s="1"/>
      <c r="BC135" s="1"/>
    </row>
    <row r="136" spans="1:55" ht="13.8" x14ac:dyDescent="0.3">
      <c r="A136" s="19" t="s">
        <v>137</v>
      </c>
      <c r="B136" s="20">
        <v>1989</v>
      </c>
      <c r="C136" s="5" t="str">
        <f>IF(foSecStockWatch[[#This Row],[ltp]] &gt;=foSecStockWatch[[#This Row],[max]],"BUY","NA")</f>
        <v>NA</v>
      </c>
      <c r="D136" s="22">
        <f>MAX(foSecStockWatch[[#This Row],[d1high]],foSecStockWatch[[#This Row],[d2high]],foSecStockWatch[[#This Row],[d3high]],foSecStockWatch[[#This Row],[d4high]])</f>
        <v>2094.5</v>
      </c>
      <c r="E136" s="22">
        <f>MIN(foSecStockWatch[[#This Row],[d1low]],foSecStockWatch[[#This Row],[d2low]],foSecStockWatch[[#This Row],[d3low]],foSecStockWatch[[#This Row],[d4low]])</f>
        <v>1925</v>
      </c>
      <c r="F136" s="22" t="str">
        <f>IF(foSecStockWatch[[#This Row],[ltp]] &lt;=foSecStockWatch[[#This Row],[low]],"SELL","NA")</f>
        <v>NA</v>
      </c>
      <c r="G136" s="23">
        <v>2296.1999999999998</v>
      </c>
      <c r="H136" s="23">
        <v>1784.35</v>
      </c>
      <c r="I136" s="26">
        <f>100-foSecStockWatch[[#This Row],[max]]*100/foSecStockWatch[[#This Row],[52_high]]</f>
        <v>8.7840780419823972</v>
      </c>
      <c r="J136" s="27">
        <f>foSecStockWatch[[#This Row],[52_low]]*100/foSecStockWatch[[#This Row],[max]]</f>
        <v>85.19216996896634</v>
      </c>
      <c r="K136" s="25">
        <f>foSecStockWatch[[#This Row],[ltp]]-foSecStockWatch[[#This Row],[d2high]]</f>
        <v>-50.049999999999955</v>
      </c>
      <c r="L136" s="25">
        <f>foSecStockWatch[[#This Row],[ltp]]-foSecStockWatch[[#This Row],[d2low]]</f>
        <v>-15.450000000000045</v>
      </c>
      <c r="M136" s="25">
        <f>AVERAGE(foSecStockWatch[[#This Row],[d2high]],foSecStockWatch[[#This Row],[d3high]],foSecStockWatch[[#This Row],[d4high]])</f>
        <v>2064.5166666666669</v>
      </c>
      <c r="N136" s="25">
        <f>AVERAGE(foSecStockWatch[[#This Row],[d2low]],foSecStockWatch[[#This Row],[d3low]],foSecStockWatch[[#This Row],[d4low]])</f>
        <v>2021.8500000000001</v>
      </c>
      <c r="O136" s="25" t="str">
        <f>IF(foSecStockWatch[[#This Row],[ltp]] &lt;=foSecStockWatch[[#This Row],[LowAvg]],"RED","NA")</f>
        <v>RED</v>
      </c>
      <c r="P136" s="25" t="str">
        <f>IF(foSecStockWatch[[#This Row],[ltp]] &gt;foSecStockWatch[[#This Row],[HighAvg]],"GREEN","NA")</f>
        <v>NA</v>
      </c>
      <c r="Q136" s="25">
        <f>2*foSecStockWatch[[#This Row],[PIVOT]]-foSecStockWatch[[#This Row],[d2low]]</f>
        <v>2022.6166666666661</v>
      </c>
      <c r="R136" s="25">
        <f>foSecStockWatch[[#This Row],[PIVOT]]+foSecStockWatch[[#This Row],[d2high]]-foSecStockWatch[[#This Row],[d2low]]</f>
        <v>2048.1333333333332</v>
      </c>
      <c r="S136" s="25">
        <f>foSecStockWatch[[#This Row],[R1]]+foSecStockWatch[[#This Row],[d2high]]-foSecStockWatch[[#This Row],[d2low]]</f>
        <v>2057.2166666666662</v>
      </c>
      <c r="T136" s="25">
        <f>AVERAGE(foSecStockWatch[[#This Row],[d2high]],foSecStockWatch[[#This Row],[d2close]],foSecStockWatch[[#This Row],[d2low]])</f>
        <v>2013.5333333333331</v>
      </c>
      <c r="U136" s="25">
        <f>foSecStockWatch[[#This Row],[PIVOT]]*2-foSecStockWatch[[#This Row],[d2high]]</f>
        <v>1988.0166666666662</v>
      </c>
      <c r="V136" s="25">
        <f>foSecStockWatch[[#This Row],[PIVOT]]-(foSecStockWatch[[#This Row],[d2high]]-foSecStockWatch[[#This Row],[d2low]])</f>
        <v>1978.9333333333332</v>
      </c>
      <c r="W136" s="25">
        <f>foSecStockWatch[[#This Row],[S1]]-(foSecStockWatch[[#This Row],[d2high]]-foSecStockWatch[[#This Row],[d2low]])</f>
        <v>1953.4166666666663</v>
      </c>
      <c r="X136" s="25">
        <f>foSecStockWatch[[#This Row],[ltp]]-foSecStockWatch[[#This Row],[PIVOT]]</f>
        <v>-24.533333333333076</v>
      </c>
      <c r="Y136" s="25">
        <f>foSecStockWatch[[#This Row],[ltp]]-foSecStockWatch[[#This Row],[R1]]</f>
        <v>-33.616666666666106</v>
      </c>
      <c r="Z136" s="25">
        <f>foSecStockWatch[[#This Row],[ltp]]-foSecStockWatch[[#This Row],[R2]]</f>
        <v>-59.133333333333212</v>
      </c>
      <c r="AA136" s="25">
        <f>foSecStockWatch[[#This Row],[ltp]]-foSecStockWatch[[#This Row],[R3]]</f>
        <v>-68.216666666666242</v>
      </c>
      <c r="AB136" s="25">
        <f>foSecStockWatch[[#This Row],[ltp]]-foSecStockWatch[[#This Row],[S1]]</f>
        <v>0.98333333333380324</v>
      </c>
      <c r="AC136" s="25">
        <f>foSecStockWatch[[#This Row],[ltp]]-foSecStockWatch[[#This Row],[S2]]</f>
        <v>10.066666666666833</v>
      </c>
      <c r="AD136" s="25">
        <f>foSecStockWatch[[#This Row],[ltp]]-foSecStockWatch[[#This Row],[S3]]</f>
        <v>35.583333333333712</v>
      </c>
      <c r="AE136" s="25">
        <f>foSecStockWatch[[#This Row],[d1open]]-foSecStockWatch[[#This Row],[d1high]]</f>
        <v>-64</v>
      </c>
      <c r="AF136" s="25">
        <f>foSecStockWatch[[#This Row],[Open-High]]*100/foSecStockWatch[[#This Row],[ltp]]</f>
        <v>-3.2176973353443943</v>
      </c>
      <c r="AG136" s="25">
        <f>foSecStockWatch[[#This Row],[d1high]]-foSecStockWatch[[#This Row],[d1low]]</f>
        <v>70</v>
      </c>
      <c r="AH136" s="25">
        <f>foSecStockWatch[[#This Row],[Open-Low]]*100/foSecStockWatch[[#This Row],[ltp]]</f>
        <v>3.5193564605329311</v>
      </c>
      <c r="AI136" s="25" t="b">
        <f>foSecStockWatch[[#This Row],[ltp]]&gt;foSecStockWatch[[#This Row],[d2close]]</f>
        <v>0</v>
      </c>
      <c r="AJ136" s="2">
        <v>1931</v>
      </c>
      <c r="AK136" s="2">
        <v>1995</v>
      </c>
      <c r="AL136" s="2">
        <v>1925</v>
      </c>
      <c r="AM136" s="2">
        <v>1986.85</v>
      </c>
      <c r="AN136" s="2">
        <v>2028</v>
      </c>
      <c r="AO136" s="2">
        <v>2039.05</v>
      </c>
      <c r="AP136" s="2">
        <v>1997.1</v>
      </c>
      <c r="AQ136" s="2">
        <v>2004.45</v>
      </c>
      <c r="AR136" s="2">
        <v>2060</v>
      </c>
      <c r="AS136" s="2">
        <v>2060</v>
      </c>
      <c r="AT136" s="2">
        <v>2015.5</v>
      </c>
      <c r="AU136" s="2">
        <v>2020.1</v>
      </c>
      <c r="AV136" s="2">
        <v>2080</v>
      </c>
      <c r="AW136" s="2">
        <v>2094.5</v>
      </c>
      <c r="AX136" s="2">
        <v>2041</v>
      </c>
      <c r="AY136" s="2">
        <v>2048</v>
      </c>
      <c r="AZ136" s="1"/>
      <c r="BA136" s="1"/>
      <c r="BB136" s="1"/>
      <c r="BC136" s="1"/>
    </row>
    <row r="137" spans="1:55" ht="13.8" hidden="1" x14ac:dyDescent="0.3">
      <c r="A137" s="19" t="s">
        <v>138</v>
      </c>
      <c r="B137" s="20">
        <v>721</v>
      </c>
      <c r="C137" s="5" t="str">
        <f>IF(foSecStockWatch[[#This Row],[ltp]] &gt;=foSecStockWatch[[#This Row],[max]],"BUY","NA")</f>
        <v>NA</v>
      </c>
      <c r="D137" s="22">
        <f>MAX(foSecStockWatch[[#This Row],[d1high]],foSecStockWatch[[#This Row],[d2high]],foSecStockWatch[[#This Row],[d3high]],foSecStockWatch[[#This Row],[d4high]])</f>
        <v>723.9</v>
      </c>
      <c r="E137" s="22">
        <f>MIN(foSecStockWatch[[#This Row],[d1low]],foSecStockWatch[[#This Row],[d2low]],foSecStockWatch[[#This Row],[d3low]],foSecStockWatch[[#This Row],[d4low]])</f>
        <v>698</v>
      </c>
      <c r="F137" s="22" t="str">
        <f>IF(foSecStockWatch[[#This Row],[ltp]] &lt;=foSecStockWatch[[#This Row],[low]],"SELL","NA")</f>
        <v>NA</v>
      </c>
      <c r="G137" s="23">
        <v>846.5</v>
      </c>
      <c r="H137" s="23">
        <v>607.15</v>
      </c>
      <c r="I137" s="26">
        <f>100-foSecStockWatch[[#This Row],[max]]*100/foSecStockWatch[[#This Row],[52_high]]</f>
        <v>14.483165977554634</v>
      </c>
      <c r="J137" s="27">
        <f>foSecStockWatch[[#This Row],[52_low]]*100/foSecStockWatch[[#This Row],[max]]</f>
        <v>83.872081779251275</v>
      </c>
      <c r="K137" s="25">
        <f>foSecStockWatch[[#This Row],[ltp]]-foSecStockWatch[[#This Row],[d2high]]</f>
        <v>2.1499999999999773</v>
      </c>
      <c r="L137" s="25">
        <f>foSecStockWatch[[#This Row],[ltp]]-foSecStockWatch[[#This Row],[d2low]]</f>
        <v>9.7000000000000455</v>
      </c>
      <c r="M137" s="25">
        <f>AVERAGE(foSecStockWatch[[#This Row],[d2high]],foSecStockWatch[[#This Row],[d3high]],foSecStockWatch[[#This Row],[d4high]])</f>
        <v>716.51666666666677</v>
      </c>
      <c r="N137" s="25">
        <f>AVERAGE(foSecStockWatch[[#This Row],[d2low]],foSecStockWatch[[#This Row],[d3low]],foSecStockWatch[[#This Row],[d4low]])</f>
        <v>707.7833333333333</v>
      </c>
      <c r="O137" s="25" t="str">
        <f>IF(foSecStockWatch[[#This Row],[ltp]] &lt;=foSecStockWatch[[#This Row],[LowAvg]],"RED","NA")</f>
        <v>NA</v>
      </c>
      <c r="P137" s="25" t="str">
        <f>IF(foSecStockWatch[[#This Row],[ltp]] &gt;foSecStockWatch[[#This Row],[HighAvg]],"GREEN","NA")</f>
        <v>GREEN</v>
      </c>
      <c r="Q137" s="25">
        <f>2*foSecStockWatch[[#This Row],[PIVOT]]-foSecStockWatch[[#This Row],[d2low]]</f>
        <v>711.13333333333321</v>
      </c>
      <c r="R137" s="25">
        <f>foSecStockWatch[[#This Row],[PIVOT]]+foSecStockWatch[[#This Row],[d2high]]-foSecStockWatch[[#This Row],[d2low]]</f>
        <v>718.76666666666665</v>
      </c>
      <c r="S137" s="25">
        <f>foSecStockWatch[[#This Row],[R1]]+foSecStockWatch[[#This Row],[d2high]]-foSecStockWatch[[#This Row],[d2low]]</f>
        <v>718.68333333333317</v>
      </c>
      <c r="T137" s="25">
        <f>AVERAGE(foSecStockWatch[[#This Row],[d2high]],foSecStockWatch[[#This Row],[d2close]],foSecStockWatch[[#This Row],[d2low]])</f>
        <v>711.21666666666658</v>
      </c>
      <c r="U137" s="25">
        <f>foSecStockWatch[[#This Row],[PIVOT]]*2-foSecStockWatch[[#This Row],[d2high]]</f>
        <v>703.58333333333314</v>
      </c>
      <c r="V137" s="25">
        <f>foSecStockWatch[[#This Row],[PIVOT]]-(foSecStockWatch[[#This Row],[d2high]]-foSecStockWatch[[#This Row],[d2low]])</f>
        <v>703.66666666666652</v>
      </c>
      <c r="W137" s="25">
        <f>foSecStockWatch[[#This Row],[S1]]-(foSecStockWatch[[#This Row],[d2high]]-foSecStockWatch[[#This Row],[d2low]])</f>
        <v>696.03333333333308</v>
      </c>
      <c r="X137" s="25">
        <f>foSecStockWatch[[#This Row],[ltp]]-foSecStockWatch[[#This Row],[PIVOT]]</f>
        <v>9.7833333333334167</v>
      </c>
      <c r="Y137" s="25">
        <f>foSecStockWatch[[#This Row],[ltp]]-foSecStockWatch[[#This Row],[R1]]</f>
        <v>9.8666666666667879</v>
      </c>
      <c r="Z137" s="25">
        <f>foSecStockWatch[[#This Row],[ltp]]-foSecStockWatch[[#This Row],[R2]]</f>
        <v>2.2333333333333485</v>
      </c>
      <c r="AA137" s="25">
        <f>foSecStockWatch[[#This Row],[ltp]]-foSecStockWatch[[#This Row],[R3]]</f>
        <v>2.3166666666668334</v>
      </c>
      <c r="AB137" s="25">
        <f>foSecStockWatch[[#This Row],[ltp]]-foSecStockWatch[[#This Row],[S1]]</f>
        <v>17.416666666666856</v>
      </c>
      <c r="AC137" s="25">
        <f>foSecStockWatch[[#This Row],[ltp]]-foSecStockWatch[[#This Row],[S2]]</f>
        <v>17.333333333333485</v>
      </c>
      <c r="AD137" s="25">
        <f>foSecStockWatch[[#This Row],[ltp]]-foSecStockWatch[[#This Row],[S3]]</f>
        <v>24.966666666666924</v>
      </c>
      <c r="AE137" s="25">
        <f>foSecStockWatch[[#This Row],[d1open]]-foSecStockWatch[[#This Row],[d1high]]</f>
        <v>-22.899999999999977</v>
      </c>
      <c r="AF137" s="25">
        <f>foSecStockWatch[[#This Row],[Open-High]]*100/foSecStockWatch[[#This Row],[ltp]]</f>
        <v>-3.176144244105406</v>
      </c>
      <c r="AG137" s="25">
        <f>foSecStockWatch[[#This Row],[d1high]]-foSecStockWatch[[#This Row],[d1low]]</f>
        <v>25.899999999999977</v>
      </c>
      <c r="AH137" s="25">
        <f>foSecStockWatch[[#This Row],[Open-Low]]*100/foSecStockWatch[[#This Row],[ltp]]</f>
        <v>3.5922330097087345</v>
      </c>
      <c r="AI137" s="25" t="b">
        <f>foSecStockWatch[[#This Row],[ltp]]&gt;foSecStockWatch[[#This Row],[d2close]]</f>
        <v>1</v>
      </c>
      <c r="AJ137" s="2">
        <v>701</v>
      </c>
      <c r="AK137" s="2">
        <v>723.9</v>
      </c>
      <c r="AL137" s="2">
        <v>698</v>
      </c>
      <c r="AM137" s="2">
        <v>721.45</v>
      </c>
      <c r="AN137" s="2">
        <v>708.05</v>
      </c>
      <c r="AO137" s="2">
        <v>718.85</v>
      </c>
      <c r="AP137" s="2">
        <v>703.5</v>
      </c>
      <c r="AQ137" s="2">
        <v>711.3</v>
      </c>
      <c r="AR137" s="2">
        <v>702.8</v>
      </c>
      <c r="AS137" s="2">
        <v>713.9</v>
      </c>
      <c r="AT137" s="2">
        <v>701.85</v>
      </c>
      <c r="AU137" s="2">
        <v>711.05</v>
      </c>
      <c r="AV137" s="2">
        <v>708.15</v>
      </c>
      <c r="AW137" s="2">
        <v>716.8</v>
      </c>
      <c r="AX137" s="2">
        <v>701</v>
      </c>
      <c r="AY137" s="2">
        <v>705</v>
      </c>
      <c r="AZ137" s="1"/>
      <c r="BA137" s="1"/>
      <c r="BB137" s="1"/>
      <c r="BC137" s="1"/>
    </row>
    <row r="138" spans="1:55" ht="13.8" x14ac:dyDescent="0.3">
      <c r="A138" s="19" t="s">
        <v>139</v>
      </c>
      <c r="B138" s="20">
        <v>1242</v>
      </c>
      <c r="C138" s="5" t="str">
        <f>IF(foSecStockWatch[[#This Row],[ltp]] &gt;=foSecStockWatch[[#This Row],[max]],"BUY","NA")</f>
        <v>NA</v>
      </c>
      <c r="D138" s="22">
        <f>MAX(foSecStockWatch[[#This Row],[d1high]],foSecStockWatch[[#This Row],[d2high]],foSecStockWatch[[#This Row],[d3high]],foSecStockWatch[[#This Row],[d4high]])</f>
        <v>1265.8</v>
      </c>
      <c r="E138" s="22">
        <f>MIN(foSecStockWatch[[#This Row],[d1low]],foSecStockWatch[[#This Row],[d2low]],foSecStockWatch[[#This Row],[d3low]],foSecStockWatch[[#This Row],[d4low]])</f>
        <v>1215</v>
      </c>
      <c r="F138" s="22" t="str">
        <f>IF(foSecStockWatch[[#This Row],[ltp]] &lt;=foSecStockWatch[[#This Row],[low]],"SELL","NA")</f>
        <v>NA</v>
      </c>
      <c r="G138" s="23">
        <v>1345</v>
      </c>
      <c r="H138" s="23">
        <v>740</v>
      </c>
      <c r="I138" s="26">
        <f>100-foSecStockWatch[[#This Row],[max]]*100/foSecStockWatch[[#This Row],[52_high]]</f>
        <v>5.8884758364312262</v>
      </c>
      <c r="J138" s="27">
        <f>foSecStockWatch[[#This Row],[52_low]]*100/foSecStockWatch[[#This Row],[max]]</f>
        <v>58.461052298941382</v>
      </c>
      <c r="K138" s="25">
        <f>foSecStockWatch[[#This Row],[ltp]]-foSecStockWatch[[#This Row],[d2high]]</f>
        <v>-0.45000000000004547</v>
      </c>
      <c r="L138" s="25">
        <f>foSecStockWatch[[#This Row],[ltp]]-foSecStockWatch[[#This Row],[d2low]]</f>
        <v>7.2999999999999545</v>
      </c>
      <c r="M138" s="25">
        <f>AVERAGE(foSecStockWatch[[#This Row],[d2high]],foSecStockWatch[[#This Row],[d3high]],foSecStockWatch[[#This Row],[d4high]])</f>
        <v>1248.1666666666667</v>
      </c>
      <c r="N138" s="25">
        <f>AVERAGE(foSecStockWatch[[#This Row],[d2low]],foSecStockWatch[[#This Row],[d3low]],foSecStockWatch[[#This Row],[d4low]])</f>
        <v>1235.3333333333333</v>
      </c>
      <c r="O138" s="25" t="str">
        <f>IF(foSecStockWatch[[#This Row],[ltp]] &lt;=foSecStockWatch[[#This Row],[LowAvg]],"RED","NA")</f>
        <v>NA</v>
      </c>
      <c r="P138" s="25" t="str">
        <f>IF(foSecStockWatch[[#This Row],[ltp]] &gt;foSecStockWatch[[#This Row],[HighAvg]],"GREEN","NA")</f>
        <v>NA</v>
      </c>
      <c r="Q138" s="25">
        <f>2*foSecStockWatch[[#This Row],[PIVOT]]-foSecStockWatch[[#This Row],[d2low]]</f>
        <v>1230.0666666666664</v>
      </c>
      <c r="R138" s="25">
        <f>foSecStockWatch[[#This Row],[PIVOT]]+foSecStockWatch[[#This Row],[d2high]]-foSecStockWatch[[#This Row],[d2low]]</f>
        <v>1240.133333333333</v>
      </c>
      <c r="S138" s="25">
        <f>foSecStockWatch[[#This Row],[R1]]+foSecStockWatch[[#This Row],[d2high]]-foSecStockWatch[[#This Row],[d2low]]</f>
        <v>1237.8166666666664</v>
      </c>
      <c r="T138" s="25">
        <f>AVERAGE(foSecStockWatch[[#This Row],[d2high]],foSecStockWatch[[#This Row],[d2close]],foSecStockWatch[[#This Row],[d2low]])</f>
        <v>1232.3833333333332</v>
      </c>
      <c r="U138" s="25">
        <f>foSecStockWatch[[#This Row],[PIVOT]]*2-foSecStockWatch[[#This Row],[d2high]]</f>
        <v>1222.3166666666664</v>
      </c>
      <c r="V138" s="25">
        <f>foSecStockWatch[[#This Row],[PIVOT]]-(foSecStockWatch[[#This Row],[d2high]]-foSecStockWatch[[#This Row],[d2low]])</f>
        <v>1224.6333333333332</v>
      </c>
      <c r="W138" s="25">
        <f>foSecStockWatch[[#This Row],[S1]]-(foSecStockWatch[[#This Row],[d2high]]-foSecStockWatch[[#This Row],[d2low]])</f>
        <v>1214.5666666666664</v>
      </c>
      <c r="X138" s="25">
        <f>foSecStockWatch[[#This Row],[ltp]]-foSecStockWatch[[#This Row],[PIVOT]]</f>
        <v>9.6166666666667879</v>
      </c>
      <c r="Y138" s="25">
        <f>foSecStockWatch[[#This Row],[ltp]]-foSecStockWatch[[#This Row],[R1]]</f>
        <v>11.933333333333621</v>
      </c>
      <c r="Z138" s="25">
        <f>foSecStockWatch[[#This Row],[ltp]]-foSecStockWatch[[#This Row],[R2]]</f>
        <v>1.8666666666670153</v>
      </c>
      <c r="AA138" s="25">
        <f>foSecStockWatch[[#This Row],[ltp]]-foSecStockWatch[[#This Row],[R3]]</f>
        <v>4.1833333333336213</v>
      </c>
      <c r="AB138" s="25">
        <f>foSecStockWatch[[#This Row],[ltp]]-foSecStockWatch[[#This Row],[S1]]</f>
        <v>19.683333333333621</v>
      </c>
      <c r="AC138" s="25">
        <f>foSecStockWatch[[#This Row],[ltp]]-foSecStockWatch[[#This Row],[S2]]</f>
        <v>17.366666666666788</v>
      </c>
      <c r="AD138" s="25">
        <f>foSecStockWatch[[#This Row],[ltp]]-foSecStockWatch[[#This Row],[S3]]</f>
        <v>27.433333333333621</v>
      </c>
      <c r="AE138" s="25">
        <f>foSecStockWatch[[#This Row],[d1open]]-foSecStockWatch[[#This Row],[d1high]]</f>
        <v>-7</v>
      </c>
      <c r="AF138" s="25">
        <f>foSecStockWatch[[#This Row],[Open-High]]*100/foSecStockWatch[[#This Row],[ltp]]</f>
        <v>-0.56360708534621573</v>
      </c>
      <c r="AG138" s="25">
        <f>foSecStockWatch[[#This Row],[d1high]]-foSecStockWatch[[#This Row],[d1low]]</f>
        <v>34</v>
      </c>
      <c r="AH138" s="25">
        <f>foSecStockWatch[[#This Row],[Open-Low]]*100/foSecStockWatch[[#This Row],[ltp]]</f>
        <v>2.7375201288244768</v>
      </c>
      <c r="AI138" s="25" t="b">
        <f>foSecStockWatch[[#This Row],[ltp]]&gt;foSecStockWatch[[#This Row],[d2close]]</f>
        <v>1</v>
      </c>
      <c r="AJ138" s="2">
        <v>1242</v>
      </c>
      <c r="AK138" s="2">
        <v>1249</v>
      </c>
      <c r="AL138" s="2">
        <v>1215</v>
      </c>
      <c r="AM138" s="2">
        <v>1243.5999999999999</v>
      </c>
      <c r="AN138" s="2">
        <v>1231.2</v>
      </c>
      <c r="AO138" s="2">
        <v>1242.45</v>
      </c>
      <c r="AP138" s="2">
        <v>1220</v>
      </c>
      <c r="AQ138" s="2">
        <v>1234.7</v>
      </c>
      <c r="AR138" s="2">
        <v>1200</v>
      </c>
      <c r="AS138" s="2">
        <v>1236.25</v>
      </c>
      <c r="AT138" s="2">
        <v>1177.05</v>
      </c>
      <c r="AU138" s="2">
        <v>1230.3</v>
      </c>
      <c r="AV138" s="2">
        <v>1255.0999999999999</v>
      </c>
      <c r="AW138" s="2">
        <v>1265.8</v>
      </c>
      <c r="AX138" s="2">
        <v>1241</v>
      </c>
      <c r="AY138" s="2">
        <v>1259</v>
      </c>
      <c r="AZ138" s="1"/>
      <c r="BA138" s="1"/>
      <c r="BB138" s="1"/>
      <c r="BC138" s="1"/>
    </row>
    <row r="139" spans="1:55" ht="13.8" hidden="1" x14ac:dyDescent="0.3">
      <c r="A139" s="19" t="s">
        <v>140</v>
      </c>
      <c r="B139" s="20">
        <v>1648</v>
      </c>
      <c r="C139" s="5" t="str">
        <f>IF(foSecStockWatch[[#This Row],[ltp]] &gt;=foSecStockWatch[[#This Row],[max]],"BUY","NA")</f>
        <v>NA</v>
      </c>
      <c r="D139" s="22">
        <f>MAX(foSecStockWatch[[#This Row],[d1high]],foSecStockWatch[[#This Row],[d2high]],foSecStockWatch[[#This Row],[d3high]],foSecStockWatch[[#This Row],[d4high]])</f>
        <v>1705.05</v>
      </c>
      <c r="E139" s="22">
        <f>MIN(foSecStockWatch[[#This Row],[d1low]],foSecStockWatch[[#This Row],[d2low]],foSecStockWatch[[#This Row],[d3low]],foSecStockWatch[[#This Row],[d4low]])</f>
        <v>1582</v>
      </c>
      <c r="F139" s="22" t="str">
        <f>IF(foSecStockWatch[[#This Row],[ltp]] &lt;=foSecStockWatch[[#This Row],[low]],"SELL","NA")</f>
        <v>NA</v>
      </c>
      <c r="G139" s="23">
        <v>1962</v>
      </c>
      <c r="H139" s="23">
        <v>1452</v>
      </c>
      <c r="I139" s="26">
        <f>100-foSecStockWatch[[#This Row],[max]]*100/foSecStockWatch[[#This Row],[52_high]]</f>
        <v>13.096330275229363</v>
      </c>
      <c r="J139" s="27">
        <f>foSecStockWatch[[#This Row],[52_low]]*100/foSecStockWatch[[#This Row],[max]]</f>
        <v>85.158792997272812</v>
      </c>
      <c r="K139" s="25">
        <f>foSecStockWatch[[#This Row],[ltp]]-foSecStockWatch[[#This Row],[d2high]]</f>
        <v>-57.049999999999955</v>
      </c>
      <c r="L139" s="25">
        <f>foSecStockWatch[[#This Row],[ltp]]-foSecStockWatch[[#This Row],[d2low]]</f>
        <v>-40.25</v>
      </c>
      <c r="M139" s="25">
        <f>AVERAGE(foSecStockWatch[[#This Row],[d2high]],foSecStockWatch[[#This Row],[d3high]],foSecStockWatch[[#This Row],[d4high]])</f>
        <v>1673.6833333333334</v>
      </c>
      <c r="N139" s="25">
        <f>AVERAGE(foSecStockWatch[[#This Row],[d2low]],foSecStockWatch[[#This Row],[d3low]],foSecStockWatch[[#This Row],[d4low]])</f>
        <v>1645.4833333333333</v>
      </c>
      <c r="O139" s="25" t="str">
        <f>IF(foSecStockWatch[[#This Row],[ltp]] &lt;=foSecStockWatch[[#This Row],[LowAvg]],"RED","NA")</f>
        <v>NA</v>
      </c>
      <c r="P139" s="25" t="str">
        <f>IF(foSecStockWatch[[#This Row],[ltp]] &gt;foSecStockWatch[[#This Row],[HighAvg]],"GREEN","NA")</f>
        <v>NA</v>
      </c>
      <c r="Q139" s="25">
        <f>2*foSecStockWatch[[#This Row],[PIVOT]]-foSecStockWatch[[#This Row],[d2low]]</f>
        <v>1610.6166666666668</v>
      </c>
      <c r="R139" s="25">
        <f>foSecStockWatch[[#This Row],[PIVOT]]+foSecStockWatch[[#This Row],[d2high]]-foSecStockWatch[[#This Row],[d2low]]</f>
        <v>1666.2333333333336</v>
      </c>
      <c r="S139" s="25">
        <f>foSecStockWatch[[#This Row],[R1]]+foSecStockWatch[[#This Row],[d2high]]-foSecStockWatch[[#This Row],[d2low]]</f>
        <v>1627.416666666667</v>
      </c>
      <c r="T139" s="25">
        <f>AVERAGE(foSecStockWatch[[#This Row],[d2high]],foSecStockWatch[[#This Row],[d2close]],foSecStockWatch[[#This Row],[d2low]])</f>
        <v>1649.4333333333334</v>
      </c>
      <c r="U139" s="25">
        <f>foSecStockWatch[[#This Row],[PIVOT]]*2-foSecStockWatch[[#This Row],[d2high]]</f>
        <v>1593.8166666666668</v>
      </c>
      <c r="V139" s="25">
        <f>foSecStockWatch[[#This Row],[PIVOT]]-(foSecStockWatch[[#This Row],[d2high]]-foSecStockWatch[[#This Row],[d2low]])</f>
        <v>1632.6333333333334</v>
      </c>
      <c r="W139" s="25">
        <f>foSecStockWatch[[#This Row],[S1]]-(foSecStockWatch[[#This Row],[d2high]]-foSecStockWatch[[#This Row],[d2low]])</f>
        <v>1577.0166666666669</v>
      </c>
      <c r="X139" s="25">
        <f>foSecStockWatch[[#This Row],[ltp]]-foSecStockWatch[[#This Row],[PIVOT]]</f>
        <v>-1.433333333333394</v>
      </c>
      <c r="Y139" s="25">
        <f>foSecStockWatch[[#This Row],[ltp]]-foSecStockWatch[[#This Row],[R1]]</f>
        <v>37.383333333333212</v>
      </c>
      <c r="Z139" s="25">
        <f>foSecStockWatch[[#This Row],[ltp]]-foSecStockWatch[[#This Row],[R2]]</f>
        <v>-18.233333333333576</v>
      </c>
      <c r="AA139" s="25">
        <f>foSecStockWatch[[#This Row],[ltp]]-foSecStockWatch[[#This Row],[R3]]</f>
        <v>20.58333333333303</v>
      </c>
      <c r="AB139" s="25">
        <f>foSecStockWatch[[#This Row],[ltp]]-foSecStockWatch[[#This Row],[S1]]</f>
        <v>54.183333333333167</v>
      </c>
      <c r="AC139" s="25">
        <f>foSecStockWatch[[#This Row],[ltp]]-foSecStockWatch[[#This Row],[S2]]</f>
        <v>15.366666666666561</v>
      </c>
      <c r="AD139" s="25">
        <f>foSecStockWatch[[#This Row],[ltp]]-foSecStockWatch[[#This Row],[S3]]</f>
        <v>70.983333333333121</v>
      </c>
      <c r="AE139" s="25">
        <f>foSecStockWatch[[#This Row],[d1open]]-foSecStockWatch[[#This Row],[d1high]]</f>
        <v>9.9999999999909051E-2</v>
      </c>
      <c r="AF139" s="25">
        <f>foSecStockWatch[[#This Row],[Open-High]]*100/foSecStockWatch[[#This Row],[ltp]]</f>
        <v>6.0679611650430246E-3</v>
      </c>
      <c r="AG139" s="25">
        <f>foSecStockWatch[[#This Row],[d1high]]-foSecStockWatch[[#This Row],[d1low]]</f>
        <v>52.900000000000091</v>
      </c>
      <c r="AH139" s="25">
        <f>foSecStockWatch[[#This Row],[Open-Low]]*100/foSecStockWatch[[#This Row],[ltp]]</f>
        <v>3.209951456310685</v>
      </c>
      <c r="AI139" s="25" t="b">
        <f>foSecStockWatch[[#This Row],[ltp]]&gt;foSecStockWatch[[#This Row],[d2close]]</f>
        <v>1</v>
      </c>
      <c r="AJ139" s="2">
        <v>1690</v>
      </c>
      <c r="AK139" s="2">
        <v>1689.9</v>
      </c>
      <c r="AL139" s="2">
        <v>1637</v>
      </c>
      <c r="AM139" s="2">
        <v>1644.35</v>
      </c>
      <c r="AN139" s="2">
        <v>1565</v>
      </c>
      <c r="AO139" s="2">
        <v>1705.05</v>
      </c>
      <c r="AP139" s="2">
        <v>1555</v>
      </c>
      <c r="AQ139" s="2">
        <v>1688.25</v>
      </c>
      <c r="AR139" s="2">
        <v>1608.3</v>
      </c>
      <c r="AS139" s="2">
        <v>1671</v>
      </c>
      <c r="AT139" s="2">
        <v>1608.3</v>
      </c>
      <c r="AU139" s="2">
        <v>1666.2</v>
      </c>
      <c r="AV139" s="2">
        <v>1624.75</v>
      </c>
      <c r="AW139" s="2">
        <v>1645</v>
      </c>
      <c r="AX139" s="2">
        <v>1582</v>
      </c>
      <c r="AY139" s="2">
        <v>1614</v>
      </c>
      <c r="AZ139" s="1"/>
      <c r="BA139" s="1"/>
      <c r="BB139" s="1"/>
      <c r="BC139" s="1"/>
    </row>
    <row r="140" spans="1:55" ht="13.8" hidden="1" x14ac:dyDescent="0.3">
      <c r="A140" s="19" t="s">
        <v>141</v>
      </c>
      <c r="B140" s="20">
        <v>282.10000000000002</v>
      </c>
      <c r="C140" s="5" t="str">
        <f>IF(foSecStockWatch[[#This Row],[ltp]] &gt;=foSecStockWatch[[#This Row],[max]],"BUY","NA")</f>
        <v>NA</v>
      </c>
      <c r="D140" s="22">
        <f>MAX(foSecStockWatch[[#This Row],[d1high]],foSecStockWatch[[#This Row],[d2high]],foSecStockWatch[[#This Row],[d3high]],foSecStockWatch[[#This Row],[d4high]])</f>
        <v>286</v>
      </c>
      <c r="E140" s="22">
        <f>MIN(foSecStockWatch[[#This Row],[d1low]],foSecStockWatch[[#This Row],[d2low]],foSecStockWatch[[#This Row],[d3low]],foSecStockWatch[[#This Row],[d4low]])</f>
        <v>275</v>
      </c>
      <c r="F140" s="22" t="str">
        <f>IF(foSecStockWatch[[#This Row],[ltp]] &lt;=foSecStockWatch[[#This Row],[low]],"SELL","NA")</f>
        <v>NA</v>
      </c>
      <c r="G140" s="23">
        <v>313.7</v>
      </c>
      <c r="H140" s="23">
        <v>218.5</v>
      </c>
      <c r="I140" s="26">
        <f>100-foSecStockWatch[[#This Row],[max]]*100/foSecStockWatch[[#This Row],[52_high]]</f>
        <v>8.8300924450111609</v>
      </c>
      <c r="J140" s="27">
        <f>foSecStockWatch[[#This Row],[52_low]]*100/foSecStockWatch[[#This Row],[max]]</f>
        <v>76.3986013986014</v>
      </c>
      <c r="K140" s="25">
        <f>foSecStockWatch[[#This Row],[ltp]]-foSecStockWatch[[#This Row],[d2high]]</f>
        <v>-2.1499999999999773</v>
      </c>
      <c r="L140" s="25">
        <f>foSecStockWatch[[#This Row],[ltp]]-foSecStockWatch[[#This Row],[d2low]]</f>
        <v>0.55000000000001137</v>
      </c>
      <c r="M140" s="25">
        <f>AVERAGE(foSecStockWatch[[#This Row],[d2high]],foSecStockWatch[[#This Row],[d3high]],foSecStockWatch[[#This Row],[d4high]])</f>
        <v>283.61666666666667</v>
      </c>
      <c r="N140" s="25">
        <f>AVERAGE(foSecStockWatch[[#This Row],[d2low]],foSecStockWatch[[#This Row],[d3low]],foSecStockWatch[[#This Row],[d4low]])</f>
        <v>279.8</v>
      </c>
      <c r="O140" s="25" t="str">
        <f>IF(foSecStockWatch[[#This Row],[ltp]] &lt;=foSecStockWatch[[#This Row],[LowAvg]],"RED","NA")</f>
        <v>NA</v>
      </c>
      <c r="P140" s="25" t="str">
        <f>IF(foSecStockWatch[[#This Row],[ltp]] &gt;foSecStockWatch[[#This Row],[HighAvg]],"GREEN","NA")</f>
        <v>NA</v>
      </c>
      <c r="Q140" s="25">
        <f>2*foSecStockWatch[[#This Row],[PIVOT]]-foSecStockWatch[[#This Row],[d2low]]</f>
        <v>282.34999999999997</v>
      </c>
      <c r="R140" s="25">
        <f>foSecStockWatch[[#This Row],[PIVOT]]+foSecStockWatch[[#This Row],[d2high]]-foSecStockWatch[[#This Row],[d2low]]</f>
        <v>284.65000000000003</v>
      </c>
      <c r="S140" s="25">
        <f>foSecStockWatch[[#This Row],[R1]]+foSecStockWatch[[#This Row],[d2high]]-foSecStockWatch[[#This Row],[d2low]]</f>
        <v>285.0499999999999</v>
      </c>
      <c r="T140" s="25">
        <f>AVERAGE(foSecStockWatch[[#This Row],[d2high]],foSecStockWatch[[#This Row],[d2close]],foSecStockWatch[[#This Row],[d2low]])</f>
        <v>281.95</v>
      </c>
      <c r="U140" s="25">
        <f>foSecStockWatch[[#This Row],[PIVOT]]*2-foSecStockWatch[[#This Row],[d2high]]</f>
        <v>279.64999999999998</v>
      </c>
      <c r="V140" s="25">
        <f>foSecStockWatch[[#This Row],[PIVOT]]-(foSecStockWatch[[#This Row],[d2high]]-foSecStockWatch[[#This Row],[d2low]])</f>
        <v>279.25</v>
      </c>
      <c r="W140" s="25">
        <f>foSecStockWatch[[#This Row],[S1]]-(foSecStockWatch[[#This Row],[d2high]]-foSecStockWatch[[#This Row],[d2low]])</f>
        <v>276.95</v>
      </c>
      <c r="X140" s="25">
        <f>foSecStockWatch[[#This Row],[ltp]]-foSecStockWatch[[#This Row],[PIVOT]]</f>
        <v>0.15000000000003411</v>
      </c>
      <c r="Y140" s="25">
        <f>foSecStockWatch[[#This Row],[ltp]]-foSecStockWatch[[#This Row],[R1]]</f>
        <v>-0.24999999999994316</v>
      </c>
      <c r="Z140" s="25">
        <f>foSecStockWatch[[#This Row],[ltp]]-foSecStockWatch[[#This Row],[R2]]</f>
        <v>-2.5500000000000114</v>
      </c>
      <c r="AA140" s="25">
        <f>foSecStockWatch[[#This Row],[ltp]]-foSecStockWatch[[#This Row],[R3]]</f>
        <v>-2.9499999999998749</v>
      </c>
      <c r="AB140" s="25">
        <f>foSecStockWatch[[#This Row],[ltp]]-foSecStockWatch[[#This Row],[S1]]</f>
        <v>2.4500000000000455</v>
      </c>
      <c r="AC140" s="25">
        <f>foSecStockWatch[[#This Row],[ltp]]-foSecStockWatch[[#This Row],[S2]]</f>
        <v>2.8500000000000227</v>
      </c>
      <c r="AD140" s="25">
        <f>foSecStockWatch[[#This Row],[ltp]]-foSecStockWatch[[#This Row],[S3]]</f>
        <v>5.1500000000000341</v>
      </c>
      <c r="AE140" s="25">
        <f>foSecStockWatch[[#This Row],[d1open]]-foSecStockWatch[[#This Row],[d1high]]</f>
        <v>-4</v>
      </c>
      <c r="AF140" s="25">
        <f>foSecStockWatch[[#This Row],[Open-High]]*100/foSecStockWatch[[#This Row],[ltp]]</f>
        <v>-1.4179369018078694</v>
      </c>
      <c r="AG140" s="25">
        <f>foSecStockWatch[[#This Row],[d1high]]-foSecStockWatch[[#This Row],[d1low]]</f>
        <v>5</v>
      </c>
      <c r="AH140" s="25">
        <f>foSecStockWatch[[#This Row],[Open-Low]]*100/foSecStockWatch[[#This Row],[ltp]]</f>
        <v>1.7724211272598367</v>
      </c>
      <c r="AI140" s="25" t="b">
        <f>foSecStockWatch[[#This Row],[ltp]]&gt;foSecStockWatch[[#This Row],[d2close]]</f>
        <v>1</v>
      </c>
      <c r="AJ140" s="2">
        <v>282</v>
      </c>
      <c r="AK140" s="2">
        <v>286</v>
      </c>
      <c r="AL140" s="2">
        <v>281</v>
      </c>
      <c r="AM140" s="2">
        <v>282.8</v>
      </c>
      <c r="AN140" s="2">
        <v>282.89999999999998</v>
      </c>
      <c r="AO140" s="2">
        <v>284.25</v>
      </c>
      <c r="AP140" s="2">
        <v>280.05</v>
      </c>
      <c r="AQ140" s="2">
        <v>281.55</v>
      </c>
      <c r="AR140" s="2">
        <v>275.3</v>
      </c>
      <c r="AS140" s="2">
        <v>284.60000000000002</v>
      </c>
      <c r="AT140" s="2">
        <v>275.3</v>
      </c>
      <c r="AU140" s="2">
        <v>282.85000000000002</v>
      </c>
      <c r="AV140" s="2">
        <v>280</v>
      </c>
      <c r="AW140" s="2">
        <v>282</v>
      </c>
      <c r="AX140" s="2">
        <v>275</v>
      </c>
      <c r="AY140" s="2">
        <v>277</v>
      </c>
      <c r="AZ140" s="1"/>
      <c r="BA140" s="1"/>
      <c r="BB140" s="1"/>
      <c r="BC140" s="1"/>
    </row>
    <row r="141" spans="1:55" ht="13.8" hidden="1" x14ac:dyDescent="0.3">
      <c r="A141" s="19" t="s">
        <v>142</v>
      </c>
      <c r="B141" s="20">
        <v>394.4</v>
      </c>
      <c r="C141" s="5" t="str">
        <f>IF(foSecStockWatch[[#This Row],[ltp]] &gt;=foSecStockWatch[[#This Row],[max]],"BUY","NA")</f>
        <v>NA</v>
      </c>
      <c r="D141" s="22">
        <f>MAX(foSecStockWatch[[#This Row],[d1high]],foSecStockWatch[[#This Row],[d2high]],foSecStockWatch[[#This Row],[d3high]],foSecStockWatch[[#This Row],[d4high]])</f>
        <v>400.7</v>
      </c>
      <c r="E141" s="22">
        <f>MIN(foSecStockWatch[[#This Row],[d1low]],foSecStockWatch[[#This Row],[d2low]],foSecStockWatch[[#This Row],[d3low]],foSecStockWatch[[#This Row],[d4low]])</f>
        <v>381</v>
      </c>
      <c r="F141" s="22" t="str">
        <f>IF(foSecStockWatch[[#This Row],[ltp]] &lt;=foSecStockWatch[[#This Row],[low]],"SELL","NA")</f>
        <v>NA</v>
      </c>
      <c r="G141" s="23">
        <v>586.4</v>
      </c>
      <c r="H141" s="23">
        <v>338.25</v>
      </c>
      <c r="I141" s="26">
        <f>100-foSecStockWatch[[#This Row],[max]]*100/foSecStockWatch[[#This Row],[52_high]]</f>
        <v>31.667803547066839</v>
      </c>
      <c r="J141" s="27">
        <f>foSecStockWatch[[#This Row],[52_low]]*100/foSecStockWatch[[#This Row],[max]]</f>
        <v>84.414774145245829</v>
      </c>
      <c r="K141" s="25">
        <f>foSecStockWatch[[#This Row],[ltp]]-foSecStockWatch[[#This Row],[d2high]]</f>
        <v>-2.3000000000000114</v>
      </c>
      <c r="L141" s="25">
        <f>foSecStockWatch[[#This Row],[ltp]]-foSecStockWatch[[#This Row],[d2low]]</f>
        <v>9.9499999999999886</v>
      </c>
      <c r="M141" s="25">
        <f>AVERAGE(foSecStockWatch[[#This Row],[d2high]],foSecStockWatch[[#This Row],[d3high]],foSecStockWatch[[#This Row],[d4high]])</f>
        <v>399.3</v>
      </c>
      <c r="N141" s="25">
        <f>AVERAGE(foSecStockWatch[[#This Row],[d2low]],foSecStockWatch[[#This Row],[d3low]],foSecStockWatch[[#This Row],[d4low]])</f>
        <v>387.4666666666667</v>
      </c>
      <c r="O141" s="25" t="str">
        <f>IF(foSecStockWatch[[#This Row],[ltp]] &lt;=foSecStockWatch[[#This Row],[LowAvg]],"RED","NA")</f>
        <v>NA</v>
      </c>
      <c r="P141" s="25" t="str">
        <f>IF(foSecStockWatch[[#This Row],[ltp]] &gt;foSecStockWatch[[#This Row],[HighAvg]],"GREEN","NA")</f>
        <v>NA</v>
      </c>
      <c r="Q141" s="25">
        <f>2*foSecStockWatch[[#This Row],[PIVOT]]-foSecStockWatch[[#This Row],[d2low]]</f>
        <v>391.01666666666671</v>
      </c>
      <c r="R141" s="25">
        <f>foSecStockWatch[[#This Row],[PIVOT]]+foSecStockWatch[[#This Row],[d2high]]-foSecStockWatch[[#This Row],[d2low]]</f>
        <v>399.98333333333341</v>
      </c>
      <c r="S141" s="25">
        <f>foSecStockWatch[[#This Row],[R1]]+foSecStockWatch[[#This Row],[d2high]]-foSecStockWatch[[#This Row],[d2low]]</f>
        <v>403.26666666666671</v>
      </c>
      <c r="T141" s="25">
        <f>AVERAGE(foSecStockWatch[[#This Row],[d2high]],foSecStockWatch[[#This Row],[d2close]],foSecStockWatch[[#This Row],[d2low]])</f>
        <v>387.73333333333335</v>
      </c>
      <c r="U141" s="25">
        <f>foSecStockWatch[[#This Row],[PIVOT]]*2-foSecStockWatch[[#This Row],[d2high]]</f>
        <v>378.76666666666671</v>
      </c>
      <c r="V141" s="25">
        <f>foSecStockWatch[[#This Row],[PIVOT]]-(foSecStockWatch[[#This Row],[d2high]]-foSecStockWatch[[#This Row],[d2low]])</f>
        <v>375.48333333333335</v>
      </c>
      <c r="W141" s="25">
        <f>foSecStockWatch[[#This Row],[S1]]-(foSecStockWatch[[#This Row],[d2high]]-foSecStockWatch[[#This Row],[d2low]])</f>
        <v>366.51666666666671</v>
      </c>
      <c r="X141" s="25">
        <f>foSecStockWatch[[#This Row],[ltp]]-foSecStockWatch[[#This Row],[PIVOT]]</f>
        <v>6.6666666666666288</v>
      </c>
      <c r="Y141" s="25">
        <f>foSecStockWatch[[#This Row],[ltp]]-foSecStockWatch[[#This Row],[R1]]</f>
        <v>3.3833333333332689</v>
      </c>
      <c r="Z141" s="25">
        <f>foSecStockWatch[[#This Row],[ltp]]-foSecStockWatch[[#This Row],[R2]]</f>
        <v>-5.5833333333334281</v>
      </c>
      <c r="AA141" s="25">
        <f>foSecStockWatch[[#This Row],[ltp]]-foSecStockWatch[[#This Row],[R3]]</f>
        <v>-8.8666666666667311</v>
      </c>
      <c r="AB141" s="25">
        <f>foSecStockWatch[[#This Row],[ltp]]-foSecStockWatch[[#This Row],[S1]]</f>
        <v>15.633333333333269</v>
      </c>
      <c r="AC141" s="25">
        <f>foSecStockWatch[[#This Row],[ltp]]-foSecStockWatch[[#This Row],[S2]]</f>
        <v>18.916666666666629</v>
      </c>
      <c r="AD141" s="25">
        <f>foSecStockWatch[[#This Row],[ltp]]-foSecStockWatch[[#This Row],[S3]]</f>
        <v>27.883333333333269</v>
      </c>
      <c r="AE141" s="25">
        <f>foSecStockWatch[[#This Row],[d1open]]-foSecStockWatch[[#This Row],[d1high]]</f>
        <v>-10.899999999999977</v>
      </c>
      <c r="AF141" s="25">
        <f>foSecStockWatch[[#This Row],[Open-High]]*100/foSecStockWatch[[#This Row],[ltp]]</f>
        <v>-2.7636916835699741</v>
      </c>
      <c r="AG141" s="25">
        <f>foSecStockWatch[[#This Row],[d1high]]-foSecStockWatch[[#This Row],[d1low]]</f>
        <v>14.899999999999977</v>
      </c>
      <c r="AH141" s="25">
        <f>foSecStockWatch[[#This Row],[Open-Low]]*100/foSecStockWatch[[#This Row],[ltp]]</f>
        <v>3.7778904665314346</v>
      </c>
      <c r="AI141" s="25" t="b">
        <f>foSecStockWatch[[#This Row],[ltp]]&gt;foSecStockWatch[[#This Row],[d2close]]</f>
        <v>1</v>
      </c>
      <c r="AJ141" s="2">
        <v>386</v>
      </c>
      <c r="AK141" s="2">
        <v>396.9</v>
      </c>
      <c r="AL141" s="2">
        <v>382</v>
      </c>
      <c r="AM141" s="2">
        <v>394</v>
      </c>
      <c r="AN141" s="2">
        <v>396.7</v>
      </c>
      <c r="AO141" s="2">
        <v>396.7</v>
      </c>
      <c r="AP141" s="2">
        <v>382.05</v>
      </c>
      <c r="AQ141" s="2">
        <v>384.45</v>
      </c>
      <c r="AR141" s="2">
        <v>395</v>
      </c>
      <c r="AS141" s="2">
        <v>400.7</v>
      </c>
      <c r="AT141" s="2">
        <v>388.25</v>
      </c>
      <c r="AU141" s="2">
        <v>396.95</v>
      </c>
      <c r="AV141" s="2">
        <v>390</v>
      </c>
      <c r="AW141" s="2">
        <v>400.5</v>
      </c>
      <c r="AX141" s="2">
        <v>381</v>
      </c>
      <c r="AY141" s="2">
        <v>394</v>
      </c>
      <c r="AZ141" s="1"/>
      <c r="BA141" s="1"/>
      <c r="BB141" s="1"/>
      <c r="BC141" s="1"/>
    </row>
    <row r="142" spans="1:55" ht="13.8" hidden="1" x14ac:dyDescent="0.3">
      <c r="A142" s="19" t="s">
        <v>143</v>
      </c>
      <c r="B142" s="20">
        <v>1265.25</v>
      </c>
      <c r="C142" s="5" t="str">
        <f>IF(foSecStockWatch[[#This Row],[ltp]] &gt;=foSecStockWatch[[#This Row],[max]],"BUY","NA")</f>
        <v>NA</v>
      </c>
      <c r="D142" s="22">
        <f>MAX(foSecStockWatch[[#This Row],[d1high]],foSecStockWatch[[#This Row],[d2high]],foSecStockWatch[[#This Row],[d3high]],foSecStockWatch[[#This Row],[d4high]])</f>
        <v>1304.75</v>
      </c>
      <c r="E142" s="22">
        <f>MIN(foSecStockWatch[[#This Row],[d1low]],foSecStockWatch[[#This Row],[d2low]],foSecStockWatch[[#This Row],[d3low]],foSecStockWatch[[#This Row],[d4low]])</f>
        <v>1247</v>
      </c>
      <c r="F142" s="22" t="str">
        <f>IF(foSecStockWatch[[#This Row],[ltp]] &lt;=foSecStockWatch[[#This Row],[low]],"SELL","NA")</f>
        <v>NA</v>
      </c>
      <c r="G142" s="23">
        <v>1491.4</v>
      </c>
      <c r="H142" s="23">
        <v>1104.75</v>
      </c>
      <c r="I142" s="26">
        <f>100-foSecStockWatch[[#This Row],[max]]*100/foSecStockWatch[[#This Row],[52_high]]</f>
        <v>12.515086495909884</v>
      </c>
      <c r="J142" s="27">
        <f>foSecStockWatch[[#This Row],[52_low]]*100/foSecStockWatch[[#This Row],[max]]</f>
        <v>84.671392987162292</v>
      </c>
      <c r="K142" s="25">
        <f>foSecStockWatch[[#This Row],[ltp]]-foSecStockWatch[[#This Row],[d2high]]</f>
        <v>-39.5</v>
      </c>
      <c r="L142" s="25">
        <f>foSecStockWatch[[#This Row],[ltp]]-foSecStockWatch[[#This Row],[d2low]]</f>
        <v>-16.150000000000091</v>
      </c>
      <c r="M142" s="25">
        <f>AVERAGE(foSecStockWatch[[#This Row],[d2high]],foSecStockWatch[[#This Row],[d3high]],foSecStockWatch[[#This Row],[d4high]])</f>
        <v>1293.5166666666667</v>
      </c>
      <c r="N142" s="25">
        <f>AVERAGE(foSecStockWatch[[#This Row],[d2low]],foSecStockWatch[[#This Row],[d3low]],foSecStockWatch[[#This Row],[d4low]])</f>
        <v>1270.3166666666666</v>
      </c>
      <c r="O142" s="25" t="str">
        <f>IF(foSecStockWatch[[#This Row],[ltp]] &lt;=foSecStockWatch[[#This Row],[LowAvg]],"RED","NA")</f>
        <v>RED</v>
      </c>
      <c r="P142" s="25" t="str">
        <f>IF(foSecStockWatch[[#This Row],[ltp]] &gt;foSecStockWatch[[#This Row],[HighAvg]],"GREEN","NA")</f>
        <v>NA</v>
      </c>
      <c r="Q142" s="25">
        <f>2*foSecStockWatch[[#This Row],[PIVOT]]-foSecStockWatch[[#This Row],[d2low]]</f>
        <v>1289.3666666666668</v>
      </c>
      <c r="R142" s="25">
        <f>foSecStockWatch[[#This Row],[PIVOT]]+foSecStockWatch[[#This Row],[d2high]]-foSecStockWatch[[#This Row],[d2low]]</f>
        <v>1308.7333333333331</v>
      </c>
      <c r="S142" s="25">
        <f>foSecStockWatch[[#This Row],[R1]]+foSecStockWatch[[#This Row],[d2high]]-foSecStockWatch[[#This Row],[d2low]]</f>
        <v>1312.7166666666667</v>
      </c>
      <c r="T142" s="25">
        <f>AVERAGE(foSecStockWatch[[#This Row],[d2high]],foSecStockWatch[[#This Row],[d2close]],foSecStockWatch[[#This Row],[d2low]])</f>
        <v>1285.3833333333334</v>
      </c>
      <c r="U142" s="25">
        <f>foSecStockWatch[[#This Row],[PIVOT]]*2-foSecStockWatch[[#This Row],[d2high]]</f>
        <v>1266.0166666666669</v>
      </c>
      <c r="V142" s="25">
        <f>foSecStockWatch[[#This Row],[PIVOT]]-(foSecStockWatch[[#This Row],[d2high]]-foSecStockWatch[[#This Row],[d2low]])</f>
        <v>1262.0333333333335</v>
      </c>
      <c r="W142" s="25">
        <f>foSecStockWatch[[#This Row],[S1]]-(foSecStockWatch[[#This Row],[d2high]]-foSecStockWatch[[#This Row],[d2low]])</f>
        <v>1242.666666666667</v>
      </c>
      <c r="X142" s="25">
        <f>foSecStockWatch[[#This Row],[ltp]]-foSecStockWatch[[#This Row],[PIVOT]]</f>
        <v>-20.133333333333439</v>
      </c>
      <c r="Y142" s="25">
        <f>foSecStockWatch[[#This Row],[ltp]]-foSecStockWatch[[#This Row],[R1]]</f>
        <v>-24.116666666666788</v>
      </c>
      <c r="Z142" s="25">
        <f>foSecStockWatch[[#This Row],[ltp]]-foSecStockWatch[[#This Row],[R2]]</f>
        <v>-43.483333333333121</v>
      </c>
      <c r="AA142" s="25">
        <f>foSecStockWatch[[#This Row],[ltp]]-foSecStockWatch[[#This Row],[R3]]</f>
        <v>-47.466666666666697</v>
      </c>
      <c r="AB142" s="25">
        <f>foSecStockWatch[[#This Row],[ltp]]-foSecStockWatch[[#This Row],[S1]]</f>
        <v>-0.76666666666687888</v>
      </c>
      <c r="AC142" s="25">
        <f>foSecStockWatch[[#This Row],[ltp]]-foSecStockWatch[[#This Row],[S2]]</f>
        <v>3.2166666666664696</v>
      </c>
      <c r="AD142" s="25">
        <f>foSecStockWatch[[#This Row],[ltp]]-foSecStockWatch[[#This Row],[S3]]</f>
        <v>22.58333333333303</v>
      </c>
      <c r="AE142" s="25">
        <f>foSecStockWatch[[#This Row],[d1open]]-foSecStockWatch[[#This Row],[d1high]]</f>
        <v>-6.75</v>
      </c>
      <c r="AF142" s="25">
        <f>foSecStockWatch[[#This Row],[Open-High]]*100/foSecStockWatch[[#This Row],[ltp]]</f>
        <v>-0.53349140486069946</v>
      </c>
      <c r="AG142" s="25">
        <f>foSecStockWatch[[#This Row],[d1high]]-foSecStockWatch[[#This Row],[d1low]]</f>
        <v>40.75</v>
      </c>
      <c r="AH142" s="25">
        <f>foSecStockWatch[[#This Row],[Open-Low]]*100/foSecStockWatch[[#This Row],[ltp]]</f>
        <v>3.2207073700849636</v>
      </c>
      <c r="AI142" s="25" t="b">
        <f>foSecStockWatch[[#This Row],[ltp]]&gt;foSecStockWatch[[#This Row],[d2close]]</f>
        <v>0</v>
      </c>
      <c r="AJ142" s="2">
        <v>1281</v>
      </c>
      <c r="AK142" s="2">
        <v>1287.75</v>
      </c>
      <c r="AL142" s="2">
        <v>1247</v>
      </c>
      <c r="AM142" s="2">
        <v>1263.3499999999999</v>
      </c>
      <c r="AN142" s="2">
        <v>1278</v>
      </c>
      <c r="AO142" s="2">
        <v>1304.75</v>
      </c>
      <c r="AP142" s="2">
        <v>1270</v>
      </c>
      <c r="AQ142" s="2">
        <v>1281.4000000000001</v>
      </c>
      <c r="AR142" s="2">
        <v>1254.1500000000001</v>
      </c>
      <c r="AS142" s="2">
        <v>1300</v>
      </c>
      <c r="AT142" s="2">
        <v>1246</v>
      </c>
      <c r="AU142" s="2">
        <v>1281.55</v>
      </c>
      <c r="AV142" s="2">
        <v>1271.4000000000001</v>
      </c>
      <c r="AW142" s="2">
        <v>1275.8</v>
      </c>
      <c r="AX142" s="2">
        <v>1248</v>
      </c>
      <c r="AY142" s="2">
        <v>1254</v>
      </c>
      <c r="AZ142" s="1"/>
      <c r="BA142" s="1"/>
      <c r="BB142" s="1"/>
      <c r="BC142" s="1"/>
    </row>
    <row r="143" spans="1:55" ht="13.8" hidden="1" x14ac:dyDescent="0.3">
      <c r="A143" s="19" t="s">
        <v>144</v>
      </c>
      <c r="B143" s="20">
        <v>298.60000000000002</v>
      </c>
      <c r="C143" s="5" t="str">
        <f>IF(foSecStockWatch[[#This Row],[ltp]] &gt;=foSecStockWatch[[#This Row],[max]],"BUY","NA")</f>
        <v>NA</v>
      </c>
      <c r="D143" s="22">
        <f>MAX(foSecStockWatch[[#This Row],[d1high]],foSecStockWatch[[#This Row],[d2high]],foSecStockWatch[[#This Row],[d3high]],foSecStockWatch[[#This Row],[d4high]])</f>
        <v>311.25</v>
      </c>
      <c r="E143" s="22">
        <f>MIN(foSecStockWatch[[#This Row],[d1low]],foSecStockWatch[[#This Row],[d2low]],foSecStockWatch[[#This Row],[d3low]],foSecStockWatch[[#This Row],[d4low]])</f>
        <v>293</v>
      </c>
      <c r="F143" s="22" t="str">
        <f>IF(foSecStockWatch[[#This Row],[ltp]] &lt;=foSecStockWatch[[#This Row],[low]],"SELL","NA")</f>
        <v>NA</v>
      </c>
      <c r="G143" s="23">
        <v>371.6</v>
      </c>
      <c r="H143" s="23">
        <v>166.5</v>
      </c>
      <c r="I143" s="26">
        <f>100-foSecStockWatch[[#This Row],[max]]*100/foSecStockWatch[[#This Row],[52_high]]</f>
        <v>16.240581270183</v>
      </c>
      <c r="J143" s="27">
        <f>foSecStockWatch[[#This Row],[52_low]]*100/foSecStockWatch[[#This Row],[max]]</f>
        <v>53.493975903614455</v>
      </c>
      <c r="K143" s="25">
        <f>foSecStockWatch[[#This Row],[ltp]]-foSecStockWatch[[#This Row],[d2high]]</f>
        <v>-5.3999999999999773</v>
      </c>
      <c r="L143" s="25">
        <f>foSecStockWatch[[#This Row],[ltp]]-foSecStockWatch[[#This Row],[d2low]]</f>
        <v>1.0500000000000114</v>
      </c>
      <c r="M143" s="25">
        <f>AVERAGE(foSecStockWatch[[#This Row],[d2high]],foSecStockWatch[[#This Row],[d3high]],foSecStockWatch[[#This Row],[d4high]])</f>
        <v>307.03333333333336</v>
      </c>
      <c r="N143" s="25">
        <f>AVERAGE(foSecStockWatch[[#This Row],[d2low]],foSecStockWatch[[#This Row],[d3low]],foSecStockWatch[[#This Row],[d4low]])</f>
        <v>298.33333333333331</v>
      </c>
      <c r="O143" s="25" t="str">
        <f>IF(foSecStockWatch[[#This Row],[ltp]] &lt;=foSecStockWatch[[#This Row],[LowAvg]],"RED","NA")</f>
        <v>NA</v>
      </c>
      <c r="P143" s="25" t="str">
        <f>IF(foSecStockWatch[[#This Row],[ltp]] &gt;foSecStockWatch[[#This Row],[HighAvg]],"GREEN","NA")</f>
        <v>NA</v>
      </c>
      <c r="Q143" s="25">
        <f>2*foSecStockWatch[[#This Row],[PIVOT]]-foSecStockWatch[[#This Row],[d2low]]</f>
        <v>300.14999999999992</v>
      </c>
      <c r="R143" s="25">
        <f>foSecStockWatch[[#This Row],[PIVOT]]+foSecStockWatch[[#This Row],[d2high]]-foSecStockWatch[[#This Row],[d2low]]</f>
        <v>305.2999999999999</v>
      </c>
      <c r="S143" s="25">
        <f>foSecStockWatch[[#This Row],[R1]]+foSecStockWatch[[#This Row],[d2high]]-foSecStockWatch[[#This Row],[d2low]]</f>
        <v>306.59999999999985</v>
      </c>
      <c r="T143" s="25">
        <f>AVERAGE(foSecStockWatch[[#This Row],[d2high]],foSecStockWatch[[#This Row],[d2close]],foSecStockWatch[[#This Row],[d2low]])</f>
        <v>298.84999999999997</v>
      </c>
      <c r="U143" s="25">
        <f>foSecStockWatch[[#This Row],[PIVOT]]*2-foSecStockWatch[[#This Row],[d2high]]</f>
        <v>293.69999999999993</v>
      </c>
      <c r="V143" s="25">
        <f>foSecStockWatch[[#This Row],[PIVOT]]-(foSecStockWatch[[#This Row],[d2high]]-foSecStockWatch[[#This Row],[d2low]])</f>
        <v>292.39999999999998</v>
      </c>
      <c r="W143" s="25">
        <f>foSecStockWatch[[#This Row],[S1]]-(foSecStockWatch[[#This Row],[d2high]]-foSecStockWatch[[#This Row],[d2low]])</f>
        <v>287.24999999999994</v>
      </c>
      <c r="X143" s="25">
        <f>foSecStockWatch[[#This Row],[ltp]]-foSecStockWatch[[#This Row],[PIVOT]]</f>
        <v>-0.24999999999994316</v>
      </c>
      <c r="Y143" s="25">
        <f>foSecStockWatch[[#This Row],[ltp]]-foSecStockWatch[[#This Row],[R1]]</f>
        <v>-1.5499999999998977</v>
      </c>
      <c r="Z143" s="25">
        <f>foSecStockWatch[[#This Row],[ltp]]-foSecStockWatch[[#This Row],[R2]]</f>
        <v>-6.6999999999998749</v>
      </c>
      <c r="AA143" s="25">
        <f>foSecStockWatch[[#This Row],[ltp]]-foSecStockWatch[[#This Row],[R3]]</f>
        <v>-7.9999999999998295</v>
      </c>
      <c r="AB143" s="25">
        <f>foSecStockWatch[[#This Row],[ltp]]-foSecStockWatch[[#This Row],[S1]]</f>
        <v>4.9000000000000909</v>
      </c>
      <c r="AC143" s="25">
        <f>foSecStockWatch[[#This Row],[ltp]]-foSecStockWatch[[#This Row],[S2]]</f>
        <v>6.2000000000000455</v>
      </c>
      <c r="AD143" s="25">
        <f>foSecStockWatch[[#This Row],[ltp]]-foSecStockWatch[[#This Row],[S3]]</f>
        <v>11.35000000000008</v>
      </c>
      <c r="AE143" s="25">
        <f>foSecStockWatch[[#This Row],[d1open]]-foSecStockWatch[[#This Row],[d1high]]</f>
        <v>-6.1999999999999886</v>
      </c>
      <c r="AF143" s="25">
        <f>foSecStockWatch[[#This Row],[Open-High]]*100/foSecStockWatch[[#This Row],[ltp]]</f>
        <v>-2.0763563295378393</v>
      </c>
      <c r="AG143" s="25">
        <f>foSecStockWatch[[#This Row],[d1high]]-foSecStockWatch[[#This Row],[d1low]]</f>
        <v>11.199999999999989</v>
      </c>
      <c r="AH143" s="25">
        <f>foSecStockWatch[[#This Row],[Open-Low]]*100/foSecStockWatch[[#This Row],[ltp]]</f>
        <v>3.7508372404554549</v>
      </c>
      <c r="AI143" s="25" t="b">
        <f>foSecStockWatch[[#This Row],[ltp]]&gt;foSecStockWatch[[#This Row],[d2close]]</f>
        <v>1</v>
      </c>
      <c r="AJ143" s="2">
        <v>298</v>
      </c>
      <c r="AK143" s="2">
        <v>304.2</v>
      </c>
      <c r="AL143" s="2">
        <v>293</v>
      </c>
      <c r="AM143" s="2">
        <v>297.75</v>
      </c>
      <c r="AN143" s="2">
        <v>304</v>
      </c>
      <c r="AO143" s="2">
        <v>304</v>
      </c>
      <c r="AP143" s="2">
        <v>295</v>
      </c>
      <c r="AQ143" s="2">
        <v>297.55</v>
      </c>
      <c r="AR143" s="2">
        <v>298</v>
      </c>
      <c r="AS143" s="2">
        <v>305.85000000000002</v>
      </c>
      <c r="AT143" s="2">
        <v>292</v>
      </c>
      <c r="AU143" s="2">
        <v>304.45</v>
      </c>
      <c r="AV143" s="2">
        <v>311.25</v>
      </c>
      <c r="AW143" s="2">
        <v>311.25</v>
      </c>
      <c r="AX143" s="2">
        <v>293</v>
      </c>
      <c r="AY143" s="2">
        <v>296</v>
      </c>
      <c r="AZ143" s="1"/>
      <c r="BA143" s="1"/>
      <c r="BB143" s="1"/>
      <c r="BC143" s="1"/>
    </row>
    <row r="144" spans="1:55" ht="13.8" hidden="1" x14ac:dyDescent="0.3">
      <c r="A144" s="19" t="s">
        <v>145</v>
      </c>
      <c r="B144" s="20">
        <v>4075</v>
      </c>
      <c r="C144" s="5" t="str">
        <f>IF(foSecStockWatch[[#This Row],[ltp]] &gt;=foSecStockWatch[[#This Row],[max]],"BUY","NA")</f>
        <v>NA</v>
      </c>
      <c r="D144" s="22">
        <f>MAX(foSecStockWatch[[#This Row],[d1high]],foSecStockWatch[[#This Row],[d2high]],foSecStockWatch[[#This Row],[d3high]],foSecStockWatch[[#This Row],[d4high]])</f>
        <v>4099.8999999999996</v>
      </c>
      <c r="E144" s="22">
        <f>MIN(foSecStockWatch[[#This Row],[d1low]],foSecStockWatch[[#This Row],[d2low]],foSecStockWatch[[#This Row],[d3low]],foSecStockWatch[[#This Row],[d4low]])</f>
        <v>3853</v>
      </c>
      <c r="F144" s="22" t="str">
        <f>IF(foSecStockWatch[[#This Row],[ltp]] &lt;=foSecStockWatch[[#This Row],[low]],"SELL","NA")</f>
        <v>NA</v>
      </c>
      <c r="G144" s="23">
        <v>4904.95</v>
      </c>
      <c r="H144" s="23">
        <v>3260.45</v>
      </c>
      <c r="I144" s="26">
        <f>100-foSecStockWatch[[#This Row],[max]]*100/foSecStockWatch[[#This Row],[52_high]]</f>
        <v>16.413011345681412</v>
      </c>
      <c r="J144" s="27">
        <f>foSecStockWatch[[#This Row],[52_low]]*100/foSecStockWatch[[#This Row],[max]]</f>
        <v>79.525110368545583</v>
      </c>
      <c r="K144" s="25">
        <f>foSecStockWatch[[#This Row],[ltp]]-foSecStockWatch[[#This Row],[d2high]]</f>
        <v>-5</v>
      </c>
      <c r="L144" s="25">
        <f>foSecStockWatch[[#This Row],[ltp]]-foSecStockWatch[[#This Row],[d2low]]</f>
        <v>98.699999999999818</v>
      </c>
      <c r="M144" s="25">
        <f>AVERAGE(foSecStockWatch[[#This Row],[d2high]],foSecStockWatch[[#This Row],[d3high]],foSecStockWatch[[#This Row],[d4high]])</f>
        <v>4049.9333333333329</v>
      </c>
      <c r="N144" s="25">
        <f>AVERAGE(foSecStockWatch[[#This Row],[d2low]],foSecStockWatch[[#This Row],[d3low]],foSecStockWatch[[#This Row],[d4low]])</f>
        <v>3957.6166666666668</v>
      </c>
      <c r="O144" s="25" t="str">
        <f>IF(foSecStockWatch[[#This Row],[ltp]] &lt;=foSecStockWatch[[#This Row],[LowAvg]],"RED","NA")</f>
        <v>NA</v>
      </c>
      <c r="P144" s="25" t="str">
        <f>IF(foSecStockWatch[[#This Row],[ltp]] &gt;foSecStockWatch[[#This Row],[HighAvg]],"GREEN","NA")</f>
        <v>GREEN</v>
      </c>
      <c r="Q144" s="25">
        <f>2*foSecStockWatch[[#This Row],[PIVOT]]-foSecStockWatch[[#This Row],[d2low]]</f>
        <v>4025.9333333333334</v>
      </c>
      <c r="R144" s="25">
        <f>foSecStockWatch[[#This Row],[PIVOT]]+foSecStockWatch[[#This Row],[d2high]]-foSecStockWatch[[#This Row],[d2low]]</f>
        <v>4104.8166666666666</v>
      </c>
      <c r="S144" s="25">
        <f>foSecStockWatch[[#This Row],[R1]]+foSecStockWatch[[#This Row],[d2high]]-foSecStockWatch[[#This Row],[d2low]]</f>
        <v>4129.6333333333332</v>
      </c>
      <c r="T144" s="25">
        <f>AVERAGE(foSecStockWatch[[#This Row],[d2high]],foSecStockWatch[[#This Row],[d2close]],foSecStockWatch[[#This Row],[d2low]])</f>
        <v>4001.1166666666668</v>
      </c>
      <c r="U144" s="25">
        <f>foSecStockWatch[[#This Row],[PIVOT]]*2-foSecStockWatch[[#This Row],[d2high]]</f>
        <v>3922.2333333333336</v>
      </c>
      <c r="V144" s="25">
        <f>foSecStockWatch[[#This Row],[PIVOT]]-(foSecStockWatch[[#This Row],[d2high]]-foSecStockWatch[[#This Row],[d2low]])</f>
        <v>3897.416666666667</v>
      </c>
      <c r="W144" s="25">
        <f>foSecStockWatch[[#This Row],[S1]]-(foSecStockWatch[[#This Row],[d2high]]-foSecStockWatch[[#This Row],[d2low]])</f>
        <v>3818.5333333333338</v>
      </c>
      <c r="X144" s="25">
        <f>foSecStockWatch[[#This Row],[ltp]]-foSecStockWatch[[#This Row],[PIVOT]]</f>
        <v>73.883333333333212</v>
      </c>
      <c r="Y144" s="25">
        <f>foSecStockWatch[[#This Row],[ltp]]-foSecStockWatch[[#This Row],[R1]]</f>
        <v>49.066666666666606</v>
      </c>
      <c r="Z144" s="25">
        <f>foSecStockWatch[[#This Row],[ltp]]-foSecStockWatch[[#This Row],[R2]]</f>
        <v>-29.816666666666606</v>
      </c>
      <c r="AA144" s="25">
        <f>foSecStockWatch[[#This Row],[ltp]]-foSecStockWatch[[#This Row],[R3]]</f>
        <v>-54.633333333333212</v>
      </c>
      <c r="AB144" s="25">
        <f>foSecStockWatch[[#This Row],[ltp]]-foSecStockWatch[[#This Row],[S1]]</f>
        <v>152.76666666666642</v>
      </c>
      <c r="AC144" s="25">
        <f>foSecStockWatch[[#This Row],[ltp]]-foSecStockWatch[[#This Row],[S2]]</f>
        <v>177.58333333333303</v>
      </c>
      <c r="AD144" s="25">
        <f>foSecStockWatch[[#This Row],[ltp]]-foSecStockWatch[[#This Row],[S3]]</f>
        <v>256.46666666666624</v>
      </c>
      <c r="AE144" s="25">
        <f>foSecStockWatch[[#This Row],[d1open]]-foSecStockWatch[[#This Row],[d1high]]</f>
        <v>-113.89999999999964</v>
      </c>
      <c r="AF144" s="25">
        <f>foSecStockWatch[[#This Row],[Open-High]]*100/foSecStockWatch[[#This Row],[ltp]]</f>
        <v>-2.7950920245398683</v>
      </c>
      <c r="AG144" s="25">
        <f>foSecStockWatch[[#This Row],[d1high]]-foSecStockWatch[[#This Row],[d1low]]</f>
        <v>134.89999999999964</v>
      </c>
      <c r="AH144" s="25">
        <f>foSecStockWatch[[#This Row],[Open-Low]]*100/foSecStockWatch[[#This Row],[ltp]]</f>
        <v>3.3104294478527518</v>
      </c>
      <c r="AI144" s="25" t="b">
        <f>foSecStockWatch[[#This Row],[ltp]]&gt;foSecStockWatch[[#This Row],[d2close]]</f>
        <v>1</v>
      </c>
      <c r="AJ144" s="2">
        <v>3986</v>
      </c>
      <c r="AK144" s="2">
        <v>4099.8999999999996</v>
      </c>
      <c r="AL144" s="2">
        <v>3965</v>
      </c>
      <c r="AM144" s="2">
        <v>4077.2</v>
      </c>
      <c r="AN144" s="2">
        <v>4047.5</v>
      </c>
      <c r="AO144" s="2">
        <v>4080</v>
      </c>
      <c r="AP144" s="2">
        <v>3947.05</v>
      </c>
      <c r="AQ144" s="2">
        <v>3976.3</v>
      </c>
      <c r="AR144" s="2">
        <v>3868</v>
      </c>
      <c r="AS144" s="2">
        <v>4061</v>
      </c>
      <c r="AT144" s="2">
        <v>3868</v>
      </c>
      <c r="AU144" s="2">
        <v>4043.55</v>
      </c>
      <c r="AV144" s="2">
        <v>3999</v>
      </c>
      <c r="AW144" s="2">
        <v>4008.8</v>
      </c>
      <c r="AX144" s="2">
        <v>3853</v>
      </c>
      <c r="AY144" s="2">
        <v>3870</v>
      </c>
      <c r="AZ144" s="1"/>
      <c r="BA144" s="1"/>
      <c r="BB144" s="1"/>
      <c r="BC144" s="1"/>
    </row>
    <row r="145" spans="1:55" ht="13.8" hidden="1" x14ac:dyDescent="0.3">
      <c r="A145" s="19" t="s">
        <v>146</v>
      </c>
      <c r="B145" s="20">
        <v>48.8</v>
      </c>
      <c r="C145" s="5" t="str">
        <f>IF(foSecStockWatch[[#This Row],[ltp]] &gt;=foSecStockWatch[[#This Row],[max]],"BUY","NA")</f>
        <v>NA</v>
      </c>
      <c r="D145" s="22">
        <f>MAX(foSecStockWatch[[#This Row],[d1high]],foSecStockWatch[[#This Row],[d2high]],foSecStockWatch[[#This Row],[d3high]],foSecStockWatch[[#This Row],[d4high]])</f>
        <v>51.6</v>
      </c>
      <c r="E145" s="22">
        <f>MIN(foSecStockWatch[[#This Row],[d1low]],foSecStockWatch[[#This Row],[d2low]],foSecStockWatch[[#This Row],[d3low]],foSecStockWatch[[#This Row],[d4low]])</f>
        <v>48</v>
      </c>
      <c r="F145" s="22" t="str">
        <f>IF(foSecStockWatch[[#This Row],[ltp]] &lt;=foSecStockWatch[[#This Row],[low]],"SELL","NA")</f>
        <v>NA</v>
      </c>
      <c r="G145" s="23">
        <v>100.4</v>
      </c>
      <c r="H145" s="23">
        <v>48.1</v>
      </c>
      <c r="I145" s="26">
        <f>100-foSecStockWatch[[#This Row],[max]]*100/foSecStockWatch[[#This Row],[52_high]]</f>
        <v>48.605577689243027</v>
      </c>
      <c r="J145" s="27">
        <f>foSecStockWatch[[#This Row],[52_low]]*100/foSecStockWatch[[#This Row],[max]]</f>
        <v>93.217054263565885</v>
      </c>
      <c r="K145" s="25">
        <f>foSecStockWatch[[#This Row],[ltp]]-foSecStockWatch[[#This Row],[d2high]]</f>
        <v>-2.2000000000000028</v>
      </c>
      <c r="L145" s="25">
        <f>foSecStockWatch[[#This Row],[ltp]]-foSecStockWatch[[#This Row],[d2low]]</f>
        <v>-0.30000000000000426</v>
      </c>
      <c r="M145" s="25">
        <f>AVERAGE(foSecStockWatch[[#This Row],[d2high]],foSecStockWatch[[#This Row],[d3high]],foSecStockWatch[[#This Row],[d4high]])</f>
        <v>51.133333333333326</v>
      </c>
      <c r="N145" s="25">
        <f>AVERAGE(foSecStockWatch[[#This Row],[d2low]],foSecStockWatch[[#This Row],[d3low]],foSecStockWatch[[#This Row],[d4low]])</f>
        <v>49.75</v>
      </c>
      <c r="O145" s="25" t="str">
        <f>IF(foSecStockWatch[[#This Row],[ltp]] &lt;=foSecStockWatch[[#This Row],[LowAvg]],"RED","NA")</f>
        <v>RED</v>
      </c>
      <c r="P145" s="25" t="str">
        <f>IF(foSecStockWatch[[#This Row],[ltp]] &gt;foSecStockWatch[[#This Row],[HighAvg]],"GREEN","NA")</f>
        <v>NA</v>
      </c>
      <c r="Q145" s="25">
        <f>2*foSecStockWatch[[#This Row],[PIVOT]]-foSecStockWatch[[#This Row],[d2low]]</f>
        <v>50.166666666666664</v>
      </c>
      <c r="R145" s="25">
        <f>foSecStockWatch[[#This Row],[PIVOT]]+foSecStockWatch[[#This Row],[d2high]]-foSecStockWatch[[#This Row],[d2low]]</f>
        <v>51.533333333333324</v>
      </c>
      <c r="S145" s="25">
        <f>foSecStockWatch[[#This Row],[R1]]+foSecStockWatch[[#This Row],[d2high]]-foSecStockWatch[[#This Row],[d2low]]</f>
        <v>52.066666666666656</v>
      </c>
      <c r="T145" s="25">
        <f>AVERAGE(foSecStockWatch[[#This Row],[d2high]],foSecStockWatch[[#This Row],[d2close]],foSecStockWatch[[#This Row],[d2low]])</f>
        <v>49.633333333333333</v>
      </c>
      <c r="U145" s="25">
        <f>foSecStockWatch[[#This Row],[PIVOT]]*2-foSecStockWatch[[#This Row],[d2high]]</f>
        <v>48.266666666666666</v>
      </c>
      <c r="V145" s="25">
        <f>foSecStockWatch[[#This Row],[PIVOT]]-(foSecStockWatch[[#This Row],[d2high]]-foSecStockWatch[[#This Row],[d2low]])</f>
        <v>47.733333333333334</v>
      </c>
      <c r="W145" s="25">
        <f>foSecStockWatch[[#This Row],[S1]]-(foSecStockWatch[[#This Row],[d2high]]-foSecStockWatch[[#This Row],[d2low]])</f>
        <v>46.366666666666667</v>
      </c>
      <c r="X145" s="25">
        <f>foSecStockWatch[[#This Row],[ltp]]-foSecStockWatch[[#This Row],[PIVOT]]</f>
        <v>-0.8333333333333357</v>
      </c>
      <c r="Y145" s="25">
        <f>foSecStockWatch[[#This Row],[ltp]]-foSecStockWatch[[#This Row],[R1]]</f>
        <v>-1.3666666666666671</v>
      </c>
      <c r="Z145" s="25">
        <f>foSecStockWatch[[#This Row],[ltp]]-foSecStockWatch[[#This Row],[R2]]</f>
        <v>-2.7333333333333272</v>
      </c>
      <c r="AA145" s="25">
        <f>foSecStockWatch[[#This Row],[ltp]]-foSecStockWatch[[#This Row],[R3]]</f>
        <v>-3.2666666666666586</v>
      </c>
      <c r="AB145" s="25">
        <f>foSecStockWatch[[#This Row],[ltp]]-foSecStockWatch[[#This Row],[S1]]</f>
        <v>0.53333333333333144</v>
      </c>
      <c r="AC145" s="25">
        <f>foSecStockWatch[[#This Row],[ltp]]-foSecStockWatch[[#This Row],[S2]]</f>
        <v>1.0666666666666629</v>
      </c>
      <c r="AD145" s="25">
        <f>foSecStockWatch[[#This Row],[ltp]]-foSecStockWatch[[#This Row],[S3]]</f>
        <v>2.43333333333333</v>
      </c>
      <c r="AE145" s="25">
        <f>foSecStockWatch[[#This Row],[d1open]]-foSecStockWatch[[#This Row],[d1high]]</f>
        <v>-0.95000000000000284</v>
      </c>
      <c r="AF145" s="25">
        <f>foSecStockWatch[[#This Row],[Open-High]]*100/foSecStockWatch[[#This Row],[ltp]]</f>
        <v>-1.9467213114754158</v>
      </c>
      <c r="AG145" s="25">
        <f>foSecStockWatch[[#This Row],[d1high]]-foSecStockWatch[[#This Row],[d1low]]</f>
        <v>1.9500000000000028</v>
      </c>
      <c r="AH145" s="25">
        <f>foSecStockWatch[[#This Row],[Open-Low]]*100/foSecStockWatch[[#This Row],[ltp]]</f>
        <v>3.9959016393442686</v>
      </c>
      <c r="AI145" s="25" t="b">
        <f>foSecStockWatch[[#This Row],[ltp]]&gt;foSecStockWatch[[#This Row],[d2close]]</f>
        <v>0</v>
      </c>
      <c r="AJ145" s="2">
        <v>49</v>
      </c>
      <c r="AK145" s="2">
        <v>49.95</v>
      </c>
      <c r="AL145" s="2">
        <v>48</v>
      </c>
      <c r="AM145" s="2">
        <v>49</v>
      </c>
      <c r="AN145" s="2">
        <v>50.9</v>
      </c>
      <c r="AO145" s="2">
        <v>51</v>
      </c>
      <c r="AP145" s="2">
        <v>48.8</v>
      </c>
      <c r="AQ145" s="2">
        <v>49.1</v>
      </c>
      <c r="AR145" s="2">
        <v>49.6</v>
      </c>
      <c r="AS145" s="2">
        <v>51.6</v>
      </c>
      <c r="AT145" s="2">
        <v>48.25</v>
      </c>
      <c r="AU145" s="2">
        <v>51.15</v>
      </c>
      <c r="AV145" s="2">
        <v>50.7</v>
      </c>
      <c r="AW145" s="2">
        <v>50.8</v>
      </c>
      <c r="AX145" s="2">
        <v>49</v>
      </c>
      <c r="AY145" s="2">
        <v>50</v>
      </c>
      <c r="AZ145" s="1"/>
      <c r="BA145" s="1"/>
      <c r="BB145" s="1"/>
      <c r="BC145" s="1"/>
    </row>
    <row r="146" spans="1:55" ht="13.8" hidden="1" x14ac:dyDescent="0.3">
      <c r="A146" s="19" t="s">
        <v>147</v>
      </c>
      <c r="B146" s="20">
        <v>587.79999999999995</v>
      </c>
      <c r="C146" s="5" t="str">
        <f>IF(foSecStockWatch[[#This Row],[ltp]] &gt;=foSecStockWatch[[#This Row],[max]],"BUY","NA")</f>
        <v>NA</v>
      </c>
      <c r="D146" s="22">
        <f>MAX(foSecStockWatch[[#This Row],[d1high]],foSecStockWatch[[#This Row],[d2high]],foSecStockWatch[[#This Row],[d3high]],foSecStockWatch[[#This Row],[d4high]])</f>
        <v>593.20000000000005</v>
      </c>
      <c r="E146" s="22">
        <f>MIN(foSecStockWatch[[#This Row],[d1low]],foSecStockWatch[[#This Row],[d2low]],foSecStockWatch[[#This Row],[d3low]],foSecStockWatch[[#This Row],[d4low]])</f>
        <v>576</v>
      </c>
      <c r="F146" s="22" t="str">
        <f>IF(foSecStockWatch[[#This Row],[ltp]] &lt;=foSecStockWatch[[#This Row],[low]],"SELL","NA")</f>
        <v>NA</v>
      </c>
      <c r="G146" s="23">
        <v>709.05</v>
      </c>
      <c r="H146" s="23">
        <v>390</v>
      </c>
      <c r="I146" s="26">
        <f>100-foSecStockWatch[[#This Row],[max]]*100/foSecStockWatch[[#This Row],[52_high]]</f>
        <v>16.338763133770527</v>
      </c>
      <c r="J146" s="27">
        <f>foSecStockWatch[[#This Row],[52_low]]*100/foSecStockWatch[[#This Row],[max]]</f>
        <v>65.745111260957515</v>
      </c>
      <c r="K146" s="25">
        <f>foSecStockWatch[[#This Row],[ltp]]-foSecStockWatch[[#This Row],[d2high]]</f>
        <v>-1</v>
      </c>
      <c r="L146" s="25">
        <f>foSecStockWatch[[#This Row],[ltp]]-foSecStockWatch[[#This Row],[d2low]]</f>
        <v>4.3499999999999091</v>
      </c>
      <c r="M146" s="25">
        <f>AVERAGE(foSecStockWatch[[#This Row],[d2high]],foSecStockWatch[[#This Row],[d3high]],foSecStockWatch[[#This Row],[d4high]])</f>
        <v>588.68333333333339</v>
      </c>
      <c r="N146" s="25">
        <f>AVERAGE(foSecStockWatch[[#This Row],[d2low]],foSecStockWatch[[#This Row],[d3low]],foSecStockWatch[[#This Row],[d4low]])</f>
        <v>580.38333333333333</v>
      </c>
      <c r="O146" s="25" t="str">
        <f>IF(foSecStockWatch[[#This Row],[ltp]] &lt;=foSecStockWatch[[#This Row],[LowAvg]],"RED","NA")</f>
        <v>NA</v>
      </c>
      <c r="P146" s="25" t="str">
        <f>IF(foSecStockWatch[[#This Row],[ltp]] &gt;foSecStockWatch[[#This Row],[HighAvg]],"GREEN","NA")</f>
        <v>NA</v>
      </c>
      <c r="Q146" s="25">
        <f>2*foSecStockWatch[[#This Row],[PIVOT]]-foSecStockWatch[[#This Row],[d2low]]</f>
        <v>581.18333333333339</v>
      </c>
      <c r="R146" s="25">
        <f>foSecStockWatch[[#This Row],[PIVOT]]+foSecStockWatch[[#This Row],[d2high]]-foSecStockWatch[[#This Row],[d2low]]</f>
        <v>587.66666666666674</v>
      </c>
      <c r="S146" s="25">
        <f>foSecStockWatch[[#This Row],[R1]]+foSecStockWatch[[#This Row],[d2high]]-foSecStockWatch[[#This Row],[d2low]]</f>
        <v>586.5333333333333</v>
      </c>
      <c r="T146" s="25">
        <f>AVERAGE(foSecStockWatch[[#This Row],[d2high]],foSecStockWatch[[#This Row],[d2close]],foSecStockWatch[[#This Row],[d2low]])</f>
        <v>582.31666666666672</v>
      </c>
      <c r="U146" s="25">
        <f>foSecStockWatch[[#This Row],[PIVOT]]*2-foSecStockWatch[[#This Row],[d2high]]</f>
        <v>575.83333333333348</v>
      </c>
      <c r="V146" s="25">
        <f>foSecStockWatch[[#This Row],[PIVOT]]-(foSecStockWatch[[#This Row],[d2high]]-foSecStockWatch[[#This Row],[d2low]])</f>
        <v>576.96666666666681</v>
      </c>
      <c r="W146" s="25">
        <f>foSecStockWatch[[#This Row],[S1]]-(foSecStockWatch[[#This Row],[d2high]]-foSecStockWatch[[#This Row],[d2low]])</f>
        <v>570.48333333333358</v>
      </c>
      <c r="X146" s="25">
        <f>foSecStockWatch[[#This Row],[ltp]]-foSecStockWatch[[#This Row],[PIVOT]]</f>
        <v>5.4833333333332348</v>
      </c>
      <c r="Y146" s="25">
        <f>foSecStockWatch[[#This Row],[ltp]]-foSecStockWatch[[#This Row],[R1]]</f>
        <v>6.6166666666665606</v>
      </c>
      <c r="Z146" s="25">
        <f>foSecStockWatch[[#This Row],[ltp]]-foSecStockWatch[[#This Row],[R2]]</f>
        <v>0.13333333333321207</v>
      </c>
      <c r="AA146" s="25">
        <f>foSecStockWatch[[#This Row],[ltp]]-foSecStockWatch[[#This Row],[R3]]</f>
        <v>1.2666666666666515</v>
      </c>
      <c r="AB146" s="25">
        <f>foSecStockWatch[[#This Row],[ltp]]-foSecStockWatch[[#This Row],[S1]]</f>
        <v>11.96666666666647</v>
      </c>
      <c r="AC146" s="25">
        <f>foSecStockWatch[[#This Row],[ltp]]-foSecStockWatch[[#This Row],[S2]]</f>
        <v>10.833333333333144</v>
      </c>
      <c r="AD146" s="25">
        <f>foSecStockWatch[[#This Row],[ltp]]-foSecStockWatch[[#This Row],[S3]]</f>
        <v>17.316666666666379</v>
      </c>
      <c r="AE146" s="25">
        <f>foSecStockWatch[[#This Row],[d1open]]-foSecStockWatch[[#This Row],[d1high]]</f>
        <v>-9.2000000000000455</v>
      </c>
      <c r="AF146" s="25">
        <f>foSecStockWatch[[#This Row],[Open-High]]*100/foSecStockWatch[[#This Row],[ltp]]</f>
        <v>-1.5651582170806475</v>
      </c>
      <c r="AG146" s="25">
        <f>foSecStockWatch[[#This Row],[d1high]]-foSecStockWatch[[#This Row],[d1low]]</f>
        <v>12.200000000000045</v>
      </c>
      <c r="AH146" s="25">
        <f>foSecStockWatch[[#This Row],[Open-Low]]*100/foSecStockWatch[[#This Row],[ltp]]</f>
        <v>2.0755358965634647</v>
      </c>
      <c r="AI146" s="25" t="b">
        <f>foSecStockWatch[[#This Row],[ltp]]&gt;foSecStockWatch[[#This Row],[d2close]]</f>
        <v>1</v>
      </c>
      <c r="AJ146" s="2">
        <v>584</v>
      </c>
      <c r="AK146" s="2">
        <v>593.20000000000005</v>
      </c>
      <c r="AL146" s="2">
        <v>581</v>
      </c>
      <c r="AM146" s="2">
        <v>589.85</v>
      </c>
      <c r="AN146" s="2">
        <v>578</v>
      </c>
      <c r="AO146" s="2">
        <v>588.79999999999995</v>
      </c>
      <c r="AP146" s="2">
        <v>574.70000000000005</v>
      </c>
      <c r="AQ146" s="2">
        <v>583.45000000000005</v>
      </c>
      <c r="AR146" s="2">
        <v>581</v>
      </c>
      <c r="AS146" s="2">
        <v>584.6</v>
      </c>
      <c r="AT146" s="2">
        <v>573.75</v>
      </c>
      <c r="AU146" s="2">
        <v>581.70000000000005</v>
      </c>
      <c r="AV146" s="2">
        <v>583</v>
      </c>
      <c r="AW146" s="2">
        <v>592.65</v>
      </c>
      <c r="AX146" s="2">
        <v>576</v>
      </c>
      <c r="AY146" s="2">
        <v>581</v>
      </c>
      <c r="AZ146" s="1"/>
      <c r="BA146" s="1"/>
      <c r="BB146" s="1"/>
      <c r="BC146" s="1"/>
    </row>
    <row r="147" spans="1:55" ht="13.8" hidden="1" x14ac:dyDescent="0.3">
      <c r="A147" s="19" t="s">
        <v>148</v>
      </c>
      <c r="B147" s="20">
        <v>146.69999999999999</v>
      </c>
      <c r="C147" s="5" t="str">
        <f>IF(foSecStockWatch[[#This Row],[ltp]] &gt;=foSecStockWatch[[#This Row],[max]],"BUY","NA")</f>
        <v>NA</v>
      </c>
      <c r="D147" s="22">
        <f>MAX(foSecStockWatch[[#This Row],[d1high]],foSecStockWatch[[#This Row],[d2high]],foSecStockWatch[[#This Row],[d3high]],foSecStockWatch[[#This Row],[d4high]])</f>
        <v>148.19999999999999</v>
      </c>
      <c r="E147" s="22">
        <f>MIN(foSecStockWatch[[#This Row],[d1low]],foSecStockWatch[[#This Row],[d2low]],foSecStockWatch[[#This Row],[d3low]],foSecStockWatch[[#This Row],[d4low]])</f>
        <v>141</v>
      </c>
      <c r="F147" s="22" t="str">
        <f>IF(foSecStockWatch[[#This Row],[ltp]] &lt;=foSecStockWatch[[#This Row],[low]],"SELL","NA")</f>
        <v>NA</v>
      </c>
      <c r="G147" s="23">
        <v>227.75</v>
      </c>
      <c r="H147" s="23">
        <v>125.3</v>
      </c>
      <c r="I147" s="26">
        <f>100-foSecStockWatch[[#This Row],[max]]*100/foSecStockWatch[[#This Row],[52_high]]</f>
        <v>34.92864983534578</v>
      </c>
      <c r="J147" s="27">
        <f>foSecStockWatch[[#This Row],[52_low]]*100/foSecStockWatch[[#This Row],[max]]</f>
        <v>84.547908232118772</v>
      </c>
      <c r="K147" s="25">
        <f>foSecStockWatch[[#This Row],[ltp]]-foSecStockWatch[[#This Row],[d2high]]</f>
        <v>1.1999999999999886</v>
      </c>
      <c r="L147" s="25">
        <f>foSecStockWatch[[#This Row],[ltp]]-foSecStockWatch[[#This Row],[d2low]]</f>
        <v>5.5499999999999829</v>
      </c>
      <c r="M147" s="25">
        <f>AVERAGE(foSecStockWatch[[#This Row],[d2high]],foSecStockWatch[[#This Row],[d3high]],foSecStockWatch[[#This Row],[d4high]])</f>
        <v>145.9</v>
      </c>
      <c r="N147" s="25">
        <f>AVERAGE(foSecStockWatch[[#This Row],[d2low]],foSecStockWatch[[#This Row],[d3low]],foSecStockWatch[[#This Row],[d4low]])</f>
        <v>142.95000000000002</v>
      </c>
      <c r="O147" s="25" t="str">
        <f>IF(foSecStockWatch[[#This Row],[ltp]] &lt;=foSecStockWatch[[#This Row],[LowAvg]],"RED","NA")</f>
        <v>NA</v>
      </c>
      <c r="P147" s="25" t="str">
        <f>IF(foSecStockWatch[[#This Row],[ltp]] &gt;foSecStockWatch[[#This Row],[HighAvg]],"GREEN","NA")</f>
        <v>GREEN</v>
      </c>
      <c r="Q147" s="25">
        <f>2*foSecStockWatch[[#This Row],[PIVOT]]-foSecStockWatch[[#This Row],[d2low]]</f>
        <v>143.61666666666665</v>
      </c>
      <c r="R147" s="25">
        <f>foSecStockWatch[[#This Row],[PIVOT]]+foSecStockWatch[[#This Row],[d2high]]-foSecStockWatch[[#This Row],[d2low]]</f>
        <v>146.73333333333332</v>
      </c>
      <c r="S147" s="25">
        <f>foSecStockWatch[[#This Row],[R1]]+foSecStockWatch[[#This Row],[d2high]]-foSecStockWatch[[#This Row],[d2low]]</f>
        <v>147.96666666666667</v>
      </c>
      <c r="T147" s="25">
        <f>AVERAGE(foSecStockWatch[[#This Row],[d2high]],foSecStockWatch[[#This Row],[d2close]],foSecStockWatch[[#This Row],[d2low]])</f>
        <v>142.38333333333333</v>
      </c>
      <c r="U147" s="25">
        <f>foSecStockWatch[[#This Row],[PIVOT]]*2-foSecStockWatch[[#This Row],[d2high]]</f>
        <v>139.26666666666665</v>
      </c>
      <c r="V147" s="25">
        <f>foSecStockWatch[[#This Row],[PIVOT]]-(foSecStockWatch[[#This Row],[d2high]]-foSecStockWatch[[#This Row],[d2low]])</f>
        <v>138.03333333333333</v>
      </c>
      <c r="W147" s="25">
        <f>foSecStockWatch[[#This Row],[S1]]-(foSecStockWatch[[#This Row],[d2high]]-foSecStockWatch[[#This Row],[d2low]])</f>
        <v>134.91666666666666</v>
      </c>
      <c r="X147" s="25">
        <f>foSecStockWatch[[#This Row],[ltp]]-foSecStockWatch[[#This Row],[PIVOT]]</f>
        <v>4.3166666666666629</v>
      </c>
      <c r="Y147" s="25">
        <f>foSecStockWatch[[#This Row],[ltp]]-foSecStockWatch[[#This Row],[R1]]</f>
        <v>3.0833333333333428</v>
      </c>
      <c r="Z147" s="25">
        <f>foSecStockWatch[[#This Row],[ltp]]-foSecStockWatch[[#This Row],[R2]]</f>
        <v>-3.3333333333331439E-2</v>
      </c>
      <c r="AA147" s="25">
        <f>foSecStockWatch[[#This Row],[ltp]]-foSecStockWatch[[#This Row],[R3]]</f>
        <v>-1.2666666666666799</v>
      </c>
      <c r="AB147" s="25">
        <f>foSecStockWatch[[#This Row],[ltp]]-foSecStockWatch[[#This Row],[S1]]</f>
        <v>7.4333333333333371</v>
      </c>
      <c r="AC147" s="25">
        <f>foSecStockWatch[[#This Row],[ltp]]-foSecStockWatch[[#This Row],[S2]]</f>
        <v>8.6666666666666572</v>
      </c>
      <c r="AD147" s="25">
        <f>foSecStockWatch[[#This Row],[ltp]]-foSecStockWatch[[#This Row],[S3]]</f>
        <v>11.783333333333331</v>
      </c>
      <c r="AE147" s="25">
        <f>foSecStockWatch[[#This Row],[d1open]]-foSecStockWatch[[#This Row],[d1high]]</f>
        <v>-5.1999999999999886</v>
      </c>
      <c r="AF147" s="25">
        <f>foSecStockWatch[[#This Row],[Open-High]]*100/foSecStockWatch[[#This Row],[ltp]]</f>
        <v>-3.5446489434219419</v>
      </c>
      <c r="AG147" s="25">
        <f>foSecStockWatch[[#This Row],[d1high]]-foSecStockWatch[[#This Row],[d1low]]</f>
        <v>7.1999999999999886</v>
      </c>
      <c r="AH147" s="25">
        <f>foSecStockWatch[[#This Row],[Open-Low]]*100/foSecStockWatch[[#This Row],[ltp]]</f>
        <v>4.9079754601226924</v>
      </c>
      <c r="AI147" s="25" t="b">
        <f>foSecStockWatch[[#This Row],[ltp]]&gt;foSecStockWatch[[#This Row],[d2close]]</f>
        <v>1</v>
      </c>
      <c r="AJ147" s="2">
        <v>143</v>
      </c>
      <c r="AK147" s="2">
        <v>148.19999999999999</v>
      </c>
      <c r="AL147" s="2">
        <v>141</v>
      </c>
      <c r="AM147" s="2">
        <v>147.05000000000001</v>
      </c>
      <c r="AN147" s="2">
        <v>143.9</v>
      </c>
      <c r="AO147" s="2">
        <v>145.5</v>
      </c>
      <c r="AP147" s="2">
        <v>140.5</v>
      </c>
      <c r="AQ147" s="2">
        <v>141.15</v>
      </c>
      <c r="AR147" s="2">
        <v>142</v>
      </c>
      <c r="AS147" s="2">
        <v>146.5</v>
      </c>
      <c r="AT147" s="2">
        <v>141.15</v>
      </c>
      <c r="AU147" s="2">
        <v>145.69999999999999</v>
      </c>
      <c r="AV147" s="2">
        <v>144</v>
      </c>
      <c r="AW147" s="2">
        <v>145.69999999999999</v>
      </c>
      <c r="AX147" s="2">
        <v>142</v>
      </c>
      <c r="AY147" s="2">
        <v>143</v>
      </c>
      <c r="AZ147" s="1"/>
      <c r="BA147" s="1"/>
      <c r="BB147" s="1"/>
      <c r="BC147" s="1"/>
    </row>
    <row r="148" spans="1:55" ht="13.8" hidden="1" x14ac:dyDescent="0.3">
      <c r="A148" s="19" t="s">
        <v>149</v>
      </c>
      <c r="B148" s="20">
        <v>676.5</v>
      </c>
      <c r="C148" s="5" t="str">
        <f>IF(foSecStockWatch[[#This Row],[ltp]] &gt;=foSecStockWatch[[#This Row],[max]],"BUY","NA")</f>
        <v>NA</v>
      </c>
      <c r="D148" s="22">
        <f>MAX(foSecStockWatch[[#This Row],[d1high]],foSecStockWatch[[#This Row],[d2high]],foSecStockWatch[[#This Row],[d3high]],foSecStockWatch[[#This Row],[d4high]])</f>
        <v>695.05</v>
      </c>
      <c r="E148" s="22">
        <f>MIN(foSecStockWatch[[#This Row],[d1low]],foSecStockWatch[[#This Row],[d2low]],foSecStockWatch[[#This Row],[d3low]],foSecStockWatch[[#This Row],[d4low]])</f>
        <v>649</v>
      </c>
      <c r="F148" s="22" t="str">
        <f>IF(foSecStockWatch[[#This Row],[ltp]] &lt;=foSecStockWatch[[#This Row],[low]],"SELL","NA")</f>
        <v>NA</v>
      </c>
      <c r="G148" s="23">
        <v>705</v>
      </c>
      <c r="H148" s="23">
        <v>485.3</v>
      </c>
      <c r="I148" s="26">
        <f>100-foSecStockWatch[[#This Row],[max]]*100/foSecStockWatch[[#This Row],[52_high]]</f>
        <v>1.4113475177304906</v>
      </c>
      <c r="J148" s="27">
        <f>foSecStockWatch[[#This Row],[52_low]]*100/foSecStockWatch[[#This Row],[max]]</f>
        <v>69.822314941371133</v>
      </c>
      <c r="K148" s="25">
        <f>foSecStockWatch[[#This Row],[ltp]]-foSecStockWatch[[#This Row],[d2high]]</f>
        <v>-18.549999999999955</v>
      </c>
      <c r="L148" s="25">
        <f>foSecStockWatch[[#This Row],[ltp]]-foSecStockWatch[[#This Row],[d2low]]</f>
        <v>2.6499999999999773</v>
      </c>
      <c r="M148" s="25">
        <f>AVERAGE(foSecStockWatch[[#This Row],[d2high]],foSecStockWatch[[#This Row],[d3high]],foSecStockWatch[[#This Row],[d4high]])</f>
        <v>682.6</v>
      </c>
      <c r="N148" s="25">
        <f>AVERAGE(foSecStockWatch[[#This Row],[d2low]],foSecStockWatch[[#This Row],[d3low]],foSecStockWatch[[#This Row],[d4low]])</f>
        <v>668.15</v>
      </c>
      <c r="O148" s="25" t="str">
        <f>IF(foSecStockWatch[[#This Row],[ltp]] &lt;=foSecStockWatch[[#This Row],[LowAvg]],"RED","NA")</f>
        <v>NA</v>
      </c>
      <c r="P148" s="25" t="str">
        <f>IF(foSecStockWatch[[#This Row],[ltp]] &gt;foSecStockWatch[[#This Row],[HighAvg]],"GREEN","NA")</f>
        <v>NA</v>
      </c>
      <c r="Q148" s="25">
        <f>2*foSecStockWatch[[#This Row],[PIVOT]]-foSecStockWatch[[#This Row],[d2low]]</f>
        <v>686.68333333333305</v>
      </c>
      <c r="R148" s="25">
        <f>foSecStockWatch[[#This Row],[PIVOT]]+foSecStockWatch[[#This Row],[d2high]]-foSecStockWatch[[#This Row],[d2low]]</f>
        <v>701.46666666666658</v>
      </c>
      <c r="S148" s="25">
        <f>foSecStockWatch[[#This Row],[R1]]+foSecStockWatch[[#This Row],[d2high]]-foSecStockWatch[[#This Row],[d2low]]</f>
        <v>707.8833333333331</v>
      </c>
      <c r="T148" s="25">
        <f>AVERAGE(foSecStockWatch[[#This Row],[d2high]],foSecStockWatch[[#This Row],[d2close]],foSecStockWatch[[#This Row],[d2low]])</f>
        <v>680.26666666666654</v>
      </c>
      <c r="U148" s="25">
        <f>foSecStockWatch[[#This Row],[PIVOT]]*2-foSecStockWatch[[#This Row],[d2high]]</f>
        <v>665.48333333333312</v>
      </c>
      <c r="V148" s="25">
        <f>foSecStockWatch[[#This Row],[PIVOT]]-(foSecStockWatch[[#This Row],[d2high]]-foSecStockWatch[[#This Row],[d2low]])</f>
        <v>659.06666666666661</v>
      </c>
      <c r="W148" s="25">
        <f>foSecStockWatch[[#This Row],[S1]]-(foSecStockWatch[[#This Row],[d2high]]-foSecStockWatch[[#This Row],[d2low]])</f>
        <v>644.28333333333319</v>
      </c>
      <c r="X148" s="25">
        <f>foSecStockWatch[[#This Row],[ltp]]-foSecStockWatch[[#This Row],[PIVOT]]</f>
        <v>-3.7666666666665378</v>
      </c>
      <c r="Y148" s="25">
        <f>foSecStockWatch[[#This Row],[ltp]]-foSecStockWatch[[#This Row],[R1]]</f>
        <v>-10.183333333333053</v>
      </c>
      <c r="Z148" s="25">
        <f>foSecStockWatch[[#This Row],[ltp]]-foSecStockWatch[[#This Row],[R2]]</f>
        <v>-24.966666666666583</v>
      </c>
      <c r="AA148" s="25">
        <f>foSecStockWatch[[#This Row],[ltp]]-foSecStockWatch[[#This Row],[R3]]</f>
        <v>-31.383333333333098</v>
      </c>
      <c r="AB148" s="25">
        <f>foSecStockWatch[[#This Row],[ltp]]-foSecStockWatch[[#This Row],[S1]]</f>
        <v>11.016666666666879</v>
      </c>
      <c r="AC148" s="25">
        <f>foSecStockWatch[[#This Row],[ltp]]-foSecStockWatch[[#This Row],[S2]]</f>
        <v>17.433333333333394</v>
      </c>
      <c r="AD148" s="25">
        <f>foSecStockWatch[[#This Row],[ltp]]-foSecStockWatch[[#This Row],[S3]]</f>
        <v>32.216666666666811</v>
      </c>
      <c r="AE148" s="25">
        <f>foSecStockWatch[[#This Row],[d1open]]-foSecStockWatch[[#This Row],[d1high]]</f>
        <v>-7.5</v>
      </c>
      <c r="AF148" s="25">
        <f>foSecStockWatch[[#This Row],[Open-High]]*100/foSecStockWatch[[#This Row],[ltp]]</f>
        <v>-1.1086474501108647</v>
      </c>
      <c r="AG148" s="25">
        <f>foSecStockWatch[[#This Row],[d1high]]-foSecStockWatch[[#This Row],[d1low]]</f>
        <v>11.5</v>
      </c>
      <c r="AH148" s="25">
        <f>foSecStockWatch[[#This Row],[Open-Low]]*100/foSecStockWatch[[#This Row],[ltp]]</f>
        <v>1.6999260901699926</v>
      </c>
      <c r="AI148" s="25" t="b">
        <f>foSecStockWatch[[#This Row],[ltp]]&gt;foSecStockWatch[[#This Row],[d2close]]</f>
        <v>1</v>
      </c>
      <c r="AJ148" s="2">
        <v>676</v>
      </c>
      <c r="AK148" s="2">
        <v>683.5</v>
      </c>
      <c r="AL148" s="2">
        <v>672</v>
      </c>
      <c r="AM148" s="2">
        <v>679.1</v>
      </c>
      <c r="AN148" s="2">
        <v>680.8</v>
      </c>
      <c r="AO148" s="2">
        <v>695.05</v>
      </c>
      <c r="AP148" s="2">
        <v>671.9</v>
      </c>
      <c r="AQ148" s="2">
        <v>673.85</v>
      </c>
      <c r="AR148" s="2">
        <v>663</v>
      </c>
      <c r="AS148" s="2">
        <v>685</v>
      </c>
      <c r="AT148" s="2">
        <v>657.8</v>
      </c>
      <c r="AU148" s="2">
        <v>681.6</v>
      </c>
      <c r="AV148" s="2">
        <v>656.05</v>
      </c>
      <c r="AW148" s="2">
        <v>667.75</v>
      </c>
      <c r="AX148" s="2">
        <v>649</v>
      </c>
      <c r="AY148" s="2">
        <v>664</v>
      </c>
      <c r="AZ148" s="1"/>
      <c r="BA148" s="1"/>
      <c r="BB148" s="1"/>
      <c r="BC148" s="1"/>
    </row>
    <row r="149" spans="1:55" ht="13.8" hidden="1" x14ac:dyDescent="0.3">
      <c r="A149" s="19" t="s">
        <v>150</v>
      </c>
      <c r="B149" s="20">
        <v>239.6</v>
      </c>
      <c r="C149" s="5" t="str">
        <f>IF(foSecStockWatch[[#This Row],[ltp]] &gt;=foSecStockWatch[[#This Row],[max]],"BUY","NA")</f>
        <v>NA</v>
      </c>
      <c r="D149" s="22">
        <f>MAX(foSecStockWatch[[#This Row],[d1high]],foSecStockWatch[[#This Row],[d2high]],foSecStockWatch[[#This Row],[d3high]],foSecStockWatch[[#This Row],[d4high]])</f>
        <v>242.4</v>
      </c>
      <c r="E149" s="22">
        <f>MIN(foSecStockWatch[[#This Row],[d1low]],foSecStockWatch[[#This Row],[d2low]],foSecStockWatch[[#This Row],[d3low]],foSecStockWatch[[#This Row],[d4low]])</f>
        <v>236</v>
      </c>
      <c r="F149" s="22" t="str">
        <f>IF(foSecStockWatch[[#This Row],[ltp]] &lt;=foSecStockWatch[[#This Row],[low]],"SELL","NA")</f>
        <v>NA</v>
      </c>
      <c r="G149" s="23">
        <v>301.60000000000002</v>
      </c>
      <c r="H149" s="23">
        <v>222.01</v>
      </c>
      <c r="I149" s="26">
        <f>100-foSecStockWatch[[#This Row],[max]]*100/foSecStockWatch[[#This Row],[52_high]]</f>
        <v>19.628647214854112</v>
      </c>
      <c r="J149" s="27">
        <f>foSecStockWatch[[#This Row],[52_low]]*100/foSecStockWatch[[#This Row],[max]]</f>
        <v>91.588283828382842</v>
      </c>
      <c r="K149" s="25">
        <f>foSecStockWatch[[#This Row],[ltp]]-foSecStockWatch[[#This Row],[d2high]]</f>
        <v>0</v>
      </c>
      <c r="L149" s="25">
        <f>foSecStockWatch[[#This Row],[ltp]]-foSecStockWatch[[#This Row],[d2low]]</f>
        <v>0.40000000000000568</v>
      </c>
      <c r="M149" s="25">
        <f>AVERAGE(foSecStockWatch[[#This Row],[d2high]],foSecStockWatch[[#This Row],[d3high]],foSecStockWatch[[#This Row],[d4high]])</f>
        <v>240.53333333333333</v>
      </c>
      <c r="N149" s="25">
        <f>AVERAGE(foSecStockWatch[[#This Row],[d2low]],foSecStockWatch[[#This Row],[d3low]],foSecStockWatch[[#This Row],[d4low]])</f>
        <v>237.65</v>
      </c>
      <c r="O149" s="25" t="str">
        <f>IF(foSecStockWatch[[#This Row],[ltp]] &lt;=foSecStockWatch[[#This Row],[LowAvg]],"RED","NA")</f>
        <v>NA</v>
      </c>
      <c r="P149" s="25" t="str">
        <f>IF(foSecStockWatch[[#This Row],[ltp]] &gt;foSecStockWatch[[#This Row],[HighAvg]],"GREEN","NA")</f>
        <v>NA</v>
      </c>
      <c r="Q149" s="25">
        <f>2*foSecStockWatch[[#This Row],[PIVOT]]-foSecStockWatch[[#This Row],[d2low]]</f>
        <v>237.19999999999993</v>
      </c>
      <c r="R149" s="25">
        <f>foSecStockWatch[[#This Row],[PIVOT]]+foSecStockWatch[[#This Row],[d2high]]-foSecStockWatch[[#This Row],[d2low]]</f>
        <v>238.59999999999997</v>
      </c>
      <c r="S149" s="25">
        <f>foSecStockWatch[[#This Row],[R1]]+foSecStockWatch[[#This Row],[d2high]]-foSecStockWatch[[#This Row],[d2low]]</f>
        <v>237.59999999999997</v>
      </c>
      <c r="T149" s="25">
        <f>AVERAGE(foSecStockWatch[[#This Row],[d2high]],foSecStockWatch[[#This Row],[d2close]],foSecStockWatch[[#This Row],[d2low]])</f>
        <v>238.19999999999996</v>
      </c>
      <c r="U149" s="25">
        <f>foSecStockWatch[[#This Row],[PIVOT]]*2-foSecStockWatch[[#This Row],[d2high]]</f>
        <v>236.79999999999993</v>
      </c>
      <c r="V149" s="25">
        <f>foSecStockWatch[[#This Row],[PIVOT]]-(foSecStockWatch[[#This Row],[d2high]]-foSecStockWatch[[#This Row],[d2low]])</f>
        <v>237.79999999999995</v>
      </c>
      <c r="W149" s="25">
        <f>foSecStockWatch[[#This Row],[S1]]-(foSecStockWatch[[#This Row],[d2high]]-foSecStockWatch[[#This Row],[d2low]])</f>
        <v>236.39999999999992</v>
      </c>
      <c r="X149" s="25">
        <f>foSecStockWatch[[#This Row],[ltp]]-foSecStockWatch[[#This Row],[PIVOT]]</f>
        <v>1.4000000000000341</v>
      </c>
      <c r="Y149" s="25">
        <f>foSecStockWatch[[#This Row],[ltp]]-foSecStockWatch[[#This Row],[R1]]</f>
        <v>2.4000000000000625</v>
      </c>
      <c r="Z149" s="25">
        <f>foSecStockWatch[[#This Row],[ltp]]-foSecStockWatch[[#This Row],[R2]]</f>
        <v>1.0000000000000284</v>
      </c>
      <c r="AA149" s="25">
        <f>foSecStockWatch[[#This Row],[ltp]]-foSecStockWatch[[#This Row],[R3]]</f>
        <v>2.0000000000000284</v>
      </c>
      <c r="AB149" s="25">
        <f>foSecStockWatch[[#This Row],[ltp]]-foSecStockWatch[[#This Row],[S1]]</f>
        <v>2.8000000000000682</v>
      </c>
      <c r="AC149" s="25">
        <f>foSecStockWatch[[#This Row],[ltp]]-foSecStockWatch[[#This Row],[S2]]</f>
        <v>1.8000000000000398</v>
      </c>
      <c r="AD149" s="25">
        <f>foSecStockWatch[[#This Row],[ltp]]-foSecStockWatch[[#This Row],[S3]]</f>
        <v>3.2000000000000739</v>
      </c>
      <c r="AE149" s="25">
        <f>foSecStockWatch[[#This Row],[d1open]]-foSecStockWatch[[#This Row],[d1high]]</f>
        <v>-3.4000000000000057</v>
      </c>
      <c r="AF149" s="25">
        <f>foSecStockWatch[[#This Row],[Open-High]]*100/foSecStockWatch[[#This Row],[ltp]]</f>
        <v>-1.4190317195325566</v>
      </c>
      <c r="AG149" s="25">
        <f>foSecStockWatch[[#This Row],[d1high]]-foSecStockWatch[[#This Row],[d1low]]</f>
        <v>4.4000000000000057</v>
      </c>
      <c r="AH149" s="25">
        <f>foSecStockWatch[[#This Row],[Open-Low]]*100/foSecStockWatch[[#This Row],[ltp]]</f>
        <v>1.8363939899833079</v>
      </c>
      <c r="AI149" s="25" t="b">
        <f>foSecStockWatch[[#This Row],[ltp]]&gt;foSecStockWatch[[#This Row],[d2close]]</f>
        <v>1</v>
      </c>
      <c r="AJ149" s="2">
        <v>237</v>
      </c>
      <c r="AK149" s="2">
        <v>240.4</v>
      </c>
      <c r="AL149" s="2">
        <v>236</v>
      </c>
      <c r="AM149" s="2">
        <v>239.45</v>
      </c>
      <c r="AN149" s="2">
        <v>237.75</v>
      </c>
      <c r="AO149" s="2">
        <v>239.6</v>
      </c>
      <c r="AP149" s="2">
        <v>235.8</v>
      </c>
      <c r="AQ149" s="2">
        <v>239.2</v>
      </c>
      <c r="AR149" s="2">
        <v>239.25</v>
      </c>
      <c r="AS149" s="2">
        <v>239.6</v>
      </c>
      <c r="AT149" s="2">
        <v>236.4</v>
      </c>
      <c r="AU149" s="2">
        <v>237.75</v>
      </c>
      <c r="AV149" s="2">
        <v>238.05</v>
      </c>
      <c r="AW149" s="2">
        <v>242.4</v>
      </c>
      <c r="AX149" s="2">
        <v>236</v>
      </c>
      <c r="AY149" s="2">
        <v>237</v>
      </c>
      <c r="AZ149" s="1"/>
      <c r="BA149" s="1"/>
      <c r="BB149" s="1"/>
      <c r="BC149" s="1"/>
    </row>
    <row r="150" spans="1:55" ht="13.8" x14ac:dyDescent="0.3">
      <c r="A150" s="19" t="s">
        <v>151</v>
      </c>
      <c r="B150" s="20">
        <v>39.75</v>
      </c>
      <c r="C150" s="5" t="str">
        <f>IF(foSecStockWatch[[#This Row],[ltp]] &gt;=foSecStockWatch[[#This Row],[max]],"BUY","NA")</f>
        <v>NA</v>
      </c>
      <c r="D150" s="22">
        <f>MAX(foSecStockWatch[[#This Row],[d1high]],foSecStockWatch[[#This Row],[d2high]],foSecStockWatch[[#This Row],[d3high]],foSecStockWatch[[#This Row],[d4high]])</f>
        <v>46.8</v>
      </c>
      <c r="E150" s="22">
        <f>MIN(foSecStockWatch[[#This Row],[d1low]],foSecStockWatch[[#This Row],[d2low]],foSecStockWatch[[#This Row],[d3low]],foSecStockWatch[[#This Row],[d4low]])</f>
        <v>37</v>
      </c>
      <c r="F150" s="22" t="str">
        <f>IF(foSecStockWatch[[#This Row],[ltp]] &lt;=foSecStockWatch[[#This Row],[low]],"SELL","NA")</f>
        <v>NA</v>
      </c>
      <c r="G150" s="23">
        <v>286</v>
      </c>
      <c r="H150" s="23">
        <v>29</v>
      </c>
      <c r="I150" s="26">
        <f>100-foSecStockWatch[[#This Row],[max]]*100/foSecStockWatch[[#This Row],[52_high]]</f>
        <v>83.63636363636364</v>
      </c>
      <c r="J150" s="27">
        <f>foSecStockWatch[[#This Row],[52_low]]*100/foSecStockWatch[[#This Row],[max]]</f>
        <v>61.965811965811973</v>
      </c>
      <c r="K150" s="25">
        <f>foSecStockWatch[[#This Row],[ltp]]-foSecStockWatch[[#This Row],[d2high]]</f>
        <v>-2.9500000000000028</v>
      </c>
      <c r="L150" s="25">
        <f>foSecStockWatch[[#This Row],[ltp]]-foSecStockWatch[[#This Row],[d2low]]</f>
        <v>-1.2000000000000028</v>
      </c>
      <c r="M150" s="25">
        <f>AVERAGE(foSecStockWatch[[#This Row],[d2high]],foSecStockWatch[[#This Row],[d3high]],foSecStockWatch[[#This Row],[d4high]])</f>
        <v>44.983333333333327</v>
      </c>
      <c r="N150" s="25">
        <f>AVERAGE(foSecStockWatch[[#This Row],[d2low]],foSecStockWatch[[#This Row],[d3low]],foSecStockWatch[[#This Row],[d4low]])</f>
        <v>42.4</v>
      </c>
      <c r="O150" s="25" t="str">
        <f>IF(foSecStockWatch[[#This Row],[ltp]] &lt;=foSecStockWatch[[#This Row],[LowAvg]],"RED","NA")</f>
        <v>RED</v>
      </c>
      <c r="P150" s="25" t="str">
        <f>IF(foSecStockWatch[[#This Row],[ltp]] &gt;foSecStockWatch[[#This Row],[HighAvg]],"GREEN","NA")</f>
        <v>NA</v>
      </c>
      <c r="Q150" s="25">
        <f>2*foSecStockWatch[[#This Row],[PIVOT]]-foSecStockWatch[[#This Row],[d2low]]</f>
        <v>41.583333333333329</v>
      </c>
      <c r="R150" s="25">
        <f>foSecStockWatch[[#This Row],[PIVOT]]+foSecStockWatch[[#This Row],[d2high]]-foSecStockWatch[[#This Row],[d2low]]</f>
        <v>43.016666666666666</v>
      </c>
      <c r="S150" s="25">
        <f>foSecStockWatch[[#This Row],[R1]]+foSecStockWatch[[#This Row],[d2high]]-foSecStockWatch[[#This Row],[d2low]]</f>
        <v>43.333333333333329</v>
      </c>
      <c r="T150" s="25">
        <f>AVERAGE(foSecStockWatch[[#This Row],[d2high]],foSecStockWatch[[#This Row],[d2close]],foSecStockWatch[[#This Row],[d2low]])</f>
        <v>41.266666666666666</v>
      </c>
      <c r="U150" s="25">
        <f>foSecStockWatch[[#This Row],[PIVOT]]*2-foSecStockWatch[[#This Row],[d2high]]</f>
        <v>39.833333333333329</v>
      </c>
      <c r="V150" s="25">
        <f>foSecStockWatch[[#This Row],[PIVOT]]-(foSecStockWatch[[#This Row],[d2high]]-foSecStockWatch[[#This Row],[d2low]])</f>
        <v>39.516666666666666</v>
      </c>
      <c r="W150" s="25">
        <f>foSecStockWatch[[#This Row],[S1]]-(foSecStockWatch[[#This Row],[d2high]]-foSecStockWatch[[#This Row],[d2low]])</f>
        <v>38.083333333333329</v>
      </c>
      <c r="X150" s="25">
        <f>foSecStockWatch[[#This Row],[ltp]]-foSecStockWatch[[#This Row],[PIVOT]]</f>
        <v>-1.5166666666666657</v>
      </c>
      <c r="Y150" s="25">
        <f>foSecStockWatch[[#This Row],[ltp]]-foSecStockWatch[[#This Row],[R1]]</f>
        <v>-1.8333333333333286</v>
      </c>
      <c r="Z150" s="25">
        <f>foSecStockWatch[[#This Row],[ltp]]-foSecStockWatch[[#This Row],[R2]]</f>
        <v>-3.2666666666666657</v>
      </c>
      <c r="AA150" s="25">
        <f>foSecStockWatch[[#This Row],[ltp]]-foSecStockWatch[[#This Row],[R3]]</f>
        <v>-3.5833333333333286</v>
      </c>
      <c r="AB150" s="25">
        <f>foSecStockWatch[[#This Row],[ltp]]-foSecStockWatch[[#This Row],[S1]]</f>
        <v>-8.3333333333328596E-2</v>
      </c>
      <c r="AC150" s="25">
        <f>foSecStockWatch[[#This Row],[ltp]]-foSecStockWatch[[#This Row],[S2]]</f>
        <v>0.23333333333333428</v>
      </c>
      <c r="AD150" s="25">
        <f>foSecStockWatch[[#This Row],[ltp]]-foSecStockWatch[[#This Row],[S3]]</f>
        <v>1.6666666666666714</v>
      </c>
      <c r="AE150" s="25">
        <f>foSecStockWatch[[#This Row],[d1open]]-foSecStockWatch[[#This Row],[d1high]]</f>
        <v>-1</v>
      </c>
      <c r="AF150" s="25">
        <f>foSecStockWatch[[#This Row],[Open-High]]*100/foSecStockWatch[[#This Row],[ltp]]</f>
        <v>-2.5157232704402515</v>
      </c>
      <c r="AG150" s="25">
        <f>foSecStockWatch[[#This Row],[d1high]]-foSecStockWatch[[#This Row],[d1low]]</f>
        <v>5</v>
      </c>
      <c r="AH150" s="25">
        <f>foSecStockWatch[[#This Row],[Open-Low]]*100/foSecStockWatch[[#This Row],[ltp]]</f>
        <v>12.578616352201259</v>
      </c>
      <c r="AI150" s="25" t="b">
        <f>foSecStockWatch[[#This Row],[ltp]]&gt;foSecStockWatch[[#This Row],[d2close]]</f>
        <v>0</v>
      </c>
      <c r="AJ150" s="2">
        <v>41</v>
      </c>
      <c r="AK150" s="2">
        <v>42</v>
      </c>
      <c r="AL150" s="2">
        <v>37</v>
      </c>
      <c r="AM150" s="2">
        <v>39.6</v>
      </c>
      <c r="AN150" s="2">
        <v>41.7</v>
      </c>
      <c r="AO150" s="2">
        <v>42.7</v>
      </c>
      <c r="AP150" s="2">
        <v>40.15</v>
      </c>
      <c r="AQ150" s="2">
        <v>40.950000000000003</v>
      </c>
      <c r="AR150" s="2">
        <v>45.45</v>
      </c>
      <c r="AS150" s="2">
        <v>45.45</v>
      </c>
      <c r="AT150" s="2">
        <v>41.05</v>
      </c>
      <c r="AU150" s="2">
        <v>43.25</v>
      </c>
      <c r="AV150" s="2">
        <v>45.95</v>
      </c>
      <c r="AW150" s="2">
        <v>46.8</v>
      </c>
      <c r="AX150" s="2">
        <v>43</v>
      </c>
      <c r="AY150" s="2">
        <v>46</v>
      </c>
      <c r="AZ150" s="1"/>
      <c r="BA150" s="1"/>
      <c r="BB150" s="1"/>
      <c r="BC150" s="1"/>
    </row>
    <row r="151" spans="1:55" ht="13.8" x14ac:dyDescent="0.3">
      <c r="A151" s="19" t="s">
        <v>152</v>
      </c>
      <c r="B151" s="20">
        <v>242.95</v>
      </c>
      <c r="C151" s="5" t="str">
        <f>IF(foSecStockWatch[[#This Row],[ltp]] &gt;=foSecStockWatch[[#This Row],[max]],"BUY","NA")</f>
        <v>NA</v>
      </c>
      <c r="D151" s="22">
        <f>MAX(foSecStockWatch[[#This Row],[d1high]],foSecStockWatch[[#This Row],[d2high]],foSecStockWatch[[#This Row],[d3high]],foSecStockWatch[[#This Row],[d4high]])</f>
        <v>258</v>
      </c>
      <c r="E151" s="22">
        <f>MIN(foSecStockWatch[[#This Row],[d1low]],foSecStockWatch[[#This Row],[d2low]],foSecStockWatch[[#This Row],[d3low]],foSecStockWatch[[#This Row],[d4low]])</f>
        <v>203</v>
      </c>
      <c r="F151" s="22" t="str">
        <f>IF(foSecStockWatch[[#This Row],[ltp]] &lt;=foSecStockWatch[[#This Row],[low]],"SELL","NA")</f>
        <v>NA</v>
      </c>
      <c r="G151" s="23">
        <v>506.9</v>
      </c>
      <c r="H151" s="23">
        <v>199.15</v>
      </c>
      <c r="I151" s="26">
        <f>100-foSecStockWatch[[#This Row],[max]]*100/foSecStockWatch[[#This Row],[52_high]]</f>
        <v>49.102387058591432</v>
      </c>
      <c r="J151" s="27">
        <f>foSecStockWatch[[#This Row],[52_low]]*100/foSecStockWatch[[#This Row],[max]]</f>
        <v>77.189922480620154</v>
      </c>
      <c r="K151" s="25">
        <f>foSecStockWatch[[#This Row],[ltp]]-foSecStockWatch[[#This Row],[d2high]]</f>
        <v>-5.2000000000000171</v>
      </c>
      <c r="L151" s="25">
        <f>foSecStockWatch[[#This Row],[ltp]]-foSecStockWatch[[#This Row],[d2low]]</f>
        <v>-2.0500000000000114</v>
      </c>
      <c r="M151" s="25">
        <f>AVERAGE(foSecStockWatch[[#This Row],[d2high]],foSecStockWatch[[#This Row],[d3high]],foSecStockWatch[[#This Row],[d4high]])</f>
        <v>254.21666666666667</v>
      </c>
      <c r="N151" s="25">
        <f>AVERAGE(foSecStockWatch[[#This Row],[d2low]],foSecStockWatch[[#This Row],[d3low]],foSecStockWatch[[#This Row],[d4low]])</f>
        <v>231.31666666666669</v>
      </c>
      <c r="O151" s="25" t="str">
        <f>IF(foSecStockWatch[[#This Row],[ltp]] &lt;=foSecStockWatch[[#This Row],[LowAvg]],"RED","NA")</f>
        <v>NA</v>
      </c>
      <c r="P151" s="25" t="str">
        <f>IF(foSecStockWatch[[#This Row],[ltp]] &gt;foSecStockWatch[[#This Row],[HighAvg]],"GREEN","NA")</f>
        <v>NA</v>
      </c>
      <c r="Q151" s="25">
        <f>2*foSecStockWatch[[#This Row],[PIVOT]]-foSecStockWatch[[#This Row],[d2low]]</f>
        <v>245.36666666666662</v>
      </c>
      <c r="R151" s="25">
        <f>foSecStockWatch[[#This Row],[PIVOT]]+foSecStockWatch[[#This Row],[d2high]]-foSecStockWatch[[#This Row],[d2low]]</f>
        <v>248.33333333333331</v>
      </c>
      <c r="S151" s="25">
        <f>foSecStockWatch[[#This Row],[R1]]+foSecStockWatch[[#This Row],[d2high]]-foSecStockWatch[[#This Row],[d2low]]</f>
        <v>248.51666666666665</v>
      </c>
      <c r="T151" s="25">
        <f>AVERAGE(foSecStockWatch[[#This Row],[d2high]],foSecStockWatch[[#This Row],[d2close]],foSecStockWatch[[#This Row],[d2low]])</f>
        <v>245.18333333333331</v>
      </c>
      <c r="U151" s="25">
        <f>foSecStockWatch[[#This Row],[PIVOT]]*2-foSecStockWatch[[#This Row],[d2high]]</f>
        <v>242.21666666666661</v>
      </c>
      <c r="V151" s="25">
        <f>foSecStockWatch[[#This Row],[PIVOT]]-(foSecStockWatch[[#This Row],[d2high]]-foSecStockWatch[[#This Row],[d2low]])</f>
        <v>242.0333333333333</v>
      </c>
      <c r="W151" s="25">
        <f>foSecStockWatch[[#This Row],[S1]]-(foSecStockWatch[[#This Row],[d2high]]-foSecStockWatch[[#This Row],[d2low]])</f>
        <v>239.06666666666661</v>
      </c>
      <c r="X151" s="25">
        <f>foSecStockWatch[[#This Row],[ltp]]-foSecStockWatch[[#This Row],[PIVOT]]</f>
        <v>-2.2333333333333201</v>
      </c>
      <c r="Y151" s="25">
        <f>foSecStockWatch[[#This Row],[ltp]]-foSecStockWatch[[#This Row],[R1]]</f>
        <v>-2.4166666666666288</v>
      </c>
      <c r="Z151" s="25">
        <f>foSecStockWatch[[#This Row],[ltp]]-foSecStockWatch[[#This Row],[R2]]</f>
        <v>-5.3833333333333258</v>
      </c>
      <c r="AA151" s="25">
        <f>foSecStockWatch[[#This Row],[ltp]]-foSecStockWatch[[#This Row],[R3]]</f>
        <v>-5.5666666666666629</v>
      </c>
      <c r="AB151" s="25">
        <f>foSecStockWatch[[#This Row],[ltp]]-foSecStockWatch[[#This Row],[S1]]</f>
        <v>0.73333333333337691</v>
      </c>
      <c r="AC151" s="25">
        <f>foSecStockWatch[[#This Row],[ltp]]-foSecStockWatch[[#This Row],[S2]]</f>
        <v>0.91666666666668561</v>
      </c>
      <c r="AD151" s="25">
        <f>foSecStockWatch[[#This Row],[ltp]]-foSecStockWatch[[#This Row],[S3]]</f>
        <v>3.8833333333333826</v>
      </c>
      <c r="AE151" s="25">
        <f>foSecStockWatch[[#This Row],[d1open]]-foSecStockWatch[[#This Row],[d1high]]</f>
        <v>-2.25</v>
      </c>
      <c r="AF151" s="25">
        <f>foSecStockWatch[[#This Row],[Open-High]]*100/foSecStockWatch[[#This Row],[ltp]]</f>
        <v>-0.92611648487343079</v>
      </c>
      <c r="AG151" s="25">
        <f>foSecStockWatch[[#This Row],[d1high]]-foSecStockWatch[[#This Row],[d1low]]</f>
        <v>14.25</v>
      </c>
      <c r="AH151" s="25">
        <f>foSecStockWatch[[#This Row],[Open-Low]]*100/foSecStockWatch[[#This Row],[ltp]]</f>
        <v>5.8654044041983946</v>
      </c>
      <c r="AI151" s="25" t="b">
        <f>foSecStockWatch[[#This Row],[ltp]]&gt;foSecStockWatch[[#This Row],[d2close]]</f>
        <v>1</v>
      </c>
      <c r="AJ151" s="2">
        <v>247</v>
      </c>
      <c r="AK151" s="2">
        <v>249.25</v>
      </c>
      <c r="AL151" s="2">
        <v>235</v>
      </c>
      <c r="AM151" s="2">
        <v>242.5</v>
      </c>
      <c r="AN151" s="2">
        <v>245.55</v>
      </c>
      <c r="AO151" s="2">
        <v>248.15</v>
      </c>
      <c r="AP151" s="2">
        <v>242.4</v>
      </c>
      <c r="AQ151" s="2">
        <v>245</v>
      </c>
      <c r="AR151" s="2">
        <v>250</v>
      </c>
      <c r="AS151" s="2">
        <v>258</v>
      </c>
      <c r="AT151" s="2">
        <v>240.7</v>
      </c>
      <c r="AU151" s="2">
        <v>245.95</v>
      </c>
      <c r="AV151" s="2">
        <v>214.25</v>
      </c>
      <c r="AW151" s="2">
        <v>256.5</v>
      </c>
      <c r="AX151" s="2">
        <v>203</v>
      </c>
      <c r="AY151" s="2">
        <v>252</v>
      </c>
      <c r="AZ151" s="1"/>
      <c r="BA151" s="1"/>
      <c r="BB151" s="1"/>
      <c r="BC151" s="1"/>
    </row>
  </sheetData>
  <phoneticPr fontId="1" type="noConversion"/>
  <conditionalFormatting sqref="C3:F151">
    <cfRule type="containsText" dxfId="11" priority="11" operator="containsText" text="TRUE">
      <formula>NOT(ISERROR(SEARCH("TRUE",C3)))</formula>
    </cfRule>
  </conditionalFormatting>
  <conditionalFormatting sqref="K3:K151">
    <cfRule type="cellIs" dxfId="10" priority="10" operator="greaterThan">
      <formula>0</formula>
    </cfRule>
  </conditionalFormatting>
  <conditionalFormatting sqref="L3:L151">
    <cfRule type="cellIs" dxfId="9" priority="9" operator="lessThan">
      <formula>0</formula>
    </cfRule>
  </conditionalFormatting>
  <conditionalFormatting sqref="X3:X151">
    <cfRule type="cellIs" dxfId="8" priority="7" operator="lessThan">
      <formula>0</formula>
    </cfRule>
    <cfRule type="cellIs" dxfId="7" priority="8" operator="greaterThan">
      <formula>0</formula>
    </cfRule>
  </conditionalFormatting>
  <conditionalFormatting sqref="O2:O151">
    <cfRule type="cellIs" dxfId="6" priority="6" operator="equal">
      <formula>"RED"</formula>
    </cfRule>
  </conditionalFormatting>
  <conditionalFormatting sqref="P3:P151">
    <cfRule type="cellIs" dxfId="5" priority="5" operator="equal">
      <formula>"GREEN"</formula>
    </cfRule>
  </conditionalFormatting>
  <conditionalFormatting sqref="AF2:AF151">
    <cfRule type="cellIs" dxfId="4" priority="4" operator="between">
      <formula>0.1</formula>
      <formula>-0.1</formula>
    </cfRule>
  </conditionalFormatting>
  <conditionalFormatting sqref="AH2:AH1048576">
    <cfRule type="cellIs" dxfId="3" priority="2" operator="between">
      <formula>0.1</formula>
      <formula>-0.1</formula>
    </cfRule>
  </conditionalFormatting>
  <conditionalFormatting sqref="AI3:AI151">
    <cfRule type="containsText" dxfId="2" priority="1" operator="containsText" text="TRUE">
      <formula>NOT(ISERROR(SEARCH("TRUE",AI3)))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6258-DE20-416D-9ED8-6F5873227F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d f e 8 a 5 - 4 5 b 9 - 4 2 1 3 - a c 8 7 - c d 8 7 7 a 3 c 1 5 5 f "   x m l n s = " h t t p : / / s c h e m a s . m i c r o s o f t . c o m / D a t a M a s h u p " > A A A A A K 4 I A A B Q S w M E F A A C A A g A F Z 5 M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V n k x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Z 5 M T / j Z u s S m B Q A A B R c A A B M A H A B G b 3 J t d W x h c y 9 T Z W N 0 a W 9 u M S 5 t I K I Y A C i g F A A A A A A A A A A A A A A A A A A A A A A A A A A A A K V Y b W / b N h D + H i D / Q d A w Q w Z U p x a 1 f l j g D a 2 T o h u y N o m z 9 U N Q F L L F 2 F o k 0 p P o O E a Q / 7 4 j J V F H S X T S p E B r 6 u 5 4 9 / C e 4 8 u 1 o A u R c O b M y t / x 8 e H B 4 U G x i n I a O z c c p D P B F 7 d f I 7 F Y O R M n p e L w w I E / M 7 7 J F x Q k f x a c j U 7 4 Y p N R J r y v d D 6 a c i Z g X H j u S o h 1 8 e v R 0 X a 7 H b G C J i x O o t G C Z 0 d p c k e / Z 1 F + S 8 V R v G N R N a W U b 2 W s o 0 K G r c Y t H K N / I a Y 7 H P o l l D g S E Q A p E V 3 L r 2 + V 5 i c X H N / R X M B a B H e u o n l K X T B V g 9 H H n G d n S S E 8 O c V 3 Z u s 0 E Y L m I z X 4 s P v M x S p h S 2 / o O 2 y T p v W / p / c i j / 6 J 0 g 0 t R q d 5 z v O h D n Z 6 v 4 5 Y D L G m P N 1 k b N y E K j W X d M H z u F R 6 v d h 8 x 6 3 n + s 6 D W + y y O U + l N B X n 8 m d 7 u 0 r K 3 5 S 7 j 9 K k M h 8 1 p r W k m l J / 1 l O b b + m i A X 9 J W Z R p 7 E W D v V R U Y q 9 n l f 5 D H 4 x q Z I C s I K V i b c p r b L 8 E 3 1 f J c t V W A t B S m f K t + 4 g w f 0 x S I A y g X P I t Q j y j K R S z l H n d d f k O j a C U R b 6 h e P H r N F q A l S I W r 1 3 J l d R r x / P d A f z 9 O X j n + p V d X k + 4 o v f C 1 / w h x D O u C G / h B a H X A S H T q t P 5 J Y / B + / t i Q W E P s S V O w v t Y k b G B D Z M 1 P k G q C w 0 H l R V Q m l a J W F I h 6 9 + 7 L m N 9 G / b V c 8 t 5 q V B j H c S A g a M 8 u P G Y r y m T w n i s + F U j S a Y a L F J e q N K P A 2 0 X a L s A q e s p R N s R b U c a O 1 L b h d o u 1 H a h V p Y T y l p T Y E c N U C 2 o 5 2 l B N V 1 / 6 7 C 1 J G j 7 C N o + g u 6 c l l f S 9 k H a P k j H B 2 n 5 C N s + w r a P s D 2 j y o j 1 U B g / 5 1 S o e H / o y W o 1 M l P e V A T a + 6 1 s l w N T 1 f A 9 7 m E S l V I 3 J q q u b k x c c H 2 O a 0 h B B x I q y 2 5 M V K n d m L h 4 e 2 L q g i a d m K j E u z F R 1 X d j N h u h 6 7 S B U 9 c E K o r p K m J L Y P p q t 0 Z H 5 V U e s e K G 5 1 l Z E 1 L Z c / y W t 4 W 8 A H x H g A l c q t m c 5 i p 6 f f r 3 a k q w b Y U u r a 7 C 4 q o u q a 6 8 X n N H E 9 h i B L Y Y g d 2 X J T q x x S C 2 G M Q a g 1 h i h L Y Y o S 1 G a P P U F / t x e H i Q s N 4 i w W / K 6 r 6 B u v H K G 8 e J C k f A f T l U A 1 l L z u S 3 A 3 h o m u 9 M + b I 8 j 5 b U 8 s S E 5 + W b H 3 p f A o 7 v / 2 2 4 o H L 0 C Z 6 B P E 8 W U X o C 2 O B 9 u f 6 9 B D d x n Y F T 4 R y 4 g 4 L m C S 0 m p x e D G 3 g 8 g i 2 d b O D U u 0 k Y j Q e C t w S w T n o O M 3 g 8 2 V J 6 K 1 + s a k 0 y x l v 9 Y n 1 4 + 3 h 9 o h 6 t P 7 6 / l C e 5 o 2 T k m g 8 Z V v E 0 q 1 8 P S i x z X I r V I j r i L 1 A d z j k k o a + o P k G F W J V n f G v X R Y V w A L u 8 G m w 2 U 1 l N V u 0 V F 1 F a u 7 j Y R E w k Y g d 2 f z D x L h z J P J R m m 5 x x e E 8 7 X s K c s + h 2 V Q w 7 B e r r a y 0 D 0 9 6 3 r l Q 0 t 5 p B h a / T 3 G S 2 S W b v S q 3 g e + E 2 A P + i + b I P 3 5 R n c y i t G u A T J 6 + 5 S E h S H 8 m a / y 7 F W t U h W G t 6 q F M 6 U L q U v f l 7 5 g 7 9 V l Q z k O H b c P f o V 6 v N 6 2 X L V / W H 3 Q l N k y y B d 7 j n H s O c C 7 m H Z 2 I H i f j M G b z p q + S 5 O p k q P 2 t w H L c 7 Q K 3 x O i n X s 1 U 3 W I m d + c 7 R 4 d H 7 X Z r o h 3 A n n N H U m V 3 m U y u a F n d D 3 A u N c Q c X 4 A + C P 0 J U S r i E x 0 9 e 1 / b V 4 i 5 v 3 N 1 + G F R n f y O M l m m h d a 9 a E Y 1 t B J g r 1 m k J X p n 9 A G c / w N k P c P Y D a / a D l 2 c f N 9 k l j v 4 c B 3 v y X 6 K 0 6 V 5 A Q P A c A l C a y C s J I J g A g g k g m A B i J Y C 8 n I A A E U D 2 E E D 2 E E D 2 E E B e Q g B 5 D g E o M + E r C Q g x A S E m I M Q E h F Y C w p c T Q B A B 4 R 4 C w j 0 E h P Y T K F T 5 R y r 8 W H j m f 4 y Z K 2 2 f l 2 b z i 4 9 w o / H F x z n u e t E 5 2 W p 4 8 e F k N L v 4 o D I a X X x o m T 0 u O g y M B h f v P 6 O 5 x X v R a G z x v j R 7 W l T v R k O L S 8 x o Z n G 5 G Y 0 s L j 3 c x S J G c Q M L 3 Y m F 0 u P / A V B L A Q I t A B Q A A g A I A B W e T E + Y t k M s p g A A A P g A A A A S A A A A A A A A A A A A A A A A A A A A A A B D b 2 5 m a W c v U G F j a 2 F n Z S 5 4 b W x Q S w E C L Q A U A A I A C A A V n k x P D 8 r p q 6 Q A A A D p A A A A E w A A A A A A A A A A A A A A A A D y A A A A W 0 N v b n R l b n R f V H l w Z X N d L n h t b F B L A Q I t A B Q A A g A I A B W e T E / 4 2 b r E p g U A A A U X A A A T A A A A A A A A A A A A A A A A A O M B A A B G b 3 J t d W x h c y 9 T Z W N 0 a W 9 u M S 5 t U E s F B g A A A A A D A A M A w g A A A N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c A A A A A A A A 5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v U 2 V j U 3 R v Y 2 t X Y X R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1 N l Y 1 N 0 b 2 N r V 2 F 0 Y 2 g i I C 8 + P E V u d H J 5 I F R 5 c G U 9 I k Z p b G x l Z E N v b X B s Z X R l U m V z d W x 0 V G 9 X b 3 J r c 2 h l Z X Q i I F Z h b H V l P S J s M S I g L z 4 8 R W 5 0 c n k g V H l w Z T 0 i U X V l c n l J R C I g V m F s d W U 9 I n M w N 2 Z m N z U 4 M y 0 y N W Z k L T R i M j U t O G E w M C 0 4 Y j Z k O T N m Z G M 0 M j g i I C 8 + P E V u d H J 5 I F R 5 c G U 9 I k Z p b G x M Y X N 0 V X B k Y X R l Z C I g V m F s d W U 9 I m Q y M D E 5 L T E w L T E y V D E 0 O j E 4 O j Q z L j U 1 M z g 3 O T d a I i A v P j x F b n R y e S B U e X B l P S J G a W x s Q 2 9 s d W 1 u V H l w Z X M i I F Z h b H V l P S J z Q m d V R k J R V U Z C U V V G Q l F V R k J R V U Z C U V V G Q l F V P S I g L z 4 8 R W 5 0 c n k g V H l w Z T 0 i R m l s b E N v b H V t b k 5 h b W V z I i B W Y W x 1 Z T 0 i c 1 s m c X V v d D t z e W 1 i b 2 w m c X V v d D s s J n F 1 b 3 Q 7 b H R w J n F 1 b 3 Q 7 L C Z x d W 9 0 O z U y X 2 h p Z 2 g m c X V v d D s s J n F 1 b 3 Q 7 N T J f b G 9 3 J n F 1 b 3 Q 7 L C Z x d W 9 0 O 2 Q x b 3 B l b i Z x d W 9 0 O y w m c X V v d D t k M W h p Z 2 g m c X V v d D s s J n F 1 b 3 Q 7 Z D F s b 3 c m c X V v d D s s J n F 1 b 3 Q 7 Z D F j b G 9 z Z S Z x d W 9 0 O y w m c X V v d D t k M m 9 w Z W 4 m c X V v d D s s J n F 1 b 3 Q 7 Z D J o a W d o J n F 1 b 3 Q 7 L C Z x d W 9 0 O 2 Q y Y 2 x v c 2 U m c X V v d D s s J n F 1 b 3 Q 7 Z D J s b 3 c m c X V v d D s s J n F 1 b 3 Q 7 Z D N v c G V u J n F 1 b 3 Q 7 L C Z x d W 9 0 O 2 Q z a G l n a C Z x d W 9 0 O y w m c X V v d D t k M 2 N s b 3 N l J n F 1 b 3 Q 7 L C Z x d W 9 0 O 2 Q z b G 9 3 J n F 1 b 3 Q 7 L C Z x d W 9 0 O 2 Q 0 b 3 B l b i Z x d W 9 0 O y w m c X V v d D t k N G h p Z 2 g m c X V v d D s s J n F 1 b 3 Q 7 Z D R s b 3 c m c X V v d D s s J n F 1 b 3 Q 7 Z D R j b G 9 z Z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0 O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U 2 V j U 3 R v Y 2 t X Y X R j a C 9 S Z X B s Y W N l Z C B W Y W x 1 Z S 5 7 c 3 l t Y m 9 s L D B 9 J n F 1 b 3 Q 7 L C Z x d W 9 0 O 1 N l Y 3 R p b 2 4 x L 2 Z v U 2 V j U 3 R v Y 2 t X Y X R j a C 9 D a G F u Z 2 V k I F R 5 c G U u e 2 x 0 c C w x f S Z x d W 9 0 O y w m c X V v d D t T Z W N 0 a W 9 u M S 9 m b 1 N l Y 1 N 0 b 2 N r V 2 F 0 Y 2 g v Q 2 h h b m d l Z C B U e X B l L n s 1 M l 9 o a W d o L D J 9 J n F 1 b 3 Q 7 L C Z x d W 9 0 O 1 N l Y 3 R p b 2 4 x L 2 Z v U 2 V j U 3 R v Y 2 t X Y X R j a C 9 D a G F u Z 2 V k I F R 5 c G U u e z U y X 2 x v d y w z f S Z x d W 9 0 O y w m c X V v d D t T Z W N 0 a W 9 u M S 9 m b 1 N l Y 1 N 0 b 2 N r V 2 F 0 Y 2 g v Q 2 h h b m d l Z C B U e X B l L n t k M W 9 w Z W 4 s N H 0 m c X V v d D s s J n F 1 b 3 Q 7 U 2 V j d G l v b j E v Z m 9 T Z W N T d G 9 j a 1 d h d G N o L 0 N o Y W 5 n Z W Q g V H l w Z S 5 7 Z D F o a W d o L D V 9 J n F 1 b 3 Q 7 L C Z x d W 9 0 O 1 N l Y 3 R p b 2 4 x L 2 Z v U 2 V j U 3 R v Y 2 t X Y X R j a C 9 D a G F u Z 2 V k I F R 5 c G U u e 2 Q x b G 9 3 L D Z 9 J n F 1 b 3 Q 7 L C Z x d W 9 0 O 1 N l Y 3 R p b 2 4 x L 2 Z v U 2 V j U 3 R v Y 2 t X Y X R j a C 9 D a G F u Z 2 V k I F R 5 c G U u e 2 Q x Y 2 x v c 2 U s N 3 0 m c X V v d D s s J n F 1 b 3 Q 7 U 2 V j d G l v b j E v Z m 9 T Z W N T d G 9 j a 1 d h d G N o L 0 N o Y W 5 n Z W Q g V H l w Z S 5 7 Z D J v c G V u L D h 9 J n F 1 b 3 Q 7 L C Z x d W 9 0 O 1 N l Y 3 R p b 2 4 x L 2 Z v U 2 V j U 3 R v Y 2 t X Y X R j a C 9 D a G F u Z 2 V k I F R 5 c G U u e 2 Q y a G l n a C w 5 f S Z x d W 9 0 O y w m c X V v d D t T Z W N 0 a W 9 u M S 9 m b 1 N l Y 1 N 0 b 2 N r V 2 F 0 Y 2 g v Q 2 h h b m d l Z C B U e X B l L n t k M m N s b 3 N l L D E w f S Z x d W 9 0 O y w m c X V v d D t T Z W N 0 a W 9 u M S 9 m b 1 N l Y 1 N 0 b 2 N r V 2 F 0 Y 2 g v Q 2 h h b m d l Z C B U e X B l L n t k M m x v d y w x M X 0 m c X V v d D s s J n F 1 b 3 Q 7 U 2 V j d G l v b j E v Z m 9 T Z W N T d G 9 j a 1 d h d G N o L 0 N o Y W 5 n Z W Q g V H l w Z S 5 7 Z D N v c G V u L D E y f S Z x d W 9 0 O y w m c X V v d D t T Z W N 0 a W 9 u M S 9 m b 1 N l Y 1 N 0 b 2 N r V 2 F 0 Y 2 g v Q 2 h h b m d l Z C B U e X B l L n t k M 2 h p Z 2 g s M T N 9 J n F 1 b 3 Q 7 L C Z x d W 9 0 O 1 N l Y 3 R p b 2 4 x L 2 Z v U 2 V j U 3 R v Y 2 t X Y X R j a C 9 D a G F u Z 2 V k I F R 5 c G U u e 2 Q z Y 2 x v c 2 U s M T R 9 J n F 1 b 3 Q 7 L C Z x d W 9 0 O 1 N l Y 3 R p b 2 4 x L 2 Z v U 2 V j U 3 R v Y 2 t X Y X R j a C 9 D a G F u Z 2 V k I F R 5 c G U u e 2 Q z b G 9 3 L D E 1 f S Z x d W 9 0 O y w m c X V v d D t T Z W N 0 a W 9 u M S 9 m b 1 N l Y 1 N 0 b 2 N r V 2 F 0 Y 2 g v Q 2 h h b m d l Z C B U e X B l L n t k N G 9 w Z W 4 s M T Z 9 J n F 1 b 3 Q 7 L C Z x d W 9 0 O 1 N l Y 3 R p b 2 4 x L 2 Z v U 2 V j U 3 R v Y 2 t X Y X R j a C 9 D a G F u Z 2 V k I F R 5 c G U u e 2 Q 0 a G l n a C w x N 3 0 m c X V v d D s s J n F 1 b 3 Q 7 U 2 V j d G l v b j E v Z m 9 T Z W N T d G 9 j a 1 d h d G N o L 0 N o Y W 5 n Z W Q g V H l w Z S 5 7 Z D R s b 3 c s M T h 9 J n F 1 b 3 Q 7 L C Z x d W 9 0 O 1 N l Y 3 R p b 2 4 x L 2 Z v U 2 V j U 3 R v Y 2 t X Y X R j a C 9 D a G F u Z 2 V k I F R 5 c G U u e 2 Q 0 Y 2 x v c 2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m b 1 N l Y 1 N 0 b 2 N r V 2 F 0 Y 2 g v U m V w b G F j Z W Q g V m F s d W U u e 3 N 5 b W J v b C w w f S Z x d W 9 0 O y w m c X V v d D t T Z W N 0 a W 9 u M S 9 m b 1 N l Y 1 N 0 b 2 N r V 2 F 0 Y 2 g v Q 2 h h b m d l Z C B U e X B l L n t s d H A s M X 0 m c X V v d D s s J n F 1 b 3 Q 7 U 2 V j d G l v b j E v Z m 9 T Z W N T d G 9 j a 1 d h d G N o L 0 N o Y W 5 n Z W Q g V H l w Z S 5 7 N T J f a G l n a C w y f S Z x d W 9 0 O y w m c X V v d D t T Z W N 0 a W 9 u M S 9 m b 1 N l Y 1 N 0 b 2 N r V 2 F 0 Y 2 g v Q 2 h h b m d l Z C B U e X B l L n s 1 M l 9 s b 3 c s M 3 0 m c X V v d D s s J n F 1 b 3 Q 7 U 2 V j d G l v b j E v Z m 9 T Z W N T d G 9 j a 1 d h d G N o L 0 N o Y W 5 n Z W Q g V H l w Z S 5 7 Z D F v c G V u L D R 9 J n F 1 b 3 Q 7 L C Z x d W 9 0 O 1 N l Y 3 R p b 2 4 x L 2 Z v U 2 V j U 3 R v Y 2 t X Y X R j a C 9 D a G F u Z 2 V k I F R 5 c G U u e 2 Q x a G l n a C w 1 f S Z x d W 9 0 O y w m c X V v d D t T Z W N 0 a W 9 u M S 9 m b 1 N l Y 1 N 0 b 2 N r V 2 F 0 Y 2 g v Q 2 h h b m d l Z C B U e X B l L n t k M W x v d y w 2 f S Z x d W 9 0 O y w m c X V v d D t T Z W N 0 a W 9 u M S 9 m b 1 N l Y 1 N 0 b 2 N r V 2 F 0 Y 2 g v Q 2 h h b m d l Z C B U e X B l L n t k M W N s b 3 N l L D d 9 J n F 1 b 3 Q 7 L C Z x d W 9 0 O 1 N l Y 3 R p b 2 4 x L 2 Z v U 2 V j U 3 R v Y 2 t X Y X R j a C 9 D a G F u Z 2 V k I F R 5 c G U u e 2 Q y b 3 B l b i w 4 f S Z x d W 9 0 O y w m c X V v d D t T Z W N 0 a W 9 u M S 9 m b 1 N l Y 1 N 0 b 2 N r V 2 F 0 Y 2 g v Q 2 h h b m d l Z C B U e X B l L n t k M m h p Z 2 g s O X 0 m c X V v d D s s J n F 1 b 3 Q 7 U 2 V j d G l v b j E v Z m 9 T Z W N T d G 9 j a 1 d h d G N o L 0 N o Y W 5 n Z W Q g V H l w Z S 5 7 Z D J j b G 9 z Z S w x M H 0 m c X V v d D s s J n F 1 b 3 Q 7 U 2 V j d G l v b j E v Z m 9 T Z W N T d G 9 j a 1 d h d G N o L 0 N o Y W 5 n Z W Q g V H l w Z S 5 7 Z D J s b 3 c s M T F 9 J n F 1 b 3 Q 7 L C Z x d W 9 0 O 1 N l Y 3 R p b 2 4 x L 2 Z v U 2 V j U 3 R v Y 2 t X Y X R j a C 9 D a G F u Z 2 V k I F R 5 c G U u e 2 Q z b 3 B l b i w x M n 0 m c X V v d D s s J n F 1 b 3 Q 7 U 2 V j d G l v b j E v Z m 9 T Z W N T d G 9 j a 1 d h d G N o L 0 N o Y W 5 n Z W Q g V H l w Z S 5 7 Z D N o a W d o L D E z f S Z x d W 9 0 O y w m c X V v d D t T Z W N 0 a W 9 u M S 9 m b 1 N l Y 1 N 0 b 2 N r V 2 F 0 Y 2 g v Q 2 h h b m d l Z C B U e X B l L n t k M 2 N s b 3 N l L D E 0 f S Z x d W 9 0 O y w m c X V v d D t T Z W N 0 a W 9 u M S 9 m b 1 N l Y 1 N 0 b 2 N r V 2 F 0 Y 2 g v Q 2 h h b m d l Z C B U e X B l L n t k M 2 x v d y w x N X 0 m c X V v d D s s J n F 1 b 3 Q 7 U 2 V j d G l v b j E v Z m 9 T Z W N T d G 9 j a 1 d h d G N o L 0 N o Y W 5 n Z W Q g V H l w Z S 5 7 Z D R v c G V u L D E 2 f S Z x d W 9 0 O y w m c X V v d D t T Z W N 0 a W 9 u M S 9 m b 1 N l Y 1 N 0 b 2 N r V 2 F 0 Y 2 g v Q 2 h h b m d l Z C B U e X B l L n t k N G h p Z 2 g s M T d 9 J n F 1 b 3 Q 7 L C Z x d W 9 0 O 1 N l Y 3 R p b 2 4 x L 2 Z v U 2 V j U 3 R v Y 2 t X Y X R j a C 9 D a G F u Z 2 V k I F R 5 c G U u e 2 Q 0 b G 9 3 L D E 4 f S Z x d W 9 0 O y w m c X V v d D t T Z W N 0 a W 9 u M S 9 m b 1 N l Y 1 N 0 b 2 N r V 2 F 0 Y 2 g v Q 2 h h b m d l Z C B U e X B l L n t k N G N s b 3 N l L D E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1 N l Y 1 N 0 b 2 N r V 2 F 0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T Z W N T d G 9 j a 1 d h d G N o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T Z W N T d G 9 j a 1 d h d G N o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E 2 V D A 2 O j Q 1 O j I 1 L j c 0 M z I 1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v U 2 V j U 3 R v Y 2 t X Y X R j a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s E 1 R q V H i 0 y a Z u A u 6 o a K c w A A A A A C A A A A A A A Q Z g A A A A E A A C A A A A C 6 i l E 6 + O c E K e P u B k O U j B j J g h l L 1 Z Y L S j J a B H A t 8 k U b 3 A A A A A A O g A A A A A I A A C A A A A D 3 6 w s d 3 n z t D W 9 9 l z 3 V U h e 7 2 8 B A O W / 8 2 m S v X E v u D Z P 3 Y V A A A A A 1 L r V p x B Q v S O 6 K w T y o 2 M O 3 A U K 6 V m O v f f K T B t 6 y Z i W u 0 s R v F U z z S 8 J F Y k j Q + W M h h l F 1 d v 4 f w d p c W i 9 Z i Q t B 3 4 7 d 7 t e 0 3 r F K 3 w c q r 0 K 7 u E f z l E A A A A C o F e g Y E T C K B n l g 3 h y G b V a x a I f E k H h 5 R O l V p 0 f n j 7 0 4 Z Z b / N z / + R S j d k Q Z j 5 Y w 7 c 0 i 2 e o p f a P 9 T o d c i K s t d b a t 3 < / D a t a M a s h u p > 
</file>

<file path=customXml/itemProps1.xml><?xml version="1.0" encoding="utf-8"?>
<ds:datastoreItem xmlns:ds="http://schemas.openxmlformats.org/officeDocument/2006/customXml" ds:itemID="{42A8A1C7-EFBE-4AEE-B092-4720151AE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2019-09-16T06:21:36Z</dcterms:created>
  <dcterms:modified xsi:type="dcterms:W3CDTF">2019-10-12T14:31:21Z</dcterms:modified>
</cp:coreProperties>
</file>