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407938E8-6EF8-45E5-8037-28B7D355EF9F}" xr6:coauthVersionLast="44" xr6:coauthVersionMax="44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4" i="1" l="1"/>
  <c r="G14" i="1"/>
  <c r="I14" i="1" s="1"/>
  <c r="H10" i="1"/>
  <c r="G10" i="1"/>
  <c r="I10" i="1" s="1"/>
  <c r="I15" i="1"/>
  <c r="G15" i="1"/>
  <c r="H15" i="1" s="1"/>
  <c r="I13" i="1"/>
  <c r="G13" i="1"/>
  <c r="H13" i="1" s="1"/>
  <c r="J13" i="1" s="1"/>
  <c r="G12" i="1"/>
  <c r="I12" i="1" s="1"/>
  <c r="I11" i="1"/>
  <c r="G11" i="1"/>
  <c r="H11" i="1" s="1"/>
  <c r="I9" i="1"/>
  <c r="G9" i="1"/>
  <c r="H9" i="1" s="1"/>
  <c r="J9" i="1" s="1"/>
  <c r="I8" i="1"/>
  <c r="G8" i="1"/>
  <c r="H8" i="1" s="1"/>
  <c r="J8" i="1" s="1"/>
  <c r="I7" i="1"/>
  <c r="G7" i="1"/>
  <c r="H7" i="1" s="1"/>
  <c r="I6" i="1"/>
  <c r="G6" i="1"/>
  <c r="H6" i="1" s="1"/>
  <c r="I22" i="1"/>
  <c r="H22" i="1"/>
  <c r="I23" i="1"/>
  <c r="H23" i="1"/>
  <c r="H17" i="1" l="1"/>
  <c r="I17" i="1"/>
  <c r="J15" i="1"/>
  <c r="J12" i="1"/>
  <c r="J14" i="1"/>
  <c r="J10" i="1"/>
  <c r="J11" i="1"/>
  <c r="J7" i="1"/>
  <c r="J6" i="1"/>
  <c r="J22" i="1"/>
  <c r="J23" i="1"/>
  <c r="I21" i="1"/>
  <c r="H21" i="1"/>
  <c r="J17" i="1" l="1"/>
  <c r="H24" i="1"/>
  <c r="H26" i="1" s="1"/>
  <c r="I24" i="1"/>
  <c r="J21" i="1" l="1"/>
  <c r="J24" i="1" s="1"/>
  <c r="I26" i="1" l="1"/>
  <c r="J26" i="1" l="1"/>
</calcChain>
</file>

<file path=xl/sharedStrings.xml><?xml version="1.0" encoding="utf-8"?>
<sst xmlns="http://schemas.openxmlformats.org/spreadsheetml/2006/main" count="60" uniqueCount="26">
  <si>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</si>
  <si>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</si>
  <si>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</si>
  <si>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</si>
  <si>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</si>
  <si>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</si>
  <si>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</si>
  <si>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</si>
  <si>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</si>
  <si>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</si>
  <si>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</si>
  <si>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</si>
  <si>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</si>
  <si>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</si>
  <si>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Profit</t>
  </si>
  <si>
    <t>Loss</t>
  </si>
  <si>
    <t>Total Profit / Loss</t>
  </si>
  <si>
    <t>Type</t>
  </si>
  <si>
    <t>SBIN</t>
  </si>
  <si>
    <t>Futures</t>
  </si>
  <si>
    <t>Options</t>
  </si>
  <si>
    <t>Total (B)</t>
  </si>
  <si>
    <t>Total (A)</t>
  </si>
  <si>
    <t>Grand Total (A+B)</t>
  </si>
  <si>
    <t>Stock/Index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</si>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</sst>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 Nova"/>
      <family val="2"/>
    </font>
    <font>
      <b/>
      <sz val="10"/>
      <name val="Arial Noya"/>
    </font>
    <font>
      <b/>
      <sz val="10"/>
      <name val="Arial Nova"/>
      <family val="2"/>
    </font>
    <font>
      <sz val="10"/>
      <color theme="2"/>
      <name val="Arial Nova"/>
      <family val="2"/>
    </font>
    <font>
      <b/>
      <sz val="10"/>
      <color theme="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0" borderId="1" xfId="0" applyFon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5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8" fillId="0" borderId="0" xfId="0" applyFont="1" applyBorder="1"/>
    <xf numFmtId="4" fontId="9" fillId="7" borderId="1" xfId="0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4" fontId="7" fillId="2" borderId="2" xfId="1" applyNumberFormat="1" applyFont="1" applyFill="1" applyBorder="1" applyAlignment="1">
      <alignment horizontal="center"/>
    </xf>
    <xf numFmtId="0" fontId="4" fillId="6" borderId="3" xfId="2" applyBorder="1"/>
    <xf numFmtId="0" fontId="4" fillId="6" borderId="4" xfId="2" applyBorder="1"/>
    <xf numFmtId="0" fontId="6" fillId="6" borderId="5" xfId="2" applyFont="1" applyBorder="1" applyAlignment="1">
      <alignment horizontal="center"/>
    </xf>
    <xf numFmtId="4" fontId="6" fillId="6" borderId="6" xfId="2" applyNumberFormat="1" applyFont="1" applyBorder="1" applyAlignment="1">
      <alignment horizontal="center"/>
    </xf>
    <xf numFmtId="4" fontId="6" fillId="6" borderId="7" xfId="2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4" fontId="9" fillId="4" borderId="13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K26"/>
  <sheetViews>
    <sheetView tabSelected="1" workbookViewId="0">
      <selection activeCell="H29" sqref="H29"/>
    </sheetView>
  </sheetViews>
  <sheetFormatPr defaultRowHeight="13.2"/>
  <cols>
    <col min="1" max="1" width="18.109375" style="1" bestFit="1" customWidth="1"/>
    <col min="2" max="2" width="8.88671875" style="1"/>
    <col min="3" max="3" width="11.109375" style="1" bestFit="1" customWidth="1"/>
    <col min="4" max="5" width="8.88671875" style="1"/>
    <col min="6" max="6" width="10.109375" style="1" bestFit="1" customWidth="1"/>
    <col min="7" max="7" width="18.5546875" style="1" bestFit="1" customWidth="1"/>
    <col min="8" max="8" width="17.88671875" style="1" bestFit="1" customWidth="1"/>
    <col min="9" max="9" width="15.33203125" style="1" customWidth="1"/>
    <col min="10" max="10" width="25.44140625" style="1" customWidth="1"/>
    <col min="11" max="11" width="70.77734375" style="7" bestFit="1" customWidth="1"/>
    <col min="12" max="16384" width="8.88671875" style="1"/>
  </cols>
  <sheetData>
    <row r="1" spans="1:10">
      <c r="A1" s="27" t="s">
        <v>24</v>
      </c>
      <c r="B1" s="28" t="s">
        <v>6</v>
      </c>
      <c r="C1" s="29" t="s">
        <v>8</v>
      </c>
    </row>
    <row r="2" spans="1:10" ht="13.8" thickBot="1">
      <c r="A2" s="30" t="s">
        <v>18</v>
      </c>
      <c r="B2" s="31">
        <v>3000</v>
      </c>
      <c r="C2" s="32">
        <v>285</v>
      </c>
    </row>
    <row r="3" spans="1:10">
      <c r="A3" s="2"/>
      <c r="B3" s="2"/>
      <c r="C3" s="2"/>
    </row>
    <row r="4" spans="1:10">
      <c r="A4" s="3" t="s">
        <v>20</v>
      </c>
      <c r="B4" s="2"/>
      <c r="C4" s="2"/>
    </row>
    <row r="5" spans="1:10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13</v>
      </c>
      <c r="H5" s="3" t="s">
        <v>14</v>
      </c>
      <c r="I5" s="3" t="s">
        <v>15</v>
      </c>
      <c r="J5" s="3" t="s">
        <v>16</v>
      </c>
    </row>
    <row r="6" spans="1:10">
      <c r="A6" s="4">
        <v>340</v>
      </c>
      <c r="B6" s="4" t="s">
        <v>4</v>
      </c>
      <c r="C6" s="4" t="s">
        <v>3</v>
      </c>
      <c r="D6" s="4">
        <v>1</v>
      </c>
      <c r="E6" s="5">
        <v>0.4</v>
      </c>
      <c r="F6" s="4" t="s">
        <v>2</v>
      </c>
      <c r="G6" s="6">
        <f t="shared" ref="G6" si="0">IF(A6&gt;0,E6*D6*B$2,0)</f>
        <v>1200</v>
      </c>
      <c r="H6" s="5">
        <f>IF(A6&gt; 0, G6,0)</f>
        <v>1200</v>
      </c>
      <c r="I6" s="5">
        <f>IF(A6&gt;0,MAX(0,(C$2-A6)))*B$2*D6*-1</f>
        <v>0</v>
      </c>
      <c r="J6" s="5">
        <f t="shared" ref="J6" si="1">H6+I6</f>
        <v>1200</v>
      </c>
    </row>
    <row r="7" spans="1:10">
      <c r="A7" s="4">
        <v>295</v>
      </c>
      <c r="B7" s="4" t="s">
        <v>4</v>
      </c>
      <c r="C7" s="4" t="s">
        <v>3</v>
      </c>
      <c r="D7" s="4">
        <v>1</v>
      </c>
      <c r="E7" s="5">
        <v>1.2</v>
      </c>
      <c r="F7" s="4" t="s">
        <v>2</v>
      </c>
      <c r="G7" s="6">
        <f t="shared" ref="G7:G8" si="2">IF(A7&gt;0,E7*D7*B$2,0)</f>
        <v>3600</v>
      </c>
      <c r="H7" s="5">
        <f>IF(A7&gt; 0, G7,0)</f>
        <v>3600</v>
      </c>
      <c r="I7" s="5">
        <f>IF(A7&gt;0,MAX(0,(C$2-A7)))*B$2*D7*-1</f>
        <v>0</v>
      </c>
      <c r="J7" s="5">
        <f t="shared" ref="J7:J8" si="3">H7+I7</f>
        <v>3600</v>
      </c>
    </row>
    <row r="8" spans="1:10">
      <c r="A8" s="4">
        <v>290</v>
      </c>
      <c r="B8" s="4" t="s">
        <v>0</v>
      </c>
      <c r="C8" s="4" t="s">
        <v>3</v>
      </c>
      <c r="D8" s="4">
        <v>1</v>
      </c>
      <c r="E8" s="5">
        <v>4</v>
      </c>
      <c r="F8" s="4" t="s">
        <v>5</v>
      </c>
      <c r="G8" s="6">
        <f t="shared" si="2"/>
        <v>12000</v>
      </c>
      <c r="H8" s="5">
        <f>IF(A8 &gt; 0, G8, 0)</f>
        <v>12000</v>
      </c>
      <c r="I8" s="5">
        <f>MAX(0, A8-C$2)*B$2*D8*-1</f>
        <v>-15000</v>
      </c>
      <c r="J8" s="5">
        <f t="shared" si="3"/>
        <v>-3000</v>
      </c>
    </row>
    <row r="9" spans="1:10">
      <c r="A9" s="4">
        <v>295</v>
      </c>
      <c r="B9" s="4" t="s">
        <v>0</v>
      </c>
      <c r="C9" s="4" t="s">
        <v>3</v>
      </c>
      <c r="D9" s="4">
        <v>1</v>
      </c>
      <c r="E9" s="5">
        <v>5</v>
      </c>
      <c r="F9" s="4" t="s">
        <v>5</v>
      </c>
      <c r="G9" s="6">
        <f t="shared" ref="G9:G10" si="4">IF(A9&gt;0,E9*D9*B$2,0)</f>
        <v>15000</v>
      </c>
      <c r="H9" s="5">
        <f>IF(A9 &gt; 0, G9, 0)</f>
        <v>15000</v>
      </c>
      <c r="I9" s="5">
        <f>MAX(0, A9-C$2)*B$2*D9*-1</f>
        <v>-30000</v>
      </c>
      <c r="J9" s="5">
        <f t="shared" ref="J9:J10" si="5">H9+I9</f>
        <v>-15000</v>
      </c>
    </row>
    <row r="10" spans="1:10">
      <c r="A10" s="4">
        <v>340</v>
      </c>
      <c r="B10" s="4" t="s">
        <v>4</v>
      </c>
      <c r="C10" s="4" t="s">
        <v>1</v>
      </c>
      <c r="D10" s="4">
        <v>1</v>
      </c>
      <c r="E10" s="5">
        <v>1</v>
      </c>
      <c r="F10" s="4" t="s">
        <v>2</v>
      </c>
      <c r="G10" s="6">
        <f t="shared" si="4"/>
        <v>3000</v>
      </c>
      <c r="H10" s="5">
        <f>MIN(0,A10-C$2)*B$2*D10*-1</f>
        <v>0</v>
      </c>
      <c r="I10" s="5">
        <f>G10*-1</f>
        <v>-3000</v>
      </c>
      <c r="J10" s="5">
        <f t="shared" si="5"/>
        <v>-3000</v>
      </c>
    </row>
    <row r="11" spans="1:10">
      <c r="A11" s="4">
        <v>310</v>
      </c>
      <c r="B11" s="4" t="s">
        <v>4</v>
      </c>
      <c r="C11" s="4" t="s">
        <v>3</v>
      </c>
      <c r="D11" s="4">
        <v>1</v>
      </c>
      <c r="E11" s="5">
        <v>3.35</v>
      </c>
      <c r="F11" s="4" t="s">
        <v>2</v>
      </c>
      <c r="G11" s="6">
        <f t="shared" ref="G11:G14" si="6">IF(A11&gt;0,E11*D11*B$2,0)</f>
        <v>10050</v>
      </c>
      <c r="H11" s="5">
        <f>IF(A11&gt; 0, G11,0)</f>
        <v>10050</v>
      </c>
      <c r="I11" s="5">
        <f>IF(A11&gt;0,MAX(0,(C$2-A11)))*B$2*D11*-1</f>
        <v>0</v>
      </c>
      <c r="J11" s="5">
        <f t="shared" ref="J11:J14" si="7">H11+I11</f>
        <v>10050</v>
      </c>
    </row>
    <row r="12" spans="1:10">
      <c r="A12" s="4">
        <v>295</v>
      </c>
      <c r="B12" s="4" t="s">
        <v>0</v>
      </c>
      <c r="C12" s="4" t="s">
        <v>25</v>
      </c>
      <c r="D12" s="4">
        <v>1</v>
      </c>
      <c r="E12" s="5">
        <v>1</v>
      </c>
      <c r="F12" s="4" t="s">
        <v>5</v>
      </c>
      <c r="G12" s="6">
        <f t="shared" si="6"/>
        <v>3000</v>
      </c>
      <c r="H12" s="5">
        <f>MAX(0,C$2-A12)*B$2*D12*-1</f>
        <v>0</v>
      </c>
      <c r="I12" s="5">
        <f>G12*-1</f>
        <v>-3000</v>
      </c>
      <c r="J12" s="5">
        <f t="shared" si="7"/>
        <v>-3000</v>
      </c>
    </row>
    <row r="13" spans="1:10">
      <c r="A13" s="4">
        <v>285</v>
      </c>
      <c r="B13" s="4" t="s">
        <v>4</v>
      </c>
      <c r="C13" s="4" t="s">
        <v>3</v>
      </c>
      <c r="D13" s="4">
        <v>1</v>
      </c>
      <c r="E13" s="5">
        <v>3.8</v>
      </c>
      <c r="F13" s="4" t="s">
        <v>2</v>
      </c>
      <c r="G13" s="6">
        <f t="shared" si="6"/>
        <v>11400</v>
      </c>
      <c r="H13" s="5">
        <f>IF(A13&gt; 0, G13,0)</f>
        <v>11400</v>
      </c>
      <c r="I13" s="5">
        <f>IF(A13&gt;0,MAX(0,(C$2-A13)))*B$2*D13*-1</f>
        <v>0</v>
      </c>
      <c r="J13" s="5">
        <f t="shared" si="7"/>
        <v>11400</v>
      </c>
    </row>
    <row r="14" spans="1:10">
      <c r="A14" s="4">
        <v>290</v>
      </c>
      <c r="B14" s="4" t="s">
        <v>4</v>
      </c>
      <c r="C14" s="4" t="s">
        <v>1</v>
      </c>
      <c r="D14" s="4">
        <v>1</v>
      </c>
      <c r="E14" s="5">
        <v>1</v>
      </c>
      <c r="F14" s="4" t="s">
        <v>2</v>
      </c>
      <c r="G14" s="6">
        <f t="shared" si="6"/>
        <v>3000</v>
      </c>
      <c r="H14" s="5">
        <f>MIN(0,A14-C$2)*B$2*D14*-1</f>
        <v>0</v>
      </c>
      <c r="I14" s="5">
        <f>G14*-1</f>
        <v>-3000</v>
      </c>
      <c r="J14" s="5">
        <f t="shared" si="7"/>
        <v>-3000</v>
      </c>
    </row>
    <row r="15" spans="1:10">
      <c r="A15" s="4">
        <v>310</v>
      </c>
      <c r="B15" s="4" t="s">
        <v>4</v>
      </c>
      <c r="C15" s="4" t="s">
        <v>3</v>
      </c>
      <c r="D15" s="4">
        <v>1</v>
      </c>
      <c r="E15" s="5">
        <v>3.8</v>
      </c>
      <c r="F15" s="4" t="s">
        <v>2</v>
      </c>
      <c r="G15" s="6">
        <f t="shared" ref="G15" si="8">IF(A15&gt;0,E15*D15*B$2,0)</f>
        <v>11400</v>
      </c>
      <c r="H15" s="5">
        <f>IF(A15&gt; 0, G15,0)</f>
        <v>11400</v>
      </c>
      <c r="I15" s="5">
        <f>IF(A15&gt;0,MAX(0,(C$2-A15)))*B$2*D15*-1</f>
        <v>0</v>
      </c>
      <c r="J15" s="5">
        <f t="shared" ref="J15" si="9">H15+I15</f>
        <v>11400</v>
      </c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1">
      <c r="A17" s="10"/>
      <c r="B17" s="11"/>
      <c r="C17" s="11"/>
      <c r="D17" s="11"/>
      <c r="E17" s="12"/>
      <c r="F17" s="11"/>
      <c r="G17" s="19" t="s">
        <v>22</v>
      </c>
      <c r="H17" s="19">
        <f>SUM(H6:H16)</f>
        <v>64650</v>
      </c>
      <c r="I17" s="19">
        <f>SUM(I6:I16)</f>
        <v>-54000</v>
      </c>
      <c r="J17" s="19">
        <f>SUM(H17:I17)</f>
        <v>10650</v>
      </c>
    </row>
    <row r="18" spans="1:11">
      <c r="A18" s="13"/>
      <c r="B18" s="13"/>
      <c r="C18" s="13"/>
      <c r="D18" s="13"/>
      <c r="E18" s="13"/>
      <c r="F18" s="18"/>
      <c r="G18" s="13"/>
      <c r="H18" s="13"/>
      <c r="I18" s="13"/>
      <c r="J18" s="13"/>
    </row>
    <row r="19" spans="1:11">
      <c r="A19" s="14" t="s">
        <v>19</v>
      </c>
      <c r="B19" s="15"/>
      <c r="C19" s="15"/>
      <c r="D19" s="15"/>
      <c r="E19" s="16"/>
      <c r="F19" s="15"/>
      <c r="G19" s="17"/>
      <c r="H19" s="17"/>
      <c r="I19" s="17"/>
      <c r="J19" s="17"/>
    </row>
    <row r="20" spans="1:11">
      <c r="A20" s="14" t="s">
        <v>7</v>
      </c>
      <c r="B20" s="14"/>
      <c r="C20" s="14" t="s">
        <v>10</v>
      </c>
      <c r="D20" s="14" t="s">
        <v>11</v>
      </c>
      <c r="E20" s="14"/>
      <c r="F20" s="14"/>
      <c r="G20" s="14"/>
      <c r="H20" s="14" t="s">
        <v>14</v>
      </c>
      <c r="I20" s="14" t="s">
        <v>15</v>
      </c>
      <c r="J20" s="14" t="s">
        <v>16</v>
      </c>
      <c r="K20" s="8"/>
    </row>
    <row r="21" spans="1:11">
      <c r="A21" s="33">
        <v>305.95</v>
      </c>
      <c r="B21" s="34"/>
      <c r="C21" s="4" t="s">
        <v>1</v>
      </c>
      <c r="D21" s="4">
        <v>1</v>
      </c>
      <c r="E21" s="9"/>
      <c r="F21" s="4" t="s">
        <v>5</v>
      </c>
      <c r="G21" s="9"/>
      <c r="H21" s="5">
        <f>MAX(C$2-A21,0)*B$2*D21</f>
        <v>0</v>
      </c>
      <c r="I21" s="5">
        <f>MIN(C$2-A21,0)*B$2*D21</f>
        <v>-62849.999999999964</v>
      </c>
      <c r="J21" s="5">
        <f>H21+I21</f>
        <v>-62849.999999999964</v>
      </c>
      <c r="K21" s="8"/>
    </row>
    <row r="22" spans="1:11">
      <c r="A22" s="33">
        <v>0</v>
      </c>
      <c r="B22" s="34"/>
      <c r="C22" s="4" t="s">
        <v>1</v>
      </c>
      <c r="D22" s="4">
        <v>0</v>
      </c>
      <c r="E22" s="9"/>
      <c r="F22" s="4" t="s">
        <v>5</v>
      </c>
      <c r="G22" s="9"/>
      <c r="H22" s="5">
        <f>MAX(C$2-A22,0)*B$2*D22</f>
        <v>0</v>
      </c>
      <c r="I22" s="5">
        <f>MIN(C$2-A22,0)*B$2*D22</f>
        <v>0</v>
      </c>
      <c r="J22" s="5">
        <f>H22+I22</f>
        <v>0</v>
      </c>
      <c r="K22" s="8"/>
    </row>
    <row r="23" spans="1:11">
      <c r="A23" s="4">
        <v>0</v>
      </c>
      <c r="B23" s="9"/>
      <c r="C23" s="4" t="s">
        <v>3</v>
      </c>
      <c r="D23" s="4">
        <v>0</v>
      </c>
      <c r="E23" s="9"/>
      <c r="F23" s="4"/>
      <c r="G23" s="9"/>
      <c r="H23" s="5">
        <f>MAX(A23-C$2,0)*B$2*D23</f>
        <v>0</v>
      </c>
      <c r="I23" s="5">
        <f>MIN(A23-C$2,0)*B$2*D23</f>
        <v>0</v>
      </c>
      <c r="J23" s="5">
        <f>H23+I23</f>
        <v>0</v>
      </c>
    </row>
    <row r="24" spans="1:11">
      <c r="G24" s="20" t="s">
        <v>21</v>
      </c>
      <c r="H24" s="21">
        <f>SUM(H21)</f>
        <v>0</v>
      </c>
      <c r="I24" s="21">
        <f>SUM(I21)</f>
        <v>-62849.999999999964</v>
      </c>
      <c r="J24" s="21">
        <f>SUM(J21:J23)</f>
        <v>-62849.999999999964</v>
      </c>
    </row>
    <row r="25" spans="1:11" ht="13.8" thickBot="1"/>
    <row r="26" spans="1:11" ht="15" thickBot="1">
      <c r="A26" s="22"/>
      <c r="B26" s="23"/>
      <c r="C26" s="23"/>
      <c r="D26" s="23"/>
      <c r="E26" s="23"/>
      <c r="F26" s="23"/>
      <c r="G26" s="24" t="s">
        <v>23</v>
      </c>
      <c r="H26" s="25">
        <f>H17+H24</f>
        <v>64650</v>
      </c>
      <c r="I26" s="25">
        <f>I17+I24</f>
        <v>-116849.99999999997</v>
      </c>
      <c r="J26" s="26">
        <f>J17+J24</f>
        <v>-52199.999999999964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2019-09-25T08:58:24Z</dcterms:modified>
</cp:coreProperties>
</file>