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SE\inputs\"/>
    </mc:Choice>
  </mc:AlternateContent>
  <xr:revisionPtr revIDLastSave="0" documentId="8_{B8B122A0-4BEE-4DD0-B95D-8C81EACAB470}" xr6:coauthVersionLast="44" xr6:coauthVersionMax="44" xr10:uidLastSave="{00000000-0000-0000-0000-000000000000}"/>
  <bookViews>
    <workbookView xWindow="-108" yWindow="-108" windowWidth="23256" windowHeight="12576" xr2:uid="{16B5AB51-9D4A-4BEA-944E-FEC17FE4EE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7" i="1" l="1"/>
  <c r="I18" i="1" s="1"/>
  <c r="H18" i="1"/>
  <c r="I9" i="1"/>
  <c r="G10" i="1"/>
  <c r="I10" i="1" s="1"/>
  <c r="G12" i="1"/>
  <c r="I11" i="1"/>
  <c r="H10" i="1"/>
  <c r="H8" i="1"/>
  <c r="I6" i="1"/>
  <c r="I7" i="1"/>
  <c r="H7" i="1"/>
  <c r="H12" i="1"/>
  <c r="G7" i="1"/>
  <c r="J10" i="1" l="1"/>
  <c r="J18" i="1"/>
  <c r="J17" i="1"/>
  <c r="J7" i="1"/>
  <c r="I12" i="1"/>
  <c r="G11" i="1"/>
  <c r="H11" i="1" s="1"/>
  <c r="J12" i="1" l="1"/>
  <c r="J11" i="1"/>
  <c r="G9" i="1" l="1"/>
  <c r="H9" i="1" s="1"/>
  <c r="G8" i="1"/>
  <c r="I8" i="1" s="1"/>
  <c r="I13" i="1" s="1"/>
  <c r="I20" i="1" s="1"/>
  <c r="G6" i="1" l="1"/>
  <c r="H6" i="1" s="1"/>
  <c r="H13" i="1" s="1"/>
  <c r="J13" i="1" l="1"/>
  <c r="J20" i="1" s="1"/>
  <c r="H20" i="1"/>
  <c r="J6" i="1"/>
  <c r="J8" i="1"/>
  <c r="J9" i="1" l="1"/>
</calcChain>
</file>

<file path=xl/sharedStrings.xml><?xml version="1.0" encoding="utf-8"?>
<sst xmlns="http://schemas.openxmlformats.org/spreadsheetml/2006/main" count="57" uniqueCount="33">
  <si>
    <t>P</t>
  </si>
  <si>
    <t>B</t>
  </si>
  <si>
    <t>Bearish</t>
  </si>
  <si>
    <t>S</t>
  </si>
  <si>
    <t>C</t>
  </si>
  <si>
    <t>Bullish</t>
  </si>
  <si>
    <t>Lot</t>
  </si>
  <si>
    <t>Stike Price</t>
  </si>
  <si>
    <t>Spot Price</t>
  </si>
  <si>
    <t>Call/Put</t>
  </si>
  <si>
    <t>Buy/Sell</t>
  </si>
  <si>
    <t>Qty</t>
  </si>
  <si>
    <t>Premium</t>
  </si>
  <si>
    <t>Premium Recd/Paid</t>
  </si>
  <si>
    <t> Max [0, (Spot Price – Strike Price)] – Premium Paid</t>
  </si>
  <si>
    <t> Max [0, (Strike Price – Spot Price)] – Premium Paid</t>
  </si>
  <si>
    <t>Profit</t>
  </si>
  <si>
    <t>Loss</t>
  </si>
  <si>
    <t>Total Profit / Loss</t>
  </si>
  <si>
    <t>Premium Recd – Max [0, (Spot Price – Strike Price)]</t>
  </si>
  <si>
    <t>Premium Recd – Max [0, (Strike Price – Spot Price)]</t>
  </si>
  <si>
    <t>Put Buy (spot below strike, position has to be profitable)</t>
  </si>
  <si>
    <t>Put Buy (spot above strike, position is loss making)</t>
  </si>
  <si>
    <t>Put Sell spot below strike, position has to be loss making</t>
  </si>
  <si>
    <t>Put sell spot above strike, position has to be profitable, restricted to premium paid</t>
  </si>
  <si>
    <t>Type</t>
  </si>
  <si>
    <t>SBIN</t>
  </si>
  <si>
    <t>Futures</t>
  </si>
  <si>
    <t>Options</t>
  </si>
  <si>
    <t>Total (B)</t>
  </si>
  <si>
    <t>Total (A)</t>
  </si>
  <si>
    <t>Grand Total (A+B)</t>
  </si>
  <si>
    <t>Stock/Index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</si>
</sst>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0"/>
      <color theme="1"/>
      <name val="Arial Nova"/>
      <family val="2"/>
    </font>
    <font>
      <sz val="9"/>
      <color theme="1"/>
      <name val="Arial Nova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 Nova"/>
      <family val="2"/>
    </font>
    <font>
      <b/>
      <sz val="10"/>
      <name val="Arial Noya"/>
    </font>
    <font>
      <b/>
      <sz val="10"/>
      <name val="Arial Nova"/>
      <family val="2"/>
    </font>
    <font>
      <sz val="10"/>
      <color theme="2"/>
      <name val="Arial Nova"/>
      <family val="2"/>
    </font>
    <font>
      <b/>
      <sz val="10"/>
      <color theme="1"/>
      <name val="Arial Nova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5" borderId="0" applyNumberFormat="0" applyBorder="0" applyAlignment="0" applyProtection="0"/>
    <xf numFmtId="0" fontId="4" fillId="6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1" fillId="0" borderId="1" xfId="0" applyFont="1" applyBorder="1"/>
    <xf numFmtId="3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5" fillId="5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" fontId="5" fillId="0" borderId="0" xfId="0" applyNumberFormat="1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8" fillId="0" borderId="0" xfId="0" applyFont="1" applyBorder="1"/>
    <xf numFmtId="4" fontId="9" fillId="7" borderId="1" xfId="0" applyNumberFormat="1" applyFont="1" applyFill="1" applyBorder="1" applyAlignment="1">
      <alignment horizontal="center"/>
    </xf>
    <xf numFmtId="0" fontId="7" fillId="2" borderId="2" xfId="1" applyFont="1" applyFill="1" applyBorder="1" applyAlignment="1">
      <alignment horizontal="center"/>
    </xf>
    <xf numFmtId="4" fontId="7" fillId="2" borderId="2" xfId="1" applyNumberFormat="1" applyFont="1" applyFill="1" applyBorder="1" applyAlignment="1">
      <alignment horizontal="center"/>
    </xf>
    <xf numFmtId="0" fontId="4" fillId="6" borderId="3" xfId="2" applyBorder="1"/>
    <xf numFmtId="0" fontId="4" fillId="6" borderId="4" xfId="2" applyBorder="1"/>
    <xf numFmtId="0" fontId="6" fillId="6" borderId="5" xfId="2" applyFont="1" applyBorder="1" applyAlignment="1">
      <alignment horizontal="center"/>
    </xf>
    <xf numFmtId="4" fontId="6" fillId="6" borderId="6" xfId="2" applyNumberFormat="1" applyFont="1" applyBorder="1" applyAlignment="1">
      <alignment horizontal="center"/>
    </xf>
    <xf numFmtId="4" fontId="6" fillId="6" borderId="7" xfId="2" applyNumberFormat="1" applyFont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3" fontId="9" fillId="4" borderId="12" xfId="0" applyNumberFormat="1" applyFont="1" applyFill="1" applyBorder="1" applyAlignment="1">
      <alignment horizontal="center"/>
    </xf>
    <xf numFmtId="4" fontId="9" fillId="4" borderId="13" xfId="0" applyNumberFormat="1" applyFont="1" applyFill="1" applyBorder="1" applyAlignment="1">
      <alignment horizontal="center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6AF99-A56E-4CD8-9ED9-F4ACDD0ED70D}">
  <dimension ref="A1:K23"/>
  <sheetViews>
    <sheetView tabSelected="1" workbookViewId="0">
      <selection activeCell="H18" sqref="H18"/>
    </sheetView>
  </sheetViews>
  <sheetFormatPr defaultRowHeight="13.2"/>
  <cols>
    <col min="1" max="1" width="18.109375" style="1" bestFit="1" customWidth="1"/>
    <col min="2" max="2" width="8.88671875" style="1"/>
    <col min="3" max="3" width="11.109375" style="1" bestFit="1" customWidth="1"/>
    <col min="4" max="5" width="8.88671875" style="1"/>
    <col min="6" max="6" width="7.6640625" style="1" bestFit="1" customWidth="1"/>
    <col min="7" max="7" width="18.5546875" style="1" bestFit="1" customWidth="1"/>
    <col min="8" max="8" width="17.88671875" style="1" bestFit="1" customWidth="1"/>
    <col min="9" max="9" width="15.33203125" style="1" customWidth="1"/>
    <col min="10" max="10" width="25.44140625" style="1" customWidth="1"/>
    <col min="11" max="11" width="70.77734375" style="7" bestFit="1" customWidth="1"/>
    <col min="12" max="16384" width="8.88671875" style="1"/>
  </cols>
  <sheetData>
    <row r="1" spans="1:11">
      <c r="A1" s="27" t="s">
        <v>32</v>
      </c>
      <c r="B1" s="28" t="s">
        <v>6</v>
      </c>
      <c r="C1" s="29" t="s">
        <v>8</v>
      </c>
    </row>
    <row r="2" spans="1:11" ht="13.8" thickBot="1">
      <c r="A2" s="30" t="s">
        <v>26</v>
      </c>
      <c r="B2" s="31">
        <v>3000</v>
      </c>
      <c r="C2" s="32">
        <v>310</v>
      </c>
    </row>
    <row r="3" spans="1:11">
      <c r="A3" s="2"/>
      <c r="B3" s="2"/>
      <c r="C3" s="2"/>
    </row>
    <row r="4" spans="1:11">
      <c r="A4" s="3" t="s">
        <v>28</v>
      </c>
      <c r="B4" s="2"/>
      <c r="C4" s="2"/>
    </row>
    <row r="5" spans="1:1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25</v>
      </c>
      <c r="G5" s="3" t="s">
        <v>13</v>
      </c>
      <c r="H5" s="3" t="s">
        <v>16</v>
      </c>
      <c r="I5" s="3" t="s">
        <v>17</v>
      </c>
      <c r="J5" s="3" t="s">
        <v>18</v>
      </c>
    </row>
    <row r="6" spans="1:11">
      <c r="A6" s="6">
        <v>295</v>
      </c>
      <c r="B6" s="4" t="s">
        <v>4</v>
      </c>
      <c r="C6" s="4" t="s">
        <v>3</v>
      </c>
      <c r="D6" s="4">
        <v>1</v>
      </c>
      <c r="E6" s="5">
        <v>1.2</v>
      </c>
      <c r="F6" s="4" t="s">
        <v>2</v>
      </c>
      <c r="G6" s="6">
        <f t="shared" ref="G6:G11" si="0">IF(A6&gt;0,E6*D6*B$2,0)</f>
        <v>3600</v>
      </c>
      <c r="H6" s="5">
        <f>IF(A6&gt; 0, G6,0)</f>
        <v>3600</v>
      </c>
      <c r="I6" s="5">
        <f>IF(A6&gt;0,MAX(0,(C$2-A6)))*B$2*D6*-1</f>
        <v>-45000</v>
      </c>
      <c r="J6" s="5">
        <f t="shared" ref="J6:J12" si="1">H6+I6</f>
        <v>-41400</v>
      </c>
      <c r="K6" s="7" t="s">
        <v>19</v>
      </c>
    </row>
    <row r="7" spans="1:11">
      <c r="A7" s="6">
        <v>310</v>
      </c>
      <c r="B7" s="4" t="s">
        <v>4</v>
      </c>
      <c r="C7" s="4" t="s">
        <v>3</v>
      </c>
      <c r="D7" s="4">
        <v>1</v>
      </c>
      <c r="E7" s="5">
        <v>3.35</v>
      </c>
      <c r="F7" s="4" t="s">
        <v>2</v>
      </c>
      <c r="G7" s="6">
        <f t="shared" ref="G7" si="2">IF(A7&gt;0,E7*D7*B$2,0)</f>
        <v>10050</v>
      </c>
      <c r="H7" s="5">
        <f>IF(A7&gt; 0, G7,0)</f>
        <v>10050</v>
      </c>
      <c r="I7" s="5">
        <f>IF(A7&gt;0,MAX(0,(C$2-A7)))*B$2*D7*-1</f>
        <v>0</v>
      </c>
      <c r="J7" s="5">
        <f t="shared" ref="J7" si="3">H7+I7</f>
        <v>10050</v>
      </c>
    </row>
    <row r="8" spans="1:11">
      <c r="A8" s="6">
        <v>0</v>
      </c>
      <c r="B8" s="4" t="s">
        <v>4</v>
      </c>
      <c r="C8" s="4" t="s">
        <v>1</v>
      </c>
      <c r="D8" s="4">
        <v>0</v>
      </c>
      <c r="E8" s="5">
        <v>0</v>
      </c>
      <c r="F8" s="4" t="s">
        <v>5</v>
      </c>
      <c r="G8" s="6">
        <f t="shared" si="0"/>
        <v>0</v>
      </c>
      <c r="H8" s="5">
        <f>MAX(0, (C$2-A8))*B$2*D8</f>
        <v>0</v>
      </c>
      <c r="I8" s="5">
        <f>G8*-1</f>
        <v>0</v>
      </c>
      <c r="J8" s="5">
        <f t="shared" si="1"/>
        <v>0</v>
      </c>
      <c r="K8" s="7" t="s">
        <v>14</v>
      </c>
    </row>
    <row r="9" spans="1:11">
      <c r="A9" s="6">
        <v>295</v>
      </c>
      <c r="B9" s="4" t="s">
        <v>0</v>
      </c>
      <c r="C9" s="4" t="s">
        <v>3</v>
      </c>
      <c r="D9" s="4">
        <v>1</v>
      </c>
      <c r="E9" s="5">
        <v>5</v>
      </c>
      <c r="F9" s="4" t="s">
        <v>5</v>
      </c>
      <c r="G9" s="6">
        <f t="shared" si="0"/>
        <v>15000</v>
      </c>
      <c r="H9" s="5">
        <f>IF(A9 &gt; 0, G9, 0)</f>
        <v>15000</v>
      </c>
      <c r="I9" s="5">
        <f>(MAX(0, A9-C$2)*B$2*D9*-1)</f>
        <v>0</v>
      </c>
      <c r="J9" s="5">
        <f t="shared" si="1"/>
        <v>15000</v>
      </c>
      <c r="K9" s="7" t="s">
        <v>20</v>
      </c>
    </row>
    <row r="10" spans="1:11">
      <c r="A10" s="6">
        <v>295</v>
      </c>
      <c r="B10" s="4" t="s">
        <v>0</v>
      </c>
      <c r="C10" s="4" t="s">
        <v>1</v>
      </c>
      <c r="D10" s="4">
        <v>1</v>
      </c>
      <c r="E10" s="5">
        <v>1.85</v>
      </c>
      <c r="F10" s="4" t="s">
        <v>2</v>
      </c>
      <c r="G10" s="6">
        <f>IF(A10&gt;0, E10*D10*B$2,0)</f>
        <v>5550</v>
      </c>
      <c r="H10" s="5">
        <f>MAX(0, (A10-C$2))*B$2*D10</f>
        <v>0</v>
      </c>
      <c r="I10" s="5">
        <f>G10*-1</f>
        <v>-5550</v>
      </c>
      <c r="J10" s="5">
        <f t="shared" ref="J10" si="4">H10+I10</f>
        <v>-5550</v>
      </c>
    </row>
    <row r="11" spans="1:11">
      <c r="A11" s="6">
        <v>290</v>
      </c>
      <c r="B11" s="4" t="s">
        <v>0</v>
      </c>
      <c r="C11" s="4" t="s">
        <v>3</v>
      </c>
      <c r="D11" s="4">
        <v>1</v>
      </c>
      <c r="E11" s="5">
        <v>4</v>
      </c>
      <c r="F11" s="4" t="s">
        <v>5</v>
      </c>
      <c r="G11" s="6">
        <f t="shared" si="0"/>
        <v>12000</v>
      </c>
      <c r="H11" s="5">
        <f>IF(A11 &gt; 0, G11, 0)</f>
        <v>12000</v>
      </c>
      <c r="I11" s="5">
        <f>MAX(0, A11-C$2)*B$2*D11*-1</f>
        <v>0</v>
      </c>
      <c r="J11" s="5">
        <f t="shared" si="1"/>
        <v>12000</v>
      </c>
      <c r="K11" s="7" t="s">
        <v>20</v>
      </c>
    </row>
    <row r="12" spans="1:11">
      <c r="A12" s="6">
        <v>0</v>
      </c>
      <c r="B12" s="4" t="s">
        <v>0</v>
      </c>
      <c r="C12" s="4" t="s">
        <v>1</v>
      </c>
      <c r="D12" s="4">
        <v>1</v>
      </c>
      <c r="E12" s="5">
        <v>1</v>
      </c>
      <c r="F12" s="4" t="s">
        <v>2</v>
      </c>
      <c r="G12" s="6">
        <f>IF(A12&gt;0,E12*D12*B$12,0)</f>
        <v>0</v>
      </c>
      <c r="H12" s="5">
        <f>MAX(0, (A12-C$2))*B2*D12</f>
        <v>0</v>
      </c>
      <c r="I12" s="5">
        <f>G12*-1</f>
        <v>0</v>
      </c>
      <c r="J12" s="5">
        <f t="shared" si="1"/>
        <v>0</v>
      </c>
      <c r="K12" s="7" t="s">
        <v>15</v>
      </c>
    </row>
    <row r="13" spans="1:11">
      <c r="A13" s="10"/>
      <c r="B13" s="11"/>
      <c r="C13" s="11"/>
      <c r="D13" s="11"/>
      <c r="E13" s="12"/>
      <c r="F13" s="11"/>
      <c r="G13" s="19" t="s">
        <v>30</v>
      </c>
      <c r="H13" s="19">
        <f>SUM(H6:H12)</f>
        <v>40650</v>
      </c>
      <c r="I13" s="19">
        <f>SUM(I6:I12)</f>
        <v>-50550</v>
      </c>
      <c r="J13" s="19">
        <f>H13+I13</f>
        <v>-9900</v>
      </c>
    </row>
    <row r="14" spans="1:11">
      <c r="A14" s="13"/>
      <c r="B14" s="13"/>
      <c r="C14" s="13"/>
      <c r="D14" s="13"/>
      <c r="E14" s="13"/>
      <c r="F14" s="18"/>
      <c r="G14" s="13"/>
      <c r="H14" s="13"/>
      <c r="I14" s="13"/>
      <c r="J14" s="13"/>
    </row>
    <row r="15" spans="1:11">
      <c r="A15" s="14" t="s">
        <v>27</v>
      </c>
      <c r="B15" s="15"/>
      <c r="C15" s="15"/>
      <c r="D15" s="15"/>
      <c r="E15" s="16"/>
      <c r="F15" s="15"/>
      <c r="G15" s="17"/>
      <c r="H15" s="17"/>
      <c r="I15" s="17"/>
      <c r="J15" s="17"/>
    </row>
    <row r="16" spans="1:11">
      <c r="A16" s="14" t="s">
        <v>7</v>
      </c>
      <c r="B16" s="14"/>
      <c r="C16" s="14" t="s">
        <v>10</v>
      </c>
      <c r="D16" s="14" t="s">
        <v>11</v>
      </c>
      <c r="E16" s="14"/>
      <c r="F16" s="14"/>
      <c r="G16" s="14"/>
      <c r="H16" s="14" t="s">
        <v>16</v>
      </c>
      <c r="I16" s="14" t="s">
        <v>17</v>
      </c>
      <c r="J16" s="14" t="s">
        <v>18</v>
      </c>
    </row>
    <row r="17" spans="1:11">
      <c r="A17" s="4">
        <v>305.95</v>
      </c>
      <c r="B17" s="9"/>
      <c r="C17" s="4" t="s">
        <v>1</v>
      </c>
      <c r="D17" s="4">
        <v>1</v>
      </c>
      <c r="E17" s="9"/>
      <c r="F17" s="4" t="s">
        <v>5</v>
      </c>
      <c r="G17" s="9"/>
      <c r="H17" s="5">
        <v>0</v>
      </c>
      <c r="I17" s="5">
        <f>MAX(D$2-B17,0)*C$2*E17</f>
        <v>0</v>
      </c>
      <c r="J17" s="5">
        <f>H17+I17</f>
        <v>0</v>
      </c>
      <c r="K17" s="8"/>
    </row>
    <row r="18" spans="1:11">
      <c r="G18" s="20" t="s">
        <v>29</v>
      </c>
      <c r="H18" s="21">
        <f>SUM(H17)</f>
        <v>0</v>
      </c>
      <c r="I18" s="21">
        <f>SUM(I17)</f>
        <v>0</v>
      </c>
      <c r="J18" s="21">
        <f>H18+I18</f>
        <v>0</v>
      </c>
      <c r="K18" s="7" t="s">
        <v>21</v>
      </c>
    </row>
    <row r="19" spans="1:11" ht="13.8" thickBot="1"/>
    <row r="20" spans="1:11" ht="15" thickBot="1">
      <c r="A20" s="22"/>
      <c r="B20" s="23"/>
      <c r="C20" s="23"/>
      <c r="D20" s="23"/>
      <c r="E20" s="23"/>
      <c r="F20" s="23"/>
      <c r="G20" s="24" t="s">
        <v>31</v>
      </c>
      <c r="H20" s="25">
        <f>H13+H18</f>
        <v>40650</v>
      </c>
      <c r="I20" s="25">
        <f>I13+I18</f>
        <v>-50550</v>
      </c>
      <c r="J20" s="26">
        <f>J13+J18</f>
        <v>-9900</v>
      </c>
      <c r="K20" s="7" t="s">
        <v>22</v>
      </c>
    </row>
    <row r="22" spans="1:11">
      <c r="K22" s="7" t="s">
        <v>23</v>
      </c>
    </row>
    <row r="23" spans="1:11">
      <c r="K23" s="7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Patankar</dc:creator>
  <cp:lastModifiedBy>Parag Patankar</cp:lastModifiedBy>
  <dcterms:created xsi:type="dcterms:W3CDTF">2019-07-16T09:06:23Z</dcterms:created>
  <dcterms:modified xsi:type="dcterms:W3CDTF">2019-09-24T15:00:33Z</dcterms:modified>
</cp:coreProperties>
</file>