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comments2.xml" ContentType="application/vnd.openxmlformats-officedocument.spreadsheetml.comments+xml"/>
  <Override PartName="/xl/comments8.xml" ContentType="application/vnd.openxmlformats-officedocument.spreadsheetml.comments+xml"/>
  <Override PartName="/xl/_rels/workbook.xml.rels" ContentType="application/vnd.openxmlformats-package.relationships+xml"/>
  <Override PartName="/xl/comments6.xml" ContentType="application/vnd.openxmlformats-officedocument.spreadsheetml.comments+xml"/>
  <Override PartName="/xl/styles.xml" ContentType="application/vnd.openxmlformats-officedocument.spreadsheetml.styles+xml"/>
  <Override PartName="/xl/comments4.xml" ContentType="application/vnd.openxmlformats-officedocument.spreadsheetml.comments+xml"/>
  <Override PartName="/xl/worksheets/_rels/sheet9.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4.xml.rels" ContentType="application/vnd.openxmlformats-package.relationships+xml"/>
  <Override PartName="/xl/worksheets/_rels/sheet11.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1.xml" ContentType="application/vnd.openxmlformats-officedocument.spreadsheetml.worksheet+xml"/>
  <Override PartName="/xl/comments3.xml" ContentType="application/vnd.openxmlformats-officedocument.spreadsheetml.comments+xml"/>
  <Override PartName="/xl/externalLinks/_rels/externalLink1.xml.rels" ContentType="application/vnd.openxmlformats-package.relationships+xml"/>
  <Override PartName="/xl/externalLinks/externalLink1.xml" ContentType="application/vnd.openxmlformats-officedocument.spreadsheetml.externalLink+xml"/>
  <Override PartName="/xl/drawings/_rels/drawing8.xml.rels" ContentType="application/vnd.openxmlformats-package.relationships+xml"/>
  <Override PartName="/xl/drawings/_rels/drawing1.xml.rels" ContentType="application/vnd.openxmlformats-package.relationships+xml"/>
  <Override PartName="/xl/drawings/_rels/drawing5.xml.rels" ContentType="application/vnd.openxmlformats-package.relationships+xml"/>
  <Override PartName="/xl/drawings/vmlDrawing6.vml" ContentType="application/vnd.openxmlformats-officedocument.vmlDrawing"/>
  <Override PartName="/xl/drawings/drawing5.xml" ContentType="application/vnd.openxmlformats-officedocument.drawing+xml"/>
  <Override PartName="/xl/drawings/vmlDrawing5.vml" ContentType="application/vnd.openxmlformats-officedocument.vmlDrawing"/>
  <Override PartName="/xl/drawings/drawing4.xml" ContentType="application/vnd.openxmlformats-officedocument.drawing+xml"/>
  <Override PartName="/xl/drawings/drawing9.xml" ContentType="application/vnd.openxmlformats-officedocument.drawing+xml"/>
  <Override PartName="/xl/drawings/drawing8.xml" ContentType="application/vnd.openxmlformats-officedocument.drawing+xml"/>
  <Override PartName="/xl/drawings/vmlDrawing1.vml" ContentType="application/vnd.openxmlformats-officedocument.vmlDrawing"/>
  <Override PartName="/xl/drawings/drawing6.xml" ContentType="application/vnd.openxmlformats-officedocument.drawing+xml"/>
  <Override PartName="/xl/drawings/vmlDrawing7.vml" ContentType="application/vnd.openxmlformats-officedocument.vmlDrawing"/>
  <Override PartName="/xl/drawings/drawing1.xml" ContentType="application/vnd.openxmlformats-officedocument.drawing+xml"/>
  <Override PartName="/xl/drawings/vmlDrawing2.vml" ContentType="application/vnd.openxmlformats-officedocument.vmlDrawing"/>
  <Override PartName="/xl/drawings/drawing7.xml" ContentType="application/vnd.openxmlformats-officedocument.drawing+xml"/>
  <Override PartName="/xl/drawings/vmlDrawing8.vml" ContentType="application/vnd.openxmlformats-officedocument.vmlDrawing"/>
  <Override PartName="/xl/drawings/vmlDrawing3.vml" ContentType="application/vnd.openxmlformats-officedocument.vmlDrawing"/>
  <Override PartName="/xl/drawings/drawing2.xml" ContentType="application/vnd.openxmlformats-officedocument.drawing+xml"/>
  <Override PartName="/xl/drawings/vmlDrawing4.vml" ContentType="application/vnd.openxmlformats-officedocument.vmlDrawing"/>
  <Override PartName="/xl/drawings/drawing3.xml" ContentType="application/vnd.openxmlformats-officedocument.drawing+xml"/>
  <Override PartName="/xl/comments7.xml" ContentType="application/vnd.openxmlformats-officedocument.spreadsheetml.comments+xml"/>
  <Override PartName="/xl/sharedStrings.xml" ContentType="application/vnd.openxmlformats-officedocument.spreadsheetml.sharedStrings+xml"/>
  <Override PartName="/xl/workbook.xml" ContentType="application/vnd.openxmlformats-officedocument.spreadsheetml.sheet.main+xml"/>
  <Override PartName="/xl/media/image1.jpeg" ContentType="image/jpeg"/>
  <Override PartName="/xl/media/image2.png" ContentType="image/png"/>
  <Override PartName="/xl/media/image3.png" ContentType="image/png"/>
  <Override PartName="/xl/media/image4.png" ContentType="image/png"/>
  <Override PartName="/xl/comments5.xml" ContentType="application/vnd.openxmlformats-officedocument.spreadsheetml.comment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mmary" sheetId="1" state="visible" r:id="rId2"/>
    <sheet name="Components and Materials" sheetId="2" state="visible" r:id="rId3"/>
    <sheet name="Manufacturing ELEC " sheetId="3" state="visible" r:id="rId4"/>
    <sheet name="Tooling Cost Detail" sheetId="4" state="visible" r:id="rId5"/>
    <sheet name="PCB Details" sheetId="5" state="visible" r:id="rId6"/>
    <sheet name="Packaging" sheetId="6" state="visible" r:id="rId7"/>
    <sheet name="Freight" sheetId="7" state="visible" r:id="rId8"/>
    <sheet name="Terms and Conditions" sheetId="8" state="visible" r:id="rId9"/>
    <sheet name="Analysis" sheetId="9" state="hidden" r:id="rId10"/>
    <sheet name="Export Data" sheetId="10" state="hidden" r:id="rId11"/>
    <sheet name="SCF Data" sheetId="11" state="hidden" r:id="rId12"/>
    <sheet name="Data Validation" sheetId="12" state="hidden" r:id="rId13"/>
    <sheet name="Summary Upload" sheetId="13" state="hidden" r:id="rId14"/>
  </sheets>
  <externalReferences>
    <externalReference r:id="rId15"/>
  </externalReferences>
  <definedNames>
    <definedName function="false" hidden="true" localSheetId="8" name="_xlnm._FilterDatabase" vbProcedure="false">Analysis!$A$10:$B$10</definedName>
    <definedName function="false" hidden="true" localSheetId="1" name="_xlnm._FilterDatabase" vbProcedure="false">'Components and Materials'!$A$2:$N$2</definedName>
    <definedName function="false" hidden="true" localSheetId="6" name="_xlnm._FilterDatabase" vbProcedure="false">Freight!$A$2:$H$2</definedName>
    <definedName function="false" hidden="true" localSheetId="2" name="_xlnm._FilterDatabase" vbProcedure="false">'Manufacturing ELEC '!$A$2:$K$2</definedName>
    <definedName function="false" hidden="true" localSheetId="5" name="_xlnm._FilterDatabase" vbProcedure="false">Packaging!$A$2:$I$2</definedName>
    <definedName function="false" hidden="true" localSheetId="4" name="_xlnm._FilterDatabase" vbProcedure="false">'PCB Details'!$A$3:$AD$3</definedName>
    <definedName function="false" hidden="true" localSheetId="3" name="_xlnm._FilterDatabase" vbProcedure="false">'Tooling Cost Detail'!$A$2:$J$2</definedName>
    <definedName function="false" hidden="false" name="Commodities" vbProcedure="false">'Data Validation'!$Z$2:$Z$35</definedName>
    <definedName function="false" hidden="false" name="ComponentType" vbProcedure="false">'Data Validation'!$X$2:$X$6</definedName>
    <definedName function="false" hidden="false" name="Component_TYpe" vbProcedure="false">'Data Validation'!$M$2:$M$13</definedName>
    <definedName function="false" hidden="false" name="CostReview" vbProcedure="false">'Data Validation'!$O$2:$O$3</definedName>
    <definedName function="false" hidden="false" name="LocationType" vbProcedure="false">'Data Validation'!$K$2:$K$4</definedName>
    <definedName function="false" hidden="false" name="NoResponse" vbProcedure="false">'data validation'!#ref!</definedName>
    <definedName function="false" hidden="false" name="PackagingType" vbProcedure="false">'data validation'!#ref!</definedName>
    <definedName function="false" hidden="false" name="PackagingUse" vbProcedure="false">'data validation'!#ref!</definedName>
    <definedName function="false" hidden="false" name="Plants" vbProcedure="false">'Data Validation'!$J$2:$J$5</definedName>
    <definedName function="false" hidden="false" name="Processes" vbProcedure="false">'data validation'!#ref!</definedName>
    <definedName function="false" hidden="false" name="SupplierTooling" vbProcedure="false">'Data Validation'!$T$2:$T$4</definedName>
    <definedName function="false" hidden="false" localSheetId="4" name="Commodities" vbProcedure="false">'[1]Data Validation'!$W$2:$W$35</definedName>
    <definedName function="false" hidden="false" localSheetId="4" name="ComponentType" vbProcedure="false">'[1]Data Validation'!$U$2:$U$6</definedName>
    <definedName function="false" hidden="false" localSheetId="4" name="CostReview" vbProcedure="false">'[1]Data Validation'!$L$2:$L$3</definedName>
    <definedName function="false" hidden="false" localSheetId="4" name="LocationType" vbProcedure="false">'[1]Data Validation'!$F$2:$F$4</definedName>
    <definedName function="false" hidden="false" localSheetId="4" name="PackagingType" vbProcedure="false">'[1]Data Validation'!$G$2:$G$7</definedName>
    <definedName function="false" hidden="false" localSheetId="4" name="Processes" vbProcedure="false">'[1]Data Validation'!$A$3:$A$9</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D54" authorId="0">
      <text>
        <r>
          <rPr>
            <sz val="11"/>
            <color rgb="FF000000"/>
            <rFont val="Calibri"/>
            <family val="0"/>
            <charset val="1"/>
          </rPr>
          <t xml:space="preserve">======
ID#AAABEBTpKqY
Laura Nicks    (2024-01-29 09:19:26)
Date of the last NAL audit conducted by an SQE</t>
        </r>
      </text>
    </comment>
    <comment ref="E5" authorId="0">
      <text>
        <r>
          <rPr>
            <sz val="11"/>
            <color rgb="FF000000"/>
            <rFont val="Calibri"/>
            <family val="0"/>
            <charset val="1"/>
          </rPr>
          <t xml:space="preserve">======
ID#AAABEBTpKrQ
Megan Schmidt    (2024-01-29 09:19:26)
3D Transfer Request Number</t>
        </r>
      </text>
    </comment>
  </commentList>
</comments>
</file>

<file path=xl/comments2.xml><?xml version="1.0" encoding="utf-8"?>
<comments xmlns="http://schemas.openxmlformats.org/spreadsheetml/2006/main" xmlns:xdr="http://schemas.openxmlformats.org/drawingml/2006/spreadsheetDrawing">
  <authors>
    <author> </author>
  </authors>
  <commentList>
    <comment ref="A2" authorId="0">
      <text>
        <r>
          <rPr>
            <sz val="11"/>
            <color rgb="FF000000"/>
            <rFont val="Calibri"/>
            <family val="0"/>
            <charset val="1"/>
          </rPr>
          <t xml:space="preserve">======
ID#AAABEBTpKps
Matthew Sinelli    (2024-01-29 09:19:26)
Sequential order of parts on the BOM.
Stored in "SYM." column on Koito drawings.</t>
        </r>
      </text>
    </comment>
    <comment ref="N1" authorId="0">
      <text>
        <r>
          <rPr>
            <sz val="11"/>
            <color rgb="FF000000"/>
            <rFont val="Calibri"/>
            <family val="0"/>
            <charset val="1"/>
          </rPr>
          <t xml:space="preserve">======
ID#AAABEBTpKpg
Laura Nicks    (2024-01-29 09:19:26)
Please acknowledge whether this cost entry tab has been fully entered and reviewed, or if it is not applicable to this quote. This will mark the "Components" section of the Summary tab as complete.</t>
        </r>
      </text>
    </comment>
    <comment ref="N2" authorId="0">
      <text>
        <r>
          <rPr>
            <sz val="11"/>
            <color rgb="FF000000"/>
            <rFont val="Calibri"/>
            <family val="0"/>
            <charset val="1"/>
          </rPr>
          <t xml:space="preserve">======
ID#AAABEBTpKp4
Matthew Sinelli    (2024-01-29 09:19:26)
If the BOM does not specify a Manufacturer Part Number, or the EMS is suggesting an alternative, please provide the quoted Manufacturer Part Number here.</t>
        </r>
      </text>
    </comment>
  </commentList>
</comments>
</file>

<file path=xl/comments3.xml><?xml version="1.0" encoding="utf-8"?>
<comments xmlns="http://schemas.openxmlformats.org/spreadsheetml/2006/main" xmlns:xdr="http://schemas.openxmlformats.org/drawingml/2006/spreadsheetDrawing">
  <authors>
    <author> </author>
  </authors>
  <commentList>
    <comment ref="B13" authorId="0">
      <text>
        <r>
          <rPr>
            <sz val="11"/>
            <color rgb="FF000000"/>
            <rFont val="Calibri"/>
            <family val="0"/>
            <charset val="1"/>
          </rPr>
          <t xml:space="preserve">======
ID#AAABEBTpKp8
Examples    (2024-01-29 09:19:26)
Screw
Cover
Base
Etc.</t>
        </r>
      </text>
    </comment>
    <comment ref="B14" authorId="0">
      <text>
        <r>
          <rPr>
            <sz val="11"/>
            <color rgb="FF000000"/>
            <rFont val="Calibri"/>
            <family val="0"/>
            <charset val="1"/>
          </rPr>
          <t xml:space="preserve">======
ID#AAABEBTpKpo
Examples    (2024-01-29 09:19:26)
Screw
Cover
Base
Etc.</t>
        </r>
      </text>
    </comment>
    <comment ref="B15" authorId="0">
      <text>
        <r>
          <rPr>
            <sz val="11"/>
            <color rgb="FF000000"/>
            <rFont val="Calibri"/>
            <family val="0"/>
            <charset val="1"/>
          </rPr>
          <t xml:space="preserve">======
ID#AAABEBTpKqI
Examples    (2024-01-29 09:19:26)
Screw
Cover
Base
Etc.</t>
        </r>
      </text>
    </comment>
    <comment ref="J2" authorId="0">
      <text>
        <r>
          <rPr>
            <sz val="11"/>
            <color rgb="FF000000"/>
            <rFont val="Calibri"/>
            <family val="0"/>
            <charset val="1"/>
          </rPr>
          <t xml:space="preserve">======
ID#AAABEBTpKq0
LaurNick1    (2024-01-29 09:19:26)
Tooling Cost populates based on Process Route No. on the Tooling Cost Detail tab.</t>
        </r>
      </text>
    </comment>
    <comment ref="K1" authorId="0">
      <text>
        <r>
          <rPr>
            <sz val="11"/>
            <color rgb="FF000000"/>
            <rFont val="Calibri"/>
            <family val="0"/>
            <charset val="1"/>
          </rPr>
          <t xml:space="preserve">======
ID#AAABEBTpKpw
Laura Nicks    (2024-01-29 09:19:26)
Please acknowledge whether this cost entry tab has been fully entered and reviewed, or if it is not applicable to this quote. This will mark the "Manufacturing" section of the Summary tab as complete.</t>
        </r>
      </text>
    </comment>
  </commentList>
</comments>
</file>

<file path=xl/comments4.xml><?xml version="1.0" encoding="utf-8"?>
<comments xmlns="http://schemas.openxmlformats.org/spreadsheetml/2006/main" xmlns:xdr="http://schemas.openxmlformats.org/drawingml/2006/spreadsheetDrawing">
  <authors>
    <author> </author>
  </authors>
  <commentList>
    <comment ref="A2" authorId="0">
      <text>
        <r>
          <rPr>
            <sz val="11"/>
            <color rgb="FF000000"/>
            <rFont val="Calibri"/>
            <family val="0"/>
            <charset val="1"/>
          </rPr>
          <t xml:space="preserve">======
ID#AAABEBTpKq8
LaurNick1    (2024-01-29 09:19:26)
Process Route matches with related Manufacturing Process</t>
        </r>
      </text>
    </comment>
    <comment ref="B11" authorId="0">
      <text>
        <r>
          <rPr>
            <sz val="11"/>
            <color rgb="FF000000"/>
            <rFont val="Calibri"/>
            <family val="0"/>
            <charset val="1"/>
          </rPr>
          <t xml:space="preserve">======
ID#AAABEBTpKqE
Examples    (2024-01-29 09:19:26)
Screw
Cover
Base
Etc.</t>
        </r>
      </text>
    </comment>
    <comment ref="B12" authorId="0">
      <text>
        <r>
          <rPr>
            <sz val="11"/>
            <color rgb="FF000000"/>
            <rFont val="Calibri"/>
            <family val="0"/>
            <charset val="1"/>
          </rPr>
          <t xml:space="preserve">======
ID#AAABEBTpKqg
Examples    (2024-01-29 09:19:26)
Screw
Cover
Base
Etc.</t>
        </r>
      </text>
    </comment>
    <comment ref="B13" authorId="0">
      <text>
        <r>
          <rPr>
            <sz val="11"/>
            <color rgb="FF000000"/>
            <rFont val="Calibri"/>
            <family val="0"/>
            <charset val="1"/>
          </rPr>
          <t xml:space="preserve">======
ID#AAABEBTpKqs
Examples    (2024-01-29 09:19:26)
Screw
Cover
Base
Etc.</t>
        </r>
      </text>
    </comment>
    <comment ref="H2" authorId="0">
      <text>
        <r>
          <rPr>
            <sz val="11"/>
            <color rgb="FF000000"/>
            <rFont val="Calibri"/>
            <family val="0"/>
            <charset val="1"/>
          </rPr>
          <t xml:space="preserve">======
ID#AAABEBTpKp0
LaurNick1    (2024-01-29 09:19:26)
The Sum of this column will be pulled to the Manufacturing and Tooling Tab for "Total Tool Cost" based on the Process Routing No.</t>
        </r>
      </text>
    </comment>
    <comment ref="J1" authorId="0">
      <text>
        <r>
          <rPr>
            <sz val="11"/>
            <color rgb="FF000000"/>
            <rFont val="Calibri"/>
            <family val="0"/>
            <charset val="1"/>
          </rPr>
          <t xml:space="preserve">======
ID#AAABEBTpKqM
Laura Nicks    (2024-01-29 09:19:26)
Please acknowledge whether this cost entry tab has been fully entered and reviewed, or if it is not applicable to this quote. This will mark the "Tooling" section of the Summary tab as complete.</t>
        </r>
      </text>
    </comment>
  </commentList>
</comments>
</file>

<file path=xl/comments5.xml><?xml version="1.0" encoding="utf-8"?>
<comments xmlns="http://schemas.openxmlformats.org/spreadsheetml/2006/main" xmlns:xdr="http://schemas.openxmlformats.org/drawingml/2006/spreadsheetDrawing">
  <authors>
    <author> </author>
  </authors>
  <commentList>
    <comment ref="V3" authorId="0">
      <text>
        <r>
          <rPr>
            <sz val="11"/>
            <color rgb="FF000000"/>
            <rFont val="Calibri"/>
            <family val="0"/>
            <charset val="1"/>
          </rPr>
          <t xml:space="preserve">======
ID#AAABEBTpKqw
Matthew Sinelli    (2024-01-29 09:19:26)
Will the panel have Left Handed, Right Handed, or Both boards?</t>
        </r>
      </text>
    </comment>
    <comment ref="AD1" authorId="0">
      <text>
        <r>
          <rPr>
            <sz val="11"/>
            <color rgb="FF000000"/>
            <rFont val="Calibri"/>
            <family val="0"/>
            <charset val="1"/>
          </rPr>
          <t xml:space="preserve">======
ID#AAABEBTpKrE
Laura Nicks    (2024-01-29 09:19:26)
Please acknowledge whether this cost entry tab has been fully entered and reviewed, or if it is not applicable to this quote. This will mark the "PCB Details" section of the Summary tab as complete.</t>
        </r>
      </text>
    </comment>
  </commentList>
</comments>
</file>

<file path=xl/comments6.xml><?xml version="1.0" encoding="utf-8"?>
<comments xmlns="http://schemas.openxmlformats.org/spreadsheetml/2006/main" xmlns:xdr="http://schemas.openxmlformats.org/drawingml/2006/spreadsheetDrawing">
  <authors>
    <author> </author>
  </authors>
  <commentList>
    <comment ref="A4" authorId="0">
      <text>
        <r>
          <rPr>
            <sz val="11"/>
            <color rgb="FF000000"/>
            <rFont val="Calibri"/>
            <family val="0"/>
            <charset val="1"/>
          </rPr>
          <t xml:space="preserve">======
ID#AAABEBTpKqc
Matthew Sinelli    (2024-01-29 09:19:26)
An additional empty Tray may be used as a Cover in some cases.  Please count this separately from the filled Trays.</t>
        </r>
      </text>
    </comment>
    <comment ref="E2" authorId="0">
      <text>
        <r>
          <rPr>
            <sz val="11"/>
            <color rgb="FF000000"/>
            <rFont val="Calibri"/>
            <family val="0"/>
            <charset val="1"/>
          </rPr>
          <t xml:space="preserve">======
ID#AAABEBTpKqA
LaurNick1    (2024-01-29 09:19:26)
How many PCAs will be in each Tray?
Other values will be calculated automatically.</t>
        </r>
      </text>
    </comment>
    <comment ref="F2" authorId="0">
      <text>
        <r>
          <rPr>
            <sz val="11"/>
            <color rgb="FF000000"/>
            <rFont val="Calibri"/>
            <family val="0"/>
            <charset val="1"/>
          </rPr>
          <t xml:space="preserve">======
ID#AAABEBTpKqQ
Matthew Sinelli    (2024-01-29 09:19:26)
How many Trays will be in each Box?
Other values will be calculated automatically.</t>
        </r>
      </text>
    </comment>
    <comment ref="G2" authorId="0">
      <text>
        <r>
          <rPr>
            <sz val="11"/>
            <color rgb="FF000000"/>
            <rFont val="Calibri"/>
            <family val="0"/>
            <charset val="1"/>
          </rPr>
          <t xml:space="preserve">======
ID#AAABEBTpKqk
What is the unit cost of each Type of Packaging item?    (2024-01-29 09:19:26)
Cost of 1 Tray
Cost of 1 Cover
Cost of 1 Bag
Cost of 1 Box</t>
        </r>
      </text>
    </comment>
    <comment ref="I1" authorId="0">
      <text>
        <r>
          <rPr>
            <sz val="11"/>
            <color rgb="FF000000"/>
            <rFont val="Calibri"/>
            <family val="0"/>
            <charset val="1"/>
          </rPr>
          <t xml:space="preserve">======
ID#AAABEBTpKrM
Laura Nicks    (2024-01-29 09:19:26)
Please acknowledge whether this cost entry tab has been fully entered and reviewed, or if it is not applicable to this quote. This will mark the "Packaging" section of the Summary tab as complete.</t>
        </r>
      </text>
    </comment>
  </commentList>
</comments>
</file>

<file path=xl/comments7.xml><?xml version="1.0" encoding="utf-8"?>
<comments xmlns="http://schemas.openxmlformats.org/spreadsheetml/2006/main" xmlns:xdr="http://schemas.openxmlformats.org/drawingml/2006/spreadsheetDrawing">
  <authors>
    <author> </author>
  </authors>
  <commentList>
    <comment ref="B2" authorId="0">
      <text>
        <r>
          <rPr>
            <sz val="11"/>
            <color rgb="FF000000"/>
            <rFont val="Calibri"/>
            <family val="0"/>
            <charset val="1"/>
          </rPr>
          <t xml:space="preserve">======
ID#AAABEBTpKqo
Matthew Sinelli    (2024-01-29 09:19:26)
Pallet:  Shipment's Country of Origin
Repack:  Location of Repack
W/H:  Location and Name of Warehouse</t>
        </r>
      </text>
    </comment>
    <comment ref="E3" authorId="0">
      <text>
        <r>
          <rPr>
            <sz val="11"/>
            <color rgb="FF000000"/>
            <rFont val="Calibri"/>
            <family val="0"/>
            <charset val="1"/>
          </rPr>
          <t xml:space="preserve">======
ID#AAABEBTpKpk
Matthew Sinelli    (2024-01-29 09:19:26)
Cost of 1 Pallet</t>
        </r>
      </text>
    </comment>
    <comment ref="E4" authorId="0">
      <text>
        <r>
          <rPr>
            <sz val="11"/>
            <color rgb="FF000000"/>
            <rFont val="Calibri"/>
            <family val="0"/>
            <charset val="1"/>
          </rPr>
          <t xml:space="preserve">======
ID#AAABEBTpKrI
Matthew Sinelli    (2024-01-29 09:19:26)
Cost of Repacking 1 Box</t>
        </r>
      </text>
    </comment>
    <comment ref="E5" authorId="0">
      <text>
        <r>
          <rPr>
            <sz val="11"/>
            <color rgb="FF000000"/>
            <rFont val="Calibri"/>
            <family val="0"/>
            <charset val="1"/>
          </rPr>
          <t xml:space="preserve">======
ID#AAABEBTpKrA
Matthew Sinelli    (2024-01-29 09:19:26)
Cost of Storing 1 Pallet</t>
        </r>
      </text>
    </comment>
    <comment ref="H1" authorId="0">
      <text>
        <r>
          <rPr>
            <sz val="11"/>
            <color rgb="FF000000"/>
            <rFont val="Calibri"/>
            <family val="0"/>
            <charset val="1"/>
          </rPr>
          <t xml:space="preserve">======
ID#AAABEBTpKqU
Laura Nicks    (2024-01-29 09:19:26)
Please acknowledge whether this cost entry tab has been fully entered and reviewed, or if it is not applicable to this quote. This will mark the "Freight" section of the Summary tab as complete.</t>
        </r>
      </text>
    </comment>
  </commentList>
</comments>
</file>

<file path=xl/comments8.xml><?xml version="1.0" encoding="utf-8"?>
<comments xmlns="http://schemas.openxmlformats.org/spreadsheetml/2006/main" xmlns:xdr="http://schemas.openxmlformats.org/drawingml/2006/spreadsheetDrawing">
  <authors>
    <author> </author>
  </authors>
  <commentList>
    <comment ref="B1" authorId="0">
      <text>
        <r>
          <rPr>
            <sz val="11"/>
            <color rgb="FF000000"/>
            <rFont val="Calibri"/>
            <family val="0"/>
            <charset val="1"/>
          </rPr>
          <t xml:space="preserve">======
ID#AAABEBTpKq4
Laura Nicks    (2024-01-29 09:19:26)
Please acknowledge whether this cost entry tab has been fully entered and reviewed, or if it is not applicable to this quote. This will mark the "Terms and Conditions" section of the Summary tab as complete.</t>
        </r>
      </text>
    </comment>
  </commentList>
</comments>
</file>

<file path=xl/sharedStrings.xml><?xml version="1.0" encoding="utf-8"?>
<sst xmlns="http://schemas.openxmlformats.org/spreadsheetml/2006/main" count="1233" uniqueCount="756">
  <si>
    <t xml:space="preserve">c</t>
  </si>
  <si>
    <t xml:space="preserve">Request For Quote</t>
  </si>
  <si>
    <t xml:space="preserve">Due Date:</t>
  </si>
  <si>
    <t xml:space="preserve">Key</t>
  </si>
  <si>
    <t xml:space="preserve">Quote Number</t>
  </si>
  <si>
    <t xml:space="preserve">Buyer</t>
  </si>
  <si>
    <t xml:space="preserve">Quote Revision</t>
  </si>
  <si>
    <t xml:space="preserve">Supplier</t>
  </si>
  <si>
    <t xml:space="preserve">Quote Date</t>
  </si>
  <si>
    <t xml:space="preserve">Calculation</t>
  </si>
  <si>
    <t xml:space="preserve">2275 S. Main Street</t>
  </si>
  <si>
    <t xml:space="preserve">ODTR NUMBER:</t>
  </si>
  <si>
    <t xml:space="preserve">System</t>
  </si>
  <si>
    <t xml:space="preserve">Paris, IL 61944</t>
  </si>
  <si>
    <t xml:space="preserve">Supplier Information</t>
  </si>
  <si>
    <t xml:space="preserve">Supplier Code:</t>
  </si>
  <si>
    <t xml:space="preserve">Supplier Contact: </t>
  </si>
  <si>
    <t xml:space="preserve">Mfg. Address:</t>
  </si>
  <si>
    <t xml:space="preserve">Contact Phone:</t>
  </si>
  <si>
    <t xml:space="preserve">Mfg. City / State: Mah</t>
  </si>
  <si>
    <t xml:space="preserve">Contact Email:</t>
  </si>
  <si>
    <t xml:space="preserve">Mfg. Country:</t>
  </si>
  <si>
    <t xml:space="preserve">Commodity:</t>
  </si>
  <si>
    <t xml:space="preserve">Electronics</t>
  </si>
  <si>
    <t xml:space="preserve">Part Information</t>
  </si>
  <si>
    <t xml:space="preserve">Program:</t>
  </si>
  <si>
    <t xml:space="preserve">J34A</t>
  </si>
  <si>
    <t xml:space="preserve">Plant:</t>
  </si>
  <si>
    <t xml:space="preserve">ALABAMA</t>
  </si>
  <si>
    <t xml:space="preserve">NAL Part Number:</t>
  </si>
  <si>
    <t xml:space="preserve">10009-8N027</t>
  </si>
  <si>
    <t xml:space="preserve">Part Description:</t>
  </si>
  <si>
    <t xml:space="preserve">PCB ASSY A</t>
  </si>
  <si>
    <t xml:space="preserve">Revision Level:</t>
  </si>
  <si>
    <t xml:space="preserve">A</t>
  </si>
  <si>
    <t xml:space="preserve">Revision Date:</t>
  </si>
  <si>
    <t xml:space="preserve">NAL Target SOP:</t>
  </si>
  <si>
    <t xml:space="preserve">Target EOP:</t>
  </si>
  <si>
    <t xml:space="preserve">Year</t>
  </si>
  <si>
    <t xml:space="preserve">Components</t>
  </si>
  <si>
    <t xml:space="preserve">Manufacturing</t>
  </si>
  <si>
    <t xml:space="preserve">Packaging</t>
  </si>
  <si>
    <t xml:space="preserve">Freight</t>
  </si>
  <si>
    <t xml:space="preserve">SG&amp;A &amp; Profit</t>
  </si>
  <si>
    <t xml:space="preserve">Calculated APR</t>
  </si>
  <si>
    <t xml:space="preserve">Contract Price</t>
  </si>
  <si>
    <t xml:space="preserve">APR</t>
  </si>
  <si>
    <t xml:space="preserve">LH Piece Volume</t>
  </si>
  <si>
    <t xml:space="preserve">RH Piece Volume</t>
  </si>
  <si>
    <t xml:space="preserve">Total Piece Volume</t>
  </si>
  <si>
    <t xml:space="preserve">Total Cost</t>
  </si>
  <si>
    <t xml:space="preserve">Volume Review</t>
  </si>
  <si>
    <t xml:space="preserve">Projected Daily LH Volume</t>
  </si>
  <si>
    <t xml:space="preserve">Projected Daily RH Volume</t>
  </si>
  <si>
    <t xml:space="preserve">Projected Daily Total Piece Volume</t>
  </si>
  <si>
    <t xml:space="preserve">Projected Weekly LH Volume</t>
  </si>
  <si>
    <t xml:space="preserve">Projected Weekly RH Volume</t>
  </si>
  <si>
    <t xml:space="preserve">Projected Weekly Total Piece Volume</t>
  </si>
  <si>
    <t xml:space="preserve">Safety Stock Requirement</t>
  </si>
  <si>
    <t xml:space="preserve">Safety Stock Completion Date:</t>
  </si>
  <si>
    <t xml:space="preserve">Safety Stock Requirements ( 3 Months Pre-Production + 60 Days Production)</t>
  </si>
  <si>
    <t xml:space="preserve">Completion Date</t>
  </si>
  <si>
    <t xml:space="preserve">Safety Stock LH Piece Requirement</t>
  </si>
  <si>
    <t xml:space="preserve">Safety Stock RH Piece Requirement</t>
  </si>
  <si>
    <t xml:space="preserve">Safety Stock Total Piece Requirement</t>
  </si>
  <si>
    <t xml:space="preserve">Tooling (Non-Amortized)</t>
  </si>
  <si>
    <t xml:space="preserve">Tool Ownership</t>
  </si>
  <si>
    <t xml:space="preserve">LED Total Cost</t>
  </si>
  <si>
    <t xml:space="preserve">LED Cost Year</t>
  </si>
  <si>
    <t xml:space="preserve"> Total Program Cost</t>
  </si>
  <si>
    <t xml:space="preserve">Manufacturing Location Category</t>
  </si>
  <si>
    <t xml:space="preserve">International</t>
  </si>
  <si>
    <t xml:space="preserve">Supplier Type</t>
  </si>
  <si>
    <t xml:space="preserve">Item</t>
  </si>
  <si>
    <t xml:space="preserve">Status</t>
  </si>
  <si>
    <t xml:space="preserve">Supplier Last Audit Date</t>
  </si>
  <si>
    <t xml:space="preserve">Summary</t>
  </si>
  <si>
    <t xml:space="preserve">git-xl/0.5.2 (windows; Python 3.10.10); git 37ce4d3</t>
  </si>
  <si>
    <t xml:space="preserve">First Parts - M1 Date</t>
  </si>
  <si>
    <t xml:space="preserve">git xl &lt;command&gt; [&lt;args&gt;]</t>
  </si>
  <si>
    <t xml:space="preserve">HVPT Date</t>
  </si>
  <si>
    <t xml:space="preserve">Tooling</t>
  </si>
  <si>
    <t xml:space="preserve">PPAP Date</t>
  </si>
  <si>
    <t xml:space="preserve">PCB Details</t>
  </si>
  <si>
    <t xml:space="preserve">Git xl is a system for managing Excel workbook files in</t>
  </si>
  <si>
    <t xml:space="preserve">association with a Git repository. Git xl:</t>
  </si>
  <si>
    <t xml:space="preserve">Quote Rev Level Notes</t>
  </si>
  <si>
    <t xml:space="preserve">* installs a special git-diff for Excel workbook files</t>
  </si>
  <si>
    <t xml:space="preserve">Terms and Conditions</t>
  </si>
  <si>
    <t xml:space="preserve">* makes Git ignore temporary Excel files via .gitignore</t>
  </si>
  <si>
    <t xml:space="preserve">Commands</t>
  </si>
  <si>
    <t xml:space="preserve">NAL - Electronics - Request for Quote - Rev (Draft 01.03.2024)</t>
  </si>
  <si>
    <t xml:space="preserve">--------</t>
  </si>
  <si>
    <t xml:space="preserve">* git xl env:</t>
  </si>
  <si>
    <t xml:space="preserve">Display the Git xl environment.</t>
  </si>
  <si>
    <t xml:space="preserve">* git xl version:</t>
  </si>
  <si>
    <t xml:space="preserve">Report the version number.</t>
  </si>
  <si>
    <t xml:space="preserve">* git xl install:</t>
  </si>
  <si>
    <t xml:space="preserve">Install Git xl.</t>
  </si>
  <si>
    <t xml:space="preserve">* git xl uninstall:</t>
  </si>
  <si>
    <t xml:space="preserve">Uninstall Git xl.</t>
  </si>
  <si>
    <t xml:space="preserve">Request for Quote: Components and Materials</t>
  </si>
  <si>
    <t xml:space="preserve">Seq</t>
  </si>
  <si>
    <t xml:space="preserve">Reference Des.</t>
  </si>
  <si>
    <t xml:space="preserve">NAL/Koito Part No.</t>
  </si>
  <si>
    <t xml:space="preserve">Manufacturer</t>
  </si>
  <si>
    <t xml:space="preserve">Manufacturer Part No.</t>
  </si>
  <si>
    <t xml:space="preserve">Type</t>
  </si>
  <si>
    <t xml:space="preserve">Description</t>
  </si>
  <si>
    <t xml:space="preserve">Usage</t>
  </si>
  <si>
    <t xml:space="preserve">Scrap %</t>
  </si>
  <si>
    <t xml:space="preserve">Usage After Scrap</t>
  </si>
  <si>
    <t xml:space="preserve">Unit Price</t>
  </si>
  <si>
    <t xml:space="preserve">Lead Time (Days)</t>
  </si>
  <si>
    <t xml:space="preserve">EMS Comment</t>
  </si>
  <si>
    <t xml:space="preserve">96900-05572</t>
  </si>
  <si>
    <t xml:space="preserve">MOLEX</t>
  </si>
  <si>
    <t xml:space="preserve">502352-0800</t>
  </si>
  <si>
    <t xml:space="preserve">Connectors</t>
  </si>
  <si>
    <t xml:space="preserve">99858-00034</t>
  </si>
  <si>
    <t xml:space="preserve">MITSUBISHI MATERIALS</t>
  </si>
  <si>
    <t xml:space="preserve">TD11-4H104FT</t>
  </si>
  <si>
    <t xml:space="preserve">Misc</t>
  </si>
  <si>
    <t xml:space="preserve">9B000-00590</t>
  </si>
  <si>
    <t xml:space="preserve">LED</t>
  </si>
  <si>
    <t xml:space="preserve">9B000-00580</t>
  </si>
  <si>
    <t xml:space="preserve">10059-8N027</t>
  </si>
  <si>
    <t xml:space="preserve">PCB</t>
  </si>
  <si>
    <t xml:space="preserve">Request for Quote: Manufacturing Cost Breakdown</t>
  </si>
  <si>
    <t xml:space="preserve">Process Route No.</t>
  </si>
  <si>
    <t xml:space="preserve">Process</t>
  </si>
  <si>
    <t xml:space="preserve">Manpower Qty</t>
  </si>
  <si>
    <t xml:space="preserve">Labor Rate ($/Hour)</t>
  </si>
  <si>
    <t xml:space="preserve">Machine Rate ($/Hour)</t>
  </si>
  <si>
    <t xml:space="preserve">Cycle Time (Sec.)</t>
  </si>
  <si>
    <t xml:space="preserve">Scrap Rate (%)</t>
  </si>
  <si>
    <t xml:space="preserve">Number of Tools/Lines Needed</t>
  </si>
  <si>
    <t xml:space="preserve">Tooling Cost</t>
  </si>
  <si>
    <t xml:space="preserve">Manufacturing Piece Cost</t>
  </si>
  <si>
    <t xml:space="preserve">Label</t>
  </si>
  <si>
    <t xml:space="preserve">SMT</t>
  </si>
  <si>
    <t xml:space="preserve">Glue / Epoxy</t>
  </si>
  <si>
    <t xml:space="preserve">ICT</t>
  </si>
  <si>
    <t xml:space="preserve">AOI</t>
  </si>
  <si>
    <t xml:space="preserve">Oven Cure</t>
  </si>
  <si>
    <t xml:space="preserve">Wire Bonding</t>
  </si>
  <si>
    <t xml:space="preserve">Conformal Coat</t>
  </si>
  <si>
    <t xml:space="preserve">Router / Separate</t>
  </si>
  <si>
    <t xml:space="preserve">Selective Solder</t>
  </si>
  <si>
    <t xml:space="preserve">Assembly 1 (Specify in Comment)</t>
  </si>
  <si>
    <t xml:space="preserve">Assembly 2 (Specify in Comment)</t>
  </si>
  <si>
    <t xml:space="preserve">Assembly 3 (Specify in Comment)</t>
  </si>
  <si>
    <t xml:space="preserve">ROM Write</t>
  </si>
  <si>
    <t xml:space="preserve">FCT</t>
  </si>
  <si>
    <t xml:space="preserve">Inspection</t>
  </si>
  <si>
    <t xml:space="preserve">Packout</t>
  </si>
  <si>
    <t xml:space="preserve">Request for Quote: Tool Cost Breakdown</t>
  </si>
  <si>
    <t xml:space="preserve">Related Manufacturing Process</t>
  </si>
  <si>
    <t xml:space="preserve">Tooling Process/Material</t>
  </si>
  <si>
    <t xml:space="preserve">Unit</t>
  </si>
  <si>
    <t xml:space="preserve">Cost per 
Unit</t>
  </si>
  <si>
    <t xml:space="preserve">Quantity</t>
  </si>
  <si>
    <t xml:space="preserve">Lead Time</t>
  </si>
  <si>
    <t xml:space="preserve">Process End Date</t>
  </si>
  <si>
    <t xml:space="preserve">PCB Tooling (Full Program Life)</t>
  </si>
  <si>
    <t xml:space="preserve">Stencil / Metal Mask</t>
  </si>
  <si>
    <t xml:space="preserve">SMT Pallet</t>
  </si>
  <si>
    <t xml:space="preserve">Adjustment / Pin Jig</t>
  </si>
  <si>
    <t xml:space="preserve">ICT Tester</t>
  </si>
  <si>
    <t xml:space="preserve">Tray / Mask</t>
  </si>
  <si>
    <t xml:space="preserve">Router/Separate</t>
  </si>
  <si>
    <t xml:space="preserve">PCB Break / Separator</t>
  </si>
  <si>
    <t xml:space="preserve">WS Pallets</t>
  </si>
  <si>
    <t xml:space="preserve">1 (Specify in Comment)</t>
  </si>
  <si>
    <t xml:space="preserve">2 (Specify in Comment)</t>
  </si>
  <si>
    <t xml:space="preserve">3 (Specify in Comment)</t>
  </si>
  <si>
    <t xml:space="preserve">FCT </t>
  </si>
  <si>
    <t xml:space="preserve">Packing Tray</t>
  </si>
  <si>
    <t xml:space="preserve">Component Tooling</t>
  </si>
  <si>
    <t xml:space="preserve">Heat Sink Tooling</t>
  </si>
  <si>
    <t xml:space="preserve">Base Tooling</t>
  </si>
  <si>
    <t xml:space="preserve">Shield Tooling</t>
  </si>
  <si>
    <t xml:space="preserve">Cover Tooling</t>
  </si>
  <si>
    <t xml:space="preserve">Request For Quote: PCB Details</t>
  </si>
  <si>
    <t xml:space="preserve">Board Specifications</t>
  </si>
  <si>
    <t xml:space="preserve">Board Dimensions</t>
  </si>
  <si>
    <t xml:space="preserve">Panel Details</t>
  </si>
  <si>
    <t xml:space="preserve">Cost Information</t>
  </si>
  <si>
    <t xml:space="preserve">Other</t>
  </si>
  <si>
    <t xml:space="preserve">Program</t>
  </si>
  <si>
    <t xml:space="preserve">PCA #</t>
  </si>
  <si>
    <t xml:space="preserve">PCB #</t>
  </si>
  <si>
    <t xml:space="preserve">PCB Type</t>
  </si>
  <si>
    <t xml:space="preserve">Board Thickness
(mm)</t>
  </si>
  <si>
    <t xml:space="preserve">Number of Layers</t>
  </si>
  <si>
    <t xml:space="preserve">Copper Thickness
(μm)</t>
  </si>
  <si>
    <t xml:space="preserve">Board Etcher</t>
  </si>
  <si>
    <t xml:space="preserve">PCB Material
Manufacturer </t>
  </si>
  <si>
    <t xml:space="preserve">Base</t>
  </si>
  <si>
    <t xml:space="preserve">Board Material / Laminate</t>
  </si>
  <si>
    <t xml:space="preserve">Board Finish</t>
  </si>
  <si>
    <t xml:space="preserve">Solder Resist Color</t>
  </si>
  <si>
    <t xml:space="preserve">Board X
(mm)</t>
  </si>
  <si>
    <t xml:space="preserve">Board Y
(mm)</t>
  </si>
  <si>
    <t xml:space="preserve">Board Area
(mm^2)</t>
  </si>
  <si>
    <t xml:space="preserve">Panel X
(mm)</t>
  </si>
  <si>
    <t xml:space="preserve">Panel Y
(mm)</t>
  </si>
  <si>
    <t xml:space="preserve">Panel Area
(mm^2)</t>
  </si>
  <si>
    <t xml:space="preserve">Boards per Panel</t>
  </si>
  <si>
    <t xml:space="preserve">Handedness</t>
  </si>
  <si>
    <t xml:space="preserve">Lifetime Unit Quantity</t>
  </si>
  <si>
    <t xml:space="preserve">Lifetime Panel Area
(m^2)</t>
  </si>
  <si>
    <t xml:space="preserve">Avg. Monthly Unit Volume</t>
  </si>
  <si>
    <t xml:space="preserve">Panel Area per Month
(m^2)</t>
  </si>
  <si>
    <t xml:space="preserve">Unit Cost per Board</t>
  </si>
  <si>
    <t xml:space="preserve">Area Cost ($/m^2)</t>
  </si>
  <si>
    <t xml:space="preserve">Total Cost for Program</t>
  </si>
  <si>
    <t xml:space="preserve">PCB A</t>
  </si>
  <si>
    <t xml:space="preserve">MCB</t>
  </si>
  <si>
    <t xml:space="preserve">OSP</t>
  </si>
  <si>
    <t xml:space="preserve">Black</t>
  </si>
  <si>
    <t xml:space="preserve">FR-4 Example</t>
  </si>
  <si>
    <t xml:space="preserve">100AX-VWXYZ</t>
  </si>
  <si>
    <t xml:space="preserve">100BX-VWXYZ</t>
  </si>
  <si>
    <t xml:space="preserve">FR-4</t>
  </si>
  <si>
    <t xml:space="preserve">Kyosha</t>
  </si>
  <si>
    <t xml:space="preserve">Sumitomo</t>
  </si>
  <si>
    <t xml:space="preserve">ELC-4765</t>
  </si>
  <si>
    <t xml:space="preserve">White</t>
  </si>
  <si>
    <t xml:space="preserve">BOTH</t>
  </si>
  <si>
    <t xml:space="preserve">None</t>
  </si>
  <si>
    <t xml:space="preserve">MCB Example</t>
  </si>
  <si>
    <t xml:space="preserve">100CX-VWXYZ</t>
  </si>
  <si>
    <t xml:space="preserve">100DX-VWXYZ</t>
  </si>
  <si>
    <t xml:space="preserve">PCB B</t>
  </si>
  <si>
    <t xml:space="preserve">Ventec</t>
  </si>
  <si>
    <t xml:space="preserve">AL 4045/4047</t>
  </si>
  <si>
    <t xml:space="preserve">VT-4B5L</t>
  </si>
  <si>
    <t xml:space="preserve">NAL Approved PCB Materials</t>
  </si>
  <si>
    <t xml:space="preserve">Panelization Diagram: </t>
  </si>
  <si>
    <t xml:space="preserve">Example</t>
  </si>
  <si>
    <t xml:space="preserve">EMS Proposed</t>
  </si>
  <si>
    <t xml:space="preserve">AL 5052</t>
  </si>
  <si>
    <t xml:space="preserve">Panasonic</t>
  </si>
  <si>
    <t xml:space="preserve">R1566/R1566W</t>
  </si>
  <si>
    <t xml:space="preserve">Denka</t>
  </si>
  <si>
    <t xml:space="preserve">HS-1</t>
  </si>
  <si>
    <t xml:space="preserve">Meiko</t>
  </si>
  <si>
    <t xml:space="preserve">L3TV</t>
  </si>
  <si>
    <t xml:space="preserve">R1705</t>
  </si>
  <si>
    <t xml:space="preserve">RN-2</t>
  </si>
  <si>
    <t xml:space="preserve">ALC1333</t>
  </si>
  <si>
    <t xml:space="preserve">R1766/R1766GH</t>
  </si>
  <si>
    <t xml:space="preserve">EL-1</t>
  </si>
  <si>
    <t xml:space="preserve">R-1755E</t>
  </si>
  <si>
    <t xml:space="preserve">R-1</t>
  </si>
  <si>
    <t xml:space="preserve">Wazam</t>
  </si>
  <si>
    <t xml:space="preserve">HA88 E2</t>
  </si>
  <si>
    <t xml:space="preserve">ELC-4762</t>
  </si>
  <si>
    <t xml:space="preserve">NHK</t>
  </si>
  <si>
    <t xml:space="preserve">AG</t>
  </si>
  <si>
    <t xml:space="preserve">ATF</t>
  </si>
  <si>
    <t xml:space="preserve">ELC-4768DS</t>
  </si>
  <si>
    <t xml:space="preserve">AB</t>
  </si>
  <si>
    <t xml:space="preserve">Nikkan</t>
  </si>
  <si>
    <t xml:space="preserve">L-6504C2</t>
  </si>
  <si>
    <t xml:space="preserve">ATM</t>
  </si>
  <si>
    <t xml:space="preserve">L-6504C2(UV)</t>
  </si>
  <si>
    <t xml:space="preserve">Shengyi</t>
  </si>
  <si>
    <t xml:space="preserve">S1000H</t>
  </si>
  <si>
    <t xml:space="preserve">Nanya</t>
  </si>
  <si>
    <t xml:space="preserve">NP-155F</t>
  </si>
  <si>
    <t xml:space="preserve">Risho Kogyo</t>
  </si>
  <si>
    <t xml:space="preserve">AC-7302</t>
  </si>
  <si>
    <t xml:space="preserve">NP-140TL</t>
  </si>
  <si>
    <t xml:space="preserve">FR-4-86</t>
  </si>
  <si>
    <t xml:space="preserve">VT-4B3</t>
  </si>
  <si>
    <t xml:space="preserve">FR-4-86 (UV)</t>
  </si>
  <si>
    <t xml:space="preserve">Kingboard</t>
  </si>
  <si>
    <t xml:space="preserve">KB-6165F</t>
  </si>
  <si>
    <t xml:space="preserve">KB-6164F</t>
  </si>
  <si>
    <t xml:space="preserve">Request for Quote: Packaging Breakdown</t>
  </si>
  <si>
    <t xml:space="preserve">Packaging Type</t>
  </si>
  <si>
    <t xml:space="preserve">Length
(mm)</t>
  </si>
  <si>
    <t xml:space="preserve">Width
(mm)</t>
  </si>
  <si>
    <t xml:space="preserve">Height
(mm)</t>
  </si>
  <si>
    <t xml:space="preserve">PCAs per Packaging Item</t>
  </si>
  <si>
    <t xml:space="preserve">Quantity per Box</t>
  </si>
  <si>
    <t xml:space="preserve">Cost per Packaging Item</t>
  </si>
  <si>
    <t xml:space="preserve">Cost per PCA</t>
  </si>
  <si>
    <t xml:space="preserve">Tray</t>
  </si>
  <si>
    <t xml:space="preserve">Cover</t>
  </si>
  <si>
    <t xml:space="preserve">Bag</t>
  </si>
  <si>
    <t xml:space="preserve">Box</t>
  </si>
  <si>
    <t xml:space="preserve">Request For Quote: Freight</t>
  </si>
  <si>
    <t xml:space="preserve">Logistics Item</t>
  </si>
  <si>
    <t xml:space="preserve">Location</t>
  </si>
  <si>
    <t xml:space="preserve">Transit Method</t>
  </si>
  <si>
    <t xml:space="preserve">Boxes per Pallet</t>
  </si>
  <si>
    <t xml:space="preserve">Cost per Logistics Item</t>
  </si>
  <si>
    <t xml:space="preserve">PCAs per Logistics Item</t>
  </si>
  <si>
    <t xml:space="preserve">PCA Unit Cost</t>
  </si>
  <si>
    <t xml:space="preserve">Pallet</t>
  </si>
  <si>
    <t xml:space="preserve">Repack Cost per Box</t>
  </si>
  <si>
    <t xml:space="preserve">W/H Cost per Pallet</t>
  </si>
  <si>
    <t xml:space="preserve">Inco Terms:</t>
  </si>
  <si>
    <t xml:space="preserve">Free Carrier Act (FCA)  Title Transfer at Time of Pick-Up</t>
  </si>
  <si>
    <t xml:space="preserve">Safety Stock:
</t>
  </si>
  <si>
    <t xml:space="preserve">Annual APR:</t>
  </si>
  <si>
    <t xml:space="preserve">APR activity will be handled on a yearly basis starting in Q3 rather than within the quoting process for new projects.  NAL’s target APR is no less than a 3% annual cost reduction for a minimum of three years.  Target APR may increase or decrease based on annual spend changes and market conditions from year to year.</t>
  </si>
  <si>
    <r>
      <rPr>
        <b val="true"/>
        <sz val="11"/>
        <color rgb="FF333333"/>
        <rFont val="Calibri"/>
        <family val="0"/>
        <charset val="1"/>
      </rPr>
      <t xml:space="preserve">Packaging Requirements:
</t>
    </r>
  </si>
  <si>
    <t xml:space="preserve">Supplier must meet packaging requirements outlined in the NAL SQAM Manual Section 16 located at www.nal.com
</t>
  </si>
  <si>
    <r>
      <rPr>
        <b val="true"/>
        <sz val="11"/>
        <color rgb="FF333333"/>
        <rFont val="Calibri"/>
        <family val="0"/>
        <charset val="1"/>
      </rPr>
      <t xml:space="preserve">Capacity:
</t>
    </r>
    <r>
      <rPr>
        <sz val="11"/>
        <color rgb="FF333333"/>
        <rFont val="Calibri"/>
        <family val="0"/>
        <charset val="1"/>
      </rPr>
      <t xml:space="preserve">Supplier shall install sufficient capacity to meet quoted annual volume amounts based on the required number of shifts and a 5 day week schedule.  It is further understood that the Supplier is responsible to meet up to a 20% increase in volumes over those quoted in this agreement.  This 20% is to be considered “peak volumes” and not an ongoing sustainable situation.  Supplier will meet this obligation by running additional shifts on Saturday or Sunday to yield the additional 20%.  If after 4 months, the volumes have not returned to normal quoted volumes, the parties will meet and review future forecasts to determine the potential need for additional tooling, equipment, or adjusted pricing, that allows the Supplier to return to a normal 5 day work week.  </t>
    </r>
  </si>
  <si>
    <r>
      <rPr>
        <b val="true"/>
        <sz val="11"/>
        <color rgb="FF333333"/>
        <rFont val="Calibri"/>
        <family val="0"/>
        <charset val="1"/>
      </rPr>
      <t xml:space="preserve">Asset Tags:
</t>
    </r>
    <r>
      <rPr>
        <sz val="11"/>
        <color rgb="FF333333"/>
        <rFont val="Calibri"/>
        <family val="0"/>
        <charset val="1"/>
      </rPr>
      <t xml:space="preserve">Supplier shall make certain that either a customer asset tag or NAL asset tag is fixed to the tool if not supplier owned.
</t>
    </r>
  </si>
  <si>
    <r>
      <rPr>
        <b val="true"/>
        <sz val="11"/>
        <color rgb="FF000000"/>
        <rFont val="Calibri"/>
        <family val="0"/>
        <charset val="1"/>
      </rPr>
      <t xml:space="preserve">Purchasing Guidelines:
</t>
    </r>
    <r>
      <rPr>
        <sz val="11"/>
        <color rgb="FF000000"/>
        <rFont val="Calibri"/>
        <family val="0"/>
        <charset val="1"/>
      </rPr>
      <t xml:space="preserve">Supplier understands and agrees that they will comply with the provisions of the Purchasing Guidelines. Manual can be found on NAL Website.</t>
    </r>
  </si>
  <si>
    <r>
      <rPr>
        <b val="true"/>
        <sz val="11"/>
        <color rgb="FF000000"/>
        <rFont val="Calibri"/>
        <family val="0"/>
        <charset val="1"/>
      </rPr>
      <t xml:space="preserve">Quality:
</t>
    </r>
    <r>
      <rPr>
        <sz val="11"/>
        <color rgb="FF000000"/>
        <rFont val="Calibri"/>
        <family val="0"/>
        <charset val="1"/>
      </rPr>
      <t xml:space="preserve">Supplier understands and agrees that they will comply with the provisions of the Supplier Quality Assurance Manual (SQAM). Manual can be found on NAL Website.</t>
    </r>
  </si>
  <si>
    <t xml:space="preserve">Tooling:</t>
  </si>
  <si>
    <t xml:space="preserve">NAL will pay full tooling amount once supplier PPAP approved. SDOC page must be included with tooling invoice when submitted to ap_invoices@nal.com</t>
  </si>
  <si>
    <r>
      <rPr>
        <b val="true"/>
        <sz val="11"/>
        <color rgb="FF333333"/>
        <rFont val="Calibri"/>
        <family val="0"/>
        <charset val="1"/>
      </rPr>
      <t xml:space="preserve">Terms and Conditions:
</t>
    </r>
    <r>
      <rPr>
        <sz val="11"/>
        <color rgb="FF333333"/>
        <rFont val="Calibri"/>
        <family val="0"/>
        <charset val="1"/>
      </rPr>
      <t xml:space="preserve">NAL Terms and Conditions shall apply.  These Terms and Conditions are available for review on our website at www.nal.com or can be obtained by contacting the NAL Purchasing Department.</t>
    </r>
  </si>
  <si>
    <t xml:space="preserve">Supplier Representative</t>
  </si>
  <si>
    <t xml:space="preserve">NAL Purchasing Representative</t>
  </si>
  <si>
    <t xml:space="preserve">By signing, I understand and agree to the terms and conditions as listed above prior to submitting the RFQ. I have reviewed all pages of the RFQ document and will honor the terms if the business is awarded.</t>
  </si>
  <si>
    <t xml:space="preserve">Cost</t>
  </si>
  <si>
    <t xml:space="preserve">Manufacturing ELEC</t>
  </si>
  <si>
    <t xml:space="preserve">Category</t>
  </si>
  <si>
    <t xml:space="preserve">Value</t>
  </si>
  <si>
    <t xml:space="preserve">Tooling Cost Detail</t>
  </si>
  <si>
    <t xml:space="preserve">Value (Board 1)</t>
  </si>
  <si>
    <t xml:space="preserve">Value (Board 2)</t>
  </si>
  <si>
    <t xml:space="preserve">Value (Board 3)</t>
  </si>
  <si>
    <t xml:space="preserve">Value (Board 4)</t>
  </si>
  <si>
    <t xml:space="preserve">Total</t>
  </si>
  <si>
    <t xml:space="preserve">Total Mfg Cost</t>
  </si>
  <si>
    <t xml:space="preserve">Total Tooling Cost</t>
  </si>
  <si>
    <t xml:space="preserve">Unit Cost</t>
  </si>
  <si>
    <t xml:space="preserve">Total Cost per PCA</t>
  </si>
  <si>
    <t xml:space="preserve">Area Cost</t>
  </si>
  <si>
    <t xml:space="preserve">Tray Cost per PCA</t>
  </si>
  <si>
    <t xml:space="preserve">Pallet Cost per PCA</t>
  </si>
  <si>
    <t xml:space="preserve">Cost per Tray</t>
  </si>
  <si>
    <t xml:space="preserve">Cost per Pallet</t>
  </si>
  <si>
    <t xml:space="preserve">Labor Rate</t>
  </si>
  <si>
    <t xml:space="preserve">Program Information</t>
  </si>
  <si>
    <t xml:space="preserve">PCAs per Tray</t>
  </si>
  <si>
    <t xml:space="preserve">Country of Origin</t>
  </si>
  <si>
    <t xml:space="preserve">SG&amp;A/Profit</t>
  </si>
  <si>
    <t xml:space="preserve">Machine Rate</t>
  </si>
  <si>
    <t xml:space="preserve">Length</t>
  </si>
  <si>
    <t xml:space="preserve">SOP Contract Price</t>
  </si>
  <si>
    <t xml:space="preserve">Cycle Time</t>
  </si>
  <si>
    <t xml:space="preserve">Width</t>
  </si>
  <si>
    <t xml:space="preserve">Scrap Rate</t>
  </si>
  <si>
    <t xml:space="preserve">Part Description</t>
  </si>
  <si>
    <t xml:space="preserve">Height</t>
  </si>
  <si>
    <t xml:space="preserve">PCAs per Pallet</t>
  </si>
  <si>
    <t xml:space="preserve">Number of Lines</t>
  </si>
  <si>
    <t xml:space="preserve">Comment</t>
  </si>
  <si>
    <t xml:space="preserve">Board Details</t>
  </si>
  <si>
    <t xml:space="preserve">Cover Cost per PCA</t>
  </si>
  <si>
    <t xml:space="preserve">Repack</t>
  </si>
  <si>
    <t xml:space="preserve">Repack Cost per PCA</t>
  </si>
  <si>
    <t xml:space="preserve">Components and Materials</t>
  </si>
  <si>
    <t xml:space="preserve">Layers</t>
  </si>
  <si>
    <t xml:space="preserve">Cost per Cover</t>
  </si>
  <si>
    <t xml:space="preserve">Cost to Repack each Box</t>
  </si>
  <si>
    <t xml:space="preserve">Copper</t>
  </si>
  <si>
    <t xml:space="preserve">Repack Location</t>
  </si>
  <si>
    <t xml:space="preserve">Etcher</t>
  </si>
  <si>
    <t xml:space="preserve">W/H</t>
  </si>
  <si>
    <t xml:space="preserve">W/H Cost per PCA</t>
  </si>
  <si>
    <t xml:space="preserve">Material Mfr</t>
  </si>
  <si>
    <t xml:space="preserve">Cost to W/H each Pallet</t>
  </si>
  <si>
    <t xml:space="preserve">Material</t>
  </si>
  <si>
    <t xml:space="preserve">Bag Cost per PCA</t>
  </si>
  <si>
    <t xml:space="preserve">W/H Location</t>
  </si>
  <si>
    <t xml:space="preserve">Laminate (if MCB)</t>
  </si>
  <si>
    <t xml:space="preserve">Cost per Bag</t>
  </si>
  <si>
    <t xml:space="preserve">Finish</t>
  </si>
  <si>
    <t xml:space="preserve">Color</t>
  </si>
  <si>
    <t xml:space="preserve">Board Size</t>
  </si>
  <si>
    <t xml:space="preserve">X</t>
  </si>
  <si>
    <t xml:space="preserve">Y</t>
  </si>
  <si>
    <t xml:space="preserve">Box Cost per PCA</t>
  </si>
  <si>
    <t xml:space="preserve">Area</t>
  </si>
  <si>
    <t xml:space="preserve">Cost per Box</t>
  </si>
  <si>
    <t xml:space="preserve">Panelization</t>
  </si>
  <si>
    <t xml:space="preserve">Trays per Box</t>
  </si>
  <si>
    <t xml:space="preserve">Total Units</t>
  </si>
  <si>
    <t xml:space="preserve">Total Board Area</t>
  </si>
  <si>
    <t xml:space="preserve">Monthly Units</t>
  </si>
  <si>
    <t xml:space="preserve">Monthly Area</t>
  </si>
  <si>
    <t xml:space="preserve">Assembly 1 (specify in Comment)</t>
  </si>
  <si>
    <t xml:space="preserve">Assembly 2 (specify in Comment)</t>
  </si>
  <si>
    <t xml:space="preserve">Assembly 3 (specify in Comment)</t>
  </si>
  <si>
    <t xml:space="preserve">Part Number</t>
  </si>
  <si>
    <t xml:space="preserve">SG&amp;A</t>
  </si>
  <si>
    <t xml:space="preserve">Profit</t>
  </si>
  <si>
    <t xml:space="preserve">Cost Reduction</t>
  </si>
  <si>
    <t xml:space="preserve">Price</t>
  </si>
  <si>
    <t xml:space="preserve">BOM1</t>
  </si>
  <si>
    <t xml:space="preserve">BOM2</t>
  </si>
  <si>
    <t xml:space="preserve">BOM3</t>
  </si>
  <si>
    <t xml:space="preserve">BOM4</t>
  </si>
  <si>
    <t xml:space="preserve">BOM5</t>
  </si>
  <si>
    <t xml:space="preserve">BOM6</t>
  </si>
  <si>
    <t xml:space="preserve">BOM7</t>
  </si>
  <si>
    <t xml:space="preserve">BOM8</t>
  </si>
  <si>
    <t xml:space="preserve">BOM9</t>
  </si>
  <si>
    <t xml:space="preserve">BOM10</t>
  </si>
  <si>
    <t xml:space="preserve">BOM11</t>
  </si>
  <si>
    <t xml:space="preserve">BOM12</t>
  </si>
  <si>
    <t xml:space="preserve">BOM13</t>
  </si>
  <si>
    <t xml:space="preserve">BOM14</t>
  </si>
  <si>
    <t xml:space="preserve">BOM15</t>
  </si>
  <si>
    <t xml:space="preserve">BOM16</t>
  </si>
  <si>
    <t xml:space="preserve">BOM17</t>
  </si>
  <si>
    <t xml:space="preserve">BOM18</t>
  </si>
  <si>
    <t xml:space="preserve">BOM19</t>
  </si>
  <si>
    <t xml:space="preserve">BOM20</t>
  </si>
  <si>
    <t xml:space="preserve">BOM21</t>
  </si>
  <si>
    <t xml:space="preserve">BOM22</t>
  </si>
  <si>
    <t xml:space="preserve">BOM23</t>
  </si>
  <si>
    <t xml:space="preserve">BOM24</t>
  </si>
  <si>
    <t xml:space="preserve">BOM25</t>
  </si>
  <si>
    <t xml:space="preserve">BOM26</t>
  </si>
  <si>
    <t xml:space="preserve">BOM27</t>
  </si>
  <si>
    <t xml:space="preserve">BOM28</t>
  </si>
  <si>
    <t xml:space="preserve">BOM29</t>
  </si>
  <si>
    <t xml:space="preserve">BOM30</t>
  </si>
  <si>
    <t xml:space="preserve">BOM31</t>
  </si>
  <si>
    <t xml:space="preserve">BOM32</t>
  </si>
  <si>
    <t xml:space="preserve">BOM33</t>
  </si>
  <si>
    <t xml:space="preserve">BOM34</t>
  </si>
  <si>
    <t xml:space="preserve">BOM35</t>
  </si>
  <si>
    <t xml:space="preserve">BOM36</t>
  </si>
  <si>
    <t xml:space="preserve">BOM37</t>
  </si>
  <si>
    <t xml:space="preserve">BOM38</t>
  </si>
  <si>
    <t xml:space="preserve">BOM39</t>
  </si>
  <si>
    <t xml:space="preserve">BOM40</t>
  </si>
  <si>
    <t xml:space="preserve">BOM41</t>
  </si>
  <si>
    <t xml:space="preserve">BOM42</t>
  </si>
  <si>
    <t xml:space="preserve">BOM43</t>
  </si>
  <si>
    <t xml:space="preserve">BOM44</t>
  </si>
  <si>
    <t xml:space="preserve">BOM45</t>
  </si>
  <si>
    <t xml:space="preserve">BOM46</t>
  </si>
  <si>
    <t xml:space="preserve">BOM47</t>
  </si>
  <si>
    <t xml:space="preserve">BOM48</t>
  </si>
  <si>
    <t xml:space="preserve">BOM49</t>
  </si>
  <si>
    <t xml:space="preserve">BOM50</t>
  </si>
  <si>
    <t xml:space="preserve">BOM51</t>
  </si>
  <si>
    <t xml:space="preserve">BOM52</t>
  </si>
  <si>
    <t xml:space="preserve">BOM53</t>
  </si>
  <si>
    <t xml:space="preserve">BOM54</t>
  </si>
  <si>
    <t xml:space="preserve">BOM55</t>
  </si>
  <si>
    <t xml:space="preserve">BOM56</t>
  </si>
  <si>
    <t xml:space="preserve">BOM57</t>
  </si>
  <si>
    <t xml:space="preserve">BOM58</t>
  </si>
  <si>
    <t xml:space="preserve">BOM59</t>
  </si>
  <si>
    <t xml:space="preserve">BOM60</t>
  </si>
  <si>
    <t xml:space="preserve">BOM61</t>
  </si>
  <si>
    <t xml:space="preserve">BOM62</t>
  </si>
  <si>
    <t xml:space="preserve">BOM63</t>
  </si>
  <si>
    <t xml:space="preserve">BOM64</t>
  </si>
  <si>
    <t xml:space="preserve">BOM65</t>
  </si>
  <si>
    <t xml:space="preserve">BOM66</t>
  </si>
  <si>
    <t xml:space="preserve">BOM67</t>
  </si>
  <si>
    <t xml:space="preserve">BOM68</t>
  </si>
  <si>
    <t xml:space="preserve">BOM69</t>
  </si>
  <si>
    <t xml:space="preserve">BOM70</t>
  </si>
  <si>
    <t xml:space="preserve">BOM71</t>
  </si>
  <si>
    <t xml:space="preserve">BOM72</t>
  </si>
  <si>
    <t xml:space="preserve">BOM73</t>
  </si>
  <si>
    <t xml:space="preserve">BOM74</t>
  </si>
  <si>
    <t xml:space="preserve">BOM75</t>
  </si>
  <si>
    <t xml:space="preserve">BOM76</t>
  </si>
  <si>
    <t xml:space="preserve">BOM77</t>
  </si>
  <si>
    <t xml:space="preserve">BOM78</t>
  </si>
  <si>
    <t xml:space="preserve">BOM79</t>
  </si>
  <si>
    <t xml:space="preserve">BOM80</t>
  </si>
  <si>
    <t xml:space="preserve">BOM81</t>
  </si>
  <si>
    <t xml:space="preserve">BOM82</t>
  </si>
  <si>
    <t xml:space="preserve">BOM83</t>
  </si>
  <si>
    <t xml:space="preserve">BOM84</t>
  </si>
  <si>
    <t xml:space="preserve">BOM85</t>
  </si>
  <si>
    <t xml:space="preserve">BOM86</t>
  </si>
  <si>
    <t xml:space="preserve">BOM87</t>
  </si>
  <si>
    <t xml:space="preserve">BOM88</t>
  </si>
  <si>
    <t xml:space="preserve">BOM89</t>
  </si>
  <si>
    <t xml:space="preserve">BOM90</t>
  </si>
  <si>
    <t xml:space="preserve">BOM91</t>
  </si>
  <si>
    <t xml:space="preserve">BOM92</t>
  </si>
  <si>
    <t xml:space="preserve">BOM93</t>
  </si>
  <si>
    <t xml:space="preserve">BOM94</t>
  </si>
  <si>
    <t xml:space="preserve">BOM95</t>
  </si>
  <si>
    <t xml:space="preserve">BOM96</t>
  </si>
  <si>
    <t xml:space="preserve">BOM97</t>
  </si>
  <si>
    <t xml:space="preserve">BOM98</t>
  </si>
  <si>
    <t xml:space="preserve">BOM99</t>
  </si>
  <si>
    <t xml:space="preserve">BOM100</t>
  </si>
  <si>
    <t xml:space="preserve">Home</t>
  </si>
  <si>
    <t xml:space="preserve">Object String</t>
  </si>
  <si>
    <t xml:space="preserve">Name</t>
  </si>
  <si>
    <t xml:space="preserve">Current Name</t>
  </si>
  <si>
    <t xml:space="preserve">Creation Date</t>
  </si>
  <si>
    <t xml:space="preserve">Release Status</t>
  </si>
  <si>
    <t xml:space="preserve">Direct Materials Sourcing Revision</t>
  </si>
  <si>
    <t xml:space="preserve">Data1</t>
  </si>
  <si>
    <t xml:space="preserve">Data10</t>
  </si>
  <si>
    <t xml:space="preserve">Data11</t>
  </si>
  <si>
    <t xml:space="preserve">Data12</t>
  </si>
  <si>
    <t xml:space="preserve">Data13</t>
  </si>
  <si>
    <t xml:space="preserve">Data14</t>
  </si>
  <si>
    <t xml:space="preserve">Data15</t>
  </si>
  <si>
    <t xml:space="preserve">Data16</t>
  </si>
  <si>
    <t xml:space="preserve">Data17</t>
  </si>
  <si>
    <t xml:space="preserve">Data18</t>
  </si>
  <si>
    <t xml:space="preserve">Data19</t>
  </si>
  <si>
    <t xml:space="preserve">Data2</t>
  </si>
  <si>
    <t xml:space="preserve">Data20</t>
  </si>
  <si>
    <t xml:space="preserve">Data21</t>
  </si>
  <si>
    <t xml:space="preserve">Data22</t>
  </si>
  <si>
    <t xml:space="preserve">Data23</t>
  </si>
  <si>
    <t xml:space="preserve">Data24</t>
  </si>
  <si>
    <t xml:space="preserve">Data25</t>
  </si>
  <si>
    <t xml:space="preserve">Data26</t>
  </si>
  <si>
    <t xml:space="preserve">Data27</t>
  </si>
  <si>
    <t xml:space="preserve">Data28</t>
  </si>
  <si>
    <t xml:space="preserve">Data29</t>
  </si>
  <si>
    <t xml:space="preserve">Data3</t>
  </si>
  <si>
    <t xml:space="preserve">Data30</t>
  </si>
  <si>
    <t xml:space="preserve">Data4</t>
  </si>
  <si>
    <t xml:space="preserve">Data5</t>
  </si>
  <si>
    <t xml:space="preserve">Data6</t>
  </si>
  <si>
    <t xml:space="preserve">Data7</t>
  </si>
  <si>
    <t xml:space="preserve">Data8</t>
  </si>
  <si>
    <t xml:space="preserve">Data9</t>
  </si>
  <si>
    <t xml:space="preserve">289422/001;1-Action Fabricators</t>
  </si>
  <si>
    <t xml:space="preserve">Action Fabricators</t>
  </si>
  <si>
    <t xml:space="preserve">16-Sep-2022 11:27</t>
  </si>
  <si>
    <t xml:space="preserve">289416/001;1-502 Mold Polishing</t>
  </si>
  <si>
    <t xml:space="preserve">502 Mold Polishing</t>
  </si>
  <si>
    <t xml:space="preserve">16-Sep-2022 11:17</t>
  </si>
  <si>
    <t xml:space="preserve">289431/001;1-Agor</t>
  </si>
  <si>
    <t xml:space="preserve">Agor</t>
  </si>
  <si>
    <t xml:space="preserve">290464/001;1-Morrissey Assembly Solution</t>
  </si>
  <si>
    <t xml:space="preserve">Morrissey Assembly Solution</t>
  </si>
  <si>
    <t xml:space="preserve">10-Jul-2023 15:06</t>
  </si>
  <si>
    <t xml:space="preserve">289428/001;1-ADVANTAGE ENGINEERIN</t>
  </si>
  <si>
    <t xml:space="preserve">ADVANTAGE ENGINEERIN</t>
  </si>
  <si>
    <t xml:space="preserve">289429/001;1-AECOM TECHNICAL INC</t>
  </si>
  <si>
    <t xml:space="preserve">AECOM TECHNICAL INC</t>
  </si>
  <si>
    <t xml:space="preserve">289420/001;1-ACE BLIND and DRAPER</t>
  </si>
  <si>
    <t xml:space="preserve">ACE BLIND and DRAPER</t>
  </si>
  <si>
    <t xml:space="preserve">289943/001;1-Covet</t>
  </si>
  <si>
    <t xml:space="preserve">Covet</t>
  </si>
  <si>
    <t xml:space="preserve">25-Apr-2023 15:24</t>
  </si>
  <si>
    <t xml:space="preserve">290463/001;1-Kaga FEI</t>
  </si>
  <si>
    <t xml:space="preserve">Kaga FEI</t>
  </si>
  <si>
    <t xml:space="preserve">10-Jul-2023 15:04</t>
  </si>
  <si>
    <t xml:space="preserve">289423/001;1-Active Ind Solutions Tenn</t>
  </si>
  <si>
    <t xml:space="preserve">Active Ind Solutions Tenn</t>
  </si>
  <si>
    <t xml:space="preserve">289424/001;1-Active Industrial Sol.</t>
  </si>
  <si>
    <t xml:space="preserve">Active Industrial Sol.</t>
  </si>
  <si>
    <t xml:space="preserve">289430/001;1-AGI</t>
  </si>
  <si>
    <t xml:space="preserve">AGI</t>
  </si>
  <si>
    <t xml:space="preserve">289427/001;1-ADVANCED SOLUTIONS I</t>
  </si>
  <si>
    <t xml:space="preserve">ADVANCED SOLUTIONS I</t>
  </si>
  <si>
    <t xml:space="preserve">289240/001;1-NAL_Suppliers</t>
  </si>
  <si>
    <t xml:space="preserve">NAL_Suppliers</t>
  </si>
  <si>
    <t xml:space="preserve">14-Jul-2022 14:26</t>
  </si>
  <si>
    <t xml:space="preserve">289419/001;1-ACCELERATED CURING I</t>
  </si>
  <si>
    <t xml:space="preserve">ACCELERATED CURING I</t>
  </si>
  <si>
    <t xml:space="preserve">289432/001;1-AHM</t>
  </si>
  <si>
    <t xml:space="preserve">AHM</t>
  </si>
  <si>
    <t xml:space="preserve">289258/001;1-Altek One</t>
  </si>
  <si>
    <t xml:space="preserve">Altek One</t>
  </si>
  <si>
    <t xml:space="preserve">29-Jul-2022 15:12</t>
  </si>
  <si>
    <t xml:space="preserve">289417/001;1-A S FABRICATING</t>
  </si>
  <si>
    <t xml:space="preserve">A S FABRICATING</t>
  </si>
  <si>
    <t xml:space="preserve">289220/001;1-SupplierOne</t>
  </si>
  <si>
    <t xml:space="preserve">SupplierOne</t>
  </si>
  <si>
    <t xml:space="preserve">27-Apr-2022 14:06</t>
  </si>
  <si>
    <t xml:space="preserve">289421/001;1-ACT TEST PANELS INC</t>
  </si>
  <si>
    <t xml:space="preserve">ACT TEST PANELS INC</t>
  </si>
  <si>
    <t xml:space="preserve">289418/001;1-A V GAUGE and FIXTURE</t>
  </si>
  <si>
    <t xml:space="preserve">A V GAUGE and FIXTURE</t>
  </si>
  <si>
    <t xml:space="preserve">289415/001;1-4IMPRINT</t>
  </si>
  <si>
    <t xml:space="preserve">4IMPRINT</t>
  </si>
  <si>
    <t xml:space="preserve">289426/001;1-ADVANCED POWDER TECH</t>
  </si>
  <si>
    <t xml:space="preserve">ADVANCED POWDER TECH</t>
  </si>
  <si>
    <t xml:space="preserve">289414/001;1-2FPROTOTYPES</t>
  </si>
  <si>
    <t xml:space="preserve">2FPROTOTYPES</t>
  </si>
  <si>
    <t xml:space="preserve">289425/001;1-Advanced Composites</t>
  </si>
  <si>
    <t xml:space="preserve">Advanced Composites</t>
  </si>
  <si>
    <t xml:space="preserve">289406/001;1-Elematec USA Corp</t>
  </si>
  <si>
    <t xml:space="preserve">Elematec USA Corp</t>
  </si>
  <si>
    <t xml:space="preserve">14-Sep-2022 09:46</t>
  </si>
  <si>
    <t xml:space="preserve">Plants</t>
  </si>
  <si>
    <t xml:space="preserve">Location Type</t>
  </si>
  <si>
    <t xml:space="preserve">Freight Types</t>
  </si>
  <si>
    <t xml:space="preserve">Component Type</t>
  </si>
  <si>
    <t xml:space="preserve">Cost Review</t>
  </si>
  <si>
    <t xml:space="preserve">Process Routings</t>
  </si>
  <si>
    <t xml:space="preserve">Supplier Owned Tooling</t>
  </si>
  <si>
    <t xml:space="preserve">Supplier Location</t>
  </si>
  <si>
    <t xml:space="preserve">Commodity</t>
  </si>
  <si>
    <t xml:space="preserve">Commodity Code</t>
  </si>
  <si>
    <t xml:space="preserve">Tonnage</t>
  </si>
  <si>
    <t xml:space="preserve">Scrap rate  cosmetic</t>
  </si>
  <si>
    <t xml:space="preserve">Non Cosmetic</t>
  </si>
  <si>
    <t xml:space="preserve">Metalized</t>
  </si>
  <si>
    <t xml:space="preserve">M-trial cost </t>
  </si>
  <si>
    <t xml:space="preserve">Supplier Types</t>
  </si>
  <si>
    <t xml:space="preserve">Green</t>
  </si>
  <si>
    <t xml:space="preserve">RH</t>
  </si>
  <si>
    <t xml:space="preserve">Boat</t>
  </si>
  <si>
    <t xml:space="preserve">The Supplier has completed cost breakdown information that will be honored along with the below listed terms if the business is awarded. An NAL Purchasing Agent will sign and return this contract to award business to the Supplier, at which point all terms, conditions, and pricing must be met by the supplier.</t>
  </si>
  <si>
    <t xml:space="preserve">(FLA)</t>
  </si>
  <si>
    <t xml:space="preserve">Complete and Reviewed</t>
  </si>
  <si>
    <t xml:space="preserve">OEM</t>
  </si>
  <si>
    <t xml:space="preserve">Domestic</t>
  </si>
  <si>
    <t xml:space="preserve">In House Material</t>
  </si>
  <si>
    <t xml:space="preserve">HASL</t>
  </si>
  <si>
    <t xml:space="preserve">LH</t>
  </si>
  <si>
    <t xml:space="preserve">Air</t>
  </si>
  <si>
    <t xml:space="preserve">(MUS)</t>
  </si>
  <si>
    <t xml:space="preserve">Transit</t>
  </si>
  <si>
    <t xml:space="preserve">Bushing</t>
  </si>
  <si>
    <t xml:space="preserve">Cost Variable Not Applicable</t>
  </si>
  <si>
    <t xml:space="preserve">Incomplete</t>
  </si>
  <si>
    <t xml:space="preserve">NAL</t>
  </si>
  <si>
    <t xml:space="preserve">Outsourced Material</t>
  </si>
  <si>
    <t xml:space="preserve">Adhesives</t>
  </si>
  <si>
    <t xml:space="preserve">ADHE</t>
  </si>
  <si>
    <t xml:space="preserve">Die Cast</t>
  </si>
  <si>
    <t xml:space="preserve">FPC</t>
  </si>
  <si>
    <t xml:space="preserve">Both</t>
  </si>
  <si>
    <t xml:space="preserve">Truck</t>
  </si>
  <si>
    <r>
      <rPr>
        <sz val="11"/>
        <color rgb="FF000000"/>
        <rFont val="Calibri"/>
        <family val="0"/>
        <charset val="1"/>
      </rPr>
      <t xml:space="preserve">Supplier is required to maintain a minimum  of </t>
    </r>
    <r>
      <rPr>
        <sz val="11"/>
        <color rgb="FFFF0000"/>
        <rFont val="Calibri"/>
        <family val="0"/>
        <charset val="1"/>
      </rPr>
      <t xml:space="preserve">2</t>
    </r>
    <r>
      <rPr>
        <sz val="11"/>
        <color rgb="FF000000"/>
        <rFont val="Calibri"/>
        <family val="0"/>
        <charset val="1"/>
      </rPr>
      <t xml:space="preserve"> working days of forecasted finished goods on hand at all times at U.S. Warehouse.  Working days shall be calculated against NAL's Six Month Rolling Forecast.  Pre-launch bank requirements are listed in the summary section of this contract.</t>
    </r>
  </si>
  <si>
    <t xml:space="preserve">(PAR)</t>
  </si>
  <si>
    <t xml:space="preserve">Storage</t>
  </si>
  <si>
    <t xml:space="preserve">Capacitors</t>
  </si>
  <si>
    <t xml:space="preserve">Not Applicable</t>
  </si>
  <si>
    <t xml:space="preserve">Domestic (Molded)</t>
  </si>
  <si>
    <t xml:space="preserve">Buy-Sell</t>
  </si>
  <si>
    <t xml:space="preserve">Bulbs</t>
  </si>
  <si>
    <t xml:space="preserve">BULB</t>
  </si>
  <si>
    <t xml:space="preserve">Stamping</t>
  </si>
  <si>
    <r>
      <rPr>
        <sz val="11"/>
        <color rgb="FF000000"/>
        <rFont val="Calibri"/>
        <family val="0"/>
        <charset val="1"/>
      </rPr>
      <t xml:space="preserve">Supplier is required to maintain a minimum of </t>
    </r>
    <r>
      <rPr>
        <sz val="11"/>
        <color rgb="FFFF0000"/>
        <rFont val="Calibri"/>
        <family val="0"/>
        <charset val="1"/>
      </rPr>
      <t xml:space="preserve">20</t>
    </r>
    <r>
      <rPr>
        <sz val="11"/>
        <color rgb="FF000000"/>
        <rFont val="Calibri"/>
        <family val="0"/>
        <charset val="1"/>
      </rPr>
      <t xml:space="preserve"> working days of forecasted finished goods on hand at all times at U.S. Warehouse.  Working days shall be calculated against NAL's Six Month Rolling Forecast.  Pre-launch bank requirements are listed in the summary section of this contract.</t>
    </r>
  </si>
  <si>
    <t xml:space="preserve">(SAL)</t>
  </si>
  <si>
    <t xml:space="preserve">N/A</t>
  </si>
  <si>
    <t xml:space="preserve">International (Molded)</t>
  </si>
  <si>
    <t xml:space="preserve">In House Component</t>
  </si>
  <si>
    <t xml:space="preserve">Die Casts</t>
  </si>
  <si>
    <t xml:space="preserve">DICA</t>
  </si>
  <si>
    <t xml:space="preserve">Molding</t>
  </si>
  <si>
    <t xml:space="preserve">Diodes</t>
  </si>
  <si>
    <t xml:space="preserve">Outsourced Component</t>
  </si>
  <si>
    <t xml:space="preserve">Direct Supplied Parts</t>
  </si>
  <si>
    <t xml:space="preserve">DSPS</t>
  </si>
  <si>
    <t xml:space="preserve">Fastener</t>
  </si>
  <si>
    <t xml:space="preserve">ELEC</t>
  </si>
  <si>
    <t xml:space="preserve">Wire Harness</t>
  </si>
  <si>
    <t xml:space="preserve">Glue</t>
  </si>
  <si>
    <t xml:space="preserve">Fasteners</t>
  </si>
  <si>
    <t xml:space="preserve">FAST</t>
  </si>
  <si>
    <t xml:space="preserve">Fastners</t>
  </si>
  <si>
    <t xml:space="preserve">IC</t>
  </si>
  <si>
    <t xml:space="preserve">Fasteners Clips</t>
  </si>
  <si>
    <t xml:space="preserve">FSCL</t>
  </si>
  <si>
    <t xml:space="preserve">Rubber</t>
  </si>
  <si>
    <t xml:space="preserve">Inductors</t>
  </si>
  <si>
    <t xml:space="preserve">Fasteners Plastics</t>
  </si>
  <si>
    <t xml:space="preserve">FSPL</t>
  </si>
  <si>
    <t xml:space="preserve">Labels</t>
  </si>
  <si>
    <t xml:space="preserve">Fasteners Springs</t>
  </si>
  <si>
    <t xml:space="preserve">FSSP</t>
  </si>
  <si>
    <t xml:space="preserve">Glass Lenses</t>
  </si>
  <si>
    <t xml:space="preserve">GLEN</t>
  </si>
  <si>
    <t xml:space="preserve">Molding Compound</t>
  </si>
  <si>
    <t xml:space="preserve">LED's</t>
  </si>
  <si>
    <t xml:space="preserve">Miscellaneous</t>
  </si>
  <si>
    <t xml:space="preserve">MISC</t>
  </si>
  <si>
    <t xml:space="preserve">Plating</t>
  </si>
  <si>
    <t xml:space="preserve">Molding Compound ABS</t>
  </si>
  <si>
    <t xml:space="preserve">MABS</t>
  </si>
  <si>
    <t xml:space="preserve">Raw Material</t>
  </si>
  <si>
    <t xml:space="preserve">Molding Compound Acrylic</t>
  </si>
  <si>
    <t xml:space="preserve">MACR</t>
  </si>
  <si>
    <t xml:space="preserve">Resistors</t>
  </si>
  <si>
    <t xml:space="preserve">Molding Compound ASA</t>
  </si>
  <si>
    <t xml:space="preserve">MASA</t>
  </si>
  <si>
    <t xml:space="preserve">Seals</t>
  </si>
  <si>
    <t xml:space="preserve">Molding Compound BMC Materials</t>
  </si>
  <si>
    <t xml:space="preserve">MBMC</t>
  </si>
  <si>
    <t xml:space="preserve">Tape</t>
  </si>
  <si>
    <t xml:space="preserve">Molding Compound Nylon</t>
  </si>
  <si>
    <t xml:space="preserve">MNYL</t>
  </si>
  <si>
    <t xml:space="preserve">Terminals</t>
  </si>
  <si>
    <t xml:space="preserve">Molding Compound PC Clear</t>
  </si>
  <si>
    <t xml:space="preserve">MPCL</t>
  </si>
  <si>
    <t xml:space="preserve">Transistors</t>
  </si>
  <si>
    <t xml:space="preserve">Molding Compound PC High Heat</t>
  </si>
  <si>
    <t xml:space="preserve">MCHH</t>
  </si>
  <si>
    <t xml:space="preserve">Tubes</t>
  </si>
  <si>
    <t xml:space="preserve">Molding Compound PC Other</t>
  </si>
  <si>
    <t xml:space="preserve">MPCO</t>
  </si>
  <si>
    <t xml:space="preserve">Wires</t>
  </si>
  <si>
    <t xml:space="preserve">Molding Compound PET</t>
  </si>
  <si>
    <t xml:space="preserve">MPET</t>
  </si>
  <si>
    <t xml:space="preserve">Molding Compound Polypropylene</t>
  </si>
  <si>
    <t xml:space="preserve">MCPP</t>
  </si>
  <si>
    <t xml:space="preserve">Molding Compound PPS</t>
  </si>
  <si>
    <t xml:space="preserve">MPPS</t>
  </si>
  <si>
    <t xml:space="preserve">Molding Compound Ultem</t>
  </si>
  <si>
    <t xml:space="preserve">MULT</t>
  </si>
  <si>
    <t xml:space="preserve">Outsourced</t>
  </si>
  <si>
    <t xml:space="preserve">OUT</t>
  </si>
  <si>
    <t xml:space="preserve">PACK</t>
  </si>
  <si>
    <t xml:space="preserve">Paint</t>
  </si>
  <si>
    <t xml:space="preserve">PAIN</t>
  </si>
  <si>
    <t xml:space="preserve">Plastics</t>
  </si>
  <si>
    <t xml:space="preserve">PLST</t>
  </si>
  <si>
    <t xml:space="preserve">Plastics with Secondary Process</t>
  </si>
  <si>
    <t xml:space="preserve">PLSC</t>
  </si>
  <si>
    <t xml:space="preserve">RUBR</t>
  </si>
  <si>
    <t xml:space="preserve">Shields</t>
  </si>
  <si>
    <t xml:space="preserve">SHIE</t>
  </si>
  <si>
    <t xml:space="preserve">Stampings</t>
  </si>
  <si>
    <t xml:space="preserve">STPG</t>
  </si>
  <si>
    <t xml:space="preserve">WH</t>
  </si>
  <si>
    <t xml:space="preserve">RFQ</t>
  </si>
  <si>
    <t xml:space="preserve">NAL Part Number</t>
  </si>
  <si>
    <t xml:space="preserve">Revision Level</t>
  </si>
  <si>
    <t xml:space="preserve">Plant</t>
  </si>
  <si>
    <t xml:space="preserve">Supplier Name</t>
  </si>
  <si>
    <t xml:space="preserve">Supplier Contact </t>
  </si>
  <si>
    <t xml:space="preserve">Contact Phone</t>
  </si>
  <si>
    <t xml:space="preserve">Contact Email</t>
  </si>
  <si>
    <t xml:space="preserve">Revision Date</t>
  </si>
  <si>
    <t xml:space="preserve">Sample Qty</t>
  </si>
  <si>
    <t xml:space="preserve">Samples Due</t>
  </si>
  <si>
    <t xml:space="preserve">Target SOP</t>
  </si>
  <si>
    <t xml:space="preserve">Target EOP</t>
  </si>
  <si>
    <t xml:space="preserve">PPAP Due</t>
  </si>
  <si>
    <t xml:space="preserve">PPAP Qty</t>
  </si>
  <si>
    <t xml:space="preserve">Vol1</t>
  </si>
  <si>
    <t xml:space="preserve">Vol2</t>
  </si>
  <si>
    <t xml:space="preserve">Vol3</t>
  </si>
  <si>
    <t xml:space="preserve">Vol4</t>
  </si>
  <si>
    <t xml:space="preserve">Vol5</t>
  </si>
  <si>
    <t xml:space="preserve">Vol6</t>
  </si>
  <si>
    <t xml:space="preserve">Vol7</t>
  </si>
  <si>
    <t xml:space="preserve">Vol8</t>
  </si>
  <si>
    <t xml:space="preserve">Vol9</t>
  </si>
  <si>
    <t xml:space="preserve">Vol10</t>
  </si>
</sst>
</file>

<file path=xl/styles.xml><?xml version="1.0" encoding="utf-8"?>
<styleSheet xmlns="http://schemas.openxmlformats.org/spreadsheetml/2006/main">
  <numFmts count="20">
    <numFmt numFmtId="164" formatCode="General"/>
    <numFmt numFmtId="165" formatCode="dd/mm/yyyy"/>
    <numFmt numFmtId="166" formatCode="General"/>
    <numFmt numFmtId="167" formatCode="_(\$* #,##0.0000_);_(\$* \(#,##0.0000\);_(\$* \-??_);_(@_)"/>
    <numFmt numFmtId="168" formatCode="0.0%"/>
    <numFmt numFmtId="169" formatCode="_(* #,##0_);_(* \(#,##0\);_(* \-??_);_(@_)"/>
    <numFmt numFmtId="170" formatCode="_(\$* #,##0.00_);_(\$* \(#,##0.00\);_(\$* \-??_);_(@_)"/>
    <numFmt numFmtId="171" formatCode="_(* #,##0.00_);_(* \(#,##0.00\);_(* \-??_);_(@_)"/>
    <numFmt numFmtId="172" formatCode="0.0000"/>
    <numFmt numFmtId="173" formatCode="0"/>
    <numFmt numFmtId="174" formatCode="[$-F800]dddd&quot;, &quot;mmmm\ dd&quot;, &quot;yyyy"/>
    <numFmt numFmtId="175" formatCode="0%"/>
    <numFmt numFmtId="176" formatCode="0.00"/>
    <numFmt numFmtId="177" formatCode="0.0"/>
    <numFmt numFmtId="178" formatCode="_(* #,##0.0000_);_(* \(#,##0.0000\);_(* \-??_);_(@_)"/>
    <numFmt numFmtId="179" formatCode="\$#,##0.00"/>
    <numFmt numFmtId="180" formatCode="_(* #,##0.00000_);_(* \(#,##0.00000\);_(* \-??_);_(@_)"/>
    <numFmt numFmtId="181" formatCode="@"/>
    <numFmt numFmtId="182" formatCode="dd\-mmm\-yyyy\ hh:mm"/>
    <numFmt numFmtId="183" formatCode="mm/yy"/>
  </numFmts>
  <fonts count="23">
    <font>
      <sz val="11"/>
      <color rgb="FF000000"/>
      <name val="Calibri"/>
      <family val="0"/>
      <charset val="1"/>
    </font>
    <font>
      <sz val="10"/>
      <name val="Arial"/>
      <family val="0"/>
    </font>
    <font>
      <sz val="10"/>
      <name val="Arial"/>
      <family val="0"/>
    </font>
    <font>
      <sz val="10"/>
      <name val="Arial"/>
      <family val="0"/>
    </font>
    <font>
      <sz val="11"/>
      <color rgb="FF000000"/>
      <name val="Arial"/>
      <family val="0"/>
      <charset val="1"/>
    </font>
    <font>
      <b val="true"/>
      <sz val="22"/>
      <color rgb="FF000000"/>
      <name val="Arial"/>
      <family val="0"/>
      <charset val="1"/>
    </font>
    <font>
      <b val="true"/>
      <sz val="11"/>
      <color rgb="FF000000"/>
      <name val="Arial"/>
      <family val="0"/>
      <charset val="1"/>
    </font>
    <font>
      <b val="true"/>
      <sz val="12"/>
      <color rgb="FF000000"/>
      <name val="Arial"/>
      <family val="0"/>
      <charset val="1"/>
    </font>
    <font>
      <b val="true"/>
      <u val="single"/>
      <sz val="11"/>
      <color rgb="FF0000FF"/>
      <name val="Arial"/>
      <family val="0"/>
      <charset val="1"/>
    </font>
    <font>
      <i val="true"/>
      <sz val="11"/>
      <color rgb="FF000000"/>
      <name val="Arial"/>
      <family val="0"/>
      <charset val="1"/>
    </font>
    <font>
      <b val="true"/>
      <u val="single"/>
      <sz val="11"/>
      <color rgb="FF000000"/>
      <name val="Arial"/>
      <family val="0"/>
      <charset val="1"/>
    </font>
    <font>
      <b val="true"/>
      <u val="single"/>
      <sz val="11"/>
      <color rgb="FF000000"/>
      <name val="Calibri"/>
      <family val="0"/>
      <charset val="1"/>
    </font>
    <font>
      <b val="true"/>
      <sz val="11"/>
      <color rgb="FF000000"/>
      <name val="Calibri"/>
      <family val="0"/>
      <charset val="1"/>
    </font>
    <font>
      <sz val="8"/>
      <color rgb="FF000000"/>
      <name val="Calibri"/>
      <family val="0"/>
      <charset val="1"/>
    </font>
    <font>
      <b val="true"/>
      <u val="single"/>
      <sz val="11"/>
      <color rgb="FF0000FF"/>
      <name val="Calibri"/>
      <family val="0"/>
      <charset val="1"/>
    </font>
    <font>
      <b val="true"/>
      <u val="single"/>
      <sz val="12"/>
      <color rgb="FF000000"/>
      <name val="Calibri"/>
      <family val="0"/>
      <charset val="1"/>
    </font>
    <font>
      <sz val="12"/>
      <color rgb="FF000000"/>
      <name val="Calibri"/>
      <family val="0"/>
      <charset val="1"/>
    </font>
    <font>
      <b val="true"/>
      <sz val="12"/>
      <color rgb="FF000000"/>
      <name val="Calibri"/>
      <family val="0"/>
      <charset val="1"/>
    </font>
    <font>
      <b val="true"/>
      <sz val="14"/>
      <color rgb="FF000000"/>
      <name val="Calibri"/>
      <family val="0"/>
      <charset val="1"/>
    </font>
    <font>
      <sz val="11"/>
      <color rgb="FF333333"/>
      <name val="Calibri"/>
      <family val="0"/>
      <charset val="1"/>
    </font>
    <font>
      <b val="true"/>
      <sz val="11"/>
      <color rgb="FF333333"/>
      <name val="Calibri"/>
      <family val="0"/>
      <charset val="1"/>
    </font>
    <font>
      <u val="single"/>
      <sz val="11"/>
      <color rgb="FF0563C1"/>
      <name val="Calibri"/>
      <family val="0"/>
      <charset val="1"/>
    </font>
    <font>
      <sz val="11"/>
      <color rgb="FFFF0000"/>
      <name val="Calibri"/>
      <family val="0"/>
      <charset val="1"/>
    </font>
  </fonts>
  <fills count="22">
    <fill>
      <patternFill patternType="none"/>
    </fill>
    <fill>
      <patternFill patternType="gray125"/>
    </fill>
    <fill>
      <patternFill patternType="solid">
        <fgColor rgb="FFBFBFBF"/>
        <bgColor rgb="FFC0C0C0"/>
      </patternFill>
    </fill>
    <fill>
      <patternFill patternType="solid">
        <fgColor rgb="FFD9E2F3"/>
        <bgColor rgb="FFD8D8D8"/>
      </patternFill>
    </fill>
    <fill>
      <patternFill patternType="solid">
        <fgColor rgb="FFA5A5A5"/>
        <bgColor rgb="FFBFBFBF"/>
      </patternFill>
    </fill>
    <fill>
      <patternFill patternType="solid">
        <fgColor rgb="FFD0CECE"/>
        <bgColor rgb="FFD8D8D8"/>
      </patternFill>
    </fill>
    <fill>
      <patternFill patternType="solid">
        <fgColor rgb="FFFBE4D5"/>
        <bgColor rgb="FFFEF2CB"/>
      </patternFill>
    </fill>
    <fill>
      <patternFill patternType="solid">
        <fgColor rgb="FFFEF2CB"/>
        <bgColor rgb="FFFBE4D5"/>
      </patternFill>
    </fill>
    <fill>
      <patternFill patternType="solid">
        <fgColor rgb="FFE2EFD9"/>
        <bgColor rgb="FFF2F2F2"/>
      </patternFill>
    </fill>
    <fill>
      <patternFill patternType="solid">
        <fgColor rgb="FFFFFFFF"/>
        <bgColor rgb="FFF2F2F2"/>
      </patternFill>
    </fill>
    <fill>
      <patternFill patternType="solid">
        <fgColor rgb="FFA8D08D"/>
        <bgColor rgb="FFC5E0B3"/>
      </patternFill>
    </fill>
    <fill>
      <patternFill patternType="solid">
        <fgColor rgb="FFF4B083"/>
        <bgColor rgb="FFFFC7CE"/>
      </patternFill>
    </fill>
    <fill>
      <patternFill patternType="solid">
        <fgColor rgb="FFB4C6E7"/>
        <bgColor rgb="FFC0C0C0"/>
      </patternFill>
    </fill>
    <fill>
      <patternFill patternType="solid">
        <fgColor rgb="FFC5E0B3"/>
        <bgColor rgb="FFC6EFCE"/>
      </patternFill>
    </fill>
    <fill>
      <patternFill patternType="solid">
        <fgColor rgb="FFD8D8D8"/>
        <bgColor rgb="FFD0CECE"/>
      </patternFill>
    </fill>
    <fill>
      <patternFill patternType="solid">
        <fgColor rgb="FFF2F2F2"/>
        <bgColor rgb="FFE2EFD9"/>
      </patternFill>
    </fill>
    <fill>
      <patternFill patternType="solid">
        <fgColor rgb="FFFFFF00"/>
        <bgColor rgb="FFFFC000"/>
      </patternFill>
    </fill>
    <fill>
      <patternFill patternType="solid">
        <fgColor rgb="FF7F7F7F"/>
        <bgColor rgb="FF666699"/>
      </patternFill>
    </fill>
    <fill>
      <patternFill patternType="solid">
        <fgColor rgb="FF00B0F0"/>
        <bgColor rgb="FF008080"/>
      </patternFill>
    </fill>
    <fill>
      <patternFill patternType="solid">
        <fgColor rgb="FF00B050"/>
        <bgColor rgb="FF008080"/>
      </patternFill>
    </fill>
    <fill>
      <patternFill patternType="solid">
        <fgColor rgb="FFFFE598"/>
        <bgColor rgb="FFFEF2CB"/>
      </patternFill>
    </fill>
    <fill>
      <patternFill patternType="solid">
        <fgColor rgb="FFC0C0C0"/>
        <bgColor rgb="FFBFBFBF"/>
      </patternFill>
    </fill>
  </fills>
  <borders count="66">
    <border diagonalUp="false" diagonalDown="false">
      <left/>
      <right/>
      <top/>
      <bottom/>
      <diagonal/>
    </border>
    <border diagonalUp="false" diagonalDown="false">
      <left style="medium"/>
      <right/>
      <top style="medium"/>
      <bottom/>
      <diagonal/>
    </border>
    <border diagonalUp="false" diagonalDown="false">
      <left/>
      <right style="medium"/>
      <top/>
      <bottom/>
      <diagonal/>
    </border>
    <border diagonalUp="false" diagonalDown="false">
      <left style="medium"/>
      <right style="thin"/>
      <top style="medium"/>
      <bottom style="medium"/>
      <diagonal/>
    </border>
    <border diagonalUp="false" diagonalDown="false">
      <left style="thin"/>
      <right style="medium"/>
      <top style="medium"/>
      <bottom style="medium"/>
      <diagonal/>
    </border>
    <border diagonalUp="false" diagonalDown="false">
      <left style="medium"/>
      <right style="medium"/>
      <top style="medium"/>
      <bottom style="medium"/>
      <diagonal/>
    </border>
    <border diagonalUp="false" diagonalDown="false">
      <left style="medium"/>
      <right/>
      <top/>
      <bottom/>
      <diagonal/>
    </border>
    <border diagonalUp="false" diagonalDown="false">
      <left style="medium"/>
      <right style="thin"/>
      <top/>
      <bottom style="thin"/>
      <diagonal/>
    </border>
    <border diagonalUp="false" diagonalDown="false">
      <left style="thin"/>
      <right style="medium"/>
      <top/>
      <bottom style="thin"/>
      <diagonal/>
    </border>
    <border diagonalUp="false" diagonalDown="false">
      <left style="medium"/>
      <right style="medium"/>
      <top/>
      <bottom style="thin"/>
      <diagonal/>
    </border>
    <border diagonalUp="false" diagonalDown="false">
      <left style="medium"/>
      <right style="thin"/>
      <top style="thin"/>
      <bottom/>
      <diagonal/>
    </border>
    <border diagonalUp="false" diagonalDown="false">
      <left style="thin"/>
      <right style="medium"/>
      <top style="thin"/>
      <bottom style="thin"/>
      <diagonal/>
    </border>
    <border diagonalUp="false" diagonalDown="false">
      <left style="medium"/>
      <right style="medium"/>
      <top style="thin"/>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medium"/>
      <right style="medium"/>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medium"/>
      <bottom style="medium"/>
      <diagonal/>
    </border>
    <border diagonalUp="false" diagonalDown="false">
      <left style="medium"/>
      <right style="medium"/>
      <top style="medium"/>
      <bottom style="thin"/>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medium"/>
      <right style="medium"/>
      <top/>
      <bottom style="medium"/>
      <diagonal/>
    </border>
    <border diagonalUp="false" diagonalDown="false">
      <left style="thin"/>
      <right style="thin"/>
      <top style="thin"/>
      <bottom style="medium"/>
      <diagonal/>
    </border>
    <border diagonalUp="false" diagonalDown="false">
      <left style="medium"/>
      <right style="thin"/>
      <top/>
      <bottom style="medium"/>
      <diagonal/>
    </border>
    <border diagonalUp="false" diagonalDown="false">
      <left style="thin"/>
      <right style="thin"/>
      <top/>
      <bottom style="medium"/>
      <diagonal/>
    </border>
    <border diagonalUp="false" diagonalDown="false">
      <left style="thin"/>
      <right style="medium"/>
      <top/>
      <bottom style="mediu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style="thin"/>
      <diagonal/>
    </border>
    <border diagonalUp="false" diagonalDown="false">
      <left style="thin"/>
      <right style="thin"/>
      <top/>
      <bottom style="thin"/>
      <diagonal/>
    </border>
    <border diagonalUp="false" diagonalDown="false">
      <left style="medium"/>
      <right/>
      <top style="thin"/>
      <bottom style="medium"/>
      <diagonal/>
    </border>
    <border diagonalUp="false" diagonalDown="false">
      <left/>
      <right/>
      <top/>
      <bottom style="medium"/>
      <diagonal/>
    </border>
    <border diagonalUp="false" diagonalDown="false">
      <left style="medium"/>
      <right/>
      <top/>
      <bottom style="medium"/>
      <diagonal/>
    </border>
    <border diagonalUp="false" diagonalDown="false">
      <left/>
      <right style="medium"/>
      <top/>
      <bottom style="medium"/>
      <diagonal/>
    </border>
    <border diagonalUp="false" diagonalDown="false">
      <left/>
      <right style="thin"/>
      <top style="medium"/>
      <bottom style="medium"/>
      <diagonal/>
    </border>
    <border diagonalUp="false" diagonalDown="false">
      <left/>
      <right style="thin"/>
      <top/>
      <bottom style="thin"/>
      <diagonal/>
    </border>
    <border diagonalUp="false" diagonalDown="false">
      <left/>
      <right style="thin"/>
      <top style="thin"/>
      <bottom style="thin"/>
      <diagonal/>
    </border>
    <border diagonalUp="false" diagonalDown="false">
      <left/>
      <right style="thin"/>
      <top style="thin"/>
      <bottom style="medium"/>
      <diagonal/>
    </border>
    <border diagonalUp="false" diagonalDown="false">
      <left/>
      <right style="thin"/>
      <top style="medium"/>
      <bottom style="thin"/>
      <diagonal/>
    </border>
    <border diagonalUp="false" diagonalDown="false">
      <left/>
      <right style="thin"/>
      <top/>
      <bottom style="medium"/>
      <diagonal/>
    </border>
    <border diagonalUp="false" diagonalDown="false">
      <left/>
      <right style="thin"/>
      <top/>
      <bottom/>
      <diagonal/>
    </border>
    <border diagonalUp="false" diagonalDown="false">
      <left style="thin"/>
      <right/>
      <top/>
      <bottom/>
      <diagonal/>
    </border>
    <border diagonalUp="false" diagonalDown="false">
      <left style="thin"/>
      <right/>
      <top style="medium"/>
      <bottom/>
      <diagonal/>
    </border>
    <border diagonalUp="false" diagonalDown="false">
      <left style="thin"/>
      <right/>
      <top/>
      <bottom style="medium"/>
      <diagonal/>
    </border>
    <border diagonalUp="false" diagonalDown="false">
      <left style="thin"/>
      <right style="thin"/>
      <top/>
      <bottom/>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style="medium"/>
      <right/>
      <top style="thin"/>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top style="medium"/>
      <bottom style="thin"/>
      <diagonal/>
    </border>
    <border diagonalUp="false" diagonalDown="false">
      <left/>
      <right style="medium"/>
      <top style="medium"/>
      <bottom style="thin"/>
      <diagonal/>
    </border>
    <border diagonalUp="false" diagonalDown="false">
      <left/>
      <right/>
      <top style="medium"/>
      <bottom style="thin"/>
      <diagonal/>
    </border>
    <border diagonalUp="false" diagonalDown="false">
      <left style="thin"/>
      <right style="medium"/>
      <top/>
      <bottom/>
      <diagonal/>
    </border>
    <border diagonalUp="false" diagonalDown="false">
      <left style="medium"/>
      <right/>
      <top style="thin"/>
      <bottom style="thin"/>
      <diagonal/>
    </border>
    <border diagonalUp="false" diagonalDown="false">
      <left/>
      <right style="medium"/>
      <top/>
      <bottom style="thin"/>
      <diagonal/>
    </border>
    <border diagonalUp="false" diagonalDown="false">
      <left/>
      <right/>
      <top style="thin"/>
      <bottom/>
      <diagonal/>
    </border>
    <border diagonalUp="false" diagonalDown="false">
      <left style="thin"/>
      <right style="medium"/>
      <top style="thin"/>
      <bottom/>
      <diagonal/>
    </border>
    <border diagonalUp="false" diagonalDown="false">
      <left/>
      <right/>
      <top/>
      <bottom style="thin"/>
      <diagonal/>
    </border>
    <border diagonalUp="false" diagonalDown="false">
      <left/>
      <right style="medium"/>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7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6" fillId="2" borderId="3" xfId="0" applyFont="true" applyBorder="true" applyAlignment="true" applyProtection="false">
      <alignment horizontal="right" vertical="center" textRotation="0" wrapText="false" indent="0" shrinkToFit="false"/>
      <protection locked="true" hidden="false"/>
    </xf>
    <xf numFmtId="165" fontId="6" fillId="3" borderId="4" xfId="0" applyFont="true" applyBorder="true" applyAlignment="true" applyProtection="false">
      <alignment horizontal="center" vertical="center" textRotation="0" wrapText="false" indent="0" shrinkToFit="false"/>
      <protection locked="true" hidden="false"/>
    </xf>
    <xf numFmtId="164" fontId="4" fillId="4" borderId="0" xfId="0" applyFont="true" applyBorder="true" applyAlignment="true" applyProtection="false">
      <alignment horizontal="general" vertical="center" textRotation="0" wrapText="false" indent="0" shrinkToFit="false"/>
      <protection locked="true" hidden="false"/>
    </xf>
    <xf numFmtId="164" fontId="6" fillId="5" borderId="5"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6" fillId="0" borderId="6" xfId="0" applyFont="true" applyBorder="true" applyAlignment="true" applyProtection="false">
      <alignment horizontal="general" vertical="center" textRotation="0" wrapText="false" indent="0" shrinkToFit="false"/>
      <protection locked="true" hidden="false"/>
    </xf>
    <xf numFmtId="164" fontId="6" fillId="2" borderId="7" xfId="0" applyFont="true" applyBorder="true" applyAlignment="true" applyProtection="false">
      <alignment horizontal="right" vertical="center" textRotation="0" wrapText="false" indent="0" shrinkToFit="false"/>
      <protection locked="true" hidden="false"/>
    </xf>
    <xf numFmtId="164" fontId="6" fillId="6" borderId="8" xfId="0" applyFont="true" applyBorder="true" applyAlignment="true" applyProtection="false">
      <alignment horizontal="center" vertical="center" textRotation="0" wrapText="false" indent="0" shrinkToFit="false"/>
      <protection locked="true" hidden="false"/>
    </xf>
    <xf numFmtId="164" fontId="4" fillId="3" borderId="9" xfId="0" applyFont="true" applyBorder="true" applyAlignment="true" applyProtection="false">
      <alignment horizontal="general" vertical="center" textRotation="0" wrapText="false" indent="0" shrinkToFit="false"/>
      <protection locked="true" hidden="false"/>
    </xf>
    <xf numFmtId="164" fontId="4" fillId="0" borderId="6" xfId="0" applyFont="true" applyBorder="true" applyAlignment="true" applyProtection="false">
      <alignment horizontal="general" vertical="center" textRotation="0" wrapText="false" indent="0" shrinkToFit="false"/>
      <protection locked="true" hidden="false"/>
    </xf>
    <xf numFmtId="164" fontId="6" fillId="2" borderId="10" xfId="0" applyFont="true" applyBorder="true" applyAlignment="true" applyProtection="false">
      <alignment horizontal="right" vertical="center" textRotation="0" wrapText="false" indent="0" shrinkToFit="false"/>
      <protection locked="true" hidden="false"/>
    </xf>
    <xf numFmtId="164" fontId="6" fillId="6" borderId="11" xfId="0" applyFont="true" applyBorder="true" applyAlignment="true" applyProtection="false">
      <alignment horizontal="center" vertical="center" textRotation="0" wrapText="false" indent="0" shrinkToFit="false"/>
      <protection locked="true" hidden="false"/>
    </xf>
    <xf numFmtId="164" fontId="4" fillId="6" borderId="12" xfId="0" applyFont="true" applyBorder="true" applyAlignment="true" applyProtection="false">
      <alignment horizontal="general" vertical="center" textRotation="0" wrapText="false" indent="0" shrinkToFit="false"/>
      <protection locked="true" hidden="false"/>
    </xf>
    <xf numFmtId="165" fontId="6" fillId="6" borderId="11" xfId="0" applyFont="true" applyBorder="true" applyAlignment="true" applyProtection="false">
      <alignment horizontal="center" vertical="center" textRotation="0" wrapText="false" indent="0" shrinkToFit="false"/>
      <protection locked="true" hidden="false"/>
    </xf>
    <xf numFmtId="164" fontId="4" fillId="7" borderId="12" xfId="0" applyFont="true" applyBorder="true" applyAlignment="true" applyProtection="false">
      <alignment horizontal="general" vertical="center" textRotation="0" wrapText="false" indent="0" shrinkToFit="false"/>
      <protection locked="true" hidden="false"/>
    </xf>
    <xf numFmtId="164" fontId="6" fillId="0" borderId="6" xfId="0" applyFont="true" applyBorder="true" applyAlignment="true" applyProtection="false">
      <alignment horizontal="left" vertical="center" textRotation="0" wrapText="false" indent="0" shrinkToFit="false"/>
      <protection locked="true" hidden="false"/>
    </xf>
    <xf numFmtId="164" fontId="6" fillId="2" borderId="13" xfId="0" applyFont="true" applyBorder="true" applyAlignment="true" applyProtection="false">
      <alignment horizontal="right" vertical="center" textRotation="0" wrapText="false" indent="0" shrinkToFit="false"/>
      <protection locked="true" hidden="false"/>
    </xf>
    <xf numFmtId="164" fontId="6" fillId="3" borderId="14" xfId="0" applyFont="true" applyBorder="true" applyAlignment="true" applyProtection="false">
      <alignment horizontal="center" vertical="center" textRotation="0" wrapText="false" indent="0" shrinkToFit="false"/>
      <protection locked="true" hidden="false"/>
    </xf>
    <xf numFmtId="164" fontId="4" fillId="8" borderId="15" xfId="0" applyFont="true" applyBorder="true" applyAlignment="true" applyProtection="false">
      <alignment horizontal="general" vertical="center" textRotation="0" wrapText="false" indent="0" shrinkToFit="false"/>
      <protection locked="true" hidden="false"/>
    </xf>
    <xf numFmtId="164" fontId="4" fillId="0" borderId="2" xfId="0" applyFont="true" applyBorder="true" applyAlignment="true" applyProtection="false">
      <alignment horizontal="general" vertical="center" textRotation="0" wrapText="false" indent="0" shrinkToFit="false"/>
      <protection locked="true" hidden="false"/>
    </xf>
    <xf numFmtId="164" fontId="6" fillId="2" borderId="16" xfId="0" applyFont="true" applyBorder="true" applyAlignment="true" applyProtection="false">
      <alignment horizontal="center" vertical="center" textRotation="0" wrapText="false" indent="0" shrinkToFit="false"/>
      <protection locked="true" hidden="false"/>
    </xf>
    <xf numFmtId="164" fontId="6" fillId="2" borderId="17" xfId="0" applyFont="true" applyBorder="true" applyAlignment="true" applyProtection="false">
      <alignment horizontal="center" vertical="center" textRotation="0" wrapText="false" indent="0" shrinkToFit="false"/>
      <protection locked="true" hidden="false"/>
    </xf>
    <xf numFmtId="164" fontId="7" fillId="2" borderId="17" xfId="0" applyFont="true" applyBorder="true" applyAlignment="true" applyProtection="false">
      <alignment horizontal="center" vertical="center" textRotation="0" wrapText="false" indent="0" shrinkToFit="false"/>
      <protection locked="true" hidden="false"/>
    </xf>
    <xf numFmtId="164" fontId="6" fillId="2" borderId="18" xfId="0" applyFont="true" applyBorder="true" applyAlignment="true" applyProtection="false">
      <alignment horizontal="center" vertical="center" textRotation="0" wrapText="false" indent="0" shrinkToFit="false"/>
      <protection locked="true" hidden="false"/>
    </xf>
    <xf numFmtId="164" fontId="6" fillId="8" borderId="19" xfId="0" applyFont="true" applyBorder="true" applyAlignment="true" applyProtection="false">
      <alignment horizontal="left" vertical="center" textRotation="0" wrapText="true" indent="0" shrinkToFit="false"/>
      <protection locked="true" hidden="false"/>
    </xf>
    <xf numFmtId="164" fontId="4" fillId="8" borderId="20" xfId="0" applyFont="true" applyBorder="true" applyAlignment="true" applyProtection="false">
      <alignment horizontal="center" vertical="center" textRotation="0" wrapText="false" indent="0" shrinkToFit="false"/>
      <protection locked="true" hidden="false"/>
    </xf>
    <xf numFmtId="164" fontId="6" fillId="6" borderId="19" xfId="0" applyFont="true" applyBorder="true" applyAlignment="true" applyProtection="false">
      <alignment horizontal="left" vertical="center" textRotation="0" wrapText="true" indent="0" shrinkToFit="false"/>
      <protection locked="true" hidden="false"/>
    </xf>
    <xf numFmtId="164" fontId="4" fillId="6" borderId="20" xfId="0" applyFont="true" applyBorder="true" applyAlignment="true" applyProtection="false">
      <alignment horizontal="center" vertical="center" textRotation="0" wrapText="false" indent="0" shrinkToFit="false"/>
      <protection locked="true" hidden="false"/>
    </xf>
    <xf numFmtId="164" fontId="6" fillId="6" borderId="21" xfId="0" applyFont="true" applyBorder="true" applyAlignment="true" applyProtection="false">
      <alignment horizontal="left" vertical="center" textRotation="0" wrapText="true" indent="0" shrinkToFit="false"/>
      <protection locked="true" hidden="false"/>
    </xf>
    <xf numFmtId="164" fontId="4" fillId="6" borderId="11" xfId="0" applyFont="true" applyBorder="true" applyAlignment="true" applyProtection="false">
      <alignment horizontal="center" vertical="center" textRotation="0" wrapText="false" indent="0" shrinkToFit="false"/>
      <protection locked="true" hidden="false"/>
    </xf>
    <xf numFmtId="164" fontId="6" fillId="6" borderId="13" xfId="0" applyFont="true" applyBorder="true" applyAlignment="true" applyProtection="false">
      <alignment horizontal="left" vertical="center" textRotation="0" wrapText="true" indent="0" shrinkToFit="false"/>
      <protection locked="true" hidden="false"/>
    </xf>
    <xf numFmtId="164" fontId="4" fillId="6" borderId="14" xfId="0" applyFont="true" applyBorder="true" applyAlignment="true" applyProtection="false">
      <alignment horizontal="center" vertical="center" textRotation="0" wrapText="false" indent="0" shrinkToFit="false"/>
      <protection locked="true" hidden="false"/>
    </xf>
    <xf numFmtId="164" fontId="6" fillId="8" borderId="13" xfId="0" applyFont="true" applyBorder="true" applyAlignment="true" applyProtection="false">
      <alignment horizontal="left" vertical="center" textRotation="0" wrapText="true" indent="0" shrinkToFit="false"/>
      <protection locked="true" hidden="false"/>
    </xf>
    <xf numFmtId="164" fontId="4" fillId="8" borderId="14" xfId="0" applyFont="true" applyBorder="true" applyAlignment="true" applyProtection="false">
      <alignment horizontal="center" vertical="center" textRotation="0" wrapText="false" indent="0" shrinkToFit="false"/>
      <protection locked="true" hidden="false"/>
    </xf>
    <xf numFmtId="164" fontId="6" fillId="9" borderId="6" xfId="0" applyFont="true" applyBorder="true" applyAlignment="true" applyProtection="false">
      <alignment horizontal="left" vertical="center" textRotation="0" wrapText="true" indent="0" shrinkToFit="false"/>
      <protection locked="true" hidden="false"/>
    </xf>
    <xf numFmtId="164" fontId="4" fillId="9" borderId="0" xfId="0" applyFont="true" applyBorder="true" applyAlignment="true" applyProtection="false">
      <alignment horizontal="center" vertical="center" textRotation="0" wrapText="false" indent="0" shrinkToFit="false"/>
      <protection locked="true" hidden="false"/>
    </xf>
    <xf numFmtId="164" fontId="6" fillId="9" borderId="0" xfId="0" applyFont="true" applyBorder="true" applyAlignment="true" applyProtection="false">
      <alignment horizontal="left" vertical="center" textRotation="0" wrapText="true" indent="0" shrinkToFit="false"/>
      <protection locked="true" hidden="false"/>
    </xf>
    <xf numFmtId="164" fontId="4" fillId="9" borderId="2" xfId="0" applyFont="true" applyBorder="true" applyAlignment="true" applyProtection="false">
      <alignment horizontal="center" vertical="center" textRotation="0" wrapText="false" indent="0" shrinkToFit="false"/>
      <protection locked="true" hidden="false"/>
    </xf>
    <xf numFmtId="164" fontId="6" fillId="2" borderId="16" xfId="0" applyFont="true" applyBorder="true" applyAlignment="true" applyProtection="false">
      <alignment horizontal="center" vertical="center" textRotation="0" wrapText="true" indent="0" shrinkToFit="false"/>
      <protection locked="true" hidden="false"/>
    </xf>
    <xf numFmtId="164" fontId="6" fillId="2" borderId="17" xfId="0" applyFont="true" applyBorder="true" applyAlignment="true" applyProtection="false">
      <alignment horizontal="center" vertical="center" textRotation="0" wrapText="true" indent="0" shrinkToFit="false"/>
      <protection locked="true" hidden="false"/>
    </xf>
    <xf numFmtId="164" fontId="7" fillId="2" borderId="17" xfId="0" applyFont="true" applyBorder="true" applyAlignment="true" applyProtection="false">
      <alignment horizontal="center" vertical="center" textRotation="0" wrapText="true" indent="0" shrinkToFit="false"/>
      <protection locked="true" hidden="false"/>
    </xf>
    <xf numFmtId="164" fontId="6" fillId="2" borderId="18" xfId="0" applyFont="true" applyBorder="true" applyAlignment="true" applyProtection="false">
      <alignment horizontal="center" vertical="center" textRotation="0" wrapText="true" indent="0" shrinkToFit="false"/>
      <protection locked="true" hidden="false"/>
    </xf>
    <xf numFmtId="164" fontId="6" fillId="8" borderId="7" xfId="0" applyFont="true" applyBorder="true" applyAlignment="true" applyProtection="false">
      <alignment horizontal="left" vertical="center" textRotation="0" wrapText="true" indent="0" shrinkToFit="false"/>
      <protection locked="true" hidden="false"/>
    </xf>
    <xf numFmtId="164" fontId="6" fillId="8" borderId="21" xfId="0" applyFont="true" applyBorder="true" applyAlignment="true" applyProtection="false">
      <alignment horizontal="left" vertical="center" textRotation="0" wrapText="true" indent="0" shrinkToFit="false"/>
      <protection locked="true" hidden="false"/>
    </xf>
    <xf numFmtId="164" fontId="4" fillId="8" borderId="11" xfId="0" applyFont="true" applyBorder="true" applyAlignment="true" applyProtection="false">
      <alignment horizontal="center" vertical="center" textRotation="0" wrapText="true" indent="0" shrinkToFit="false"/>
      <protection locked="true" hidden="false"/>
    </xf>
    <xf numFmtId="164" fontId="4" fillId="8" borderId="11" xfId="0" applyFont="true" applyBorder="true" applyAlignment="true" applyProtection="false">
      <alignment horizontal="center" vertical="center" textRotation="0" wrapText="false" indent="0" shrinkToFit="false"/>
      <protection locked="true" hidden="false"/>
    </xf>
    <xf numFmtId="165" fontId="4" fillId="8" borderId="11" xfId="0" applyFont="true" applyBorder="true" applyAlignment="true" applyProtection="false">
      <alignment horizontal="center" vertical="center" textRotation="0" wrapText="false" indent="0" shrinkToFit="false"/>
      <protection locked="true" hidden="false"/>
    </xf>
    <xf numFmtId="165" fontId="4" fillId="8" borderId="14" xfId="0" applyFont="true" applyBorder="true" applyAlignment="true" applyProtection="false">
      <alignment horizontal="center" vertical="center" textRotation="0" wrapText="false" indent="0" shrinkToFit="false"/>
      <protection locked="true" hidden="false"/>
    </xf>
    <xf numFmtId="164" fontId="6" fillId="2" borderId="1" xfId="0" applyFont="true" applyBorder="true" applyAlignment="true" applyProtection="false">
      <alignment horizontal="left" vertical="center" textRotation="0" wrapText="false" indent="0" shrinkToFit="false"/>
      <protection locked="true" hidden="false"/>
    </xf>
    <xf numFmtId="166" fontId="6" fillId="2" borderId="3" xfId="0" applyFont="true" applyBorder="true" applyAlignment="true" applyProtection="false">
      <alignment horizontal="center" vertical="center" textRotation="0" wrapText="false" indent="0" shrinkToFit="false"/>
      <protection locked="true" hidden="false"/>
    </xf>
    <xf numFmtId="166" fontId="6" fillId="2" borderId="22" xfId="0" applyFont="true" applyBorder="true" applyAlignment="true" applyProtection="false">
      <alignment horizontal="center" vertical="center" textRotation="0" wrapText="false" indent="0" shrinkToFit="false"/>
      <protection locked="true" hidden="false"/>
    </xf>
    <xf numFmtId="166" fontId="6" fillId="2" borderId="4" xfId="0" applyFont="true" applyBorder="true" applyAlignment="true" applyProtection="false">
      <alignment horizontal="center" vertical="center" textRotation="0" wrapText="false" indent="0" shrinkToFit="false"/>
      <protection locked="true" hidden="false"/>
    </xf>
    <xf numFmtId="164" fontId="8" fillId="7" borderId="23" xfId="0" applyFont="true" applyBorder="true" applyAlignment="true" applyProtection="false">
      <alignment horizontal="left" vertical="center" textRotation="0" wrapText="false" indent="0" shrinkToFit="false"/>
      <protection locked="true" hidden="false"/>
    </xf>
    <xf numFmtId="167" fontId="4" fillId="7" borderId="19" xfId="0" applyFont="true" applyBorder="true" applyAlignment="true" applyProtection="false">
      <alignment horizontal="general" vertical="center" textRotation="0" wrapText="false" indent="0" shrinkToFit="false"/>
      <protection locked="true" hidden="false"/>
    </xf>
    <xf numFmtId="167" fontId="4" fillId="7" borderId="24" xfId="0" applyFont="true" applyBorder="true" applyAlignment="true" applyProtection="false">
      <alignment horizontal="general" vertical="center" textRotation="0" wrapText="false" indent="0" shrinkToFit="false"/>
      <protection locked="true" hidden="false"/>
    </xf>
    <xf numFmtId="167" fontId="4" fillId="7" borderId="20" xfId="0" applyFont="true" applyBorder="true" applyAlignment="true" applyProtection="false">
      <alignment horizontal="general" vertical="center" textRotation="0" wrapText="false" indent="0" shrinkToFit="false"/>
      <protection locked="true" hidden="false"/>
    </xf>
    <xf numFmtId="164" fontId="8" fillId="7" borderId="12" xfId="0" applyFont="true" applyBorder="true" applyAlignment="true" applyProtection="false">
      <alignment horizontal="left" vertical="center" textRotation="0" wrapText="false" indent="0" shrinkToFit="false"/>
      <protection locked="true" hidden="false"/>
    </xf>
    <xf numFmtId="167" fontId="4" fillId="7" borderId="21" xfId="0" applyFont="true" applyBorder="true" applyAlignment="true" applyProtection="false">
      <alignment horizontal="general" vertical="center" textRotation="0" wrapText="false" indent="0" shrinkToFit="false"/>
      <protection locked="true" hidden="false"/>
    </xf>
    <xf numFmtId="167" fontId="4" fillId="7" borderId="25" xfId="0" applyFont="true" applyBorder="true" applyAlignment="true" applyProtection="false">
      <alignment horizontal="general" vertical="center" textRotation="0" wrapText="false" indent="0" shrinkToFit="false"/>
      <protection locked="true" hidden="false"/>
    </xf>
    <xf numFmtId="167" fontId="4" fillId="7" borderId="11" xfId="0" applyFont="true" applyBorder="true" applyAlignment="true" applyProtection="false">
      <alignment horizontal="general" vertical="center" textRotation="0" wrapText="false" indent="0" shrinkToFit="false"/>
      <protection locked="true" hidden="false"/>
    </xf>
    <xf numFmtId="164" fontId="6" fillId="7" borderId="12" xfId="0" applyFont="true" applyBorder="true" applyAlignment="true" applyProtection="false">
      <alignment horizontal="left" vertical="center" textRotation="0" wrapText="false" indent="0" shrinkToFit="false"/>
      <protection locked="true" hidden="false"/>
    </xf>
    <xf numFmtId="164" fontId="6" fillId="7" borderId="26" xfId="0" applyFont="true" applyBorder="true" applyAlignment="true" applyProtection="false">
      <alignment horizontal="left" vertical="center" textRotation="0" wrapText="false" indent="0" shrinkToFit="false"/>
      <protection locked="true" hidden="false"/>
    </xf>
    <xf numFmtId="164" fontId="6" fillId="7" borderId="9" xfId="0" applyFont="true" applyBorder="true" applyAlignment="true" applyProtection="false">
      <alignment horizontal="left" vertical="center" textRotation="0" wrapText="false" indent="0" shrinkToFit="false"/>
      <protection locked="true" hidden="false"/>
    </xf>
    <xf numFmtId="164" fontId="6" fillId="7" borderId="15" xfId="0" applyFont="true" applyBorder="true" applyAlignment="true" applyProtection="false">
      <alignment horizontal="left" vertical="center" textRotation="0" wrapText="false" indent="0" shrinkToFit="false"/>
      <protection locked="true" hidden="false"/>
    </xf>
    <xf numFmtId="168" fontId="4" fillId="7" borderId="13" xfId="0" applyFont="true" applyBorder="true" applyAlignment="true" applyProtection="false">
      <alignment horizontal="general" vertical="center" textRotation="0" wrapText="false" indent="0" shrinkToFit="false"/>
      <protection locked="true" hidden="false"/>
    </xf>
    <xf numFmtId="168" fontId="4" fillId="7" borderId="27" xfId="0" applyFont="true" applyBorder="true" applyAlignment="true" applyProtection="false">
      <alignment horizontal="general" vertical="center" textRotation="0" wrapText="false" indent="0" shrinkToFit="false"/>
      <protection locked="true" hidden="false"/>
    </xf>
    <xf numFmtId="168" fontId="4" fillId="7" borderId="14" xfId="0" applyFont="true" applyBorder="true" applyAlignment="true" applyProtection="false">
      <alignment horizontal="general" vertical="center" textRotation="0" wrapText="false" indent="0" shrinkToFit="false"/>
      <protection locked="true" hidden="false"/>
    </xf>
    <xf numFmtId="164" fontId="6" fillId="8" borderId="23" xfId="0" applyFont="true" applyBorder="true" applyAlignment="true" applyProtection="false">
      <alignment horizontal="left" vertical="center" textRotation="0" wrapText="false" indent="0" shrinkToFit="false"/>
      <protection locked="true" hidden="false"/>
    </xf>
    <xf numFmtId="169" fontId="4" fillId="8" borderId="19" xfId="0" applyFont="true" applyBorder="true" applyAlignment="true" applyProtection="false">
      <alignment horizontal="general" vertical="center" textRotation="0" wrapText="false" indent="0" shrinkToFit="false"/>
      <protection locked="true" hidden="false"/>
    </xf>
    <xf numFmtId="169" fontId="4" fillId="8" borderId="24" xfId="0" applyFont="true" applyBorder="true" applyAlignment="true" applyProtection="false">
      <alignment horizontal="general" vertical="center" textRotation="0" wrapText="false" indent="0" shrinkToFit="false"/>
      <protection locked="true" hidden="false"/>
    </xf>
    <xf numFmtId="169" fontId="4" fillId="8" borderId="20" xfId="0" applyFont="true" applyBorder="true" applyAlignment="true" applyProtection="false">
      <alignment horizontal="general" vertical="center" textRotation="0" wrapText="false" indent="0" shrinkToFit="false"/>
      <protection locked="true" hidden="false"/>
    </xf>
    <xf numFmtId="164" fontId="6" fillId="8" borderId="12" xfId="0" applyFont="true" applyBorder="true" applyAlignment="true" applyProtection="false">
      <alignment horizontal="left" vertical="center" textRotation="0" wrapText="false" indent="0" shrinkToFit="false"/>
      <protection locked="true" hidden="false"/>
    </xf>
    <xf numFmtId="169" fontId="4" fillId="8" borderId="21" xfId="0" applyFont="true" applyBorder="true" applyAlignment="true" applyProtection="false">
      <alignment horizontal="general" vertical="center" textRotation="0" wrapText="false" indent="0" shrinkToFit="false"/>
      <protection locked="true" hidden="false"/>
    </xf>
    <xf numFmtId="169" fontId="4" fillId="8" borderId="25" xfId="0" applyFont="true" applyBorder="true" applyAlignment="true" applyProtection="false">
      <alignment horizontal="general" vertical="center" textRotation="0" wrapText="false" indent="0" shrinkToFit="false"/>
      <protection locked="true" hidden="false"/>
    </xf>
    <xf numFmtId="169" fontId="4" fillId="8" borderId="11" xfId="0" applyFont="true" applyBorder="true" applyAlignment="true" applyProtection="false">
      <alignment horizontal="general" vertical="center" textRotation="0" wrapText="false" indent="0" shrinkToFit="false"/>
      <protection locked="true" hidden="false"/>
    </xf>
    <xf numFmtId="169" fontId="4" fillId="7" borderId="28" xfId="0" applyFont="true" applyBorder="true" applyAlignment="true" applyProtection="false">
      <alignment horizontal="general" vertical="center" textRotation="0" wrapText="false" indent="0" shrinkToFit="false"/>
      <protection locked="true" hidden="false"/>
    </xf>
    <xf numFmtId="169" fontId="4" fillId="7" borderId="29" xfId="0" applyFont="true" applyBorder="true" applyAlignment="true" applyProtection="false">
      <alignment horizontal="general" vertical="center" textRotation="0" wrapText="false" indent="0" shrinkToFit="false"/>
      <protection locked="true" hidden="false"/>
    </xf>
    <xf numFmtId="169" fontId="4" fillId="7" borderId="30" xfId="0" applyFont="true" applyBorder="true" applyAlignment="true" applyProtection="false">
      <alignment horizontal="general" vertical="center" textRotation="0" wrapText="false" indent="0" shrinkToFit="false"/>
      <protection locked="true" hidden="false"/>
    </xf>
    <xf numFmtId="170" fontId="4" fillId="7" borderId="28" xfId="0" applyFont="true" applyBorder="true" applyAlignment="true" applyProtection="false">
      <alignment horizontal="general" vertical="center" textRotation="0" wrapText="false" indent="0" shrinkToFit="false"/>
      <protection locked="true" hidden="false"/>
    </xf>
    <xf numFmtId="170" fontId="4" fillId="7" borderId="29" xfId="0" applyFont="true" applyBorder="true" applyAlignment="true" applyProtection="false">
      <alignment horizontal="general" vertical="center" textRotation="0" wrapText="false" indent="0" shrinkToFit="false"/>
      <protection locked="true" hidden="false"/>
    </xf>
    <xf numFmtId="170" fontId="4" fillId="7" borderId="30" xfId="0" applyFont="true" applyBorder="true" applyAlignment="true" applyProtection="false">
      <alignment horizontal="general" vertical="center" textRotation="0" wrapText="false" indent="0" shrinkToFit="false"/>
      <protection locked="true" hidden="false"/>
    </xf>
    <xf numFmtId="164" fontId="6" fillId="0" borderId="6" xfId="0" applyFont="true" applyBorder="true" applyAlignment="true" applyProtection="false">
      <alignment horizontal="center" vertical="center" textRotation="0" wrapText="false" indent="0" shrinkToFit="false"/>
      <protection locked="true" hidden="false"/>
    </xf>
    <xf numFmtId="171" fontId="4" fillId="0" borderId="0" xfId="0" applyFont="true" applyBorder="false" applyAlignment="true" applyProtection="false">
      <alignment horizontal="general" vertical="center" textRotation="0" wrapText="false" indent="0" shrinkToFit="false"/>
      <protection locked="true" hidden="false"/>
    </xf>
    <xf numFmtId="171" fontId="4" fillId="0" borderId="2" xfId="0" applyFont="true" applyBorder="true" applyAlignment="true" applyProtection="false">
      <alignment horizontal="general" vertical="center"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6" fillId="2" borderId="31" xfId="0" applyFont="true" applyBorder="true" applyAlignment="true" applyProtection="false">
      <alignment horizontal="center" vertical="center" textRotation="0" wrapText="false" indent="0" shrinkToFit="false"/>
      <protection locked="true" hidden="false"/>
    </xf>
    <xf numFmtId="164" fontId="6" fillId="2" borderId="32" xfId="0" applyFont="true" applyBorder="true" applyAlignment="true" applyProtection="false">
      <alignment horizontal="center" vertical="center" textRotation="0" wrapText="false" indent="0" shrinkToFit="false"/>
      <protection locked="true" hidden="false"/>
    </xf>
    <xf numFmtId="164" fontId="6" fillId="2" borderId="16" xfId="0" applyFont="true" applyBorder="true" applyAlignment="true" applyProtection="false">
      <alignment horizontal="left" vertical="center" textRotation="0" wrapText="false" indent="0" shrinkToFit="false"/>
      <protection locked="true" hidden="false"/>
    </xf>
    <xf numFmtId="164" fontId="6" fillId="7" borderId="33" xfId="0" applyFont="true" applyBorder="true" applyAlignment="true" applyProtection="false">
      <alignment horizontal="left" vertical="center" textRotation="0" wrapText="false" indent="0" shrinkToFit="false"/>
      <protection locked="true" hidden="false"/>
    </xf>
    <xf numFmtId="169" fontId="4" fillId="7" borderId="7" xfId="0" applyFont="true" applyBorder="true" applyAlignment="true" applyProtection="false">
      <alignment horizontal="general" vertical="center" textRotation="0" wrapText="false" indent="0" shrinkToFit="false"/>
      <protection locked="true" hidden="false"/>
    </xf>
    <xf numFmtId="169" fontId="4" fillId="7" borderId="34" xfId="0" applyFont="true" applyBorder="true" applyAlignment="true" applyProtection="false">
      <alignment horizontal="general" vertical="center" textRotation="0" wrapText="false" indent="0" shrinkToFit="false"/>
      <protection locked="true" hidden="false"/>
    </xf>
    <xf numFmtId="169" fontId="4" fillId="7" borderId="8" xfId="0" applyFont="true" applyBorder="true" applyAlignment="true" applyProtection="false">
      <alignment horizontal="general" vertical="center" textRotation="0" wrapText="false" indent="0" shrinkToFit="false"/>
      <protection locked="true" hidden="false"/>
    </xf>
    <xf numFmtId="169" fontId="4" fillId="7" borderId="21" xfId="0" applyFont="true" applyBorder="true" applyAlignment="true" applyProtection="false">
      <alignment horizontal="general" vertical="center" textRotation="0" wrapText="false" indent="0" shrinkToFit="false"/>
      <protection locked="true" hidden="false"/>
    </xf>
    <xf numFmtId="169" fontId="4" fillId="7" borderId="25" xfId="0" applyFont="true" applyBorder="true" applyAlignment="true" applyProtection="false">
      <alignment horizontal="general" vertical="center" textRotation="0" wrapText="false" indent="0" shrinkToFit="false"/>
      <protection locked="true" hidden="false"/>
    </xf>
    <xf numFmtId="169" fontId="4" fillId="7" borderId="11" xfId="0" applyFont="true" applyBorder="true" applyAlignment="true" applyProtection="false">
      <alignment horizontal="general" vertical="center" textRotation="0" wrapText="false" indent="0" shrinkToFit="false"/>
      <protection locked="true" hidden="false"/>
    </xf>
    <xf numFmtId="164" fontId="6" fillId="7" borderId="35" xfId="0" applyFont="true" applyBorder="true" applyAlignment="true" applyProtection="false">
      <alignment horizontal="left" vertical="center" textRotation="0" wrapText="false" indent="0" shrinkToFit="false"/>
      <protection locked="true" hidden="false"/>
    </xf>
    <xf numFmtId="169" fontId="4" fillId="7" borderId="13" xfId="0" applyFont="true" applyBorder="true" applyAlignment="true" applyProtection="false">
      <alignment horizontal="general" vertical="center" textRotation="0" wrapText="false" indent="0" shrinkToFit="false"/>
      <protection locked="true" hidden="false"/>
    </xf>
    <xf numFmtId="169" fontId="4" fillId="7" borderId="27" xfId="0" applyFont="true" applyBorder="true" applyAlignment="true" applyProtection="false">
      <alignment horizontal="general" vertical="center" textRotation="0" wrapText="false" indent="0" shrinkToFit="false"/>
      <protection locked="true" hidden="false"/>
    </xf>
    <xf numFmtId="169" fontId="4" fillId="7" borderId="14" xfId="0" applyFont="true" applyBorder="true" applyAlignment="true" applyProtection="false">
      <alignment horizontal="general" vertical="center" textRotation="0" wrapText="false" indent="0" shrinkToFit="false"/>
      <protection locked="true" hidden="false"/>
    </xf>
    <xf numFmtId="164" fontId="6" fillId="7" borderId="5" xfId="0" applyFont="true" applyBorder="true" applyAlignment="true" applyProtection="false">
      <alignment horizontal="left" vertical="center" textRotation="0" wrapText="false" indent="0" shrinkToFit="false"/>
      <protection locked="true" hidden="false"/>
    </xf>
    <xf numFmtId="169" fontId="4" fillId="7" borderId="36" xfId="0" applyFont="true" applyBorder="true" applyAlignment="true" applyProtection="false">
      <alignment horizontal="general" vertical="center" textRotation="0" wrapText="false" indent="0" shrinkToFit="false"/>
      <protection locked="true" hidden="false"/>
    </xf>
    <xf numFmtId="171" fontId="6" fillId="7" borderId="3" xfId="0" applyFont="true" applyBorder="true" applyAlignment="true" applyProtection="false">
      <alignment horizontal="center" vertical="center" textRotation="0" wrapText="false" indent="0" shrinkToFit="false"/>
      <protection locked="true" hidden="false"/>
    </xf>
    <xf numFmtId="165" fontId="4" fillId="7" borderId="4" xfId="0" applyFont="true" applyBorder="true" applyAlignment="true" applyProtection="false">
      <alignment horizontal="center" vertical="center" textRotation="0" wrapText="false" indent="0" shrinkToFit="false"/>
      <protection locked="true" hidden="false"/>
    </xf>
    <xf numFmtId="171" fontId="6" fillId="0" borderId="0" xfId="0" applyFont="true" applyBorder="fals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general" vertical="center" textRotation="0" wrapText="false" indent="0" shrinkToFit="false"/>
      <protection locked="true" hidden="false"/>
    </xf>
    <xf numFmtId="164" fontId="6" fillId="7" borderId="19" xfId="0" applyFont="true" applyBorder="true" applyAlignment="true" applyProtection="false">
      <alignment horizontal="left" vertical="center" textRotation="0" wrapText="false" indent="0" shrinkToFit="false"/>
      <protection locked="true" hidden="false"/>
    </xf>
    <xf numFmtId="165" fontId="4" fillId="7" borderId="24" xfId="0" applyFont="true" applyBorder="true" applyAlignment="true" applyProtection="false">
      <alignment horizontal="center" vertical="center" textRotation="0" wrapText="false" indent="0" shrinkToFit="false"/>
      <protection locked="true" hidden="false"/>
    </xf>
    <xf numFmtId="165" fontId="4" fillId="7" borderId="20" xfId="0" applyFont="true" applyBorder="true" applyAlignment="true" applyProtection="false">
      <alignment horizontal="center" vertical="center" textRotation="0" wrapText="false" indent="0" shrinkToFit="false"/>
      <protection locked="true" hidden="false"/>
    </xf>
    <xf numFmtId="164" fontId="6" fillId="7" borderId="21" xfId="0" applyFont="true" applyBorder="true" applyAlignment="true" applyProtection="false">
      <alignment horizontal="left" vertical="center" textRotation="0" wrapText="false" indent="0" shrinkToFit="false"/>
      <protection locked="true" hidden="false"/>
    </xf>
    <xf numFmtId="164" fontId="6" fillId="7" borderId="13" xfId="0" applyFont="true" applyBorder="true" applyAlignment="true" applyProtection="false">
      <alignment horizontal="left" vertical="center" textRotation="0" wrapText="false" indent="0" shrinkToFit="false"/>
      <protection locked="true" hidden="false"/>
    </xf>
    <xf numFmtId="164" fontId="6" fillId="7" borderId="3" xfId="0" applyFont="true" applyBorder="true" applyAlignment="true" applyProtection="false">
      <alignment horizontal="general" vertical="center" textRotation="0" wrapText="true" indent="0" shrinkToFit="false"/>
      <protection locked="true" hidden="false"/>
    </xf>
    <xf numFmtId="170" fontId="4" fillId="7" borderId="4" xfId="0" applyFont="true" applyBorder="true" applyAlignment="true" applyProtection="false">
      <alignment horizontal="general" vertical="center" textRotation="0" wrapText="false" indent="0" shrinkToFit="false"/>
      <protection locked="true" hidden="false"/>
    </xf>
    <xf numFmtId="164" fontId="6" fillId="3" borderId="16" xfId="0" applyFont="true" applyBorder="true" applyAlignment="true" applyProtection="false">
      <alignment horizontal="left" vertical="center" textRotation="0" wrapText="false" indent="0" shrinkToFit="false"/>
      <protection locked="true" hidden="false"/>
    </xf>
    <xf numFmtId="164" fontId="6" fillId="3" borderId="18" xfId="0" applyFont="true" applyBorder="true" applyAlignment="true" applyProtection="false">
      <alignment horizontal="left" vertical="center" textRotation="0" wrapText="false" indent="0" shrinkToFit="false"/>
      <protection locked="true" hidden="false"/>
    </xf>
    <xf numFmtId="164" fontId="4" fillId="3" borderId="18" xfId="0" applyFont="true" applyBorder="true" applyAlignment="true" applyProtection="false">
      <alignment horizontal="center" vertical="center" textRotation="0" wrapText="false" indent="0" shrinkToFit="false"/>
      <protection locked="true" hidden="false"/>
    </xf>
    <xf numFmtId="164" fontId="6" fillId="3" borderId="16" xfId="0" applyFont="true" applyBorder="true" applyAlignment="true" applyProtection="false">
      <alignment horizontal="left" vertical="center" textRotation="0" wrapText="true" indent="0" shrinkToFit="false"/>
      <protection locked="true" hidden="false"/>
    </xf>
    <xf numFmtId="164" fontId="6" fillId="3" borderId="18" xfId="0" applyFont="true" applyBorder="true" applyAlignment="true" applyProtection="false">
      <alignment horizontal="left" vertical="center" textRotation="0" wrapText="true" indent="0" shrinkToFit="false"/>
      <protection locked="true" hidden="false"/>
    </xf>
    <xf numFmtId="172" fontId="4" fillId="3" borderId="18" xfId="0" applyFont="true" applyBorder="true" applyAlignment="true" applyProtection="false">
      <alignment horizontal="center" vertical="center" textRotation="0" wrapText="false" indent="0" shrinkToFit="false"/>
      <protection locked="true" hidden="false"/>
    </xf>
    <xf numFmtId="173" fontId="4" fillId="3" borderId="18" xfId="0" applyFont="true" applyBorder="true" applyAlignment="true" applyProtection="false">
      <alignment horizontal="center" vertical="center" textRotation="0" wrapText="false" indent="0" shrinkToFit="false"/>
      <protection locked="true" hidden="false"/>
    </xf>
    <xf numFmtId="164" fontId="6" fillId="7" borderId="3" xfId="0" applyFont="true" applyBorder="true" applyAlignment="true" applyProtection="false">
      <alignment horizontal="general" vertical="center" textRotation="0" wrapText="false" indent="0" shrinkToFit="false"/>
      <protection locked="true" hidden="false"/>
    </xf>
    <xf numFmtId="171" fontId="6" fillId="0" borderId="0" xfId="0" applyFont="true" applyBorder="false" applyAlignment="true" applyProtection="false">
      <alignment horizontal="general" vertical="center" textRotation="0" wrapText="false" indent="0" shrinkToFit="false"/>
      <protection locked="true" hidden="false"/>
    </xf>
    <xf numFmtId="164" fontId="6" fillId="8" borderId="16" xfId="0" applyFont="true" applyBorder="true" applyAlignment="true" applyProtection="false">
      <alignment horizontal="left" vertical="center" textRotation="0" wrapText="false" indent="0" shrinkToFit="false"/>
      <protection locked="true" hidden="false"/>
    </xf>
    <xf numFmtId="164" fontId="6" fillId="8" borderId="18" xfId="0" applyFont="true" applyBorder="true" applyAlignment="true" applyProtection="false">
      <alignment horizontal="left" vertical="center" textRotation="0" wrapText="false" indent="0" shrinkToFit="false"/>
      <protection locked="true" hidden="false"/>
    </xf>
    <xf numFmtId="164" fontId="4" fillId="8" borderId="18" xfId="0" applyFont="true" applyBorder="true" applyAlignment="true" applyProtection="false">
      <alignment horizontal="center" vertical="center" textRotation="0" wrapText="false" indent="0" shrinkToFit="false"/>
      <protection locked="true" hidden="false"/>
    </xf>
    <xf numFmtId="164" fontId="6" fillId="6" borderId="16" xfId="0" applyFont="true" applyBorder="true" applyAlignment="true" applyProtection="false">
      <alignment horizontal="left" vertical="center" textRotation="0" wrapText="false" indent="0" shrinkToFit="false"/>
      <protection locked="true" hidden="false"/>
    </xf>
    <xf numFmtId="164" fontId="6" fillId="6" borderId="18" xfId="0" applyFont="true" applyBorder="true" applyAlignment="true" applyProtection="false">
      <alignment horizontal="left" vertical="center" textRotation="0" wrapText="false" indent="0" shrinkToFit="false"/>
      <protection locked="true" hidden="false"/>
    </xf>
    <xf numFmtId="165" fontId="4" fillId="6" borderId="18" xfId="0" applyFont="true" applyBorder="true" applyAlignment="true" applyProtection="false">
      <alignment horizontal="center" vertical="center" textRotation="0" wrapText="false" indent="0" shrinkToFit="false"/>
      <protection locked="true" hidden="false"/>
    </xf>
    <xf numFmtId="164" fontId="6" fillId="7" borderId="7" xfId="0" applyFont="true" applyBorder="true" applyAlignment="true" applyProtection="false">
      <alignment horizontal="left" vertical="center" textRotation="0" wrapText="false" indent="0" shrinkToFit="false"/>
      <protection locked="true" hidden="false"/>
    </xf>
    <xf numFmtId="166" fontId="9" fillId="0" borderId="8" xfId="0" applyFont="true" applyBorder="true" applyAlignment="true" applyProtection="false">
      <alignment horizontal="general" vertical="center" textRotation="0" wrapText="false" indent="0" shrinkToFit="false"/>
      <protection locked="true" hidden="false"/>
    </xf>
    <xf numFmtId="165" fontId="4" fillId="8" borderId="18" xfId="0" applyFont="true" applyBorder="true" applyAlignment="true" applyProtection="false">
      <alignment horizontal="center" vertical="center" textRotation="0" wrapText="false" indent="0" shrinkToFit="false"/>
      <protection locked="true" hidden="false"/>
    </xf>
    <xf numFmtId="164" fontId="6" fillId="6" borderId="16" xfId="0" applyFont="true" applyBorder="true" applyAlignment="true" applyProtection="false">
      <alignment horizontal="center" vertical="center" textRotation="0" wrapText="false" indent="0" shrinkToFit="false"/>
      <protection locked="true" hidden="false"/>
    </xf>
    <xf numFmtId="164" fontId="6" fillId="6" borderId="17" xfId="0" applyFont="true" applyBorder="true" applyAlignment="true" applyProtection="false">
      <alignment horizontal="center" vertical="center" textRotation="0" wrapText="false" indent="0" shrinkToFit="false"/>
      <protection locked="true" hidden="false"/>
    </xf>
    <xf numFmtId="164" fontId="6" fillId="6" borderId="18" xfId="0" applyFont="true" applyBorder="true" applyAlignment="true" applyProtection="false">
      <alignment horizontal="center" vertical="center" textRotation="0" wrapText="false" indent="0" shrinkToFit="false"/>
      <protection locked="true" hidden="false"/>
    </xf>
    <xf numFmtId="164" fontId="6" fillId="7" borderId="10" xfId="0" applyFont="true" applyBorder="true" applyAlignment="true" applyProtection="false">
      <alignment horizontal="left" vertical="center" textRotation="0" wrapText="false" indent="0" shrinkToFit="false"/>
      <protection locked="true" hidden="false"/>
    </xf>
    <xf numFmtId="164" fontId="4" fillId="6" borderId="5" xfId="0" applyFont="true" applyBorder="true" applyAlignment="true" applyProtection="false">
      <alignment horizontal="center" vertical="center" textRotation="0" wrapText="true" indent="0" shrinkToFit="false"/>
      <protection locked="true" hidden="false"/>
    </xf>
    <xf numFmtId="164" fontId="6" fillId="7" borderId="13" xfId="0" applyFont="true" applyBorder="true" applyAlignment="true" applyProtection="false">
      <alignment horizontal="general" vertical="center" textRotation="0" wrapText="false" indent="0" shrinkToFit="false"/>
      <protection locked="true" hidden="false"/>
    </xf>
    <xf numFmtId="164" fontId="9" fillId="0" borderId="14" xfId="0" applyFont="true" applyBorder="true" applyAlignment="true" applyProtection="false">
      <alignment horizontal="general" vertical="center" textRotation="0" wrapText="false" indent="0" shrinkToFit="false"/>
      <protection locked="true" hidden="false"/>
    </xf>
    <xf numFmtId="164" fontId="4" fillId="0" borderId="37" xfId="0" applyFont="true" applyBorder="true" applyAlignment="true" applyProtection="false">
      <alignment horizontal="general" vertical="center" textRotation="0" wrapText="false" indent="0" shrinkToFit="false"/>
      <protection locked="true" hidden="false"/>
    </xf>
    <xf numFmtId="164" fontId="4" fillId="0" borderId="36" xfId="0" applyFont="true" applyBorder="true" applyAlignment="true" applyProtection="false">
      <alignment horizontal="general" vertical="center" textRotation="0" wrapText="false" indent="0" shrinkToFit="false"/>
      <protection locked="true" hidden="false"/>
    </xf>
    <xf numFmtId="164" fontId="4" fillId="9" borderId="36" xfId="0" applyFont="true" applyBorder="true" applyAlignment="true" applyProtection="false">
      <alignment horizontal="general" vertical="center" textRotation="0" wrapText="false" indent="0" shrinkToFit="false"/>
      <protection locked="true" hidden="false"/>
    </xf>
    <xf numFmtId="164" fontId="4" fillId="0" borderId="38" xfId="0" applyFont="true" applyBorder="true" applyAlignment="true" applyProtection="false">
      <alignment horizontal="general" vertical="center"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74" fontId="10" fillId="9" borderId="16" xfId="0" applyFont="true" applyBorder="true" applyAlignment="true" applyProtection="false">
      <alignment horizontal="center" vertical="bottom" textRotation="0" wrapText="false" indent="0" shrinkToFit="false"/>
      <protection locked="true" hidden="false"/>
    </xf>
    <xf numFmtId="174" fontId="10" fillId="9" borderId="17" xfId="0" applyFont="true" applyBorder="true" applyAlignment="true" applyProtection="false">
      <alignment horizontal="center" vertical="bottom" textRotation="0" wrapText="false" indent="0" shrinkToFit="false"/>
      <protection locked="true" hidden="false"/>
    </xf>
    <xf numFmtId="173" fontId="10" fillId="9" borderId="17" xfId="0" applyFont="true" applyBorder="true" applyAlignment="true" applyProtection="false">
      <alignment horizontal="center" vertical="bottom" textRotation="0" wrapText="false" indent="0" shrinkToFit="false"/>
      <protection locked="true" hidden="false"/>
    </xf>
    <xf numFmtId="175" fontId="10" fillId="9" borderId="17" xfId="0" applyFont="true" applyBorder="true" applyAlignment="true" applyProtection="false">
      <alignment horizontal="center" vertical="bottom" textRotation="0" wrapText="false" indent="0" shrinkToFit="false"/>
      <protection locked="true" hidden="false"/>
    </xf>
    <xf numFmtId="176" fontId="10" fillId="9" borderId="17" xfId="0" applyFont="true" applyBorder="true" applyAlignment="true" applyProtection="false">
      <alignment horizontal="center" vertical="bottom" textRotation="0" wrapText="false" indent="0" shrinkToFit="false"/>
      <protection locked="true" hidden="false"/>
    </xf>
    <xf numFmtId="173" fontId="10" fillId="9" borderId="39" xfId="0" applyFont="true" applyBorder="true" applyAlignment="true" applyProtection="false">
      <alignment horizontal="center" vertical="bottom" textRotation="0" wrapText="false" indent="0" shrinkToFit="false"/>
      <protection locked="true" hidden="false"/>
    </xf>
    <xf numFmtId="164" fontId="4" fillId="9" borderId="5"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6" fillId="10" borderId="28" xfId="0" applyFont="true" applyBorder="true" applyAlignment="true" applyProtection="false">
      <alignment horizontal="center" vertical="center" textRotation="0" wrapText="true" indent="0" shrinkToFit="false"/>
      <protection locked="true" hidden="false"/>
    </xf>
    <xf numFmtId="164" fontId="6" fillId="10" borderId="29" xfId="0" applyFont="true" applyBorder="true" applyAlignment="true" applyProtection="false">
      <alignment horizontal="center" vertical="center" textRotation="0" wrapText="true" indent="0" shrinkToFit="false"/>
      <protection locked="true" hidden="false"/>
    </xf>
    <xf numFmtId="173" fontId="6" fillId="10" borderId="29" xfId="0" applyFont="true" applyBorder="true" applyAlignment="true" applyProtection="false">
      <alignment horizontal="center" vertical="center" textRotation="0" wrapText="true" indent="0" shrinkToFit="false"/>
      <protection locked="true" hidden="false"/>
    </xf>
    <xf numFmtId="175" fontId="6" fillId="11" borderId="29" xfId="0" applyFont="true" applyBorder="true" applyAlignment="true" applyProtection="false">
      <alignment horizontal="center" vertical="center" textRotation="0" wrapText="true" indent="0" shrinkToFit="false"/>
      <protection locked="true" hidden="false"/>
    </xf>
    <xf numFmtId="176" fontId="6" fillId="2" borderId="29" xfId="0" applyFont="true" applyBorder="true" applyAlignment="true" applyProtection="false">
      <alignment horizontal="center" vertical="center" textRotation="0" wrapText="true" indent="0" shrinkToFit="false"/>
      <protection locked="true" hidden="false"/>
    </xf>
    <xf numFmtId="167" fontId="6" fillId="11" borderId="29" xfId="0" applyFont="true" applyBorder="true" applyAlignment="true" applyProtection="false">
      <alignment horizontal="center" vertical="center" textRotation="0" wrapText="true" indent="0" shrinkToFit="false"/>
      <protection locked="true" hidden="false"/>
    </xf>
    <xf numFmtId="167" fontId="6" fillId="2" borderId="29" xfId="0" applyFont="true" applyBorder="true" applyAlignment="true" applyProtection="false">
      <alignment horizontal="center" vertical="center" textRotation="0" wrapText="true" indent="0" shrinkToFit="false"/>
      <protection locked="true" hidden="false"/>
    </xf>
    <xf numFmtId="173" fontId="6" fillId="11" borderId="29" xfId="0" applyFont="true" applyBorder="true" applyAlignment="true" applyProtection="false">
      <alignment horizontal="center" vertical="center" textRotation="0" wrapText="true" indent="0" shrinkToFit="false"/>
      <protection locked="true" hidden="false"/>
    </xf>
    <xf numFmtId="164" fontId="6" fillId="11" borderId="30"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8" borderId="7" xfId="0" applyFont="true" applyBorder="true" applyAlignment="true" applyProtection="false">
      <alignment horizontal="center" vertical="bottom" textRotation="0" wrapText="false" indent="0" shrinkToFit="false"/>
      <protection locked="true" hidden="false"/>
    </xf>
    <xf numFmtId="164" fontId="4" fillId="8" borderId="34" xfId="0" applyFont="true" applyBorder="true" applyAlignment="false" applyProtection="false">
      <alignment horizontal="general" vertical="bottom" textRotation="0" wrapText="false" indent="0" shrinkToFit="false"/>
      <protection locked="true" hidden="false"/>
    </xf>
    <xf numFmtId="173" fontId="4" fillId="8" borderId="34" xfId="0" applyFont="true" applyBorder="true" applyAlignment="false" applyProtection="false">
      <alignment horizontal="general" vertical="bottom" textRotation="0" wrapText="false" indent="0" shrinkToFit="false"/>
      <protection locked="true" hidden="false"/>
    </xf>
    <xf numFmtId="175" fontId="4" fillId="6" borderId="34" xfId="0" applyFont="true" applyBorder="true" applyAlignment="false" applyProtection="false">
      <alignment horizontal="general" vertical="bottom" textRotation="0" wrapText="false" indent="0" shrinkToFit="false"/>
      <protection locked="true" hidden="false"/>
    </xf>
    <xf numFmtId="176" fontId="4" fillId="7" borderId="34" xfId="0" applyFont="true" applyBorder="true" applyAlignment="false" applyProtection="false">
      <alignment horizontal="general" vertical="bottom" textRotation="0" wrapText="false" indent="0" shrinkToFit="false"/>
      <protection locked="true" hidden="false"/>
    </xf>
    <xf numFmtId="167" fontId="4" fillId="6" borderId="34" xfId="0" applyFont="true" applyBorder="true" applyAlignment="false" applyProtection="false">
      <alignment horizontal="general" vertical="bottom" textRotation="0" wrapText="false" indent="0" shrinkToFit="false"/>
      <protection locked="true" hidden="false"/>
    </xf>
    <xf numFmtId="167" fontId="4" fillId="7" borderId="34" xfId="0" applyFont="true" applyBorder="true" applyAlignment="false" applyProtection="false">
      <alignment horizontal="general" vertical="bottom" textRotation="0" wrapText="false" indent="0" shrinkToFit="false"/>
      <protection locked="true" hidden="false"/>
    </xf>
    <xf numFmtId="173" fontId="4" fillId="6" borderId="34" xfId="0" applyFont="true" applyBorder="true" applyAlignment="false" applyProtection="false">
      <alignment horizontal="general" vertical="bottom" textRotation="0" wrapText="false" indent="0" shrinkToFit="false"/>
      <protection locked="true" hidden="false"/>
    </xf>
    <xf numFmtId="164" fontId="4" fillId="6" borderId="8" xfId="0" applyFont="true" applyBorder="true" applyAlignment="false" applyProtection="false">
      <alignment horizontal="general" vertical="bottom" textRotation="0" wrapText="false" indent="0" shrinkToFit="false"/>
      <protection locked="true" hidden="false"/>
    </xf>
    <xf numFmtId="164" fontId="4" fillId="8" borderId="21" xfId="0" applyFont="true" applyBorder="true" applyAlignment="true" applyProtection="false">
      <alignment horizontal="center" vertical="bottom" textRotation="0" wrapText="false" indent="0" shrinkToFit="false"/>
      <protection locked="true" hidden="false"/>
    </xf>
    <xf numFmtId="164" fontId="4" fillId="8" borderId="25" xfId="0" applyFont="true" applyBorder="true" applyAlignment="false" applyProtection="false">
      <alignment horizontal="general" vertical="bottom" textRotation="0" wrapText="false" indent="0" shrinkToFit="false"/>
      <protection locked="true" hidden="false"/>
    </xf>
    <xf numFmtId="173" fontId="4" fillId="8" borderId="25" xfId="0" applyFont="true" applyBorder="true" applyAlignment="false" applyProtection="false">
      <alignment horizontal="general" vertical="bottom" textRotation="0" wrapText="false" indent="0" shrinkToFit="false"/>
      <protection locked="true" hidden="false"/>
    </xf>
    <xf numFmtId="175" fontId="4" fillId="6" borderId="25" xfId="0" applyFont="true" applyBorder="true" applyAlignment="false" applyProtection="false">
      <alignment horizontal="general" vertical="bottom" textRotation="0" wrapText="false" indent="0" shrinkToFit="false"/>
      <protection locked="true" hidden="false"/>
    </xf>
    <xf numFmtId="167" fontId="4" fillId="6" borderId="25" xfId="0" applyFont="true" applyBorder="true" applyAlignment="false" applyProtection="false">
      <alignment horizontal="general" vertical="bottom" textRotation="0" wrapText="false" indent="0" shrinkToFit="false"/>
      <protection locked="true" hidden="false"/>
    </xf>
    <xf numFmtId="173" fontId="4" fillId="6" borderId="25" xfId="0" applyFont="true" applyBorder="true" applyAlignment="false" applyProtection="false">
      <alignment horizontal="general" vertical="bottom" textRotation="0" wrapText="false" indent="0" shrinkToFit="false"/>
      <protection locked="true" hidden="false"/>
    </xf>
    <xf numFmtId="164" fontId="4" fillId="6" borderId="11" xfId="0" applyFont="true" applyBorder="true" applyAlignment="false" applyProtection="false">
      <alignment horizontal="general" vertical="bottom" textRotation="0" wrapText="false" indent="0" shrinkToFit="false"/>
      <protection locked="true" hidden="false"/>
    </xf>
    <xf numFmtId="164" fontId="4" fillId="8" borderId="13" xfId="0" applyFont="true" applyBorder="true" applyAlignment="true" applyProtection="false">
      <alignment horizontal="center" vertical="bottom" textRotation="0" wrapText="false" indent="0" shrinkToFit="false"/>
      <protection locked="true" hidden="false"/>
    </xf>
    <xf numFmtId="164" fontId="4" fillId="8" borderId="27" xfId="0" applyFont="true" applyBorder="true" applyAlignment="false" applyProtection="false">
      <alignment horizontal="general" vertical="bottom" textRotation="0" wrapText="false" indent="0" shrinkToFit="false"/>
      <protection locked="true" hidden="false"/>
    </xf>
    <xf numFmtId="173" fontId="4" fillId="8" borderId="27" xfId="0" applyFont="true" applyBorder="true" applyAlignment="false" applyProtection="false">
      <alignment horizontal="general" vertical="bottom" textRotation="0" wrapText="false" indent="0" shrinkToFit="false"/>
      <protection locked="true" hidden="false"/>
    </xf>
    <xf numFmtId="175" fontId="4" fillId="6" borderId="27" xfId="0" applyFont="true" applyBorder="true" applyAlignment="false" applyProtection="false">
      <alignment horizontal="general" vertical="bottom" textRotation="0" wrapText="false" indent="0" shrinkToFit="false"/>
      <protection locked="true" hidden="false"/>
    </xf>
    <xf numFmtId="176" fontId="4" fillId="7" borderId="29" xfId="0" applyFont="true" applyBorder="true" applyAlignment="false" applyProtection="false">
      <alignment horizontal="general" vertical="bottom" textRotation="0" wrapText="false" indent="0" shrinkToFit="false"/>
      <protection locked="true" hidden="false"/>
    </xf>
    <xf numFmtId="167" fontId="4" fillId="6" borderId="27" xfId="0" applyFont="true" applyBorder="true" applyAlignment="false" applyProtection="false">
      <alignment horizontal="general" vertical="bottom" textRotation="0" wrapText="false" indent="0" shrinkToFit="false"/>
      <protection locked="true" hidden="false"/>
    </xf>
    <xf numFmtId="167" fontId="4" fillId="7" borderId="29" xfId="0" applyFont="true" applyBorder="true" applyAlignment="false" applyProtection="false">
      <alignment horizontal="general" vertical="bottom" textRotation="0" wrapText="false" indent="0" shrinkToFit="false"/>
      <protection locked="true" hidden="false"/>
    </xf>
    <xf numFmtId="173" fontId="4" fillId="6" borderId="27" xfId="0" applyFont="true" applyBorder="true" applyAlignment="false" applyProtection="false">
      <alignment horizontal="general" vertical="bottom" textRotation="0" wrapText="false" indent="0" shrinkToFit="false"/>
      <protection locked="true" hidden="false"/>
    </xf>
    <xf numFmtId="164" fontId="4" fillId="6" borderId="14" xfId="0" applyFont="true" applyBorder="true" applyAlignment="false" applyProtection="false">
      <alignment horizontal="general" vertical="bottom" textRotation="0" wrapText="false" indent="0" shrinkToFit="false"/>
      <protection locked="true" hidden="false"/>
    </xf>
    <xf numFmtId="173" fontId="4" fillId="0" borderId="0" xfId="0" applyFont="true" applyBorder="false" applyAlignment="false" applyProtection="false">
      <alignment horizontal="general" vertical="bottom" textRotation="0" wrapText="false" indent="0" shrinkToFit="false"/>
      <protection locked="true" hidden="false"/>
    </xf>
    <xf numFmtId="175" fontId="4" fillId="0" borderId="0" xfId="0" applyFont="true" applyBorder="false" applyAlignment="false" applyProtection="false">
      <alignment horizontal="general" vertical="bottom" textRotation="0" wrapText="false" indent="0" shrinkToFit="false"/>
      <protection locked="true" hidden="false"/>
    </xf>
    <xf numFmtId="176" fontId="4" fillId="0" borderId="0" xfId="0" applyFont="tru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74" fontId="11" fillId="9" borderId="5" xfId="0" applyFont="true" applyBorder="true" applyAlignment="true" applyProtection="false">
      <alignment horizontal="center" vertical="bottom" textRotation="0" wrapText="true" indent="0" shrinkToFit="false"/>
      <protection locked="true" hidden="false"/>
    </xf>
    <xf numFmtId="167" fontId="0" fillId="9" borderId="5"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2" fillId="10" borderId="3" xfId="0" applyFont="true" applyBorder="true" applyAlignment="true" applyProtection="false">
      <alignment horizontal="center" vertical="center" textRotation="0" wrapText="true" indent="0" shrinkToFit="false"/>
      <protection locked="true" hidden="false"/>
    </xf>
    <xf numFmtId="164" fontId="12" fillId="10" borderId="22" xfId="0" applyFont="true" applyBorder="true" applyAlignment="true" applyProtection="false">
      <alignment horizontal="center" vertical="center" textRotation="0" wrapText="false" indent="0" shrinkToFit="false"/>
      <protection locked="true" hidden="false"/>
    </xf>
    <xf numFmtId="164" fontId="12" fillId="11" borderId="22" xfId="0" applyFont="true" applyBorder="true" applyAlignment="true" applyProtection="false">
      <alignment horizontal="center" vertical="center" textRotation="0" wrapText="false" indent="0" shrinkToFit="false"/>
      <protection locked="true" hidden="false"/>
    </xf>
    <xf numFmtId="173" fontId="12" fillId="11" borderId="22" xfId="0" applyFont="true" applyBorder="true" applyAlignment="true" applyProtection="false">
      <alignment horizontal="center" vertical="center" textRotation="0" wrapText="true" indent="0" shrinkToFit="false"/>
      <protection locked="true" hidden="false"/>
    </xf>
    <xf numFmtId="167" fontId="12" fillId="11" borderId="22" xfId="0" applyFont="true" applyBorder="true" applyAlignment="true" applyProtection="false">
      <alignment horizontal="center" vertical="center" textRotation="0" wrapText="true" indent="0" shrinkToFit="false"/>
      <protection locked="true" hidden="false"/>
    </xf>
    <xf numFmtId="177" fontId="12" fillId="11" borderId="22" xfId="0" applyFont="true" applyBorder="true" applyAlignment="true" applyProtection="false">
      <alignment horizontal="center" vertical="center" textRotation="0" wrapText="true" indent="0" shrinkToFit="false"/>
      <protection locked="true" hidden="false"/>
    </xf>
    <xf numFmtId="164" fontId="12" fillId="11" borderId="22" xfId="0" applyFont="true" applyBorder="true" applyAlignment="true" applyProtection="false">
      <alignment horizontal="center" vertical="center" textRotation="0" wrapText="true" indent="0" shrinkToFit="false"/>
      <protection locked="true" hidden="false"/>
    </xf>
    <xf numFmtId="167" fontId="12" fillId="2" borderId="22" xfId="0" applyFont="true" applyBorder="true" applyAlignment="true" applyProtection="false">
      <alignment horizontal="center" vertical="center" textRotation="0" wrapText="true" indent="0" shrinkToFit="false"/>
      <protection locked="true" hidden="false"/>
    </xf>
    <xf numFmtId="167" fontId="12" fillId="2" borderId="4" xfId="0" applyFont="true" applyBorder="true" applyAlignment="true" applyProtection="false">
      <alignment horizontal="center" vertical="center" textRotation="0" wrapText="true" indent="0" shrinkToFit="false"/>
      <protection locked="true" hidden="false"/>
    </xf>
    <xf numFmtId="164" fontId="0" fillId="8" borderId="7" xfId="0" applyFont="true" applyBorder="true" applyAlignment="true" applyProtection="false">
      <alignment horizontal="center" vertical="center" textRotation="0" wrapText="true" indent="0" shrinkToFit="false"/>
      <protection locked="true" hidden="false"/>
    </xf>
    <xf numFmtId="164" fontId="0" fillId="8" borderId="34" xfId="0" applyFont="true" applyBorder="true" applyAlignment="true" applyProtection="false">
      <alignment horizontal="left" vertical="center" textRotation="0" wrapText="true" indent="0" shrinkToFit="false"/>
      <protection locked="true" hidden="false"/>
    </xf>
    <xf numFmtId="164" fontId="0" fillId="6" borderId="34" xfId="0" applyFont="true" applyBorder="true" applyAlignment="true" applyProtection="false">
      <alignment horizontal="general" vertical="center" textRotation="0" wrapText="true" indent="0" shrinkToFit="false"/>
      <protection locked="true" hidden="false"/>
    </xf>
    <xf numFmtId="173" fontId="0" fillId="6" borderId="34" xfId="0" applyFont="true" applyBorder="true" applyAlignment="true" applyProtection="false">
      <alignment horizontal="general" vertical="center" textRotation="0" wrapText="true" indent="0" shrinkToFit="false"/>
      <protection locked="true" hidden="false"/>
    </xf>
    <xf numFmtId="167" fontId="0" fillId="6" borderId="34" xfId="0" applyFont="true" applyBorder="true" applyAlignment="true" applyProtection="false">
      <alignment horizontal="general" vertical="center" textRotation="0" wrapText="true" indent="0" shrinkToFit="false"/>
      <protection locked="true" hidden="false"/>
    </xf>
    <xf numFmtId="177" fontId="0" fillId="6" borderId="34" xfId="0" applyFont="true" applyBorder="true" applyAlignment="true" applyProtection="false">
      <alignment horizontal="general" vertical="center" textRotation="0" wrapText="true" indent="0" shrinkToFit="false"/>
      <protection locked="true" hidden="false"/>
    </xf>
    <xf numFmtId="175" fontId="0" fillId="6" borderId="34" xfId="0" applyFont="true" applyBorder="true" applyAlignment="true" applyProtection="false">
      <alignment horizontal="general" vertical="center" textRotation="0" wrapText="true" indent="0" shrinkToFit="false"/>
      <protection locked="true" hidden="false"/>
    </xf>
    <xf numFmtId="170" fontId="0" fillId="7" borderId="34" xfId="0" applyFont="true" applyBorder="true" applyAlignment="true" applyProtection="false">
      <alignment horizontal="general" vertical="center" textRotation="0" wrapText="true" indent="0" shrinkToFit="false"/>
      <protection locked="true" hidden="false"/>
    </xf>
    <xf numFmtId="167" fontId="0" fillId="7" borderId="8" xfId="0" applyFont="true" applyBorder="true" applyAlignment="true" applyProtection="false">
      <alignment horizontal="general" vertical="center" textRotation="0" wrapText="true" indent="0" shrinkToFit="false"/>
      <protection locked="true" hidden="false"/>
    </xf>
    <xf numFmtId="164" fontId="0" fillId="8" borderId="21" xfId="0" applyFont="true" applyBorder="true" applyAlignment="true" applyProtection="false">
      <alignment horizontal="center" vertical="center" textRotation="0" wrapText="true" indent="0" shrinkToFit="false"/>
      <protection locked="true" hidden="false"/>
    </xf>
    <xf numFmtId="164" fontId="0" fillId="8" borderId="25" xfId="0" applyFont="true" applyBorder="true" applyAlignment="true" applyProtection="false">
      <alignment horizontal="left" vertical="center" textRotation="0" wrapText="true" indent="0" shrinkToFit="false"/>
      <protection locked="true" hidden="false"/>
    </xf>
    <xf numFmtId="164" fontId="0" fillId="6" borderId="25" xfId="0" applyFont="true" applyBorder="true" applyAlignment="true" applyProtection="false">
      <alignment horizontal="general" vertical="center" textRotation="0" wrapText="true" indent="0" shrinkToFit="false"/>
      <protection locked="true" hidden="false"/>
    </xf>
    <xf numFmtId="173" fontId="0" fillId="6" borderId="25" xfId="0" applyFont="true" applyBorder="true" applyAlignment="true" applyProtection="false">
      <alignment horizontal="general" vertical="center" textRotation="0" wrapText="true" indent="0" shrinkToFit="false"/>
      <protection locked="true" hidden="false"/>
    </xf>
    <xf numFmtId="167" fontId="0" fillId="6" borderId="25" xfId="0" applyFont="true" applyBorder="true" applyAlignment="true" applyProtection="false">
      <alignment horizontal="general" vertical="center" textRotation="0" wrapText="true" indent="0" shrinkToFit="false"/>
      <protection locked="true" hidden="false"/>
    </xf>
    <xf numFmtId="177" fontId="0" fillId="6" borderId="25" xfId="0" applyFont="true" applyBorder="true" applyAlignment="true" applyProtection="false">
      <alignment horizontal="general" vertical="center" textRotation="0" wrapText="true" indent="0" shrinkToFit="false"/>
      <protection locked="true" hidden="false"/>
    </xf>
    <xf numFmtId="175" fontId="0" fillId="6" borderId="25" xfId="0" applyFont="true" applyBorder="true" applyAlignment="true" applyProtection="false">
      <alignment horizontal="general" vertical="center" textRotation="0" wrapText="true" indent="0" shrinkToFit="false"/>
      <protection locked="true" hidden="false"/>
    </xf>
    <xf numFmtId="170" fontId="0" fillId="7" borderId="25" xfId="0" applyFont="true" applyBorder="true" applyAlignment="true" applyProtection="false">
      <alignment horizontal="general" vertical="center" textRotation="0" wrapText="true" indent="0" shrinkToFit="false"/>
      <protection locked="true" hidden="false"/>
    </xf>
    <xf numFmtId="167" fontId="0" fillId="7" borderId="11" xfId="0" applyFont="true" applyBorder="true" applyAlignment="true" applyProtection="false">
      <alignment horizontal="general" vertical="center" textRotation="0" wrapText="true" indent="0" shrinkToFit="false"/>
      <protection locked="true" hidden="false"/>
    </xf>
    <xf numFmtId="164" fontId="0" fillId="8" borderId="13" xfId="0" applyFont="true" applyBorder="true" applyAlignment="true" applyProtection="false">
      <alignment horizontal="center" vertical="center" textRotation="0" wrapText="true" indent="0" shrinkToFit="false"/>
      <protection locked="true" hidden="false"/>
    </xf>
    <xf numFmtId="164" fontId="0" fillId="8" borderId="27" xfId="0" applyFont="true" applyBorder="true" applyAlignment="true" applyProtection="false">
      <alignment horizontal="left" vertical="center" textRotation="0" wrapText="true" indent="0" shrinkToFit="false"/>
      <protection locked="true" hidden="false"/>
    </xf>
    <xf numFmtId="164" fontId="0" fillId="6" borderId="27" xfId="0" applyFont="true" applyBorder="true" applyAlignment="true" applyProtection="false">
      <alignment horizontal="general" vertical="center" textRotation="0" wrapText="true" indent="0" shrinkToFit="false"/>
      <protection locked="true" hidden="false"/>
    </xf>
    <xf numFmtId="173" fontId="0" fillId="6" borderId="27" xfId="0" applyFont="true" applyBorder="true" applyAlignment="true" applyProtection="false">
      <alignment horizontal="general" vertical="center" textRotation="0" wrapText="true" indent="0" shrinkToFit="false"/>
      <protection locked="true" hidden="false"/>
    </xf>
    <xf numFmtId="167" fontId="0" fillId="6" borderId="27" xfId="0" applyFont="true" applyBorder="true" applyAlignment="true" applyProtection="false">
      <alignment horizontal="general" vertical="center" textRotation="0" wrapText="true" indent="0" shrinkToFit="false"/>
      <protection locked="true" hidden="false"/>
    </xf>
    <xf numFmtId="177" fontId="0" fillId="6" borderId="27" xfId="0" applyFont="true" applyBorder="true" applyAlignment="true" applyProtection="false">
      <alignment horizontal="general" vertical="center" textRotation="0" wrapText="true" indent="0" shrinkToFit="false"/>
      <protection locked="true" hidden="false"/>
    </xf>
    <xf numFmtId="175" fontId="0" fillId="6" borderId="27" xfId="0" applyFont="true" applyBorder="true" applyAlignment="true" applyProtection="false">
      <alignment horizontal="general" vertical="center" textRotation="0" wrapText="true" indent="0" shrinkToFit="false"/>
      <protection locked="true" hidden="false"/>
    </xf>
    <xf numFmtId="170" fontId="0" fillId="7" borderId="27" xfId="0" applyFont="true" applyBorder="true" applyAlignment="true" applyProtection="false">
      <alignment horizontal="general" vertical="center" textRotation="0" wrapText="true" indent="0" shrinkToFit="false"/>
      <protection locked="true" hidden="false"/>
    </xf>
    <xf numFmtId="167" fontId="0" fillId="7" borderId="14" xfId="0" applyFont="true" applyBorder="true" applyAlignment="true" applyProtection="false">
      <alignment horizontal="general" vertical="center" textRotation="0" wrapText="true" indent="0" shrinkToFit="false"/>
      <protection locked="true" hidden="false"/>
    </xf>
    <xf numFmtId="166" fontId="13"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73" fontId="0"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true" applyBorder="false" applyAlignment="true" applyProtection="false">
      <alignment horizontal="general" vertical="bottom" textRotation="0" wrapText="true" indent="0" shrinkToFit="false"/>
      <protection locked="true" hidden="false"/>
    </xf>
    <xf numFmtId="177" fontId="0" fillId="0" borderId="0" xfId="0" applyFont="true" applyBorder="false" applyAlignment="true" applyProtection="false">
      <alignment horizontal="center" vertical="center" textRotation="0" wrapText="true" indent="0" shrinkToFit="false"/>
      <protection locked="true" hidden="false"/>
    </xf>
    <xf numFmtId="175"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70" fontId="0" fillId="7" borderId="5" xfId="0" applyFont="true" applyBorder="true" applyAlignment="false" applyProtection="false">
      <alignment horizontal="general" vertical="bottom" textRotation="0" wrapText="false" indent="0" shrinkToFit="false"/>
      <protection locked="true" hidden="false"/>
    </xf>
    <xf numFmtId="167" fontId="0" fillId="7" borderId="5" xfId="0" applyFont="true" applyBorder="true" applyAlignment="false" applyProtection="false">
      <alignment horizontal="general" vertical="bottom" textRotation="0" wrapText="false" indent="0" shrinkToFit="false"/>
      <protection locked="true" hidden="false"/>
    </xf>
    <xf numFmtId="166" fontId="13" fillId="0" borderId="0" xfId="0" applyFont="true" applyBorder="false" applyAlignment="true" applyProtection="false">
      <alignment horizontal="center" vertical="bottom" textRotation="0" wrapText="false" indent="0" shrinkToFit="false"/>
      <protection locked="true" hidden="false"/>
    </xf>
    <xf numFmtId="173"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77" fontId="0" fillId="0" borderId="0" xfId="0" applyFont="true" applyBorder="false" applyAlignment="true" applyProtection="false">
      <alignment horizontal="center" vertical="center" textRotation="0" wrapText="false" indent="0" shrinkToFit="false"/>
      <protection locked="true" hidden="false"/>
    </xf>
    <xf numFmtId="175"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4" fillId="0" borderId="5" xfId="0" applyFont="true" applyBorder="true" applyAlignment="true" applyProtection="false">
      <alignment horizontal="center" vertical="bottom" textRotation="0" wrapText="false" indent="0" shrinkToFit="false"/>
      <protection locked="true" hidden="false"/>
    </xf>
    <xf numFmtId="165" fontId="0" fillId="9" borderId="5" xfId="0" applyFont="true" applyBorder="true" applyAlignment="false" applyProtection="false">
      <alignment horizontal="general" vertical="bottom" textRotation="0" wrapText="false" indent="0" shrinkToFit="false"/>
      <protection locked="true" hidden="false"/>
    </xf>
    <xf numFmtId="164" fontId="12" fillId="10" borderId="22" xfId="0" applyFont="true" applyBorder="true" applyAlignment="true" applyProtection="false">
      <alignment horizontal="center" vertical="center" textRotation="0" wrapText="true" indent="0" shrinkToFit="false"/>
      <protection locked="true" hidden="false"/>
    </xf>
    <xf numFmtId="165" fontId="12" fillId="11" borderId="4" xfId="0" applyFont="true" applyBorder="true" applyAlignment="true" applyProtection="false">
      <alignment horizontal="center" vertical="center" textRotation="0" wrapText="true" indent="0" shrinkToFit="false"/>
      <protection locked="true" hidden="false"/>
    </xf>
    <xf numFmtId="164" fontId="0" fillId="8" borderId="7" xfId="0" applyFont="true" applyBorder="true" applyAlignment="true" applyProtection="false">
      <alignment horizontal="center" vertical="center" textRotation="0" wrapText="false" indent="0" shrinkToFit="false"/>
      <protection locked="true" hidden="false"/>
    </xf>
    <xf numFmtId="164" fontId="0" fillId="8" borderId="34" xfId="0" applyFont="true" applyBorder="true" applyAlignment="true" applyProtection="false">
      <alignment horizontal="center" vertical="center" textRotation="0" wrapText="false" indent="0" shrinkToFit="false"/>
      <protection locked="true" hidden="false"/>
    </xf>
    <xf numFmtId="164" fontId="0" fillId="6" borderId="34" xfId="0" applyFont="true" applyBorder="true" applyAlignment="false" applyProtection="false">
      <alignment horizontal="general" vertical="bottom" textRotation="0" wrapText="false" indent="0" shrinkToFit="false"/>
      <protection locked="true" hidden="false"/>
    </xf>
    <xf numFmtId="173" fontId="0" fillId="6" borderId="34" xfId="0" applyFont="true" applyBorder="true" applyAlignment="true" applyProtection="false">
      <alignment horizontal="right" vertical="center" textRotation="0" wrapText="false" indent="0" shrinkToFit="false"/>
      <protection locked="true" hidden="false"/>
    </xf>
    <xf numFmtId="167" fontId="0" fillId="6" borderId="34" xfId="0" applyFont="true" applyBorder="true" applyAlignment="true" applyProtection="false">
      <alignment horizontal="right" vertical="bottom" textRotation="0" wrapText="false" indent="0" shrinkToFit="false"/>
      <protection locked="true" hidden="false"/>
    </xf>
    <xf numFmtId="170" fontId="0" fillId="7" borderId="25" xfId="0" applyFont="true" applyBorder="true" applyAlignment="false" applyProtection="false">
      <alignment horizontal="general" vertical="bottom" textRotation="0" wrapText="false" indent="0" shrinkToFit="false"/>
      <protection locked="true" hidden="false"/>
    </xf>
    <xf numFmtId="165" fontId="0" fillId="6" borderId="8" xfId="0" applyFont="true" applyBorder="true" applyAlignment="true" applyProtection="false">
      <alignment horizontal="right" vertical="center" textRotation="0" wrapText="false" indent="0" shrinkToFit="false"/>
      <protection locked="true" hidden="false"/>
    </xf>
    <xf numFmtId="164" fontId="0" fillId="8" borderId="21" xfId="0" applyFont="true" applyBorder="true" applyAlignment="true" applyProtection="false">
      <alignment horizontal="center" vertical="center" textRotation="0" wrapText="false" indent="0" shrinkToFit="false"/>
      <protection locked="true" hidden="false"/>
    </xf>
    <xf numFmtId="164" fontId="0" fillId="8" borderId="25" xfId="0" applyFont="true" applyBorder="true" applyAlignment="true" applyProtection="false">
      <alignment horizontal="center" vertical="center" textRotation="0" wrapText="false" indent="0" shrinkToFit="false"/>
      <protection locked="true" hidden="false"/>
    </xf>
    <xf numFmtId="164" fontId="0" fillId="8" borderId="25" xfId="0" applyFont="true" applyBorder="true" applyAlignment="true" applyProtection="false">
      <alignment horizontal="center" vertical="bottom" textRotation="0" wrapText="false" indent="0" shrinkToFit="false"/>
      <protection locked="true" hidden="false"/>
    </xf>
    <xf numFmtId="164" fontId="0" fillId="6" borderId="25" xfId="0" applyFont="true" applyBorder="true" applyAlignment="false" applyProtection="false">
      <alignment horizontal="general" vertical="bottom" textRotation="0" wrapText="false" indent="0" shrinkToFit="false"/>
      <protection locked="true" hidden="false"/>
    </xf>
    <xf numFmtId="173" fontId="0" fillId="6" borderId="25" xfId="0" applyFont="true" applyBorder="true" applyAlignment="true" applyProtection="false">
      <alignment horizontal="right" vertical="bottom" textRotation="0" wrapText="false" indent="0" shrinkToFit="false"/>
      <protection locked="true" hidden="false"/>
    </xf>
    <xf numFmtId="167" fontId="0" fillId="6" borderId="25" xfId="0" applyFont="true" applyBorder="true" applyAlignment="true" applyProtection="false">
      <alignment horizontal="right" vertical="bottom" textRotation="0" wrapText="false" indent="0" shrinkToFit="false"/>
      <protection locked="true" hidden="false"/>
    </xf>
    <xf numFmtId="165" fontId="0" fillId="6" borderId="11" xfId="0" applyFont="true" applyBorder="true" applyAlignment="true" applyProtection="false">
      <alignment horizontal="right" vertical="bottom" textRotation="0" wrapText="false" indent="0" shrinkToFit="false"/>
      <protection locked="true" hidden="false"/>
    </xf>
    <xf numFmtId="164" fontId="0" fillId="8" borderId="25" xfId="0" applyFont="true" applyBorder="true" applyAlignment="true" applyProtection="false">
      <alignment horizontal="center" vertical="center" textRotation="0" wrapText="true" indent="0" shrinkToFit="false"/>
      <protection locked="true" hidden="false"/>
    </xf>
    <xf numFmtId="164" fontId="0" fillId="8" borderId="13" xfId="0" applyFont="true" applyBorder="true" applyAlignment="true" applyProtection="false">
      <alignment horizontal="center" vertical="center" textRotation="0" wrapText="false" indent="0" shrinkToFit="false"/>
      <protection locked="true" hidden="false"/>
    </xf>
    <xf numFmtId="164" fontId="0" fillId="8" borderId="27" xfId="0" applyFont="true" applyBorder="true" applyAlignment="true" applyProtection="false">
      <alignment horizontal="center" vertical="center" textRotation="0" wrapText="false" indent="0" shrinkToFit="false"/>
      <protection locked="true" hidden="false"/>
    </xf>
    <xf numFmtId="164" fontId="0" fillId="8" borderId="27" xfId="0" applyFont="true" applyBorder="true" applyAlignment="true" applyProtection="false">
      <alignment horizontal="center" vertical="bottom" textRotation="0" wrapText="false" indent="0" shrinkToFit="false"/>
      <protection locked="true" hidden="false"/>
    </xf>
    <xf numFmtId="164" fontId="0" fillId="6" borderId="27" xfId="0" applyFont="true" applyBorder="true" applyAlignment="false" applyProtection="false">
      <alignment horizontal="general" vertical="bottom" textRotation="0" wrapText="false" indent="0" shrinkToFit="false"/>
      <protection locked="true" hidden="false"/>
    </xf>
    <xf numFmtId="173" fontId="0" fillId="6" borderId="27" xfId="0" applyFont="true" applyBorder="true" applyAlignment="true" applyProtection="false">
      <alignment horizontal="right" vertical="bottom" textRotation="0" wrapText="false" indent="0" shrinkToFit="false"/>
      <protection locked="true" hidden="false"/>
    </xf>
    <xf numFmtId="167" fontId="0" fillId="6" borderId="27" xfId="0" applyFont="true" applyBorder="true" applyAlignment="true" applyProtection="false">
      <alignment horizontal="right" vertical="bottom" textRotation="0" wrapText="false" indent="0" shrinkToFit="false"/>
      <protection locked="true" hidden="false"/>
    </xf>
    <xf numFmtId="170" fontId="0" fillId="7" borderId="27" xfId="0" applyFont="true" applyBorder="true" applyAlignment="false" applyProtection="false">
      <alignment horizontal="general" vertical="bottom" textRotation="0" wrapText="false" indent="0" shrinkToFit="false"/>
      <protection locked="true" hidden="false"/>
    </xf>
    <xf numFmtId="165" fontId="0" fillId="6" borderId="14"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true" indent="0" shrinkToFit="false"/>
      <protection locked="true" hidden="false"/>
    </xf>
    <xf numFmtId="164" fontId="15" fillId="9" borderId="16" xfId="0" applyFont="true" applyBorder="true" applyAlignment="false" applyProtection="false">
      <alignment horizontal="general" vertical="bottom" textRotation="0" wrapText="false" indent="0" shrinkToFit="false"/>
      <protection locked="true" hidden="false"/>
    </xf>
    <xf numFmtId="164" fontId="15" fillId="9" borderId="17" xfId="0" applyFont="true" applyBorder="true" applyAlignment="false" applyProtection="false">
      <alignment horizontal="general" vertical="bottom" textRotation="0" wrapText="false" indent="0" shrinkToFit="false"/>
      <protection locked="true" hidden="false"/>
    </xf>
    <xf numFmtId="164" fontId="15" fillId="9" borderId="17" xfId="0" applyFont="true" applyBorder="true" applyAlignment="true" applyProtection="false">
      <alignment horizontal="center" vertical="center" textRotation="0" wrapText="false" indent="0" shrinkToFit="false"/>
      <protection locked="true" hidden="false"/>
    </xf>
    <xf numFmtId="164" fontId="16" fillId="9" borderId="5" xfId="0" applyFont="true" applyBorder="true" applyAlignment="false" applyProtection="false">
      <alignment horizontal="general" vertical="bottom" textRotation="0" wrapText="false" indent="0" shrinkToFit="false"/>
      <protection locked="true" hidden="false"/>
    </xf>
    <xf numFmtId="164" fontId="17" fillId="9" borderId="5" xfId="0" applyFont="true" applyBorder="true" applyAlignment="true" applyProtection="false">
      <alignment horizontal="center" vertical="center" textRotation="0" wrapText="true" indent="0" shrinkToFit="false"/>
      <protection locked="true" hidden="false"/>
    </xf>
    <xf numFmtId="164" fontId="17" fillId="9" borderId="5" xfId="0" applyFont="true" applyBorder="true" applyAlignment="true" applyProtection="false">
      <alignment horizontal="center" vertical="center" textRotation="0" wrapText="false" indent="0" shrinkToFit="false"/>
      <protection locked="true" hidden="false"/>
    </xf>
    <xf numFmtId="170" fontId="17" fillId="9" borderId="5" xfId="0" applyFont="true" applyBorder="true" applyAlignment="true" applyProtection="false">
      <alignment horizontal="center" vertical="center" textRotation="0" wrapText="false" indent="0" shrinkToFit="false"/>
      <protection locked="true" hidden="false"/>
    </xf>
    <xf numFmtId="164" fontId="12" fillId="2" borderId="3" xfId="0" applyFont="true" applyBorder="true" applyAlignment="true" applyProtection="false">
      <alignment horizontal="center" vertical="center" textRotation="0" wrapText="true" indent="0" shrinkToFit="false"/>
      <protection locked="true" hidden="false"/>
    </xf>
    <xf numFmtId="164" fontId="12" fillId="2" borderId="22" xfId="0" applyFont="true" applyBorder="true" applyAlignment="true" applyProtection="false">
      <alignment horizontal="center" vertical="center" textRotation="0" wrapText="true" indent="0" shrinkToFit="false"/>
      <protection locked="true" hidden="false"/>
    </xf>
    <xf numFmtId="164" fontId="12" fillId="12" borderId="22" xfId="0" applyFont="true" applyBorder="true" applyAlignment="true" applyProtection="false">
      <alignment horizontal="center" vertical="center" textRotation="0" wrapText="true" indent="0" shrinkToFit="false"/>
      <protection locked="true" hidden="false"/>
    </xf>
    <xf numFmtId="164" fontId="12" fillId="12" borderId="4" xfId="0" applyFont="true" applyBorder="true" applyAlignment="true" applyProtection="false">
      <alignment horizontal="center" vertical="center" textRotation="0" wrapText="true" indent="0" shrinkToFit="false"/>
      <protection locked="true" hidden="false"/>
    </xf>
    <xf numFmtId="164" fontId="12" fillId="12" borderId="3" xfId="0" applyFont="true" applyBorder="true" applyAlignment="true" applyProtection="false">
      <alignment horizontal="center" vertical="center" textRotation="0" wrapText="true" indent="0" shrinkToFit="false"/>
      <protection locked="true" hidden="false"/>
    </xf>
    <xf numFmtId="164" fontId="12" fillId="12" borderId="39" xfId="0" applyFont="true" applyBorder="true" applyAlignment="true" applyProtection="false">
      <alignment horizontal="center" vertical="center" textRotation="0" wrapText="true" indent="0" shrinkToFit="false"/>
      <protection locked="true" hidden="false"/>
    </xf>
    <xf numFmtId="164" fontId="12" fillId="2" borderId="4" xfId="0" applyFont="true" applyBorder="true" applyAlignment="true" applyProtection="false">
      <alignment horizontal="center" vertical="center" textRotation="0" wrapText="true" indent="0" shrinkToFit="false"/>
      <protection locked="true" hidden="false"/>
    </xf>
    <xf numFmtId="164" fontId="12" fillId="11" borderId="3" xfId="0" applyFont="true" applyBorder="true" applyAlignment="true" applyProtection="false">
      <alignment horizontal="center" vertical="center" textRotation="0" wrapText="true" indent="0" shrinkToFit="false"/>
      <protection locked="true" hidden="false"/>
    </xf>
    <xf numFmtId="164" fontId="12" fillId="11" borderId="4" xfId="0" applyFont="true" applyBorder="true" applyAlignment="true" applyProtection="false">
      <alignment horizontal="center" vertical="center" textRotation="0" wrapText="true" indent="0" shrinkToFit="false"/>
      <protection locked="true" hidden="false"/>
    </xf>
    <xf numFmtId="170" fontId="12" fillId="11" borderId="3" xfId="0" applyFont="true" applyBorder="true" applyAlignment="true" applyProtection="false">
      <alignment horizontal="center" vertical="center" textRotation="0" wrapText="true" indent="0" shrinkToFit="false"/>
      <protection locked="true" hidden="false"/>
    </xf>
    <xf numFmtId="170" fontId="12" fillId="2" borderId="4" xfId="0" applyFont="true" applyBorder="true" applyAlignment="true" applyProtection="false">
      <alignment horizontal="center" vertical="center" textRotation="0" wrapText="true" indent="0" shrinkToFit="false"/>
      <protection locked="true" hidden="false"/>
    </xf>
    <xf numFmtId="164" fontId="12" fillId="11" borderId="5" xfId="0" applyFont="true" applyBorder="true" applyAlignment="true" applyProtection="false">
      <alignment horizontal="center" vertical="center" textRotation="0" wrapText="true" indent="0" shrinkToFit="false"/>
      <protection locked="true" hidden="false"/>
    </xf>
    <xf numFmtId="166" fontId="0" fillId="7" borderId="7" xfId="0" applyFont="true" applyBorder="true" applyAlignment="true" applyProtection="false">
      <alignment horizontal="center" vertical="bottom" textRotation="0" wrapText="false" indent="0" shrinkToFit="false"/>
      <protection locked="true" hidden="false"/>
    </xf>
    <xf numFmtId="166" fontId="0" fillId="7" borderId="34" xfId="0" applyFont="true" applyBorder="true" applyAlignment="true" applyProtection="false">
      <alignment horizontal="center" vertical="bottom" textRotation="0" wrapText="false" indent="0" shrinkToFit="false"/>
      <protection locked="true" hidden="false"/>
    </xf>
    <xf numFmtId="164" fontId="0" fillId="3" borderId="34" xfId="0" applyFont="true" applyBorder="true" applyAlignment="true" applyProtection="false">
      <alignment horizontal="center" vertical="bottom" textRotation="0" wrapText="false" indent="0" shrinkToFit="false"/>
      <protection locked="true" hidden="false"/>
    </xf>
    <xf numFmtId="164" fontId="0" fillId="3" borderId="8" xfId="0" applyFont="true" applyBorder="true" applyAlignment="true" applyProtection="false">
      <alignment horizontal="center" vertical="bottom" textRotation="0" wrapText="false" indent="0" shrinkToFit="false"/>
      <protection locked="true" hidden="false"/>
    </xf>
    <xf numFmtId="164" fontId="0" fillId="3" borderId="7" xfId="0" applyFont="true" applyBorder="true" applyAlignment="true" applyProtection="false">
      <alignment horizontal="center" vertical="bottom" textRotation="0" wrapText="false" indent="0" shrinkToFit="false"/>
      <protection locked="true" hidden="false"/>
    </xf>
    <xf numFmtId="164" fontId="0" fillId="3" borderId="40" xfId="0" applyFont="true" applyBorder="true" applyAlignment="true" applyProtection="false">
      <alignment horizontal="center" vertical="bottom" textRotation="0" wrapText="false" indent="0" shrinkToFit="false"/>
      <protection locked="true" hidden="false"/>
    </xf>
    <xf numFmtId="164" fontId="0" fillId="6" borderId="34" xfId="0" applyFont="true" applyBorder="true" applyAlignment="true" applyProtection="false">
      <alignment horizontal="center" vertical="bottom" textRotation="0" wrapText="false" indent="0" shrinkToFit="false"/>
      <protection locked="true" hidden="false"/>
    </xf>
    <xf numFmtId="177" fontId="0" fillId="3" borderId="7" xfId="0" applyFont="true" applyBorder="true" applyAlignment="true" applyProtection="false">
      <alignment horizontal="center" vertical="bottom" textRotation="0" wrapText="false" indent="0" shrinkToFit="false"/>
      <protection locked="true" hidden="false"/>
    </xf>
    <xf numFmtId="177" fontId="0" fillId="3" borderId="34" xfId="0" applyFont="true" applyBorder="true" applyAlignment="true" applyProtection="false">
      <alignment horizontal="center" vertical="bottom" textRotation="0" wrapText="false" indent="0" shrinkToFit="false"/>
      <protection locked="true" hidden="false"/>
    </xf>
    <xf numFmtId="177" fontId="0" fillId="7" borderId="8" xfId="0" applyFont="true" applyBorder="true" applyAlignment="true" applyProtection="false">
      <alignment horizontal="center" vertical="bottom" textRotation="0" wrapText="false" indent="0" shrinkToFit="false"/>
      <protection locked="true" hidden="false"/>
    </xf>
    <xf numFmtId="177" fontId="0" fillId="6" borderId="7" xfId="0" applyFont="true" applyBorder="true" applyAlignment="true" applyProtection="false">
      <alignment horizontal="center" vertical="bottom" textRotation="0" wrapText="false" indent="0" shrinkToFit="false"/>
      <protection locked="true" hidden="false"/>
    </xf>
    <xf numFmtId="177" fontId="0" fillId="6" borderId="34" xfId="0" applyFont="true" applyBorder="true" applyAlignment="true" applyProtection="false">
      <alignment horizontal="center" vertical="bottom" textRotation="0" wrapText="false" indent="0" shrinkToFit="false"/>
      <protection locked="true" hidden="false"/>
    </xf>
    <xf numFmtId="177" fontId="0" fillId="7" borderId="34" xfId="0" applyFont="true" applyBorder="true" applyAlignment="true" applyProtection="false">
      <alignment horizontal="center" vertical="bottom" textRotation="0" wrapText="false" indent="0" shrinkToFit="false"/>
      <protection locked="true" hidden="false"/>
    </xf>
    <xf numFmtId="164" fontId="0" fillId="6" borderId="8" xfId="0" applyFont="true" applyBorder="true" applyAlignment="true" applyProtection="false">
      <alignment horizontal="center" vertical="bottom" textRotation="0" wrapText="false" indent="0" shrinkToFit="false"/>
      <protection locked="true" hidden="false"/>
    </xf>
    <xf numFmtId="169" fontId="0" fillId="7" borderId="7" xfId="0" applyFont="true" applyBorder="true" applyAlignment="true" applyProtection="false">
      <alignment horizontal="center" vertical="bottom" textRotation="0" wrapText="false" indent="0" shrinkToFit="false"/>
      <protection locked="true" hidden="false"/>
    </xf>
    <xf numFmtId="171" fontId="0" fillId="7" borderId="34" xfId="0" applyFont="true" applyBorder="true" applyAlignment="true" applyProtection="false">
      <alignment horizontal="center" vertical="bottom" textRotation="0" wrapText="false" indent="0" shrinkToFit="false"/>
      <protection locked="true" hidden="false"/>
    </xf>
    <xf numFmtId="171" fontId="0" fillId="7" borderId="8" xfId="0" applyFont="true" applyBorder="true" applyAlignment="true" applyProtection="false">
      <alignment horizontal="center" vertical="bottom" textRotation="0" wrapText="false" indent="0" shrinkToFit="false"/>
      <protection locked="true" hidden="false"/>
    </xf>
    <xf numFmtId="170" fontId="0" fillId="6" borderId="7" xfId="0" applyFont="true" applyBorder="true" applyAlignment="true" applyProtection="false">
      <alignment horizontal="center" vertical="bottom" textRotation="0" wrapText="false" indent="0" shrinkToFit="false"/>
      <protection locked="true" hidden="false"/>
    </xf>
    <xf numFmtId="170" fontId="0" fillId="7" borderId="34" xfId="0" applyFont="true" applyBorder="true" applyAlignment="true" applyProtection="false">
      <alignment horizontal="center" vertical="bottom" textRotation="0" wrapText="false" indent="0" shrinkToFit="false"/>
      <protection locked="true" hidden="false"/>
    </xf>
    <xf numFmtId="170" fontId="0" fillId="7" borderId="8" xfId="0" applyFont="true" applyBorder="true" applyAlignment="true" applyProtection="false">
      <alignment horizontal="center" vertical="bottom" textRotation="0" wrapText="false" indent="0" shrinkToFit="false"/>
      <protection locked="true" hidden="false"/>
    </xf>
    <xf numFmtId="164" fontId="0" fillId="6" borderId="9" xfId="0" applyFont="true" applyBorder="true" applyAlignment="true" applyProtection="false">
      <alignment horizontal="left" vertical="bottom" textRotation="0" wrapText="false" indent="0" shrinkToFit="false"/>
      <protection locked="true" hidden="false"/>
    </xf>
    <xf numFmtId="166" fontId="0" fillId="7" borderId="21" xfId="0" applyFont="true" applyBorder="true" applyAlignment="true" applyProtection="false">
      <alignment horizontal="center" vertical="bottom" textRotation="0" wrapText="false" indent="0" shrinkToFit="false"/>
      <protection locked="true" hidden="false"/>
    </xf>
    <xf numFmtId="166" fontId="0" fillId="7" borderId="25" xfId="0" applyFont="true" applyBorder="true" applyAlignment="true" applyProtection="false">
      <alignment horizontal="center" vertical="bottom" textRotation="0" wrapText="false" indent="0" shrinkToFit="false"/>
      <protection locked="true" hidden="false"/>
    </xf>
    <xf numFmtId="164" fontId="0" fillId="3" borderId="25" xfId="0" applyFont="true" applyBorder="true" applyAlignment="true" applyProtection="false">
      <alignment horizontal="center" vertical="bottom" textRotation="0" wrapText="false" indent="0" shrinkToFit="false"/>
      <protection locked="true" hidden="false"/>
    </xf>
    <xf numFmtId="164" fontId="0" fillId="3" borderId="11" xfId="0" applyFont="true" applyBorder="true" applyAlignment="true" applyProtection="false">
      <alignment horizontal="center" vertical="bottom" textRotation="0" wrapText="false" indent="0" shrinkToFit="false"/>
      <protection locked="true" hidden="false"/>
    </xf>
    <xf numFmtId="164" fontId="0" fillId="3" borderId="21" xfId="0" applyFont="true" applyBorder="true" applyAlignment="true" applyProtection="false">
      <alignment horizontal="center" vertical="bottom" textRotation="0" wrapText="false" indent="0" shrinkToFit="false"/>
      <protection locked="true" hidden="false"/>
    </xf>
    <xf numFmtId="164" fontId="0" fillId="3" borderId="41" xfId="0" applyFont="true" applyBorder="true" applyAlignment="true" applyProtection="false">
      <alignment horizontal="center" vertical="bottom" textRotation="0" wrapText="false" indent="0" shrinkToFit="false"/>
      <protection locked="true" hidden="false"/>
    </xf>
    <xf numFmtId="164" fontId="0" fillId="6" borderId="25" xfId="0" applyFont="true" applyBorder="true" applyAlignment="true" applyProtection="false">
      <alignment horizontal="center" vertical="bottom" textRotation="0" wrapText="false" indent="0" shrinkToFit="false"/>
      <protection locked="true" hidden="false"/>
    </xf>
    <xf numFmtId="177" fontId="0" fillId="3" borderId="21" xfId="0" applyFont="true" applyBorder="true" applyAlignment="true" applyProtection="false">
      <alignment horizontal="center" vertical="bottom" textRotation="0" wrapText="false" indent="0" shrinkToFit="false"/>
      <protection locked="true" hidden="false"/>
    </xf>
    <xf numFmtId="177" fontId="0" fillId="3" borderId="25" xfId="0" applyFont="true" applyBorder="true" applyAlignment="true" applyProtection="false">
      <alignment horizontal="center" vertical="bottom" textRotation="0" wrapText="false" indent="0" shrinkToFit="false"/>
      <protection locked="true" hidden="false"/>
    </xf>
    <xf numFmtId="177" fontId="0" fillId="6" borderId="21" xfId="0" applyFont="true" applyBorder="true" applyAlignment="true" applyProtection="false">
      <alignment horizontal="center" vertical="bottom" textRotation="0" wrapText="false" indent="0" shrinkToFit="false"/>
      <protection locked="true" hidden="false"/>
    </xf>
    <xf numFmtId="177" fontId="0" fillId="6" borderId="25" xfId="0" applyFont="true" applyBorder="true" applyAlignment="true" applyProtection="false">
      <alignment horizontal="center" vertical="bottom" textRotation="0" wrapText="false" indent="0" shrinkToFit="false"/>
      <protection locked="true" hidden="false"/>
    </xf>
    <xf numFmtId="164" fontId="0" fillId="6" borderId="11" xfId="0" applyFont="true" applyBorder="true" applyAlignment="true" applyProtection="false">
      <alignment horizontal="center" vertical="bottom" textRotation="0" wrapText="false" indent="0" shrinkToFit="false"/>
      <protection locked="true" hidden="false"/>
    </xf>
    <xf numFmtId="170" fontId="0" fillId="6" borderId="21" xfId="0" applyFont="true" applyBorder="true" applyAlignment="true" applyProtection="false">
      <alignment horizontal="center" vertical="bottom" textRotation="0" wrapText="false" indent="0" shrinkToFit="false"/>
      <protection locked="true" hidden="false"/>
    </xf>
    <xf numFmtId="164" fontId="0" fillId="6" borderId="12" xfId="0" applyFont="true" applyBorder="true" applyAlignment="true" applyProtection="false">
      <alignment horizontal="left" vertical="bottom" textRotation="0" wrapText="false" indent="0" shrinkToFit="false"/>
      <protection locked="true" hidden="false"/>
    </xf>
    <xf numFmtId="166" fontId="0" fillId="7" borderId="13" xfId="0" applyFont="true" applyBorder="true" applyAlignment="true" applyProtection="false">
      <alignment horizontal="center" vertical="bottom" textRotation="0" wrapText="false" indent="0" shrinkToFit="false"/>
      <protection locked="true" hidden="false"/>
    </xf>
    <xf numFmtId="166" fontId="0" fillId="7" borderId="27" xfId="0" applyFont="true" applyBorder="true" applyAlignment="true" applyProtection="false">
      <alignment horizontal="center" vertical="bottom" textRotation="0" wrapText="false" indent="0" shrinkToFit="false"/>
      <protection locked="true" hidden="false"/>
    </xf>
    <xf numFmtId="164" fontId="0" fillId="3" borderId="27" xfId="0" applyFont="true" applyBorder="true" applyAlignment="true" applyProtection="false">
      <alignment horizontal="center" vertical="bottom" textRotation="0" wrapText="false" indent="0" shrinkToFit="false"/>
      <protection locked="true" hidden="false"/>
    </xf>
    <xf numFmtId="164" fontId="0" fillId="3" borderId="14" xfId="0" applyFont="true" applyBorder="true" applyAlignment="true" applyProtection="false">
      <alignment horizontal="center" vertical="bottom" textRotation="0" wrapText="false" indent="0" shrinkToFit="false"/>
      <protection locked="true" hidden="false"/>
    </xf>
    <xf numFmtId="164" fontId="0" fillId="3" borderId="13" xfId="0" applyFont="true" applyBorder="true" applyAlignment="true" applyProtection="false">
      <alignment horizontal="center" vertical="bottom" textRotation="0" wrapText="false" indent="0" shrinkToFit="false"/>
      <protection locked="true" hidden="false"/>
    </xf>
    <xf numFmtId="164" fontId="0" fillId="3" borderId="42" xfId="0" applyFont="true" applyBorder="true" applyAlignment="true" applyProtection="false">
      <alignment horizontal="center" vertical="bottom" textRotation="0" wrapText="false" indent="0" shrinkToFit="false"/>
      <protection locked="true" hidden="false"/>
    </xf>
    <xf numFmtId="164" fontId="0" fillId="6" borderId="27" xfId="0" applyFont="true" applyBorder="true" applyAlignment="true" applyProtection="false">
      <alignment horizontal="center" vertical="bottom" textRotation="0" wrapText="false" indent="0" shrinkToFit="false"/>
      <protection locked="true" hidden="false"/>
    </xf>
    <xf numFmtId="177" fontId="0" fillId="3" borderId="13" xfId="0" applyFont="true" applyBorder="true" applyAlignment="true" applyProtection="false">
      <alignment horizontal="center" vertical="bottom" textRotation="0" wrapText="false" indent="0" shrinkToFit="false"/>
      <protection locked="true" hidden="false"/>
    </xf>
    <xf numFmtId="177" fontId="0" fillId="3" borderId="27" xfId="0" applyFont="true" applyBorder="true" applyAlignment="true" applyProtection="false">
      <alignment horizontal="center" vertical="bottom" textRotation="0" wrapText="false" indent="0" shrinkToFit="false"/>
      <protection locked="true" hidden="false"/>
    </xf>
    <xf numFmtId="177" fontId="0" fillId="7" borderId="30" xfId="0" applyFont="true" applyBorder="true" applyAlignment="true" applyProtection="false">
      <alignment horizontal="center" vertical="bottom" textRotation="0" wrapText="false" indent="0" shrinkToFit="false"/>
      <protection locked="true" hidden="false"/>
    </xf>
    <xf numFmtId="177" fontId="0" fillId="6" borderId="13" xfId="0" applyFont="true" applyBorder="true" applyAlignment="true" applyProtection="false">
      <alignment horizontal="center" vertical="bottom" textRotation="0" wrapText="false" indent="0" shrinkToFit="false"/>
      <protection locked="true" hidden="false"/>
    </xf>
    <xf numFmtId="177" fontId="0" fillId="6" borderId="27" xfId="0" applyFont="true" applyBorder="true" applyAlignment="true" applyProtection="false">
      <alignment horizontal="center" vertical="bottom" textRotation="0" wrapText="false" indent="0" shrinkToFit="false"/>
      <protection locked="true" hidden="false"/>
    </xf>
    <xf numFmtId="177" fontId="0" fillId="7" borderId="29" xfId="0" applyFont="true" applyBorder="true" applyAlignment="true" applyProtection="false">
      <alignment horizontal="center" vertical="bottom" textRotation="0" wrapText="false" indent="0" shrinkToFit="false"/>
      <protection locked="true" hidden="false"/>
    </xf>
    <xf numFmtId="164" fontId="0" fillId="6" borderId="14" xfId="0" applyFont="true" applyBorder="true" applyAlignment="true" applyProtection="false">
      <alignment horizontal="center" vertical="bottom" textRotation="0" wrapText="false" indent="0" shrinkToFit="false"/>
      <protection locked="true" hidden="false"/>
    </xf>
    <xf numFmtId="169" fontId="0" fillId="7" borderId="28" xfId="0" applyFont="true" applyBorder="true" applyAlignment="true" applyProtection="false">
      <alignment horizontal="center" vertical="bottom" textRotation="0" wrapText="false" indent="0" shrinkToFit="false"/>
      <protection locked="true" hidden="false"/>
    </xf>
    <xf numFmtId="171" fontId="0" fillId="7" borderId="29" xfId="0" applyFont="true" applyBorder="true" applyAlignment="true" applyProtection="false">
      <alignment horizontal="center" vertical="bottom" textRotation="0" wrapText="false" indent="0" shrinkToFit="false"/>
      <protection locked="true" hidden="false"/>
    </xf>
    <xf numFmtId="171" fontId="0" fillId="7" borderId="30" xfId="0" applyFont="true" applyBorder="true" applyAlignment="true" applyProtection="false">
      <alignment horizontal="center" vertical="bottom" textRotation="0" wrapText="false" indent="0" shrinkToFit="false"/>
      <protection locked="true" hidden="false"/>
    </xf>
    <xf numFmtId="170" fontId="0" fillId="6" borderId="13" xfId="0" applyFont="true" applyBorder="true" applyAlignment="true" applyProtection="false">
      <alignment horizontal="center" vertical="bottom" textRotation="0" wrapText="false" indent="0" shrinkToFit="false"/>
      <protection locked="true" hidden="false"/>
    </xf>
    <xf numFmtId="170" fontId="0" fillId="7" borderId="29" xfId="0" applyFont="true" applyBorder="true" applyAlignment="true" applyProtection="false">
      <alignment horizontal="center" vertical="bottom" textRotation="0" wrapText="false" indent="0" shrinkToFit="false"/>
      <protection locked="true" hidden="false"/>
    </xf>
    <xf numFmtId="170" fontId="0" fillId="7" borderId="30" xfId="0" applyFont="true" applyBorder="true" applyAlignment="true" applyProtection="false">
      <alignment horizontal="center" vertical="bottom" textRotation="0" wrapText="false" indent="0" shrinkToFit="false"/>
      <protection locked="true" hidden="false"/>
    </xf>
    <xf numFmtId="164" fontId="0" fillId="6" borderId="15" xfId="0" applyFont="true" applyBorder="true" applyAlignment="true" applyProtection="false">
      <alignment horizontal="left" vertical="bottom" textRotation="0" wrapText="false" indent="0" shrinkToFit="false"/>
      <protection locked="true" hidden="false"/>
    </xf>
    <xf numFmtId="164" fontId="12" fillId="8" borderId="19" xfId="0" applyFont="true" applyBorder="true" applyAlignment="true" applyProtection="false">
      <alignment horizontal="center" vertical="center" textRotation="0" wrapText="true" indent="0" shrinkToFit="false"/>
      <protection locked="true" hidden="false"/>
    </xf>
    <xf numFmtId="164" fontId="0" fillId="8" borderId="24" xfId="0" applyFont="true" applyBorder="true" applyAlignment="true" applyProtection="false">
      <alignment horizontal="center" vertical="center" textRotation="0" wrapText="true" indent="0" shrinkToFit="false"/>
      <protection locked="true" hidden="false"/>
    </xf>
    <xf numFmtId="164" fontId="0" fillId="8" borderId="24" xfId="0" applyFont="true" applyBorder="true" applyAlignment="true" applyProtection="false">
      <alignment horizontal="center" vertical="center" textRotation="0" wrapText="false" indent="0" shrinkToFit="false"/>
      <protection locked="true" hidden="false"/>
    </xf>
    <xf numFmtId="164" fontId="0" fillId="8" borderId="20" xfId="0" applyFont="true" applyBorder="true" applyAlignment="true" applyProtection="false">
      <alignment horizontal="center" vertical="center" textRotation="0" wrapText="false" indent="0" shrinkToFit="false"/>
      <protection locked="true" hidden="false"/>
    </xf>
    <xf numFmtId="164" fontId="0" fillId="8" borderId="19" xfId="0" applyFont="true" applyBorder="true" applyAlignment="true" applyProtection="false">
      <alignment horizontal="center" vertical="center" textRotation="0" wrapText="false" indent="0" shrinkToFit="false"/>
      <protection locked="true" hidden="false"/>
    </xf>
    <xf numFmtId="164" fontId="0" fillId="8" borderId="43" xfId="0" applyFont="true" applyBorder="true" applyAlignment="true" applyProtection="false">
      <alignment horizontal="center" vertical="center" textRotation="0" wrapText="false" indent="0" shrinkToFit="false"/>
      <protection locked="true" hidden="false"/>
    </xf>
    <xf numFmtId="177" fontId="0" fillId="8" borderId="19" xfId="0" applyFont="true" applyBorder="true" applyAlignment="true" applyProtection="false">
      <alignment horizontal="center" vertical="center" textRotation="0" wrapText="false" indent="0" shrinkToFit="false"/>
      <protection locked="true" hidden="false"/>
    </xf>
    <xf numFmtId="177" fontId="0" fillId="8" borderId="24" xfId="0" applyFont="true" applyBorder="true" applyAlignment="true" applyProtection="false">
      <alignment horizontal="center" vertical="center" textRotation="0" wrapText="false" indent="0" shrinkToFit="false"/>
      <protection locked="true" hidden="false"/>
    </xf>
    <xf numFmtId="177" fontId="0" fillId="8" borderId="20" xfId="0" applyFont="true" applyBorder="true" applyAlignment="true" applyProtection="false">
      <alignment horizontal="center" vertical="center" textRotation="0" wrapText="false" indent="0" shrinkToFit="false"/>
      <protection locked="true" hidden="false"/>
    </xf>
    <xf numFmtId="169" fontId="0" fillId="13" borderId="19" xfId="0" applyFont="true" applyBorder="true" applyAlignment="true" applyProtection="false">
      <alignment horizontal="center" vertical="center" textRotation="0" wrapText="false" indent="0" shrinkToFit="false"/>
      <protection locked="true" hidden="false"/>
    </xf>
    <xf numFmtId="171" fontId="0" fillId="8" borderId="24" xfId="0" applyFont="true" applyBorder="true" applyAlignment="true" applyProtection="false">
      <alignment horizontal="center" vertical="center" textRotation="0" wrapText="false" indent="0" shrinkToFit="false"/>
      <protection locked="true" hidden="false"/>
    </xf>
    <xf numFmtId="169" fontId="0" fillId="13" borderId="24" xfId="0" applyFont="true" applyBorder="true" applyAlignment="true" applyProtection="false">
      <alignment horizontal="center" vertical="center" textRotation="0" wrapText="false" indent="0" shrinkToFit="false"/>
      <protection locked="true" hidden="false"/>
    </xf>
    <xf numFmtId="171" fontId="0" fillId="8" borderId="20" xfId="0" applyFont="true" applyBorder="true" applyAlignment="true" applyProtection="false">
      <alignment horizontal="center" vertical="center" textRotation="0" wrapText="false" indent="0" shrinkToFit="false"/>
      <protection locked="true" hidden="false"/>
    </xf>
    <xf numFmtId="170" fontId="0" fillId="8" borderId="19" xfId="0" applyFont="true" applyBorder="true" applyAlignment="true" applyProtection="false">
      <alignment horizontal="center" vertical="center" textRotation="0" wrapText="false" indent="0" shrinkToFit="false"/>
      <protection locked="true" hidden="false"/>
    </xf>
    <xf numFmtId="170" fontId="0" fillId="8" borderId="24" xfId="0" applyFont="true" applyBorder="true" applyAlignment="true" applyProtection="false">
      <alignment horizontal="center" vertical="center" textRotation="0" wrapText="false" indent="0" shrinkToFit="false"/>
      <protection locked="true" hidden="false"/>
    </xf>
    <xf numFmtId="170" fontId="0" fillId="8" borderId="20" xfId="0" applyFont="true" applyBorder="true" applyAlignment="true" applyProtection="false">
      <alignment horizontal="center" vertical="center" textRotation="0" wrapText="false" indent="0" shrinkToFit="false"/>
      <protection locked="true" hidden="false"/>
    </xf>
    <xf numFmtId="164" fontId="0" fillId="8" borderId="23" xfId="0" applyFont="true" applyBorder="true" applyAlignment="true" applyProtection="false">
      <alignment horizontal="left" vertical="center" textRotation="0" wrapText="false" indent="0" shrinkToFit="false"/>
      <protection locked="true" hidden="false"/>
    </xf>
    <xf numFmtId="164" fontId="12" fillId="8" borderId="28" xfId="0" applyFont="true" applyBorder="true" applyAlignment="true" applyProtection="false">
      <alignment horizontal="center" vertical="center" textRotation="0" wrapText="true" indent="0" shrinkToFit="false"/>
      <protection locked="true" hidden="false"/>
    </xf>
    <xf numFmtId="164" fontId="0" fillId="8" borderId="29" xfId="0" applyFont="true" applyBorder="true" applyAlignment="true" applyProtection="false">
      <alignment horizontal="center" vertical="center" textRotation="0" wrapText="true" indent="0" shrinkToFit="false"/>
      <protection locked="true" hidden="false"/>
    </xf>
    <xf numFmtId="164" fontId="0" fillId="8" borderId="29" xfId="0" applyFont="true" applyBorder="true" applyAlignment="true" applyProtection="false">
      <alignment horizontal="center" vertical="center" textRotation="0" wrapText="false" indent="0" shrinkToFit="false"/>
      <protection locked="true" hidden="false"/>
    </xf>
    <xf numFmtId="164" fontId="0" fillId="8" borderId="30" xfId="0" applyFont="true" applyBorder="true" applyAlignment="true" applyProtection="false">
      <alignment horizontal="center" vertical="center" textRotation="0" wrapText="false" indent="0" shrinkToFit="false"/>
      <protection locked="true" hidden="false"/>
    </xf>
    <xf numFmtId="164" fontId="0" fillId="8" borderId="28" xfId="0" applyFont="true" applyBorder="true" applyAlignment="true" applyProtection="false">
      <alignment horizontal="center" vertical="center" textRotation="0" wrapText="false" indent="0" shrinkToFit="false"/>
      <protection locked="true" hidden="false"/>
    </xf>
    <xf numFmtId="164" fontId="0" fillId="8" borderId="44" xfId="0" applyFont="true" applyBorder="true" applyAlignment="true" applyProtection="false">
      <alignment horizontal="center" vertical="center" textRotation="0" wrapText="false" indent="0" shrinkToFit="false"/>
      <protection locked="true" hidden="false"/>
    </xf>
    <xf numFmtId="177" fontId="0" fillId="8" borderId="28" xfId="0" applyFont="true" applyBorder="true" applyAlignment="true" applyProtection="false">
      <alignment horizontal="center" vertical="center" textRotation="0" wrapText="false" indent="0" shrinkToFit="false"/>
      <protection locked="true" hidden="false"/>
    </xf>
    <xf numFmtId="177" fontId="0" fillId="8" borderId="29" xfId="0" applyFont="true" applyBorder="true" applyAlignment="true" applyProtection="false">
      <alignment horizontal="center" vertical="center" textRotation="0" wrapText="false" indent="0" shrinkToFit="false"/>
      <protection locked="true" hidden="false"/>
    </xf>
    <xf numFmtId="177" fontId="0" fillId="8" borderId="30" xfId="0" applyFont="true" applyBorder="true" applyAlignment="true" applyProtection="false">
      <alignment horizontal="center" vertical="center" textRotation="0" wrapText="false" indent="0" shrinkToFit="false"/>
      <protection locked="true" hidden="false"/>
    </xf>
    <xf numFmtId="169" fontId="0" fillId="13" borderId="28" xfId="0" applyFont="true" applyBorder="true" applyAlignment="true" applyProtection="false">
      <alignment horizontal="center" vertical="center" textRotation="0" wrapText="false" indent="0" shrinkToFit="false"/>
      <protection locked="true" hidden="false"/>
    </xf>
    <xf numFmtId="171" fontId="0" fillId="8" borderId="29" xfId="0" applyFont="true" applyBorder="true" applyAlignment="true" applyProtection="false">
      <alignment horizontal="center" vertical="center" textRotation="0" wrapText="false" indent="0" shrinkToFit="false"/>
      <protection locked="true" hidden="false"/>
    </xf>
    <xf numFmtId="169" fontId="0" fillId="13" borderId="29" xfId="0" applyFont="true" applyBorder="true" applyAlignment="true" applyProtection="false">
      <alignment horizontal="center" vertical="center" textRotation="0" wrapText="false" indent="0" shrinkToFit="false"/>
      <protection locked="true" hidden="false"/>
    </xf>
    <xf numFmtId="171" fontId="0" fillId="8" borderId="30" xfId="0" applyFont="true" applyBorder="true" applyAlignment="true" applyProtection="false">
      <alignment horizontal="center" vertical="center" textRotation="0" wrapText="false" indent="0" shrinkToFit="false"/>
      <protection locked="true" hidden="false"/>
    </xf>
    <xf numFmtId="170" fontId="0" fillId="8" borderId="28" xfId="0" applyFont="true" applyBorder="true" applyAlignment="true" applyProtection="false">
      <alignment horizontal="center" vertical="center" textRotation="0" wrapText="false" indent="0" shrinkToFit="false"/>
      <protection locked="true" hidden="false"/>
    </xf>
    <xf numFmtId="170" fontId="0" fillId="8" borderId="29" xfId="0" applyFont="true" applyBorder="true" applyAlignment="true" applyProtection="false">
      <alignment horizontal="center" vertical="center" textRotation="0" wrapText="false" indent="0" shrinkToFit="false"/>
      <protection locked="true" hidden="false"/>
    </xf>
    <xf numFmtId="170" fontId="0" fillId="8" borderId="30" xfId="0" applyFont="true" applyBorder="true" applyAlignment="true" applyProtection="false">
      <alignment horizontal="center" vertical="center" textRotation="0" wrapText="false" indent="0" shrinkToFit="false"/>
      <protection locked="true" hidden="false"/>
    </xf>
    <xf numFmtId="164" fontId="0" fillId="8" borderId="26" xfId="0" applyFont="true" applyBorder="true" applyAlignment="true" applyProtection="false">
      <alignment horizontal="left" vertical="center" textRotation="0" wrapText="false" indent="0" shrinkToFit="false"/>
      <protection locked="true" hidden="false"/>
    </xf>
    <xf numFmtId="164" fontId="0" fillId="9" borderId="6" xfId="0" applyFont="true" applyBorder="true" applyAlignment="false" applyProtection="false">
      <alignment horizontal="general" vertical="bottom" textRotation="0" wrapText="false" indent="0" shrinkToFit="false"/>
      <protection locked="true" hidden="false"/>
    </xf>
    <xf numFmtId="164" fontId="0" fillId="9" borderId="0" xfId="0" applyFont="true" applyBorder="true" applyAlignment="false" applyProtection="false">
      <alignment horizontal="general" vertical="bottom" textRotation="0" wrapText="false" indent="0" shrinkToFit="false"/>
      <protection locked="true" hidden="false"/>
    </xf>
    <xf numFmtId="171" fontId="0" fillId="9" borderId="0" xfId="0" applyFont="true" applyBorder="true" applyAlignment="false" applyProtection="false">
      <alignment horizontal="general" vertical="bottom" textRotation="0" wrapText="false" indent="0" shrinkToFit="false"/>
      <protection locked="true" hidden="false"/>
    </xf>
    <xf numFmtId="170" fontId="0" fillId="9" borderId="0" xfId="0" applyFont="true" applyBorder="true" applyAlignment="false" applyProtection="false">
      <alignment horizontal="general" vertical="bottom" textRotation="0" wrapText="false" indent="0" shrinkToFit="false"/>
      <protection locked="true" hidden="false"/>
    </xf>
    <xf numFmtId="164" fontId="0" fillId="9" borderId="2" xfId="0" applyFont="true" applyBorder="true" applyAlignment="false" applyProtection="false">
      <alignment horizontal="general" vertical="bottom" textRotation="0" wrapText="false" indent="0" shrinkToFit="false"/>
      <protection locked="true" hidden="false"/>
    </xf>
    <xf numFmtId="164" fontId="17" fillId="2" borderId="5" xfId="0" applyFont="true" applyBorder="true" applyAlignment="true" applyProtection="false">
      <alignment horizontal="center" vertical="bottom" textRotation="0" wrapText="false" indent="0" shrinkToFit="false"/>
      <protection locked="true" hidden="false"/>
    </xf>
    <xf numFmtId="164" fontId="17" fillId="8" borderId="16" xfId="0" applyFont="true" applyBorder="true" applyAlignment="true" applyProtection="false">
      <alignment horizontal="left" vertical="center" textRotation="0" wrapText="false" indent="0" shrinkToFit="false"/>
      <protection locked="true" hidden="false"/>
    </xf>
    <xf numFmtId="164" fontId="17" fillId="8" borderId="39" xfId="0" applyFont="true" applyBorder="true" applyAlignment="true" applyProtection="false">
      <alignment horizontal="general" vertical="center" textRotation="0" wrapText="false" indent="0" shrinkToFit="false"/>
      <protection locked="true" hidden="false"/>
    </xf>
    <xf numFmtId="164" fontId="17" fillId="8" borderId="22" xfId="0" applyFont="true" applyBorder="true" applyAlignment="true" applyProtection="false">
      <alignment horizontal="center" vertical="center" textRotation="0" wrapText="false" indent="0" shrinkToFit="false"/>
      <protection locked="true" hidden="false"/>
    </xf>
    <xf numFmtId="164" fontId="16" fillId="9" borderId="17" xfId="0" applyFont="true" applyBorder="true" applyAlignment="false" applyProtection="false">
      <alignment horizontal="general" vertical="bottom" textRotation="0" wrapText="false" indent="0" shrinkToFit="false"/>
      <protection locked="true" hidden="false"/>
    </xf>
    <xf numFmtId="164" fontId="16" fillId="9" borderId="18" xfId="0" applyFont="true" applyBorder="true" applyAlignment="false" applyProtection="false">
      <alignment horizontal="general" vertical="bottom" textRotation="0" wrapText="false" indent="0" shrinkToFit="false"/>
      <protection locked="true" hidden="false"/>
    </xf>
    <xf numFmtId="164" fontId="16" fillId="9" borderId="0" xfId="0" applyFont="true" applyBorder="true" applyAlignment="false" applyProtection="false">
      <alignment horizontal="general" vertical="bottom" textRotation="0" wrapText="false" indent="0" shrinkToFit="false"/>
      <protection locked="true" hidden="false"/>
    </xf>
    <xf numFmtId="164" fontId="17" fillId="6" borderId="16" xfId="0" applyFont="true" applyBorder="true" applyAlignment="true" applyProtection="false">
      <alignment horizontal="general" vertical="center" textRotation="0" wrapText="false" indent="0" shrinkToFit="false"/>
      <protection locked="true" hidden="false"/>
    </xf>
    <xf numFmtId="164" fontId="17" fillId="6" borderId="39" xfId="0" applyFont="true" applyBorder="true" applyAlignment="true" applyProtection="false">
      <alignment horizontal="general" vertical="center" textRotation="0" wrapText="false" indent="0" shrinkToFit="false"/>
      <protection locked="true" hidden="false"/>
    </xf>
    <xf numFmtId="164" fontId="17" fillId="6" borderId="22" xfId="0" applyFont="true" applyBorder="true" applyAlignment="true" applyProtection="false">
      <alignment horizontal="center" vertical="center" textRotation="0" wrapText="false" indent="0" shrinkToFit="false"/>
      <protection locked="true" hidden="false"/>
    </xf>
    <xf numFmtId="170" fontId="16" fillId="9" borderId="18" xfId="0" applyFont="true" applyBorder="true" applyAlignment="false" applyProtection="false">
      <alignment horizontal="general" vertical="bottom" textRotation="0" wrapText="false" indent="0" shrinkToFit="false"/>
      <protection locked="true" hidden="false"/>
    </xf>
    <xf numFmtId="164" fontId="12" fillId="14" borderId="3" xfId="0" applyFont="true" applyBorder="true" applyAlignment="true" applyProtection="false">
      <alignment horizontal="center" vertical="bottom" textRotation="0" wrapText="false" indent="0" shrinkToFit="false"/>
      <protection locked="true" hidden="false"/>
    </xf>
    <xf numFmtId="164" fontId="12" fillId="14" borderId="22" xfId="0" applyFont="true" applyBorder="true" applyAlignment="true" applyProtection="false">
      <alignment horizontal="center" vertical="bottom" textRotation="0" wrapText="false" indent="0" shrinkToFit="false"/>
      <protection locked="true" hidden="false"/>
    </xf>
    <xf numFmtId="164" fontId="12" fillId="14" borderId="4" xfId="0" applyFont="true" applyBorder="true" applyAlignment="true" applyProtection="false">
      <alignment horizontal="center" vertical="bottom" textRotation="0" wrapText="false" indent="0" shrinkToFit="false"/>
      <protection locked="true" hidden="false"/>
    </xf>
    <xf numFmtId="170" fontId="0" fillId="9" borderId="2" xfId="0" applyFont="true" applyBorder="true" applyAlignment="false" applyProtection="false">
      <alignment horizontal="general" vertical="bottom" textRotation="0" wrapText="false" indent="0" shrinkToFit="false"/>
      <protection locked="true" hidden="false"/>
    </xf>
    <xf numFmtId="164" fontId="0" fillId="15" borderId="6" xfId="0" applyFont="true" applyBorder="true" applyAlignment="false" applyProtection="false">
      <alignment horizontal="general" vertical="bottom" textRotation="0" wrapText="false" indent="0" shrinkToFit="false"/>
      <protection locked="true" hidden="false"/>
    </xf>
    <xf numFmtId="164" fontId="0" fillId="15" borderId="45" xfId="0" applyFont="true" applyBorder="true" applyAlignment="false" applyProtection="false">
      <alignment horizontal="general" vertical="bottom" textRotation="0" wrapText="false" indent="0" shrinkToFit="false"/>
      <protection locked="true" hidden="false"/>
    </xf>
    <xf numFmtId="164" fontId="0" fillId="15" borderId="46" xfId="0" applyFont="true" applyBorder="true" applyAlignment="false" applyProtection="false">
      <alignment horizontal="general" vertical="bottom" textRotation="0" wrapText="false" indent="0" shrinkToFit="false"/>
      <protection locked="true" hidden="false"/>
    </xf>
    <xf numFmtId="164" fontId="0" fillId="15" borderId="47" xfId="0" applyFont="true" applyBorder="true" applyAlignment="false" applyProtection="false">
      <alignment horizontal="general" vertical="bottom" textRotation="0" wrapText="false" indent="0" shrinkToFit="false"/>
      <protection locked="true" hidden="false"/>
    </xf>
    <xf numFmtId="164" fontId="0" fillId="15" borderId="2" xfId="0" applyFont="true" applyBorder="true" applyAlignment="false" applyProtection="false">
      <alignment horizontal="general" vertical="bottom" textRotation="0" wrapText="false" indent="0" shrinkToFit="false"/>
      <protection locked="true" hidden="false"/>
    </xf>
    <xf numFmtId="164" fontId="0" fillId="15" borderId="37" xfId="0" applyFont="true" applyBorder="true" applyAlignment="false" applyProtection="false">
      <alignment horizontal="general" vertical="bottom" textRotation="0" wrapText="false" indent="0" shrinkToFit="false"/>
      <protection locked="true" hidden="false"/>
    </xf>
    <xf numFmtId="164" fontId="0" fillId="15" borderId="44" xfId="0" applyFont="true" applyBorder="true" applyAlignment="false" applyProtection="false">
      <alignment horizontal="general" vertical="bottom" textRotation="0" wrapText="false" indent="0" shrinkToFit="false"/>
      <protection locked="true" hidden="false"/>
    </xf>
    <xf numFmtId="164" fontId="0" fillId="15" borderId="48" xfId="0" applyFont="true" applyBorder="true" applyAlignment="false" applyProtection="false">
      <alignment horizontal="general" vertical="bottom" textRotation="0" wrapText="false" indent="0" shrinkToFit="false"/>
      <protection locked="true" hidden="false"/>
    </xf>
    <xf numFmtId="164" fontId="0" fillId="15" borderId="38" xfId="0" applyFont="true" applyBorder="true" applyAlignment="false" applyProtection="false">
      <alignment horizontal="general" vertical="bottom" textRotation="0" wrapText="false" indent="0" shrinkToFit="false"/>
      <protection locked="true" hidden="false"/>
    </xf>
    <xf numFmtId="164" fontId="0" fillId="9" borderId="36" xfId="0" applyFont="true" applyBorder="true" applyAlignment="false" applyProtection="false">
      <alignment horizontal="general" vertical="bottom" textRotation="0" wrapText="false" indent="0" shrinkToFit="false"/>
      <protection locked="true" hidden="false"/>
    </xf>
    <xf numFmtId="164" fontId="0" fillId="9" borderId="37" xfId="0" applyFont="true" applyBorder="true" applyAlignment="false" applyProtection="false">
      <alignment horizontal="general" vertical="bottom" textRotation="0" wrapText="false" indent="0" shrinkToFit="false"/>
      <protection locked="true" hidden="false"/>
    </xf>
    <xf numFmtId="164" fontId="0" fillId="9" borderId="38" xfId="0" applyFont="true" applyBorder="true" applyAlignment="false" applyProtection="false">
      <alignment horizontal="general" vertical="bottom" textRotation="0" wrapText="false" indent="0" shrinkToFit="false"/>
      <protection locked="true" hidden="false"/>
    </xf>
    <xf numFmtId="170" fontId="0" fillId="9" borderId="38" xfId="0" applyFont="true" applyBorder="true" applyAlignment="false" applyProtection="false">
      <alignment horizontal="general" vertical="bottom" textRotation="0" wrapText="false" indent="0" shrinkToFit="false"/>
      <protection locked="true" hidden="false"/>
    </xf>
    <xf numFmtId="174" fontId="11" fillId="9" borderId="16" xfId="0" applyFont="true" applyBorder="true" applyAlignment="false" applyProtection="false">
      <alignment horizontal="general" vertical="bottom" textRotation="0" wrapText="false" indent="0" shrinkToFit="false"/>
      <protection locked="true" hidden="false"/>
    </xf>
    <xf numFmtId="174" fontId="11" fillId="9" borderId="17" xfId="0" applyFont="true" applyBorder="true" applyAlignment="false" applyProtection="false">
      <alignment horizontal="general" vertical="bottom" textRotation="0" wrapText="false" indent="0" shrinkToFit="false"/>
      <protection locked="true" hidden="false"/>
    </xf>
    <xf numFmtId="174" fontId="11" fillId="9" borderId="17" xfId="0" applyFont="true" applyBorder="true" applyAlignment="true" applyProtection="false">
      <alignment horizontal="center" vertical="bottom" textRotation="0" wrapText="false" indent="0" shrinkToFit="false"/>
      <protection locked="true" hidden="false"/>
    </xf>
    <xf numFmtId="174" fontId="11" fillId="9" borderId="18" xfId="0" applyFont="true" applyBorder="true" applyAlignment="false" applyProtection="false">
      <alignment horizontal="general" vertical="bottom" textRotation="0" wrapText="false" indent="0" shrinkToFit="false"/>
      <protection locked="true" hidden="false"/>
    </xf>
    <xf numFmtId="164" fontId="0" fillId="9" borderId="5" xfId="0" applyFont="true" applyBorder="true" applyAlignment="false" applyProtection="false">
      <alignment horizontal="general" vertical="bottom" textRotation="0" wrapText="false" indent="0" shrinkToFit="false"/>
      <protection locked="true" hidden="false"/>
    </xf>
    <xf numFmtId="164" fontId="12" fillId="16" borderId="3" xfId="0" applyFont="true" applyBorder="true" applyAlignment="true" applyProtection="false">
      <alignment horizontal="center" vertical="center" textRotation="0" wrapText="true" indent="0" shrinkToFit="false"/>
      <protection locked="true" hidden="false"/>
    </xf>
    <xf numFmtId="178" fontId="12" fillId="2" borderId="22" xfId="0" applyFont="true" applyBorder="true" applyAlignment="true" applyProtection="false">
      <alignment horizontal="center" vertical="center" textRotation="0" wrapText="true" indent="0" shrinkToFit="false"/>
      <protection locked="true" hidden="false"/>
    </xf>
    <xf numFmtId="164" fontId="12" fillId="11" borderId="4"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8" borderId="34" xfId="0" applyFont="true" applyBorder="true" applyAlignment="false" applyProtection="false">
      <alignment horizontal="general" vertical="bottom" textRotation="0" wrapText="false" indent="0" shrinkToFit="false"/>
      <protection locked="true" hidden="false"/>
    </xf>
    <xf numFmtId="164" fontId="0" fillId="6" borderId="49" xfId="0" applyFont="true" applyBorder="true" applyAlignment="false" applyProtection="false">
      <alignment horizontal="general" vertical="bottom" textRotation="0" wrapText="false" indent="0" shrinkToFit="false"/>
      <protection locked="true" hidden="false"/>
    </xf>
    <xf numFmtId="179" fontId="0" fillId="6" borderId="50" xfId="0" applyFont="true" applyBorder="true" applyAlignment="false" applyProtection="false">
      <alignment horizontal="general" vertical="bottom" textRotation="0" wrapText="false" indent="0" shrinkToFit="false"/>
      <protection locked="true" hidden="false"/>
    </xf>
    <xf numFmtId="167" fontId="0" fillId="7" borderId="23" xfId="0" applyFont="true" applyBorder="true" applyAlignment="false" applyProtection="false">
      <alignment horizontal="general" vertical="bottom" textRotation="0" wrapText="false" indent="0" shrinkToFit="false"/>
      <protection locked="true" hidden="false"/>
    </xf>
    <xf numFmtId="164" fontId="0" fillId="6" borderId="40" xfId="0" applyFont="true" applyBorder="true" applyAlignment="false" applyProtection="false">
      <alignment horizontal="general" vertical="bottom" textRotation="0" wrapText="false" indent="0" shrinkToFit="false"/>
      <protection locked="true" hidden="false"/>
    </xf>
    <xf numFmtId="164" fontId="0" fillId="8" borderId="25" xfId="0" applyFont="true" applyBorder="true" applyAlignment="false" applyProtection="false">
      <alignment horizontal="general" vertical="bottom" textRotation="0" wrapText="false" indent="0" shrinkToFit="false"/>
      <protection locked="true" hidden="false"/>
    </xf>
    <xf numFmtId="164" fontId="0" fillId="6" borderId="51" xfId="0" applyFont="true" applyBorder="true" applyAlignment="false" applyProtection="false">
      <alignment horizontal="general" vertical="bottom" textRotation="0" wrapText="false" indent="0" shrinkToFit="false"/>
      <protection locked="true" hidden="false"/>
    </xf>
    <xf numFmtId="166" fontId="0" fillId="7" borderId="19" xfId="0" applyFont="true" applyBorder="true" applyAlignment="false" applyProtection="false">
      <alignment horizontal="general" vertical="bottom" textRotation="0" wrapText="false" indent="0" shrinkToFit="false"/>
      <protection locked="true" hidden="false"/>
    </xf>
    <xf numFmtId="164" fontId="0" fillId="8" borderId="20" xfId="0" applyFont="true" applyBorder="true" applyAlignment="false" applyProtection="false">
      <alignment horizontal="general" vertical="bottom" textRotation="0" wrapText="false" indent="0" shrinkToFit="false"/>
      <protection locked="true" hidden="false"/>
    </xf>
    <xf numFmtId="179" fontId="0" fillId="6" borderId="52" xfId="0" applyFont="true" applyBorder="true" applyAlignment="false" applyProtection="false">
      <alignment horizontal="general" vertical="bottom" textRotation="0" wrapText="false" indent="0" shrinkToFit="false"/>
      <protection locked="true" hidden="false"/>
    </xf>
    <xf numFmtId="167" fontId="0" fillId="7" borderId="12" xfId="0" applyFont="true" applyBorder="true" applyAlignment="false" applyProtection="false">
      <alignment horizontal="general" vertical="bottom" textRotation="0" wrapText="false" indent="0" shrinkToFit="false"/>
      <protection locked="true" hidden="false"/>
    </xf>
    <xf numFmtId="164" fontId="0" fillId="6" borderId="41" xfId="0" applyFont="true" applyBorder="true" applyAlignment="false" applyProtection="false">
      <alignment horizontal="general" vertical="bottom" textRotation="0" wrapText="false" indent="0" shrinkToFit="false"/>
      <protection locked="true" hidden="false"/>
    </xf>
    <xf numFmtId="164" fontId="0" fillId="6" borderId="51" xfId="0" applyFont="true" applyBorder="true" applyAlignment="true" applyProtection="false">
      <alignment horizontal="general" vertical="center" textRotation="0" wrapText="false" indent="0" shrinkToFit="true"/>
      <protection locked="true" hidden="false"/>
    </xf>
    <xf numFmtId="166" fontId="0" fillId="7" borderId="21" xfId="0" applyFont="true" applyBorder="true" applyAlignment="false" applyProtection="false">
      <alignment horizontal="general" vertical="bottom" textRotation="0" wrapText="false" indent="0" shrinkToFit="false"/>
      <protection locked="true" hidden="false"/>
    </xf>
    <xf numFmtId="164" fontId="0" fillId="8" borderId="11" xfId="0" applyFont="true" applyBorder="true" applyAlignment="false" applyProtection="false">
      <alignment horizontal="general" vertical="bottom" textRotation="0" wrapText="false" indent="0" shrinkToFit="false"/>
      <protection locked="true" hidden="false"/>
    </xf>
    <xf numFmtId="166" fontId="0" fillId="7" borderId="13" xfId="0" applyFont="true" applyBorder="true" applyAlignment="false" applyProtection="false">
      <alignment horizontal="general" vertical="bottom" textRotation="0" wrapText="false" indent="0" shrinkToFit="false"/>
      <protection locked="true" hidden="false"/>
    </xf>
    <xf numFmtId="164" fontId="0" fillId="8" borderId="14" xfId="0" applyFont="true" applyBorder="true" applyAlignment="false" applyProtection="false">
      <alignment horizontal="general" vertical="bottom" textRotation="0" wrapText="false" indent="0" shrinkToFit="false"/>
      <protection locked="true" hidden="false"/>
    </xf>
    <xf numFmtId="167" fontId="0" fillId="7" borderId="15" xfId="0" applyFont="true" applyBorder="true" applyAlignment="false" applyProtection="false">
      <alignment horizontal="general" vertical="bottom" textRotation="0" wrapText="false" indent="0" shrinkToFit="false"/>
      <protection locked="true" hidden="false"/>
    </xf>
    <xf numFmtId="179" fontId="0" fillId="0" borderId="0" xfId="0" applyFont="true" applyBorder="false" applyAlignment="false" applyProtection="false">
      <alignment horizontal="general" vertical="bottom" textRotation="0" wrapText="false" indent="0" shrinkToFit="false"/>
      <protection locked="true" hidden="false"/>
    </xf>
    <xf numFmtId="170" fontId="0" fillId="0" borderId="0" xfId="0" applyFont="true" applyBorder="false" applyAlignment="false" applyProtection="false">
      <alignment horizontal="general" vertical="bottom" textRotation="0" wrapText="false" indent="0" shrinkToFit="false"/>
      <protection locked="true" hidden="false"/>
    </xf>
    <xf numFmtId="178" fontId="0" fillId="0" borderId="0" xfId="0" applyFont="true" applyBorder="false" applyAlignment="false" applyProtection="false">
      <alignment horizontal="general" vertical="bottom" textRotation="0" wrapText="false" indent="0" shrinkToFit="false"/>
      <protection locked="true" hidden="false"/>
    </xf>
    <xf numFmtId="164" fontId="0" fillId="0" borderId="18" xfId="0" applyFont="true" applyBorder="true" applyAlignment="false" applyProtection="false">
      <alignment horizontal="general" vertical="bottom" textRotation="0" wrapText="false" indent="0" shrinkToFit="false"/>
      <protection locked="true" hidden="false"/>
    </xf>
    <xf numFmtId="171" fontId="12" fillId="11" borderId="22" xfId="0" applyFont="true" applyBorder="true" applyAlignment="true" applyProtection="false">
      <alignment horizontal="center" vertical="center" textRotation="0" wrapText="true" indent="0" shrinkToFit="false"/>
      <protection locked="true" hidden="false"/>
    </xf>
    <xf numFmtId="171" fontId="12" fillId="2" borderId="4" xfId="0" applyFont="true" applyBorder="true" applyAlignment="true" applyProtection="false">
      <alignment horizontal="center" vertical="center" textRotation="0" wrapText="true" indent="0" shrinkToFit="false"/>
      <protection locked="true" hidden="false"/>
    </xf>
    <xf numFmtId="167" fontId="0" fillId="6" borderId="34" xfId="0" applyFont="true" applyBorder="true" applyAlignment="false" applyProtection="false">
      <alignment horizontal="general" vertical="bottom" textRotation="0" wrapText="false" indent="0" shrinkToFit="false"/>
      <protection locked="true" hidden="false"/>
    </xf>
    <xf numFmtId="169" fontId="0" fillId="7" borderId="34" xfId="0" applyFont="true" applyBorder="true" applyAlignment="false" applyProtection="false">
      <alignment horizontal="general" vertical="bottom" textRotation="0" wrapText="false" indent="0" shrinkToFit="false"/>
      <protection locked="true" hidden="false"/>
    </xf>
    <xf numFmtId="167" fontId="0" fillId="7" borderId="34" xfId="0" applyFont="true" applyBorder="true" applyAlignment="false" applyProtection="false">
      <alignment horizontal="general" vertical="bottom" textRotation="0" wrapText="false" indent="0" shrinkToFit="false"/>
      <protection locked="true" hidden="false"/>
    </xf>
    <xf numFmtId="164" fontId="0" fillId="17" borderId="25" xfId="0" applyFont="true" applyBorder="true" applyAlignment="false" applyProtection="false">
      <alignment horizontal="general" vertical="bottom" textRotation="0" wrapText="false" indent="0" shrinkToFit="false"/>
      <protection locked="true" hidden="false"/>
    </xf>
    <xf numFmtId="164" fontId="0" fillId="17" borderId="25" xfId="0" applyFont="true" applyBorder="true" applyAlignment="true" applyProtection="false">
      <alignment horizontal="center" vertical="bottom" textRotation="0" wrapText="false" indent="0" shrinkToFit="false"/>
      <protection locked="true" hidden="false"/>
    </xf>
    <xf numFmtId="167" fontId="0" fillId="6" borderId="25" xfId="0" applyFont="true" applyBorder="true" applyAlignment="false" applyProtection="false">
      <alignment horizontal="general" vertical="bottom" textRotation="0" wrapText="false" indent="0" shrinkToFit="false"/>
      <protection locked="true" hidden="false"/>
    </xf>
    <xf numFmtId="169" fontId="0" fillId="7" borderId="25" xfId="0" applyFont="true" applyBorder="true" applyAlignment="false" applyProtection="false">
      <alignment horizontal="general" vertical="bottom" textRotation="0" wrapText="false" indent="0" shrinkToFit="false"/>
      <protection locked="true" hidden="false"/>
    </xf>
    <xf numFmtId="167" fontId="0" fillId="7" borderId="25" xfId="0" applyFont="true" applyBorder="true" applyAlignment="false" applyProtection="false">
      <alignment horizontal="general" vertical="bottom" textRotation="0" wrapText="false" indent="0" shrinkToFit="false"/>
      <protection locked="true" hidden="false"/>
    </xf>
    <xf numFmtId="180" fontId="0" fillId="0" borderId="0" xfId="0" applyFont="true" applyBorder="false" applyAlignment="false" applyProtection="false">
      <alignment horizontal="general" vertical="bottom" textRotation="0" wrapText="false" indent="0" shrinkToFit="false"/>
      <protection locked="true" hidden="false"/>
    </xf>
    <xf numFmtId="164" fontId="0" fillId="0" borderId="53" xfId="0" applyFont="true" applyBorder="true" applyAlignment="false" applyProtection="false">
      <alignment horizontal="general" vertical="bottom" textRotation="0" wrapText="false" indent="0" shrinkToFit="false"/>
      <protection locked="true" hidden="false"/>
    </xf>
    <xf numFmtId="171" fontId="0" fillId="0" borderId="0" xfId="0" applyFont="true" applyBorder="false" applyAlignment="false" applyProtection="false">
      <alignment horizontal="general" vertical="bottom" textRotation="0" wrapText="false" indent="0" shrinkToFit="false"/>
      <protection locked="true" hidden="false"/>
    </xf>
    <xf numFmtId="166" fontId="18" fillId="0" borderId="36" xfId="0" applyFont="true" applyBorder="true" applyAlignment="false" applyProtection="false">
      <alignment horizontal="general" vertical="bottom" textRotation="0" wrapText="false" indent="0" shrinkToFit="false"/>
      <protection locked="true" hidden="false"/>
    </xf>
    <xf numFmtId="166" fontId="19" fillId="0" borderId="54" xfId="0" applyFont="true" applyBorder="true" applyAlignment="true" applyProtection="false">
      <alignment horizontal="left" vertical="top" textRotation="0" wrapText="true" indent="0" shrinkToFit="false"/>
      <protection locked="true" hidden="false"/>
    </xf>
    <xf numFmtId="164" fontId="20" fillId="0" borderId="54" xfId="0" applyFont="true" applyBorder="true" applyAlignment="true" applyProtection="false">
      <alignment horizontal="left" vertical="top" textRotation="0" wrapText="true" indent="0" shrinkToFit="false"/>
      <protection locked="true" hidden="false"/>
    </xf>
    <xf numFmtId="164" fontId="19" fillId="0" borderId="26" xfId="0" applyFont="true" applyBorder="true" applyAlignment="true" applyProtection="false">
      <alignment horizontal="left" vertical="top" textRotation="0" wrapText="true" indent="0" shrinkToFit="false"/>
      <protection locked="true" hidden="false"/>
    </xf>
    <xf numFmtId="164" fontId="20" fillId="0" borderId="55" xfId="0" applyFont="true" applyBorder="true" applyAlignment="true" applyProtection="false">
      <alignment horizontal="left" vertical="top" textRotation="0" wrapText="true" indent="0" shrinkToFit="false"/>
      <protection locked="true" hidden="false"/>
    </xf>
    <xf numFmtId="164" fontId="20" fillId="0" borderId="5" xfId="0" applyFont="true" applyBorder="true" applyAlignment="true" applyProtection="false">
      <alignment horizontal="left" vertical="top" textRotation="0" wrapText="true" indent="0" shrinkToFit="false"/>
      <protection locked="true" hidden="false"/>
    </xf>
    <xf numFmtId="164" fontId="12" fillId="0" borderId="5" xfId="0" applyFont="true" applyBorder="true" applyAlignment="true" applyProtection="false">
      <alignment horizontal="left" vertical="top" textRotation="0" wrapText="true" indent="0" shrinkToFit="false"/>
      <protection locked="true" hidden="false"/>
    </xf>
    <xf numFmtId="164" fontId="20" fillId="0" borderId="5" xfId="0" applyFont="true" applyBorder="true" applyAlignment="true" applyProtection="false">
      <alignment horizontal="left" vertical="center" textRotation="0" wrapText="true" indent="0" shrinkToFit="false"/>
      <protection locked="true" hidden="false"/>
    </xf>
    <xf numFmtId="164" fontId="19" fillId="0" borderId="56" xfId="0" applyFont="true" applyBorder="true" applyAlignment="true" applyProtection="false">
      <alignment horizontal="general" vertical="center" textRotation="0" wrapText="true" indent="0" shrinkToFit="false"/>
      <protection locked="true" hidden="false"/>
    </xf>
    <xf numFmtId="164" fontId="19" fillId="0" borderId="57" xfId="0" applyFont="true" applyBorder="true" applyAlignment="true" applyProtection="false">
      <alignment horizontal="general" vertical="center" textRotation="0" wrapText="true" indent="0" shrinkToFit="false"/>
      <protection locked="true" hidden="false"/>
    </xf>
    <xf numFmtId="164" fontId="0" fillId="14" borderId="21" xfId="0" applyFont="true" applyBorder="true" applyAlignment="true" applyProtection="false">
      <alignment horizontal="left" vertical="center" textRotation="0" wrapText="false" indent="0" shrinkToFit="false"/>
      <protection locked="true" hidden="false"/>
    </xf>
    <xf numFmtId="164" fontId="0" fillId="14" borderId="11"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12" fillId="18" borderId="58" xfId="0" applyFont="true" applyBorder="true" applyAlignment="false" applyProtection="false">
      <alignment horizontal="general" vertical="bottom" textRotation="0" wrapText="false" indent="0" shrinkToFit="false"/>
      <protection locked="true" hidden="false"/>
    </xf>
    <xf numFmtId="167" fontId="12" fillId="18" borderId="20" xfId="0" applyFont="true" applyBorder="true" applyAlignment="false" applyProtection="false">
      <alignment horizontal="general" vertical="bottom" textRotation="0" wrapText="false" indent="0" shrinkToFit="false"/>
      <protection locked="true" hidden="false"/>
    </xf>
    <xf numFmtId="164" fontId="0" fillId="17" borderId="0" xfId="0" applyFont="true" applyBorder="true" applyAlignment="false" applyProtection="false">
      <alignment horizontal="general" vertical="bottom" textRotation="0" wrapText="false" indent="0" shrinkToFit="false"/>
      <protection locked="true" hidden="false"/>
    </xf>
    <xf numFmtId="164" fontId="12" fillId="18" borderId="56" xfId="0" applyFont="true" applyBorder="true" applyAlignment="false" applyProtection="false">
      <alignment horizontal="general" vertical="bottom" textRotation="0" wrapText="false" indent="0" shrinkToFit="false"/>
      <protection locked="true" hidden="false"/>
    </xf>
    <xf numFmtId="164" fontId="12" fillId="18" borderId="20" xfId="0" applyFont="true" applyBorder="true" applyAlignment="false" applyProtection="false">
      <alignment horizontal="general" vertical="bottom" textRotation="0" wrapText="false" indent="0" shrinkToFit="false"/>
      <protection locked="true" hidden="false"/>
    </xf>
    <xf numFmtId="164" fontId="12" fillId="18" borderId="57" xfId="0" applyFont="true" applyBorder="true" applyAlignment="false" applyProtection="false">
      <alignment horizontal="general" vertical="bottom" textRotation="0" wrapText="false" indent="0" shrinkToFit="false"/>
      <protection locked="true" hidden="false"/>
    </xf>
    <xf numFmtId="164" fontId="12" fillId="18" borderId="43" xfId="0" applyFont="true" applyBorder="true" applyAlignment="false" applyProtection="false">
      <alignment horizontal="general" vertical="bottom" textRotation="0" wrapText="false" indent="0" shrinkToFit="false"/>
      <protection locked="true" hidden="false"/>
    </xf>
    <xf numFmtId="167" fontId="0" fillId="16" borderId="59"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60" xfId="0" applyFont="true" applyBorder="true" applyAlignment="true" applyProtection="false">
      <alignment horizontal="center" vertical="center" textRotation="0" wrapText="true" indent="0" shrinkToFit="false"/>
      <protection locked="true" hidden="false"/>
    </xf>
    <xf numFmtId="164" fontId="0" fillId="19" borderId="0" xfId="0" applyFont="true" applyBorder="true" applyAlignment="false" applyProtection="false">
      <alignment horizontal="general" vertical="bottom" textRotation="0" wrapText="false" indent="0" shrinkToFit="false"/>
      <protection locked="true" hidden="false"/>
    </xf>
    <xf numFmtId="170" fontId="0" fillId="16" borderId="0" xfId="0" applyFont="true" applyBorder="true" applyAlignment="false" applyProtection="false">
      <alignment horizontal="general" vertical="bottom" textRotation="0" wrapText="false" indent="0" shrinkToFit="false"/>
      <protection locked="true" hidden="false"/>
    </xf>
    <xf numFmtId="170" fontId="0" fillId="20" borderId="0" xfId="0" applyFont="true" applyBorder="true" applyAlignment="false" applyProtection="false">
      <alignment horizontal="general" vertical="bottom" textRotation="0" wrapText="false" indent="0" shrinkToFit="false"/>
      <protection locked="true" hidden="false"/>
    </xf>
    <xf numFmtId="170" fontId="0" fillId="20" borderId="2" xfId="0" applyFont="true" applyBorder="true" applyAlignment="false" applyProtection="false">
      <alignment horizontal="general" vertical="bottom" textRotation="0" wrapText="false" indent="0" shrinkToFit="false"/>
      <protection locked="true" hidden="false"/>
    </xf>
    <xf numFmtId="164" fontId="0" fillId="0" borderId="33" xfId="0" applyFont="true" applyBorder="true" applyAlignment="false" applyProtection="false">
      <alignment horizontal="general" vertical="bottom" textRotation="0" wrapText="false" indent="0" shrinkToFit="false"/>
      <protection locked="true" hidden="false"/>
    </xf>
    <xf numFmtId="164" fontId="0" fillId="0" borderId="40" xfId="0" applyFont="true" applyBorder="true" applyAlignment="false" applyProtection="false">
      <alignment horizontal="general" vertical="bottom" textRotation="0" wrapText="false" indent="0" shrinkToFit="false"/>
      <protection locked="true" hidden="false"/>
    </xf>
    <xf numFmtId="167" fontId="0" fillId="16" borderId="61" xfId="0" applyFont="true" applyBorder="true" applyAlignment="false" applyProtection="false">
      <alignment horizontal="general" vertical="bottom" textRotation="0" wrapText="false" indent="0" shrinkToFit="false"/>
      <protection locked="true" hidden="false"/>
    </xf>
    <xf numFmtId="164" fontId="0" fillId="0" borderId="60" xfId="0" applyFont="true" applyBorder="true" applyAlignment="true" applyProtection="false">
      <alignment horizontal="center" vertical="center" textRotation="0" wrapText="false" indent="0" shrinkToFit="false"/>
      <protection locked="true" hidden="false"/>
    </xf>
    <xf numFmtId="164" fontId="0" fillId="0" borderId="62" xfId="0" applyFont="true" applyBorder="true" applyAlignment="false" applyProtection="false">
      <alignment horizontal="general" vertical="bottom" textRotation="0" wrapText="false" indent="0" shrinkToFit="false"/>
      <protection locked="true" hidden="false"/>
    </xf>
    <xf numFmtId="167" fontId="0" fillId="16" borderId="63" xfId="0" applyFont="true" applyBorder="true" applyAlignment="false" applyProtection="false">
      <alignment horizontal="general" vertical="bottom" textRotation="0" wrapText="false" indent="0" shrinkToFit="false"/>
      <protection locked="true" hidden="false"/>
    </xf>
    <xf numFmtId="164" fontId="0" fillId="0" borderId="33" xfId="0" applyFont="true" applyBorder="true" applyAlignment="true" applyProtection="false">
      <alignment horizontal="center" vertical="center" textRotation="0" wrapText="false" indent="0" shrinkToFit="false"/>
      <protection locked="true" hidden="false"/>
    </xf>
    <xf numFmtId="164" fontId="0" fillId="0" borderId="45" xfId="0" applyFont="true" applyBorder="true" applyAlignment="false" applyProtection="false">
      <alignment horizontal="general" vertical="bottom" textRotation="0" wrapText="false" indent="0" shrinkToFit="false"/>
      <protection locked="true" hidden="false"/>
    </xf>
    <xf numFmtId="167" fontId="0" fillId="16" borderId="2" xfId="0" applyFont="true" applyBorder="true" applyAlignment="false" applyProtection="false">
      <alignment horizontal="general" vertical="bottom" textRotation="0" wrapText="false" indent="0" shrinkToFit="false"/>
      <protection locked="true" hidden="false"/>
    </xf>
    <xf numFmtId="173" fontId="0" fillId="16" borderId="59" xfId="0" applyFont="true" applyBorder="true" applyAlignment="false" applyProtection="false">
      <alignment horizontal="general" vertical="bottom" textRotation="0" wrapText="false" indent="0" shrinkToFit="false"/>
      <protection locked="true" hidden="false"/>
    </xf>
    <xf numFmtId="164" fontId="0" fillId="0" borderId="64" xfId="0" applyFont="true" applyBorder="true" applyAlignment="false" applyProtection="false">
      <alignment horizontal="general" vertical="bottom" textRotation="0" wrapText="false" indent="0" shrinkToFit="false"/>
      <protection locked="true" hidden="false"/>
    </xf>
    <xf numFmtId="170" fontId="0" fillId="16" borderId="64" xfId="0" applyFont="true" applyBorder="true" applyAlignment="false" applyProtection="false">
      <alignment horizontal="general" vertical="bottom" textRotation="0" wrapText="false" indent="0" shrinkToFit="false"/>
      <protection locked="true" hidden="false"/>
    </xf>
    <xf numFmtId="170" fontId="0" fillId="20" borderId="64" xfId="0" applyFont="true" applyBorder="true" applyAlignment="false" applyProtection="false">
      <alignment horizontal="general" vertical="bottom" textRotation="0" wrapText="false" indent="0" shrinkToFit="false"/>
      <protection locked="true" hidden="false"/>
    </xf>
    <xf numFmtId="170" fontId="0" fillId="20" borderId="61" xfId="0" applyFont="true" applyBorder="true" applyAlignment="false" applyProtection="false">
      <alignment horizontal="general" vertical="bottom" textRotation="0" wrapText="false" indent="0" shrinkToFit="false"/>
      <protection locked="true" hidden="false"/>
    </xf>
    <xf numFmtId="164" fontId="0" fillId="0" borderId="33" xfId="0" applyFont="true" applyBorder="true" applyAlignment="true" applyProtection="false">
      <alignment horizontal="center" vertical="center" textRotation="0" wrapText="true" indent="0" shrinkToFit="false"/>
      <protection locked="true" hidden="false"/>
    </xf>
    <xf numFmtId="166" fontId="0" fillId="16" borderId="0" xfId="0" applyFont="true" applyBorder="true" applyAlignment="false" applyProtection="false">
      <alignment horizontal="general" vertical="bottom" textRotation="0" wrapText="false" indent="0" shrinkToFit="false"/>
      <protection locked="true" hidden="false"/>
    </xf>
    <xf numFmtId="166" fontId="0" fillId="20" borderId="0" xfId="0" applyFont="true" applyBorder="true" applyAlignment="false" applyProtection="false">
      <alignment horizontal="general" vertical="bottom" textRotation="0" wrapText="false" indent="0" shrinkToFit="false"/>
      <protection locked="true" hidden="false"/>
    </xf>
    <xf numFmtId="166" fontId="0" fillId="20" borderId="2" xfId="0" applyFont="true" applyBorder="true" applyAlignment="false" applyProtection="false">
      <alignment horizontal="general" vertical="bottom" textRotation="0" wrapText="false" indent="0" shrinkToFit="false"/>
      <protection locked="true" hidden="false"/>
    </xf>
    <xf numFmtId="166" fontId="0" fillId="16" borderId="2" xfId="0" applyFont="true" applyBorder="true" applyAlignment="false" applyProtection="false">
      <alignment horizontal="general" vertical="bottom" textRotation="0" wrapText="false" indent="0" shrinkToFit="false"/>
      <protection locked="true" hidden="false"/>
    </xf>
    <xf numFmtId="167" fontId="0" fillId="16" borderId="8" xfId="0" applyFont="true" applyBorder="true" applyAlignment="false" applyProtection="false">
      <alignment horizontal="general" vertical="bottom" textRotation="0" wrapText="false" indent="0" shrinkToFit="false"/>
      <protection locked="true" hidden="false"/>
    </xf>
    <xf numFmtId="177" fontId="0" fillId="16" borderId="59" xfId="0" applyFont="true" applyBorder="true" applyAlignment="false" applyProtection="false">
      <alignment horizontal="general" vertical="bottom" textRotation="0" wrapText="false" indent="0" shrinkToFit="false"/>
      <protection locked="true" hidden="false"/>
    </xf>
    <xf numFmtId="164" fontId="0" fillId="0" borderId="36" xfId="0" applyFont="true" applyBorder="true" applyAlignment="false" applyProtection="false">
      <alignment horizontal="general" vertical="bottom" textRotation="0" wrapText="false" indent="0" shrinkToFit="false"/>
      <protection locked="true" hidden="false"/>
    </xf>
    <xf numFmtId="167" fontId="0" fillId="16" borderId="30" xfId="0" applyFont="true" applyBorder="true" applyAlignment="false" applyProtection="false">
      <alignment horizontal="general" vertical="bottom" textRotation="0" wrapText="false" indent="0" shrinkToFit="false"/>
      <protection locked="true" hidden="false"/>
    </xf>
    <xf numFmtId="175" fontId="0" fillId="16" borderId="59" xfId="0" applyFont="true" applyBorder="true" applyAlignment="false" applyProtection="false">
      <alignment horizontal="general" vertical="bottom" textRotation="0" wrapText="false" indent="0" shrinkToFit="false"/>
      <protection locked="true" hidden="false"/>
    </xf>
    <xf numFmtId="165" fontId="0" fillId="16" borderId="59" xfId="0" applyFont="true" applyBorder="true" applyAlignment="false" applyProtection="false">
      <alignment horizontal="general" vertical="bottom" textRotation="0" wrapText="false" indent="0" shrinkToFit="false"/>
      <protection locked="true" hidden="false"/>
    </xf>
    <xf numFmtId="166" fontId="0" fillId="16" borderId="64" xfId="0" applyFont="true" applyBorder="true" applyAlignment="false" applyProtection="false">
      <alignment horizontal="general" vertical="bottom" textRotation="0" wrapText="false" indent="0" shrinkToFit="false"/>
      <protection locked="true" hidden="false"/>
    </xf>
    <xf numFmtId="166" fontId="0" fillId="20" borderId="64" xfId="0" applyFont="true" applyBorder="true" applyAlignment="false" applyProtection="false">
      <alignment horizontal="general" vertical="bottom" textRotation="0" wrapText="false" indent="0" shrinkToFit="false"/>
      <protection locked="true" hidden="false"/>
    </xf>
    <xf numFmtId="166" fontId="0" fillId="20" borderId="61" xfId="0" applyFont="true" applyBorder="true" applyAlignment="false" applyProtection="false">
      <alignment horizontal="general" vertical="bottom" textRotation="0" wrapText="false" indent="0" shrinkToFit="false"/>
      <protection locked="true" hidden="false"/>
    </xf>
    <xf numFmtId="166" fontId="0" fillId="16" borderId="61" xfId="0" applyFont="true" applyBorder="true" applyAlignment="false" applyProtection="false">
      <alignment horizontal="general" vertical="bottom" textRotation="0" wrapText="false" indent="0" shrinkToFit="false"/>
      <protection locked="true" hidden="false"/>
    </xf>
    <xf numFmtId="169" fontId="0" fillId="16" borderId="61" xfId="0" applyFont="true" applyBorder="true" applyAlignment="false" applyProtection="false">
      <alignment horizontal="general" vertical="bottom" textRotation="0" wrapText="false" indent="0" shrinkToFit="false"/>
      <protection locked="true" hidden="false"/>
    </xf>
    <xf numFmtId="167" fontId="0" fillId="0" borderId="17" xfId="0" applyFont="true" applyBorder="true" applyAlignment="false" applyProtection="false">
      <alignment horizontal="general" vertical="bottom" textRotation="0" wrapText="false" indent="0" shrinkToFit="false"/>
      <protection locked="true" hidden="false"/>
    </xf>
    <xf numFmtId="166" fontId="0" fillId="16" borderId="59" xfId="0" applyFont="true" applyBorder="true" applyAlignment="false" applyProtection="false">
      <alignment horizontal="general" vertical="bottom" textRotation="0" wrapText="false" indent="0" shrinkToFit="false"/>
      <protection locked="true" hidden="false"/>
    </xf>
    <xf numFmtId="166" fontId="0" fillId="16" borderId="8"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general" vertical="center" textRotation="0" wrapText="false" indent="0" shrinkToFit="false"/>
      <protection locked="true" hidden="false"/>
    </xf>
    <xf numFmtId="164" fontId="0" fillId="0" borderId="33" xfId="0" applyFont="true" applyBorder="true" applyAlignment="true" applyProtection="false">
      <alignment horizontal="general" vertical="center" textRotation="0" wrapText="false" indent="0" shrinkToFit="false"/>
      <protection locked="true" hidden="false"/>
    </xf>
    <xf numFmtId="164" fontId="0" fillId="0" borderId="37" xfId="0" applyFont="true" applyBorder="true" applyAlignment="true" applyProtection="false">
      <alignment horizontal="general" vertical="center" textRotation="0" wrapText="false" indent="0" shrinkToFit="false"/>
      <protection locked="true" hidden="false"/>
    </xf>
    <xf numFmtId="164" fontId="0" fillId="0" borderId="44" xfId="0" applyFont="true" applyBorder="true" applyAlignment="false" applyProtection="false">
      <alignment horizontal="general" vertical="bottom" textRotation="0" wrapText="false" indent="0" shrinkToFit="false"/>
      <protection locked="true" hidden="false"/>
    </xf>
    <xf numFmtId="166" fontId="0" fillId="16" borderId="38" xfId="0" applyFont="true" applyBorder="true" applyAlignment="false" applyProtection="false">
      <alignment horizontal="general" vertical="bottom" textRotation="0" wrapText="false" indent="0" shrinkToFit="false"/>
      <protection locked="true" hidden="false"/>
    </xf>
    <xf numFmtId="164" fontId="0" fillId="19" borderId="64" xfId="0" applyFont="true" applyBorder="true" applyAlignment="false" applyProtection="false">
      <alignment horizontal="general" vertical="bottom" textRotation="0" wrapText="false" indent="0" shrinkToFit="false"/>
      <protection locked="true" hidden="false"/>
    </xf>
    <xf numFmtId="177" fontId="0" fillId="16" borderId="62" xfId="0" applyFont="true" applyBorder="true" applyAlignment="false" applyProtection="false">
      <alignment horizontal="general" vertical="bottom" textRotation="0" wrapText="false" indent="0" shrinkToFit="false"/>
      <protection locked="true" hidden="false"/>
    </xf>
    <xf numFmtId="177" fontId="0" fillId="20" borderId="62" xfId="0" applyFont="true" applyBorder="true" applyAlignment="false" applyProtection="false">
      <alignment horizontal="general" vertical="bottom" textRotation="0" wrapText="false" indent="0" shrinkToFit="false"/>
      <protection locked="true" hidden="false"/>
    </xf>
    <xf numFmtId="177" fontId="0" fillId="20" borderId="65" xfId="0" applyFont="true" applyBorder="true" applyAlignment="false" applyProtection="false">
      <alignment horizontal="general" vertical="bottom" textRotation="0" wrapText="false" indent="0" shrinkToFit="false"/>
      <protection locked="true" hidden="false"/>
    </xf>
    <xf numFmtId="177" fontId="0" fillId="16" borderId="0" xfId="0" applyFont="true" applyBorder="true" applyAlignment="false" applyProtection="false">
      <alignment horizontal="general" vertical="bottom" textRotation="0" wrapText="false" indent="0" shrinkToFit="false"/>
      <protection locked="true" hidden="false"/>
    </xf>
    <xf numFmtId="177" fontId="0" fillId="20" borderId="0" xfId="0" applyFont="true" applyBorder="true" applyAlignment="false" applyProtection="false">
      <alignment horizontal="general" vertical="bottom" textRotation="0" wrapText="false" indent="0" shrinkToFit="false"/>
      <protection locked="true" hidden="false"/>
    </xf>
    <xf numFmtId="177" fontId="0" fillId="20" borderId="2" xfId="0" applyFont="true" applyBorder="true" applyAlignment="false" applyProtection="false">
      <alignment horizontal="general" vertical="bottom" textRotation="0" wrapText="false" indent="0" shrinkToFit="false"/>
      <protection locked="true" hidden="false"/>
    </xf>
    <xf numFmtId="164" fontId="0" fillId="0" borderId="37" xfId="0" applyFont="true" applyBorder="true" applyAlignment="true" applyProtection="false">
      <alignment horizontal="center" vertical="center" textRotation="0" wrapText="false" indent="0" shrinkToFit="false"/>
      <protection locked="true" hidden="false"/>
    </xf>
    <xf numFmtId="177" fontId="0" fillId="16" borderId="64" xfId="0" applyFont="true" applyBorder="true" applyAlignment="false" applyProtection="false">
      <alignment horizontal="general" vertical="bottom" textRotation="0" wrapText="false" indent="0" shrinkToFit="false"/>
      <protection locked="true" hidden="false"/>
    </xf>
    <xf numFmtId="177" fontId="0" fillId="20" borderId="64" xfId="0" applyFont="true" applyBorder="true" applyAlignment="false" applyProtection="false">
      <alignment horizontal="general" vertical="bottom" textRotation="0" wrapText="false" indent="0" shrinkToFit="false"/>
      <protection locked="true" hidden="false"/>
    </xf>
    <xf numFmtId="177" fontId="0" fillId="20" borderId="61" xfId="0" applyFont="true" applyBorder="true" applyAlignment="false" applyProtection="false">
      <alignment horizontal="general" vertical="bottom" textRotation="0" wrapText="false" indent="0" shrinkToFit="false"/>
      <protection locked="true" hidden="false"/>
    </xf>
    <xf numFmtId="171" fontId="0" fillId="16" borderId="62" xfId="0" applyFont="true" applyBorder="true" applyAlignment="false" applyProtection="false">
      <alignment horizontal="general" vertical="bottom" textRotation="0" wrapText="false" indent="0" shrinkToFit="false"/>
      <protection locked="true" hidden="false"/>
    </xf>
    <xf numFmtId="171" fontId="0" fillId="20" borderId="62" xfId="0" applyFont="true" applyBorder="true" applyAlignment="false" applyProtection="false">
      <alignment horizontal="general" vertical="bottom" textRotation="0" wrapText="false" indent="0" shrinkToFit="false"/>
      <protection locked="true" hidden="false"/>
    </xf>
    <xf numFmtId="171" fontId="0" fillId="20" borderId="65" xfId="0" applyFont="true" applyBorder="true" applyAlignment="false" applyProtection="false">
      <alignment horizontal="general" vertical="bottom" textRotation="0" wrapText="false" indent="0" shrinkToFit="false"/>
      <protection locked="true" hidden="false"/>
    </xf>
    <xf numFmtId="171" fontId="0" fillId="16" borderId="0" xfId="0" applyFont="true" applyBorder="true" applyAlignment="false" applyProtection="false">
      <alignment horizontal="general" vertical="bottom" textRotation="0" wrapText="false" indent="0" shrinkToFit="false"/>
      <protection locked="true" hidden="false"/>
    </xf>
    <xf numFmtId="171" fontId="0" fillId="20" borderId="0" xfId="0" applyFont="true" applyBorder="true" applyAlignment="false" applyProtection="false">
      <alignment horizontal="general" vertical="bottom" textRotation="0" wrapText="false" indent="0" shrinkToFit="false"/>
      <protection locked="true" hidden="false"/>
    </xf>
    <xf numFmtId="171" fontId="0" fillId="20" borderId="2" xfId="0" applyFont="true" applyBorder="true" applyAlignment="false" applyProtection="false">
      <alignment horizontal="general" vertical="bottom" textRotation="0" wrapText="false" indent="0" shrinkToFit="false"/>
      <protection locked="true" hidden="false"/>
    </xf>
    <xf numFmtId="171" fontId="0" fillId="16" borderId="64" xfId="0" applyFont="true" applyBorder="true" applyAlignment="false" applyProtection="false">
      <alignment horizontal="general" vertical="bottom" textRotation="0" wrapText="false" indent="0" shrinkToFit="false"/>
      <protection locked="true" hidden="false"/>
    </xf>
    <xf numFmtId="171" fontId="0" fillId="20" borderId="64" xfId="0" applyFont="true" applyBorder="true" applyAlignment="false" applyProtection="false">
      <alignment horizontal="general" vertical="bottom" textRotation="0" wrapText="false" indent="0" shrinkToFit="false"/>
      <protection locked="true" hidden="false"/>
    </xf>
    <xf numFmtId="171" fontId="0" fillId="20" borderId="61" xfId="0" applyFont="true" applyBorder="true" applyAlignment="false" applyProtection="false">
      <alignment horizontal="general" vertical="bottom" textRotation="0" wrapText="false" indent="0" shrinkToFit="false"/>
      <protection locked="true" hidden="false"/>
    </xf>
    <xf numFmtId="164" fontId="0" fillId="0" borderId="37" xfId="0" applyFont="true" applyBorder="true" applyAlignment="false" applyProtection="false">
      <alignment horizontal="general" vertical="bottom" textRotation="0" wrapText="false" indent="0" shrinkToFit="false"/>
      <protection locked="true" hidden="false"/>
    </xf>
    <xf numFmtId="166" fontId="0" fillId="16" borderId="36" xfId="0" applyFont="true" applyBorder="true" applyAlignment="false" applyProtection="false">
      <alignment horizontal="general" vertical="bottom" textRotation="0" wrapText="false" indent="0" shrinkToFit="false"/>
      <protection locked="true" hidden="false"/>
    </xf>
    <xf numFmtId="166" fontId="0" fillId="20" borderId="36" xfId="0" applyFont="true" applyBorder="true" applyAlignment="false" applyProtection="false">
      <alignment horizontal="general" vertical="bottom" textRotation="0" wrapText="false" indent="0" shrinkToFit="false"/>
      <protection locked="true" hidden="false"/>
    </xf>
    <xf numFmtId="166" fontId="0" fillId="20" borderId="38" xfId="0" applyFont="true" applyBorder="true" applyAlignment="false" applyProtection="false">
      <alignment horizontal="general" vertical="bottom" textRotation="0" wrapText="false" indent="0" shrinkToFit="false"/>
      <protection locked="true" hidden="false"/>
    </xf>
    <xf numFmtId="164" fontId="0" fillId="0" borderId="35" xfId="0" applyFont="true" applyBorder="true" applyAlignment="true" applyProtection="false">
      <alignment horizontal="center" vertical="center" textRotation="0" wrapText="false" indent="0" shrinkToFit="false"/>
      <protection locked="true" hidden="false"/>
    </xf>
    <xf numFmtId="166" fontId="0" fillId="16" borderId="30" xfId="0" applyFont="true" applyBorder="true" applyAlignment="false" applyProtection="false">
      <alignment horizontal="general" vertical="bottom" textRotation="0" wrapText="false" indent="0" shrinkToFit="false"/>
      <protection locked="true" hidden="false"/>
    </xf>
    <xf numFmtId="164" fontId="0" fillId="0" borderId="46" xfId="0" applyFont="true" applyBorder="true" applyAlignment="false" applyProtection="false">
      <alignment horizontal="general" vertical="bottom" textRotation="0" wrapText="false" indent="0" shrinkToFit="false"/>
      <protection locked="true" hidden="false"/>
    </xf>
    <xf numFmtId="167" fontId="0" fillId="0" borderId="46"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6" fontId="0" fillId="0" borderId="31" xfId="0" applyFont="true" applyBorder="true" applyAlignment="false" applyProtection="false">
      <alignment horizontal="general" vertical="bottom" textRotation="0" wrapText="false" indent="0" shrinkToFit="false"/>
      <protection locked="true" hidden="false"/>
    </xf>
    <xf numFmtId="164" fontId="0" fillId="0" borderId="32" xfId="0" applyFont="true" applyBorder="true" applyAlignment="false" applyProtection="false">
      <alignment horizontal="general" vertical="bottom" textRotation="0" wrapText="false" indent="0" shrinkToFit="false"/>
      <protection locked="true" hidden="false"/>
    </xf>
    <xf numFmtId="164" fontId="12" fillId="0" borderId="6"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76" fontId="0" fillId="0" borderId="2" xfId="0" applyFont="true" applyBorder="true" applyAlignment="false" applyProtection="false">
      <alignment horizontal="general" vertical="bottom" textRotation="0" wrapText="false" indent="0" shrinkToFit="false"/>
      <protection locked="true" hidden="false"/>
    </xf>
    <xf numFmtId="164" fontId="12" fillId="0" borderId="37" xfId="0" applyFont="true" applyBorder="true" applyAlignment="false" applyProtection="false">
      <alignment horizontal="general" vertical="bottom" textRotation="0" wrapText="false" indent="0" shrinkToFit="false"/>
      <protection locked="true" hidden="false"/>
    </xf>
    <xf numFmtId="166" fontId="0" fillId="0" borderId="38" xfId="0" applyFont="true" applyBorder="true" applyAlignment="false" applyProtection="false">
      <alignment horizontal="general" vertical="bottom" textRotation="0" wrapText="false" indent="0" shrinkToFit="false"/>
      <protection locked="true" hidden="false"/>
    </xf>
    <xf numFmtId="164" fontId="12" fillId="21" borderId="25" xfId="0" applyFont="true" applyBorder="true" applyAlignment="false" applyProtection="false">
      <alignment horizontal="general" vertical="bottom" textRotation="0" wrapText="false" indent="0" shrinkToFit="false"/>
      <protection locked="true" hidden="false"/>
    </xf>
    <xf numFmtId="164" fontId="21" fillId="0" borderId="25" xfId="0" applyFont="true" applyBorder="true" applyAlignment="true" applyProtection="false">
      <alignment horizontal="center" vertical="center" textRotation="0" wrapText="false" indent="0" shrinkToFit="false"/>
      <protection locked="true" hidden="false"/>
    </xf>
    <xf numFmtId="181" fontId="0" fillId="0" borderId="25" xfId="0" applyFont="true" applyBorder="true" applyAlignment="false" applyProtection="false">
      <alignment horizontal="general" vertical="bottom" textRotation="0" wrapText="false" indent="0" shrinkToFit="false"/>
      <protection locked="true" hidden="false"/>
    </xf>
    <xf numFmtId="182" fontId="0" fillId="0" borderId="25" xfId="0" applyFont="true" applyBorder="true" applyAlignment="false" applyProtection="false">
      <alignment horizontal="general" vertical="bottom" textRotation="0" wrapText="false" indent="0" shrinkToFit="false"/>
      <protection locked="true" hidden="false"/>
    </xf>
    <xf numFmtId="164" fontId="0" fillId="0" borderId="64" xfId="0" applyFont="true" applyBorder="true" applyAlignment="true" applyProtection="false">
      <alignment horizontal="general" vertical="bottom" textRotation="0" wrapText="true" indent="0" shrinkToFit="false"/>
      <protection locked="true" hidden="false"/>
    </xf>
    <xf numFmtId="164" fontId="0" fillId="0" borderId="34" xfId="0" applyFont="true" applyBorder="true" applyAlignment="false" applyProtection="false">
      <alignment horizontal="general" vertical="bottom" textRotation="0" wrapText="false" indent="0" shrinkToFit="false"/>
      <protection locked="true" hidden="false"/>
    </xf>
    <xf numFmtId="164" fontId="0" fillId="0" borderId="50" xfId="0" applyFont="true" applyBorder="true" applyAlignment="false" applyProtection="false">
      <alignment horizontal="general" vertical="bottom" textRotation="0" wrapText="false" indent="0" shrinkToFit="false"/>
      <protection locked="true" hidden="false"/>
    </xf>
    <xf numFmtId="164" fontId="12" fillId="16" borderId="50" xfId="0" applyFont="true" applyBorder="true" applyAlignment="false" applyProtection="false">
      <alignment horizontal="general" vertical="bottom" textRotation="0" wrapText="false" indent="0" shrinkToFit="false"/>
      <protection locked="true" hidden="false"/>
    </xf>
    <xf numFmtId="164" fontId="12" fillId="16" borderId="64" xfId="0" applyFont="true" applyBorder="true" applyAlignment="false" applyProtection="false">
      <alignment horizontal="general" vertical="bottom" textRotation="0" wrapText="false" indent="0" shrinkToFit="false"/>
      <protection locked="true" hidden="false"/>
    </xf>
    <xf numFmtId="164" fontId="12" fillId="16" borderId="64" xfId="0" applyFont="true" applyBorder="true" applyAlignment="true" applyProtection="false">
      <alignment horizontal="center" vertical="bottom" textRotation="0" wrapText="false" indent="0" shrinkToFit="false"/>
      <protection locked="true" hidden="false"/>
    </xf>
    <xf numFmtId="164" fontId="0" fillId="0" borderId="49"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83"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4">
    <dxf>
      <font>
        <color rgb="FF9C0006"/>
      </font>
      <fill>
        <patternFill>
          <bgColor rgb="FFFFC7CE"/>
        </patternFill>
      </fill>
    </dxf>
    <dxf>
      <font>
        <color rgb="FFED7D31"/>
      </font>
      <fill>
        <patternFill>
          <bgColor rgb="FFFEF2CB"/>
        </patternFill>
      </fill>
    </dxf>
    <dxf>
      <font>
        <color rgb="FF006100"/>
      </font>
      <fill>
        <patternFill>
          <bgColor rgb="FFC6EFCE"/>
        </patternFill>
      </fill>
    </dxf>
    <dxf>
      <fill>
        <patternFill>
          <bgColor rgb="FFFFC000"/>
        </patternFill>
      </fill>
    </dxf>
    <dxf>
      <fill>
        <patternFill patternType="solid">
          <fgColor rgb="FFA8D08D"/>
        </patternFill>
      </fill>
    </dxf>
    <dxf>
      <fill>
        <patternFill patternType="solid">
          <fgColor rgb="FFF7F7F7"/>
          <bgColor rgb="FF272727"/>
        </patternFill>
      </fill>
    </dxf>
    <dxf>
      <fill>
        <patternFill patternType="solid">
          <fgColor rgb="FFF4B083"/>
        </patternFill>
      </fill>
    </dxf>
    <dxf>
      <fill>
        <patternFill patternType="solid">
          <fgColor rgb="FFBFBFBF"/>
        </patternFill>
      </fill>
    </dxf>
    <dxf>
      <fill>
        <patternFill>
          <bgColor rgb="FFFFFF00"/>
        </patternFill>
      </fill>
    </dxf>
    <dxf>
      <font>
        <color rgb="FF9C0006"/>
      </font>
      <fill>
        <patternFill>
          <bgColor rgb="00FFFFFF"/>
        </patternFill>
      </fill>
    </dxf>
    <dxf>
      <fill>
        <patternFill patternType="solid">
          <fgColor rgb="FFB4C6E7"/>
        </patternFill>
      </fill>
    </dxf>
    <dxf>
      <fill>
        <patternFill patternType="solid">
          <fgColor rgb="FFFFFF00"/>
        </patternFill>
      </fill>
    </dxf>
    <dxf>
      <font>
        <b val="1"/>
        <color rgb="FF9C0006"/>
      </font>
      <fill>
        <patternFill>
          <bgColor rgb="FFFFC7CE"/>
        </patternFill>
      </fill>
    </dxf>
    <dxf>
      <fill>
        <patternFill patternType="solid">
          <fgColor rgb="FF00B0F0"/>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7F7F7F"/>
      <rgbColor rgb="FFD8D8D8"/>
      <rgbColor rgb="FF993366"/>
      <rgbColor rgb="FFFEF2CB"/>
      <rgbColor rgb="FFE2EFD9"/>
      <rgbColor rgb="FF660066"/>
      <rgbColor rgb="FFFBE4D5"/>
      <rgbColor rgb="FF0563C1"/>
      <rgbColor rgb="FFB4C6E7"/>
      <rgbColor rgb="FF000080"/>
      <rgbColor rgb="FFFF00FF"/>
      <rgbColor rgb="FFC5E0B3"/>
      <rgbColor rgb="FF00FFFF"/>
      <rgbColor rgb="FF800080"/>
      <rgbColor rgb="FF800000"/>
      <rgbColor rgb="FF008080"/>
      <rgbColor rgb="FF0000FF"/>
      <rgbColor rgb="FF00B0F0"/>
      <rgbColor rgb="FFF2F2F2"/>
      <rgbColor rgb="FFC6EFCE"/>
      <rgbColor rgb="FFFFE598"/>
      <rgbColor rgb="FFBFBFBF"/>
      <rgbColor rgb="FFF4B083"/>
      <rgbColor rgb="FFD0CECE"/>
      <rgbColor rgb="FFFFC7CE"/>
      <rgbColor rgb="FF3366FF"/>
      <rgbColor rgb="FFD9E2F3"/>
      <rgbColor rgb="FFA8D08D"/>
      <rgbColor rgb="FFFFC000"/>
      <rgbColor rgb="FFFF9900"/>
      <rgbColor rgb="FFED7D31"/>
      <rgbColor rgb="FF666699"/>
      <rgbColor rgb="FFA5A5A5"/>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externalLink" Target="externalLinks/externalLink1.xml"/><Relationship Id="rId1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_rels/drawing5.xml.rels><?xml version="1.0" encoding="UTF-8"?>
<Relationships xmlns="http://schemas.openxmlformats.org/package/2006/relationships"><Relationship Id="rId1" Type="http://schemas.openxmlformats.org/officeDocument/2006/relationships/image" Target="../media/image2.png"/>
</Relationships>
</file>

<file path=xl/drawings/_rels/drawing8.xml.rels><?xml version="1.0" encoding="UTF-8"?>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76320</xdr:colOff>
      <xdr:row>0</xdr:row>
      <xdr:rowOff>76320</xdr:rowOff>
    </xdr:from>
    <xdr:to>
      <xdr:col>0</xdr:col>
      <xdr:colOff>2209680</xdr:colOff>
      <xdr:row>2</xdr:row>
      <xdr:rowOff>142560</xdr:rowOff>
    </xdr:to>
    <xdr:pic>
      <xdr:nvPicPr>
        <xdr:cNvPr id="0" name="image1.jpg" descr=""/>
        <xdr:cNvPicPr/>
      </xdr:nvPicPr>
      <xdr:blipFill>
        <a:blip r:embed="rId1"/>
        <a:stretch/>
      </xdr:blipFill>
      <xdr:spPr>
        <a:xfrm>
          <a:off x="76320" y="76320"/>
          <a:ext cx="2133360" cy="66636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14</xdr:col>
      <xdr:colOff>95400</xdr:colOff>
      <xdr:row>13</xdr:row>
      <xdr:rowOff>85680</xdr:rowOff>
    </xdr:from>
    <xdr:to>
      <xdr:col>18</xdr:col>
      <xdr:colOff>595080</xdr:colOff>
      <xdr:row>35</xdr:row>
      <xdr:rowOff>95040</xdr:rowOff>
    </xdr:to>
    <xdr:pic>
      <xdr:nvPicPr>
        <xdr:cNvPr id="1" name="image2.png" descr=""/>
        <xdr:cNvPicPr/>
      </xdr:nvPicPr>
      <xdr:blipFill>
        <a:blip r:embed="rId1"/>
        <a:stretch/>
      </xdr:blipFill>
      <xdr:spPr>
        <a:xfrm>
          <a:off x="13360680" y="2448000"/>
          <a:ext cx="4047840" cy="3990600"/>
        </a:xfrm>
        <a:prstGeom prst="rect">
          <a:avLst/>
        </a:prstGeom>
        <a:ln w="0">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18</xdr:row>
      <xdr:rowOff>0</xdr:rowOff>
    </xdr:from>
    <xdr:to>
      <xdr:col>0</xdr:col>
      <xdr:colOff>2723760</xdr:colOff>
      <xdr:row>18</xdr:row>
      <xdr:rowOff>1047240</xdr:rowOff>
    </xdr:to>
    <xdr:pic>
      <xdr:nvPicPr>
        <xdr:cNvPr id="2" name="image4.png" descr=""/>
        <xdr:cNvPicPr/>
      </xdr:nvPicPr>
      <xdr:blipFill>
        <a:blip r:embed="rId1"/>
        <a:stretch/>
      </xdr:blipFill>
      <xdr:spPr>
        <a:xfrm>
          <a:off x="0" y="7962840"/>
          <a:ext cx="2723760" cy="1047240"/>
        </a:xfrm>
        <a:prstGeom prst="rect">
          <a:avLst/>
        </a:prstGeom>
        <a:ln w="0">
          <a:noFill/>
        </a:ln>
      </xdr:spPr>
    </xdr:pic>
    <xdr:clientData/>
  </xdr:twoCellAnchor>
  <xdr:twoCellAnchor editAs="oneCell">
    <xdr:from>
      <xdr:col>1</xdr:col>
      <xdr:colOff>0</xdr:colOff>
      <xdr:row>18</xdr:row>
      <xdr:rowOff>0</xdr:rowOff>
    </xdr:from>
    <xdr:to>
      <xdr:col>1</xdr:col>
      <xdr:colOff>2495160</xdr:colOff>
      <xdr:row>18</xdr:row>
      <xdr:rowOff>1047240</xdr:rowOff>
    </xdr:to>
    <xdr:pic>
      <xdr:nvPicPr>
        <xdr:cNvPr id="3" name="image3.png" descr=""/>
        <xdr:cNvPicPr/>
      </xdr:nvPicPr>
      <xdr:blipFill>
        <a:blip r:embed="rId2"/>
        <a:stretch/>
      </xdr:blipFill>
      <xdr:spPr>
        <a:xfrm>
          <a:off x="4758120" y="7962840"/>
          <a:ext cx="2495160" cy="1047240"/>
        </a:xfrm>
        <a:prstGeom prst="rect">
          <a:avLst/>
        </a:prstGeom>
        <a:ln w="0">
          <a:noFill/>
        </a:ln>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file>

<file path=xl/externalLinks/_rels/externalLink1.xml.rels><?xml version="1.0" encoding="UTF-8"?>
<Relationships xmlns="http://schemas.openxmlformats.org/package/2006/relationships"><Relationship Id="rId1" Type="http://schemas.openxmlformats.org/officeDocument/2006/relationships/externalLinkPath" Target="https://nalmail-my.sharepoint.com/Users/NAL106946/Desktop/RFQ%20Template.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Summary"/>
      <sheetName val="Summary Upload"/>
      <sheetName val="Components and Materials"/>
      <sheetName val="Molding Manufacturing"/>
      <sheetName val="Non-Molding Manufacturing"/>
      <sheetName val="Tooling Cost Detail"/>
      <sheetName val="Packaging"/>
      <sheetName val="Logistic Map"/>
      <sheetName val="Freight"/>
      <sheetName val="Terms and Conditions"/>
      <sheetName val="Data Validation"/>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8.xml"/><Relationship Id="rId3" Type="http://schemas.openxmlformats.org/officeDocument/2006/relationships/vmlDrawing" Target="../drawings/vmlDrawing8.vml"/>
</Relationships>
</file>

<file path=xl/worksheets/_rels/sheet9.xml.rels><?xml version="1.0" encoding="UTF-8"?>
<Relationships xmlns="http://schemas.openxmlformats.org/package/2006/relationships"><Relationship Id="rId1" Type="http://schemas.openxmlformats.org/officeDocument/2006/relationships/drawing" Target="../drawings/drawing9.xml"/>
</Relationships>
</file>

<file path=xl/worksheets/_rels/sheet11.xml.rels><?xml version="1.0" encoding="UTF-8"?>
<Relationships xmlns="http://schemas.openxmlformats.org/package/2006/relationships"><Relationship Id="rId1" Type="http://schemas.openxmlformats.org/officeDocument/2006/relationships/hyperlink" Target="http://mailrelay.nal.com/tc/launchapp?-attach=true&amp;-s=226TCSession&amp;-o=QnFAj7o4IrWILD" TargetMode="External"/><Relationship Id="rId2" Type="http://schemas.openxmlformats.org/officeDocument/2006/relationships/hyperlink" Target="http://mailrelay.nal.com/tc/launchapp?-attach=true&amp;-s=226TCSession&amp;-o=QfJAj7o0IrWILD" TargetMode="External"/><Relationship Id="rId3" Type="http://schemas.openxmlformats.org/officeDocument/2006/relationships/hyperlink" Target="http://mailrelay.nal.com/tc/launchapp?-attach=true&amp;-s=226TCSession&amp;-o=grEAj7o4IrWILD" TargetMode="External"/><Relationship Id="rId4" Type="http://schemas.openxmlformats.org/officeDocument/2006/relationships/hyperlink" Target="http://mailrelay.nal.com/tc/launchapp?-attach=true&amp;-s=226TCSession&amp;-o=CIFAj$jLIrWILD" TargetMode="External"/><Relationship Id="rId5" Type="http://schemas.openxmlformats.org/officeDocument/2006/relationships/hyperlink" Target="http://mailrelay.nal.com/tc/launchapp?-attach=true&amp;-s=226TCSession&amp;-o=gTKAj7o4IrWILD" TargetMode="External"/><Relationship Id="rId6" Type="http://schemas.openxmlformats.org/officeDocument/2006/relationships/hyperlink" Target="http://mailrelay.nal.com/tc/launchapp?-attach=true&amp;-s=226TCSession&amp;-o=gbIAj7o4IrWILD" TargetMode="External"/><Relationship Id="rId7" Type="http://schemas.openxmlformats.org/officeDocument/2006/relationships/hyperlink" Target="http://mailrelay.nal.com/tc/launchapp?-attach=true&amp;-s=226TCSession&amp;-o=QXNAj7o4IrWILD" TargetMode="External"/><Relationship Id="rId8" Type="http://schemas.openxmlformats.org/officeDocument/2006/relationships/hyperlink" Target="http://mailrelay.nal.com/tc/launchapp?-attach=true&amp;-s=226TCSession&amp;-o=zMHAj$CxIrWILD" TargetMode="External"/><Relationship Id="rId9" Type="http://schemas.openxmlformats.org/officeDocument/2006/relationships/hyperlink" Target="http://mailrelay.nal.com/tc/launchapp?-attach=true&amp;-s=226TCSession&amp;-o=xrLAj$jLIrWILD" TargetMode="External"/><Relationship Id="rId10" Type="http://schemas.openxmlformats.org/officeDocument/2006/relationships/hyperlink" Target="http://mailrelay.nal.com/tc/launchapp?-attach=true&amp;-s=226TCSession&amp;-o=QvDAj7o4IrWILD" TargetMode="External"/><Relationship Id="rId11" Type="http://schemas.openxmlformats.org/officeDocument/2006/relationships/hyperlink" Target="http://mailrelay.nal.com/tc/launchapp?-attach=true&amp;-s=226TCSession&amp;-o=Q3BAj7o4IrWILD" TargetMode="External"/><Relationship Id="rId12" Type="http://schemas.openxmlformats.org/officeDocument/2006/relationships/hyperlink" Target="http://mailrelay.nal.com/tc/launchapp?-attach=true&amp;-s=226TCSession&amp;-o=gjGAj7o4IrWILD" TargetMode="External"/><Relationship Id="rId13" Type="http://schemas.openxmlformats.org/officeDocument/2006/relationships/hyperlink" Target="http://mailrelay.nal.com/tc/launchapp?-attach=true&amp;-s=226TCSession&amp;-o=gLLAj7o4IrWILD" TargetMode="External"/><Relationship Id="rId14" Type="http://schemas.openxmlformats.org/officeDocument/2006/relationships/hyperlink" Target="http://mailrelay.nal.com/tc/launchapp?-attach=true&amp;-s=226TCSession&amp;-o=StPAj7TOIrWILD" TargetMode="External"/><Relationship Id="rId15" Type="http://schemas.openxmlformats.org/officeDocument/2006/relationships/hyperlink" Target="http://mailrelay.nal.com/tc/launchapp?-attach=true&amp;-s=226TCSession&amp;-o=AzOAj7o4IrWILD" TargetMode="External"/><Relationship Id="rId16" Type="http://schemas.openxmlformats.org/officeDocument/2006/relationships/hyperlink" Target="http://mailrelay.nal.com/tc/launchapp?-attach=true&amp;-s=226TCSession&amp;-o=gvOAj7o4IrWILD" TargetMode="External"/><Relationship Id="rId17" Type="http://schemas.openxmlformats.org/officeDocument/2006/relationships/hyperlink" Target="http://mailrelay.nal.com/tc/launchapp?-attach=true&amp;-s=226TCSession&amp;-o=BHDAj7TbIrWILD" TargetMode="External"/><Relationship Id="rId18" Type="http://schemas.openxmlformats.org/officeDocument/2006/relationships/hyperlink" Target="http://mailrelay.nal.com/tc/launchapp?-attach=true&amp;-s=226TCSession&amp;-o=QnHAj7o0IrWILD" TargetMode="External"/><Relationship Id="rId19" Type="http://schemas.openxmlformats.org/officeDocument/2006/relationships/hyperlink" Target="http://mailrelay.nal.com/tc/launchapp?-attach=true&amp;-s=226TCSession&amp;-o=i8JAj7itIrWILD" TargetMode="External"/><Relationship Id="rId20" Type="http://schemas.openxmlformats.org/officeDocument/2006/relationships/hyperlink" Target="http://mailrelay.nal.com/tc/launchapp?-attach=true&amp;-s=226TCSession&amp;-o=QfLAj7o4IrWILD" TargetMode="External"/><Relationship Id="rId21" Type="http://schemas.openxmlformats.org/officeDocument/2006/relationships/hyperlink" Target="http://mailrelay.nal.com/tc/launchapp?-attach=true&amp;-s=226TCSession&amp;-o=QvFAj7o0IrWILD" TargetMode="External"/><Relationship Id="rId22" Type="http://schemas.openxmlformats.org/officeDocument/2006/relationships/hyperlink" Target="http://mailrelay.nal.com/tc/launchapp?-attach=true&amp;-s=226TCSession&amp;-o=QXLAj7o0IrWILD" TargetMode="External"/><Relationship Id="rId23" Type="http://schemas.openxmlformats.org/officeDocument/2006/relationships/hyperlink" Target="http://mailrelay.nal.com/tc/launchapp?-attach=true&amp;-s=226TCSession&amp;-o=gDNAj7o4IrWILD" TargetMode="External"/><Relationship Id="rId24" Type="http://schemas.openxmlformats.org/officeDocument/2006/relationships/hyperlink" Target="http://mailrelay.nal.com/tc/launchapp?-attach=true&amp;-s=226TCSession&amp;-o=AzOAj7o0IrWILD" TargetMode="External"/><Relationship Id="rId25" Type="http://schemas.openxmlformats.org/officeDocument/2006/relationships/hyperlink" Target="http://mailrelay.nal.com/tc/launchapp?-attach=true&amp;-s=226TCSession&amp;-o=Q7PAj7o4IrWILD" TargetMode="External"/><Relationship Id="rId26" Type="http://schemas.openxmlformats.org/officeDocument/2006/relationships/hyperlink" Target="http://mailrelay.nal.com/tc/launchapp?-attach=true&amp;-s=226TCSession&amp;-o=BtHAj7HnIrWILD"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000"/>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0" activeCellId="0" sqref="A10"/>
    </sheetView>
  </sheetViews>
  <sheetFormatPr defaultColWidth="14.4453125" defaultRowHeight="15" zeroHeight="false" outlineLevelRow="0" outlineLevelCol="0"/>
  <cols>
    <col collapsed="false" customWidth="true" hidden="false" outlineLevel="0" max="1" min="1" style="0" width="56.57"/>
    <col collapsed="false" customWidth="true" hidden="false" outlineLevel="0" max="6" min="2" style="0" width="28.57"/>
    <col collapsed="false" customWidth="true" hidden="false" outlineLevel="0" max="7" min="7" style="0" width="19.14"/>
    <col collapsed="false" customWidth="true" hidden="false" outlineLevel="0" max="8" min="8" style="0" width="11.71"/>
    <col collapsed="false" customWidth="true" hidden="false" outlineLevel="0" max="26" min="9" style="0" width="9.13"/>
  </cols>
  <sheetData>
    <row r="1" customFormat="false" ht="31.5" hidden="false" customHeight="true" outlineLevel="0" collapsed="false">
      <c r="A1" s="1" t="s">
        <v>0</v>
      </c>
      <c r="B1" s="2" t="s">
        <v>1</v>
      </c>
      <c r="C1" s="2"/>
      <c r="D1" s="2"/>
      <c r="E1" s="3" t="s">
        <v>2</v>
      </c>
      <c r="F1" s="4" t="n">
        <v>45331</v>
      </c>
      <c r="G1" s="5"/>
      <c r="H1" s="6" t="s">
        <v>3</v>
      </c>
      <c r="I1" s="7"/>
      <c r="J1" s="7"/>
      <c r="K1" s="7"/>
      <c r="L1" s="7"/>
      <c r="M1" s="7"/>
      <c r="N1" s="7"/>
      <c r="O1" s="7"/>
      <c r="P1" s="7"/>
      <c r="Q1" s="7"/>
      <c r="R1" s="7"/>
      <c r="S1" s="7"/>
      <c r="T1" s="7"/>
      <c r="U1" s="7"/>
      <c r="V1" s="7"/>
      <c r="W1" s="7"/>
      <c r="X1" s="7"/>
      <c r="Y1" s="7"/>
      <c r="Z1" s="7"/>
    </row>
    <row r="2" customFormat="false" ht="15.75" hidden="false" customHeight="true" outlineLevel="0" collapsed="false">
      <c r="A2" s="8"/>
      <c r="B2" s="2"/>
      <c r="C2" s="2"/>
      <c r="D2" s="2"/>
      <c r="E2" s="9" t="s">
        <v>4</v>
      </c>
      <c r="F2" s="10"/>
      <c r="G2" s="5"/>
      <c r="H2" s="11" t="s">
        <v>5</v>
      </c>
      <c r="I2" s="7"/>
      <c r="J2" s="7"/>
      <c r="K2" s="7"/>
      <c r="L2" s="7"/>
      <c r="M2" s="7"/>
      <c r="N2" s="7"/>
      <c r="O2" s="7"/>
      <c r="P2" s="7"/>
      <c r="Q2" s="7"/>
      <c r="R2" s="7"/>
      <c r="S2" s="7"/>
      <c r="T2" s="7"/>
      <c r="U2" s="7"/>
      <c r="V2" s="7"/>
      <c r="W2" s="7"/>
      <c r="X2" s="7"/>
      <c r="Y2" s="7"/>
      <c r="Z2" s="7"/>
    </row>
    <row r="3" customFormat="false" ht="15.75" hidden="false" customHeight="true" outlineLevel="0" collapsed="false">
      <c r="A3" s="12"/>
      <c r="B3" s="2"/>
      <c r="C3" s="2"/>
      <c r="D3" s="2"/>
      <c r="E3" s="13" t="s">
        <v>6</v>
      </c>
      <c r="F3" s="14"/>
      <c r="G3" s="5"/>
      <c r="H3" s="15" t="s">
        <v>7</v>
      </c>
      <c r="I3" s="7"/>
      <c r="J3" s="7"/>
      <c r="K3" s="7"/>
      <c r="L3" s="7"/>
      <c r="M3" s="7"/>
      <c r="N3" s="7"/>
      <c r="O3" s="7"/>
      <c r="P3" s="7"/>
      <c r="Q3" s="7"/>
      <c r="R3" s="7"/>
      <c r="S3" s="7"/>
      <c r="T3" s="7"/>
      <c r="U3" s="7"/>
      <c r="V3" s="7"/>
      <c r="W3" s="7"/>
      <c r="X3" s="7"/>
      <c r="Y3" s="7"/>
      <c r="Z3" s="7"/>
    </row>
    <row r="4" customFormat="false" ht="15.75" hidden="false" customHeight="true" outlineLevel="0" collapsed="false">
      <c r="A4" s="12"/>
      <c r="B4" s="2"/>
      <c r="C4" s="2"/>
      <c r="D4" s="2"/>
      <c r="E4" s="13" t="s">
        <v>8</v>
      </c>
      <c r="F4" s="16"/>
      <c r="G4" s="5"/>
      <c r="H4" s="17" t="s">
        <v>9</v>
      </c>
      <c r="I4" s="7"/>
      <c r="J4" s="7"/>
      <c r="K4" s="7"/>
      <c r="L4" s="7"/>
      <c r="M4" s="7"/>
      <c r="N4" s="7"/>
      <c r="O4" s="7"/>
      <c r="P4" s="7"/>
      <c r="Q4" s="7"/>
      <c r="R4" s="7"/>
      <c r="S4" s="7"/>
      <c r="T4" s="7"/>
      <c r="U4" s="7"/>
      <c r="V4" s="7"/>
      <c r="W4" s="7"/>
      <c r="X4" s="7"/>
      <c r="Y4" s="7"/>
      <c r="Z4" s="7"/>
    </row>
    <row r="5" customFormat="false" ht="15.75" hidden="false" customHeight="true" outlineLevel="0" collapsed="false">
      <c r="A5" s="18" t="s">
        <v>10</v>
      </c>
      <c r="B5" s="2"/>
      <c r="C5" s="2"/>
      <c r="D5" s="2"/>
      <c r="E5" s="19" t="s">
        <v>11</v>
      </c>
      <c r="F5" s="20"/>
      <c r="G5" s="5"/>
      <c r="H5" s="21" t="s">
        <v>12</v>
      </c>
      <c r="I5" s="7"/>
      <c r="J5" s="7"/>
      <c r="K5" s="7"/>
      <c r="L5" s="7"/>
      <c r="M5" s="7"/>
      <c r="N5" s="7"/>
      <c r="O5" s="7"/>
      <c r="P5" s="7"/>
      <c r="Q5" s="7"/>
      <c r="R5" s="7"/>
      <c r="S5" s="7"/>
      <c r="T5" s="7"/>
      <c r="U5" s="7"/>
      <c r="V5" s="7"/>
      <c r="W5" s="7"/>
      <c r="X5" s="7"/>
      <c r="Y5" s="7"/>
      <c r="Z5" s="7"/>
    </row>
    <row r="6" customFormat="false" ht="15.75" hidden="false" customHeight="true" outlineLevel="0" collapsed="false">
      <c r="A6" s="18" t="s">
        <v>13</v>
      </c>
      <c r="B6" s="7"/>
      <c r="C6" s="7"/>
      <c r="D6" s="7"/>
      <c r="E6" s="7"/>
      <c r="F6" s="22"/>
      <c r="G6" s="5"/>
      <c r="H6" s="5"/>
      <c r="I6" s="7"/>
      <c r="J6" s="7"/>
      <c r="K6" s="7"/>
      <c r="L6" s="7"/>
      <c r="M6" s="7"/>
      <c r="N6" s="7"/>
      <c r="O6" s="7"/>
      <c r="P6" s="7"/>
      <c r="Q6" s="7"/>
      <c r="R6" s="7"/>
      <c r="S6" s="7"/>
      <c r="T6" s="7"/>
      <c r="U6" s="7"/>
      <c r="V6" s="7"/>
      <c r="W6" s="7"/>
      <c r="X6" s="7"/>
      <c r="Y6" s="7"/>
      <c r="Z6" s="7"/>
    </row>
    <row r="7" customFormat="false" ht="15.75" hidden="false" customHeight="true" outlineLevel="0" collapsed="false">
      <c r="A7" s="23"/>
      <c r="B7" s="24"/>
      <c r="C7" s="25" t="s">
        <v>14</v>
      </c>
      <c r="D7" s="24"/>
      <c r="E7" s="24"/>
      <c r="F7" s="26"/>
      <c r="G7" s="5"/>
      <c r="H7" s="5"/>
      <c r="I7" s="7"/>
      <c r="J7" s="7"/>
      <c r="K7" s="7"/>
      <c r="L7" s="7"/>
      <c r="M7" s="7"/>
      <c r="N7" s="7"/>
      <c r="O7" s="7"/>
      <c r="P7" s="7"/>
      <c r="Q7" s="7"/>
      <c r="R7" s="7"/>
      <c r="S7" s="7"/>
      <c r="T7" s="7"/>
      <c r="U7" s="7"/>
      <c r="V7" s="7"/>
      <c r="W7" s="7"/>
      <c r="X7" s="7"/>
      <c r="Y7" s="7"/>
      <c r="Z7" s="7"/>
    </row>
    <row r="8" customFormat="false" ht="15.75" hidden="false" customHeight="true" outlineLevel="0" collapsed="false">
      <c r="A8" s="27" t="s">
        <v>15</v>
      </c>
      <c r="B8" s="28"/>
      <c r="C8" s="28"/>
      <c r="D8" s="29" t="s">
        <v>16</v>
      </c>
      <c r="E8" s="30"/>
      <c r="F8" s="30"/>
      <c r="G8" s="5"/>
      <c r="H8" s="5"/>
      <c r="I8" s="7"/>
      <c r="J8" s="7"/>
      <c r="K8" s="7"/>
      <c r="L8" s="7"/>
      <c r="M8" s="7"/>
      <c r="N8" s="7"/>
      <c r="O8" s="7"/>
      <c r="P8" s="7"/>
      <c r="Q8" s="7"/>
      <c r="R8" s="7"/>
      <c r="S8" s="7"/>
      <c r="T8" s="7"/>
      <c r="U8" s="7"/>
      <c r="V8" s="7"/>
      <c r="W8" s="7"/>
      <c r="X8" s="7"/>
      <c r="Y8" s="7"/>
      <c r="Z8" s="7"/>
    </row>
    <row r="9" customFormat="false" ht="15.75" hidden="false" customHeight="true" outlineLevel="0" collapsed="false">
      <c r="A9" s="31" t="s">
        <v>17</v>
      </c>
      <c r="B9" s="32"/>
      <c r="C9" s="32"/>
      <c r="D9" s="31" t="s">
        <v>18</v>
      </c>
      <c r="E9" s="32"/>
      <c r="F9" s="32"/>
      <c r="G9" s="5"/>
      <c r="H9" s="5"/>
      <c r="I9" s="7"/>
      <c r="J9" s="7"/>
      <c r="K9" s="7"/>
      <c r="L9" s="7"/>
      <c r="M9" s="7"/>
      <c r="N9" s="7"/>
      <c r="O9" s="7"/>
      <c r="P9" s="7"/>
      <c r="Q9" s="7"/>
      <c r="R9" s="7"/>
      <c r="S9" s="7"/>
      <c r="T9" s="7"/>
      <c r="U9" s="7"/>
      <c r="V9" s="7"/>
      <c r="W9" s="7"/>
      <c r="X9" s="7"/>
      <c r="Y9" s="7"/>
      <c r="Z9" s="7"/>
    </row>
    <row r="10" customFormat="false" ht="15.75" hidden="false" customHeight="true" outlineLevel="0" collapsed="false">
      <c r="A10" s="31" t="s">
        <v>19</v>
      </c>
      <c r="B10" s="32"/>
      <c r="C10" s="32"/>
      <c r="D10" s="31" t="s">
        <v>20</v>
      </c>
      <c r="E10" s="32"/>
      <c r="F10" s="32"/>
      <c r="G10" s="5"/>
      <c r="H10" s="5"/>
      <c r="I10" s="7"/>
      <c r="J10" s="7"/>
      <c r="K10" s="7"/>
      <c r="L10" s="7"/>
      <c r="M10" s="7"/>
      <c r="N10" s="7"/>
      <c r="O10" s="7"/>
      <c r="P10" s="7"/>
      <c r="Q10" s="7"/>
      <c r="R10" s="7"/>
      <c r="S10" s="7"/>
      <c r="T10" s="7"/>
      <c r="U10" s="7"/>
      <c r="V10" s="7"/>
      <c r="W10" s="7"/>
      <c r="X10" s="7"/>
      <c r="Y10" s="7"/>
      <c r="Z10" s="7"/>
    </row>
    <row r="11" customFormat="false" ht="15.75" hidden="false" customHeight="true" outlineLevel="0" collapsed="false">
      <c r="A11" s="33" t="s">
        <v>21</v>
      </c>
      <c r="B11" s="34"/>
      <c r="C11" s="34"/>
      <c r="D11" s="35" t="s">
        <v>22</v>
      </c>
      <c r="E11" s="36" t="s">
        <v>23</v>
      </c>
      <c r="F11" s="36"/>
      <c r="G11" s="5"/>
      <c r="H11" s="5"/>
      <c r="I11" s="7"/>
      <c r="J11" s="7"/>
      <c r="K11" s="7"/>
      <c r="L11" s="7"/>
      <c r="M11" s="7"/>
      <c r="N11" s="7"/>
      <c r="O11" s="7"/>
      <c r="P11" s="7"/>
      <c r="Q11" s="7"/>
      <c r="R11" s="7"/>
      <c r="S11" s="7"/>
      <c r="T11" s="7"/>
      <c r="U11" s="7"/>
      <c r="V11" s="7"/>
      <c r="W11" s="7"/>
      <c r="X11" s="7"/>
      <c r="Y11" s="7"/>
      <c r="Z11" s="7"/>
    </row>
    <row r="12" customFormat="false" ht="15.75" hidden="false" customHeight="true" outlineLevel="0" collapsed="false">
      <c r="A12" s="37"/>
      <c r="B12" s="38"/>
      <c r="C12" s="38"/>
      <c r="D12" s="39"/>
      <c r="E12" s="38"/>
      <c r="F12" s="40"/>
      <c r="G12" s="5"/>
      <c r="H12" s="5"/>
      <c r="I12" s="7"/>
      <c r="J12" s="7"/>
      <c r="K12" s="7"/>
      <c r="L12" s="7"/>
      <c r="M12" s="7"/>
      <c r="N12" s="7"/>
      <c r="O12" s="7"/>
      <c r="P12" s="7"/>
      <c r="Q12" s="7"/>
      <c r="R12" s="7"/>
      <c r="S12" s="7"/>
      <c r="T12" s="7"/>
      <c r="U12" s="7"/>
      <c r="V12" s="7"/>
      <c r="W12" s="7"/>
      <c r="X12" s="7"/>
      <c r="Y12" s="7"/>
      <c r="Z12" s="7"/>
    </row>
    <row r="13" customFormat="false" ht="15.75" hidden="false" customHeight="true" outlineLevel="0" collapsed="false">
      <c r="A13" s="41"/>
      <c r="B13" s="42"/>
      <c r="C13" s="43" t="s">
        <v>24</v>
      </c>
      <c r="D13" s="42"/>
      <c r="E13" s="42"/>
      <c r="F13" s="44"/>
      <c r="G13" s="5"/>
      <c r="H13" s="5"/>
      <c r="I13" s="7"/>
      <c r="J13" s="7"/>
      <c r="K13" s="7"/>
      <c r="L13" s="7"/>
      <c r="M13" s="7"/>
      <c r="N13" s="7"/>
      <c r="O13" s="7"/>
      <c r="P13" s="7"/>
      <c r="Q13" s="7"/>
      <c r="R13" s="7"/>
      <c r="S13" s="7"/>
      <c r="T13" s="7"/>
      <c r="U13" s="7"/>
      <c r="V13" s="7"/>
      <c r="W13" s="7"/>
      <c r="X13" s="7"/>
      <c r="Y13" s="7"/>
      <c r="Z13" s="7"/>
    </row>
    <row r="14" customFormat="false" ht="15.75" hidden="false" customHeight="true" outlineLevel="0" collapsed="false">
      <c r="A14" s="45" t="s">
        <v>25</v>
      </c>
      <c r="B14" s="28" t="s">
        <v>26</v>
      </c>
      <c r="C14" s="28"/>
      <c r="D14" s="45" t="s">
        <v>27</v>
      </c>
      <c r="E14" s="28" t="s">
        <v>28</v>
      </c>
      <c r="F14" s="28"/>
      <c r="G14" s="5"/>
      <c r="H14" s="5"/>
      <c r="I14" s="7"/>
      <c r="J14" s="7"/>
      <c r="K14" s="7"/>
      <c r="L14" s="7"/>
      <c r="M14" s="7"/>
      <c r="N14" s="7"/>
      <c r="O14" s="7"/>
      <c r="P14" s="7"/>
      <c r="Q14" s="7"/>
      <c r="R14" s="7"/>
      <c r="S14" s="7"/>
      <c r="T14" s="7"/>
      <c r="U14" s="7"/>
      <c r="V14" s="7"/>
      <c r="W14" s="7"/>
      <c r="X14" s="7"/>
      <c r="Y14" s="7"/>
      <c r="Z14" s="7"/>
    </row>
    <row r="15" customFormat="false" ht="15.75" hidden="false" customHeight="true" outlineLevel="0" collapsed="false">
      <c r="A15" s="46" t="s">
        <v>29</v>
      </c>
      <c r="B15" s="47" t="s">
        <v>30</v>
      </c>
      <c r="C15" s="47"/>
      <c r="D15" s="46" t="s">
        <v>31</v>
      </c>
      <c r="E15" s="48" t="s">
        <v>32</v>
      </c>
      <c r="F15" s="48"/>
      <c r="G15" s="5"/>
      <c r="H15" s="5"/>
      <c r="I15" s="7"/>
      <c r="J15" s="7"/>
      <c r="K15" s="7"/>
      <c r="L15" s="7"/>
      <c r="M15" s="7"/>
      <c r="N15" s="7"/>
      <c r="O15" s="7"/>
      <c r="P15" s="7"/>
      <c r="Q15" s="7"/>
      <c r="R15" s="7"/>
      <c r="S15" s="7"/>
      <c r="T15" s="7"/>
      <c r="U15" s="7"/>
      <c r="V15" s="7"/>
      <c r="W15" s="7"/>
      <c r="X15" s="7"/>
      <c r="Y15" s="7"/>
      <c r="Z15" s="7"/>
    </row>
    <row r="16" customFormat="false" ht="15.75" hidden="false" customHeight="true" outlineLevel="0" collapsed="false">
      <c r="A16" s="46" t="s">
        <v>33</v>
      </c>
      <c r="B16" s="48" t="s">
        <v>34</v>
      </c>
      <c r="C16" s="48"/>
      <c r="D16" s="46" t="s">
        <v>35</v>
      </c>
      <c r="E16" s="49" t="n">
        <v>44111</v>
      </c>
      <c r="F16" s="49"/>
      <c r="G16" s="5"/>
      <c r="H16" s="5"/>
      <c r="I16" s="7"/>
      <c r="J16" s="7"/>
      <c r="K16" s="7"/>
      <c r="L16" s="7"/>
      <c r="M16" s="7"/>
      <c r="N16" s="7"/>
      <c r="O16" s="7"/>
      <c r="P16" s="7"/>
      <c r="Q16" s="7"/>
      <c r="R16" s="7"/>
      <c r="S16" s="7"/>
      <c r="T16" s="7"/>
      <c r="U16" s="7"/>
      <c r="V16" s="7"/>
      <c r="W16" s="7"/>
      <c r="X16" s="7"/>
      <c r="Y16" s="7"/>
      <c r="Z16" s="7"/>
    </row>
    <row r="17" customFormat="false" ht="15.75" hidden="false" customHeight="true" outlineLevel="0" collapsed="false">
      <c r="A17" s="35" t="s">
        <v>36</v>
      </c>
      <c r="B17" s="50" t="n">
        <v>45366</v>
      </c>
      <c r="C17" s="50"/>
      <c r="D17" s="35" t="s">
        <v>37</v>
      </c>
      <c r="E17" s="50" t="n">
        <v>46402</v>
      </c>
      <c r="F17" s="50"/>
      <c r="G17" s="5"/>
      <c r="H17" s="5"/>
      <c r="I17" s="7"/>
      <c r="J17" s="7"/>
      <c r="K17" s="7"/>
      <c r="L17" s="7"/>
      <c r="M17" s="7"/>
      <c r="N17" s="7"/>
      <c r="O17" s="7"/>
      <c r="P17" s="7"/>
      <c r="Q17" s="7"/>
      <c r="R17" s="7"/>
      <c r="S17" s="7"/>
      <c r="T17" s="7"/>
      <c r="U17" s="7"/>
      <c r="V17" s="7"/>
      <c r="W17" s="7"/>
      <c r="X17" s="7"/>
      <c r="Y17" s="7"/>
      <c r="Z17" s="7"/>
    </row>
    <row r="18" customFormat="false" ht="15.75" hidden="false" customHeight="true" outlineLevel="0" collapsed="false">
      <c r="A18" s="12"/>
      <c r="B18" s="7"/>
      <c r="C18" s="7"/>
      <c r="D18" s="7"/>
      <c r="E18" s="7"/>
      <c r="F18" s="22"/>
      <c r="G18" s="5"/>
      <c r="H18" s="5"/>
      <c r="I18" s="7"/>
      <c r="J18" s="7"/>
      <c r="K18" s="7"/>
      <c r="L18" s="7"/>
      <c r="M18" s="7"/>
      <c r="N18" s="7"/>
      <c r="O18" s="7"/>
      <c r="P18" s="7"/>
      <c r="Q18" s="7"/>
      <c r="R18" s="7"/>
      <c r="S18" s="7"/>
      <c r="T18" s="7"/>
      <c r="U18" s="7"/>
      <c r="V18" s="7"/>
      <c r="W18" s="7"/>
      <c r="X18" s="7"/>
      <c r="Y18" s="7"/>
      <c r="Z18" s="7"/>
    </row>
    <row r="19" customFormat="false" ht="15.75" hidden="false" customHeight="true" outlineLevel="0" collapsed="false">
      <c r="A19" s="51" t="s">
        <v>38</v>
      </c>
      <c r="B19" s="52" t="n">
        <f aca="false">IF(B17="",1,YEAR(B17))</f>
        <v>2024</v>
      </c>
      <c r="C19" s="53" t="n">
        <f aca="false">B19+1</f>
        <v>2025</v>
      </c>
      <c r="D19" s="53" t="n">
        <f aca="false">C19+1</f>
        <v>2026</v>
      </c>
      <c r="E19" s="53" t="n">
        <f aca="false">D19+1</f>
        <v>2027</v>
      </c>
      <c r="F19" s="54" t="n">
        <f aca="false">E19+1</f>
        <v>2028</v>
      </c>
      <c r="G19" s="5"/>
      <c r="H19" s="5"/>
      <c r="I19" s="7"/>
      <c r="J19" s="7"/>
      <c r="K19" s="7"/>
      <c r="L19" s="7"/>
      <c r="M19" s="7"/>
      <c r="N19" s="7"/>
      <c r="O19" s="7"/>
      <c r="P19" s="7"/>
      <c r="Q19" s="7"/>
      <c r="R19" s="7"/>
      <c r="S19" s="7"/>
      <c r="T19" s="7"/>
      <c r="U19" s="7"/>
      <c r="V19" s="7"/>
      <c r="W19" s="7"/>
      <c r="X19" s="7"/>
      <c r="Y19" s="7"/>
      <c r="Z19" s="7"/>
    </row>
    <row r="20" customFormat="false" ht="15.75" hidden="false" customHeight="true" outlineLevel="0" collapsed="false">
      <c r="A20" s="55" t="s">
        <v>39</v>
      </c>
      <c r="B20" s="56" t="n">
        <f aca="false">SUM('Components and Materials'!$L:$L)</f>
        <v>3.084</v>
      </c>
      <c r="C20" s="57" t="n">
        <f aca="false">B20</f>
        <v>3.084</v>
      </c>
      <c r="D20" s="57" t="n">
        <f aca="false">C20</f>
        <v>3.084</v>
      </c>
      <c r="E20" s="57" t="n">
        <f aca="false">D20</f>
        <v>3.084</v>
      </c>
      <c r="F20" s="58" t="n">
        <f aca="false">E20</f>
        <v>3.084</v>
      </c>
      <c r="G20" s="5"/>
      <c r="H20" s="5"/>
      <c r="I20" s="7"/>
      <c r="J20" s="7"/>
      <c r="K20" s="7"/>
      <c r="L20" s="7"/>
      <c r="M20" s="7"/>
      <c r="N20" s="7"/>
      <c r="O20" s="7"/>
      <c r="P20" s="7"/>
      <c r="Q20" s="7"/>
      <c r="R20" s="7"/>
      <c r="S20" s="7"/>
      <c r="T20" s="7"/>
      <c r="U20" s="7"/>
      <c r="V20" s="7"/>
      <c r="W20" s="7"/>
      <c r="X20" s="7"/>
      <c r="Y20" s="7"/>
      <c r="Z20" s="7"/>
    </row>
    <row r="21" customFormat="false" ht="15.75" hidden="false" customHeight="true" outlineLevel="0" collapsed="false">
      <c r="A21" s="59" t="s">
        <v>40</v>
      </c>
      <c r="B21" s="60" t="n">
        <f aca="false">SUM('Manufacturing ELEC '!$K:$K)</f>
        <v>0</v>
      </c>
      <c r="C21" s="61" t="n">
        <f aca="false">B21</f>
        <v>0</v>
      </c>
      <c r="D21" s="61" t="n">
        <f aca="false">C21</f>
        <v>0</v>
      </c>
      <c r="E21" s="61" t="n">
        <f aca="false">D21</f>
        <v>0</v>
      </c>
      <c r="F21" s="62" t="n">
        <f aca="false">E21</f>
        <v>0</v>
      </c>
      <c r="G21" s="5"/>
      <c r="H21" s="5"/>
      <c r="I21" s="7"/>
      <c r="J21" s="7"/>
      <c r="K21" s="7"/>
      <c r="L21" s="7"/>
      <c r="M21" s="7"/>
      <c r="N21" s="7"/>
      <c r="O21" s="7"/>
      <c r="P21" s="7"/>
      <c r="Q21" s="7"/>
      <c r="R21" s="7"/>
      <c r="S21" s="7"/>
      <c r="T21" s="7"/>
      <c r="U21" s="7"/>
      <c r="V21" s="7"/>
      <c r="W21" s="7"/>
      <c r="X21" s="7"/>
      <c r="Y21" s="7"/>
      <c r="Z21" s="7"/>
    </row>
    <row r="22" customFormat="false" ht="15.75" hidden="false" customHeight="true" outlineLevel="0" collapsed="false">
      <c r="A22" s="59" t="s">
        <v>41</v>
      </c>
      <c r="B22" s="60" t="n">
        <f aca="false">SUM(Packaging!$H:$H)</f>
        <v>0</v>
      </c>
      <c r="C22" s="61" t="n">
        <f aca="false">B22</f>
        <v>0</v>
      </c>
      <c r="D22" s="61" t="n">
        <f aca="false">C22</f>
        <v>0</v>
      </c>
      <c r="E22" s="61" t="n">
        <f aca="false">D22</f>
        <v>0</v>
      </c>
      <c r="F22" s="62" t="n">
        <f aca="false">E22</f>
        <v>0</v>
      </c>
      <c r="G22" s="5"/>
      <c r="H22" s="5"/>
      <c r="I22" s="7"/>
      <c r="J22" s="7"/>
      <c r="K22" s="7"/>
      <c r="L22" s="7"/>
      <c r="M22" s="7"/>
      <c r="N22" s="7"/>
      <c r="O22" s="7"/>
      <c r="P22" s="7"/>
      <c r="Q22" s="7"/>
      <c r="R22" s="7"/>
      <c r="S22" s="7"/>
      <c r="T22" s="7"/>
      <c r="U22" s="7"/>
      <c r="V22" s="7"/>
      <c r="W22" s="7"/>
      <c r="X22" s="7"/>
      <c r="Y22" s="7"/>
      <c r="Z22" s="7"/>
    </row>
    <row r="23" customFormat="false" ht="15.75" hidden="false" customHeight="true" outlineLevel="0" collapsed="false">
      <c r="A23" s="59" t="s">
        <v>42</v>
      </c>
      <c r="B23" s="60" t="n">
        <f aca="false">SUM(Freight!$G:$G)</f>
        <v>0</v>
      </c>
      <c r="C23" s="61" t="n">
        <f aca="false">SUM(Freight!$G:$G)</f>
        <v>0</v>
      </c>
      <c r="D23" s="61" t="n">
        <f aca="false">SUM(Freight!$G:$G)</f>
        <v>0</v>
      </c>
      <c r="E23" s="61" t="n">
        <f aca="false">SUM(Freight!$G:$G)</f>
        <v>0</v>
      </c>
      <c r="F23" s="62" t="n">
        <f aca="false">SUM(Freight!$G:$G)</f>
        <v>0</v>
      </c>
      <c r="G23" s="5"/>
      <c r="H23" s="5"/>
      <c r="I23" s="7"/>
      <c r="J23" s="7"/>
      <c r="K23" s="7"/>
      <c r="L23" s="7"/>
      <c r="M23" s="7"/>
      <c r="N23" s="7"/>
      <c r="O23" s="7"/>
      <c r="P23" s="7"/>
      <c r="Q23" s="7"/>
      <c r="R23" s="7"/>
      <c r="S23" s="7"/>
      <c r="T23" s="7"/>
      <c r="U23" s="7"/>
      <c r="V23" s="7"/>
      <c r="W23" s="7"/>
      <c r="X23" s="7"/>
      <c r="Y23" s="7"/>
      <c r="Z23" s="7"/>
    </row>
    <row r="24" customFormat="false" ht="15.75" hidden="false" customHeight="true" outlineLevel="0" collapsed="false">
      <c r="A24" s="63" t="s">
        <v>43</v>
      </c>
      <c r="B24" s="60" t="n">
        <f aca="false">((B20+B21+B22+B23)*0.1)</f>
        <v>0.3084</v>
      </c>
      <c r="C24" s="61" t="n">
        <f aca="false">((C20+C21+C22+C23)*0.1)</f>
        <v>0.3084</v>
      </c>
      <c r="D24" s="61" t="n">
        <f aca="false">((D20+D21+D22+D23)*0.1)</f>
        <v>0.3084</v>
      </c>
      <c r="E24" s="61" t="n">
        <f aca="false">((E20+E21+E22+E23)*0.1)</f>
        <v>0.3084</v>
      </c>
      <c r="F24" s="62" t="n">
        <f aca="false">((F20+F21+F22+F23)*0.1)</f>
        <v>0.3084</v>
      </c>
      <c r="G24" s="5"/>
      <c r="H24" s="5"/>
      <c r="I24" s="7"/>
      <c r="J24" s="7"/>
      <c r="K24" s="7"/>
      <c r="L24" s="7"/>
      <c r="M24" s="7"/>
      <c r="N24" s="7"/>
      <c r="O24" s="7"/>
      <c r="P24" s="7"/>
      <c r="Q24" s="7"/>
      <c r="R24" s="7"/>
      <c r="S24" s="7"/>
      <c r="T24" s="7"/>
      <c r="U24" s="7"/>
      <c r="V24" s="7"/>
      <c r="W24" s="7"/>
      <c r="X24" s="7"/>
      <c r="Y24" s="7"/>
      <c r="Z24" s="7"/>
    </row>
    <row r="25" customFormat="false" ht="15.75" hidden="false" customHeight="true" outlineLevel="0" collapsed="false">
      <c r="A25" s="64" t="s">
        <v>44</v>
      </c>
      <c r="B25" s="60" t="n">
        <v>0</v>
      </c>
      <c r="C25" s="61" t="n">
        <f aca="false">(-(B26-$F$50)*C27)</f>
        <v>-0.00925199999999999</v>
      </c>
      <c r="D25" s="61" t="n">
        <f aca="false">(-(C26-$F$50)*D27)</f>
        <v>-0.008973</v>
      </c>
      <c r="E25" s="61" t="n">
        <f aca="false">(-(D26-$F$50)*E27)</f>
        <v>-0.008706</v>
      </c>
      <c r="F25" s="62" t="n">
        <f aca="false">(-(E26-$F$50)*F27)</f>
        <v>-0</v>
      </c>
      <c r="G25" s="5"/>
      <c r="H25" s="5"/>
      <c r="I25" s="7"/>
      <c r="J25" s="7"/>
      <c r="K25" s="7"/>
      <c r="L25" s="7"/>
      <c r="M25" s="7"/>
      <c r="N25" s="7"/>
      <c r="O25" s="7"/>
      <c r="P25" s="7"/>
      <c r="Q25" s="7"/>
      <c r="R25" s="7"/>
      <c r="S25" s="7"/>
      <c r="T25" s="7"/>
      <c r="U25" s="7"/>
      <c r="V25" s="7"/>
      <c r="W25" s="7"/>
      <c r="X25" s="7"/>
      <c r="Y25" s="7"/>
      <c r="Z25" s="7"/>
    </row>
    <row r="26" customFormat="false" ht="15.75" hidden="false" customHeight="true" outlineLevel="0" collapsed="false">
      <c r="A26" s="65" t="s">
        <v>45</v>
      </c>
      <c r="B26" s="56" t="n">
        <f aca="false">ROUND(SUM(B20:B25),4)</f>
        <v>3.3924</v>
      </c>
      <c r="C26" s="57" t="n">
        <f aca="false">ROUND(SUM(C20:C25,B25),4)</f>
        <v>3.3831</v>
      </c>
      <c r="D26" s="57" t="n">
        <f aca="false">ROUND(SUM(D20:D25,B25,C25),4)</f>
        <v>3.3742</v>
      </c>
      <c r="E26" s="57" t="n">
        <f aca="false">ROUND(SUM(E20:E25,B25,C25,D25),4)</f>
        <v>3.3655</v>
      </c>
      <c r="F26" s="58" t="n">
        <f aca="false">ROUND(SUM(F20:F25,B25,C25,D25,E25),4)</f>
        <v>3.3655</v>
      </c>
      <c r="G26" s="5"/>
      <c r="H26" s="5"/>
      <c r="I26" s="7"/>
      <c r="J26" s="7"/>
      <c r="K26" s="7"/>
      <c r="L26" s="7"/>
      <c r="M26" s="7"/>
      <c r="N26" s="7"/>
      <c r="O26" s="7"/>
      <c r="P26" s="7"/>
      <c r="Q26" s="7"/>
      <c r="R26" s="7"/>
      <c r="S26" s="7"/>
      <c r="T26" s="7"/>
      <c r="U26" s="7"/>
      <c r="V26" s="7"/>
      <c r="W26" s="7"/>
      <c r="X26" s="7"/>
      <c r="Y26" s="7"/>
      <c r="Z26" s="7"/>
    </row>
    <row r="27" customFormat="false" ht="15.75" hidden="false" customHeight="true" outlineLevel="0" collapsed="false">
      <c r="A27" s="66" t="s">
        <v>46</v>
      </c>
      <c r="B27" s="67" t="n">
        <v>0</v>
      </c>
      <c r="C27" s="68" t="n">
        <f aca="false">IFERROR(VLOOKUP($F$53,'Data Validation'!$AH$3:$AI$10,2,FALSE()),0)</f>
        <v>0.03</v>
      </c>
      <c r="D27" s="68" t="n">
        <f aca="false">IFERROR(VLOOKUP($F$53,'Data Validation'!$AH$3:$AI$10,2,FALSE()),0)</f>
        <v>0.03</v>
      </c>
      <c r="E27" s="68" t="n">
        <f aca="false">IFERROR(VLOOKUP($F$53,'Data Validation'!$AH$3:$AI$10,2,FALSE()),0)</f>
        <v>0.03</v>
      </c>
      <c r="F27" s="69" t="n">
        <v>0</v>
      </c>
      <c r="G27" s="5"/>
      <c r="H27" s="5"/>
      <c r="I27" s="7"/>
      <c r="J27" s="7"/>
      <c r="K27" s="7"/>
      <c r="L27" s="7"/>
      <c r="M27" s="7"/>
      <c r="N27" s="7"/>
      <c r="O27" s="7"/>
      <c r="P27" s="7"/>
      <c r="Q27" s="7"/>
      <c r="R27" s="7"/>
      <c r="S27" s="7"/>
      <c r="T27" s="7"/>
      <c r="U27" s="7"/>
      <c r="V27" s="7"/>
      <c r="W27" s="7"/>
      <c r="X27" s="7"/>
      <c r="Y27" s="7"/>
      <c r="Z27" s="7"/>
    </row>
    <row r="28" customFormat="false" ht="15.75" hidden="false" customHeight="true" outlineLevel="0" collapsed="false">
      <c r="A28" s="70" t="s">
        <v>47</v>
      </c>
      <c r="B28" s="71" t="n">
        <v>234316</v>
      </c>
      <c r="C28" s="72" t="n">
        <v>293355</v>
      </c>
      <c r="D28" s="72" t="n">
        <v>318956</v>
      </c>
      <c r="E28" s="72" t="n">
        <v>33151</v>
      </c>
      <c r="F28" s="73"/>
      <c r="G28" s="5"/>
      <c r="H28" s="5"/>
      <c r="I28" s="7"/>
      <c r="J28" s="7"/>
      <c r="K28" s="7"/>
      <c r="L28" s="7"/>
      <c r="M28" s="7"/>
      <c r="N28" s="7"/>
      <c r="O28" s="7"/>
      <c r="P28" s="7"/>
      <c r="Q28" s="7"/>
      <c r="R28" s="7"/>
      <c r="S28" s="7"/>
      <c r="T28" s="7"/>
      <c r="U28" s="7"/>
      <c r="V28" s="7"/>
      <c r="W28" s="7"/>
      <c r="X28" s="7"/>
      <c r="Y28" s="7"/>
      <c r="Z28" s="7"/>
    </row>
    <row r="29" customFormat="false" ht="15.75" hidden="false" customHeight="true" outlineLevel="0" collapsed="false">
      <c r="A29" s="74" t="s">
        <v>48</v>
      </c>
      <c r="B29" s="75"/>
      <c r="C29" s="76"/>
      <c r="D29" s="76"/>
      <c r="E29" s="76"/>
      <c r="F29" s="77"/>
      <c r="G29" s="5"/>
      <c r="H29" s="5"/>
      <c r="I29" s="7"/>
      <c r="J29" s="7"/>
      <c r="K29" s="7"/>
      <c r="L29" s="7"/>
      <c r="M29" s="7"/>
      <c r="N29" s="7"/>
      <c r="O29" s="7"/>
      <c r="P29" s="7"/>
      <c r="Q29" s="7"/>
      <c r="R29" s="7"/>
      <c r="S29" s="7"/>
      <c r="T29" s="7"/>
      <c r="U29" s="7"/>
      <c r="V29" s="7"/>
      <c r="W29" s="7"/>
      <c r="X29" s="7"/>
      <c r="Y29" s="7"/>
      <c r="Z29" s="7"/>
    </row>
    <row r="30" customFormat="false" ht="15.75" hidden="false" customHeight="true" outlineLevel="0" collapsed="false">
      <c r="A30" s="64" t="s">
        <v>49</v>
      </c>
      <c r="B30" s="78" t="n">
        <f aca="false">SUM(B28:B29)</f>
        <v>234316</v>
      </c>
      <c r="C30" s="79" t="n">
        <f aca="false">SUM(C28:C29)</f>
        <v>293355</v>
      </c>
      <c r="D30" s="79" t="n">
        <f aca="false">SUM(D28:D29)</f>
        <v>318956</v>
      </c>
      <c r="E30" s="79" t="n">
        <f aca="false">SUM(E28:E29)</f>
        <v>33151</v>
      </c>
      <c r="F30" s="80" t="n">
        <f aca="false">SUM(F28:F29)</f>
        <v>0</v>
      </c>
      <c r="G30" s="5"/>
      <c r="H30" s="5"/>
      <c r="I30" s="7"/>
      <c r="J30" s="7"/>
      <c r="K30" s="7"/>
      <c r="L30" s="7"/>
      <c r="M30" s="7"/>
      <c r="N30" s="7"/>
      <c r="O30" s="7"/>
      <c r="P30" s="7"/>
      <c r="Q30" s="7"/>
      <c r="R30" s="7"/>
      <c r="S30" s="7"/>
      <c r="T30" s="7"/>
      <c r="U30" s="7"/>
      <c r="V30" s="7"/>
      <c r="W30" s="7"/>
      <c r="X30" s="7"/>
      <c r="Y30" s="7"/>
      <c r="Z30" s="7"/>
    </row>
    <row r="31" customFormat="false" ht="15.75" hidden="false" customHeight="true" outlineLevel="0" collapsed="false">
      <c r="A31" s="64" t="s">
        <v>50</v>
      </c>
      <c r="B31" s="81" t="n">
        <f aca="false">IF(B26="","",IFERROR(B26*B30,0))</f>
        <v>794893.5984</v>
      </c>
      <c r="C31" s="82" t="n">
        <f aca="false">IF(C26="","",IFERROR(C26*C30,0))</f>
        <v>992449.3005</v>
      </c>
      <c r="D31" s="82" t="n">
        <f aca="false">IF(D26="","",IFERROR(D26*D30,0))</f>
        <v>1076221.3352</v>
      </c>
      <c r="E31" s="82" t="n">
        <f aca="false">IF(E26="","",IFERROR(E26*E30,0))</f>
        <v>111569.6905</v>
      </c>
      <c r="F31" s="83" t="n">
        <f aca="false">IF(F26="","",IFERROR(F26*F30,0))</f>
        <v>0</v>
      </c>
      <c r="G31" s="5"/>
      <c r="H31" s="5"/>
      <c r="I31" s="7"/>
      <c r="J31" s="7"/>
      <c r="K31" s="7"/>
      <c r="L31" s="7"/>
      <c r="M31" s="7"/>
      <c r="N31" s="7"/>
      <c r="O31" s="7"/>
      <c r="P31" s="7"/>
      <c r="Q31" s="7"/>
      <c r="R31" s="7"/>
      <c r="S31" s="7"/>
      <c r="T31" s="7"/>
      <c r="U31" s="7"/>
      <c r="V31" s="7"/>
      <c r="W31" s="7"/>
      <c r="X31" s="7"/>
      <c r="Y31" s="7"/>
      <c r="Z31" s="7"/>
    </row>
    <row r="32" customFormat="false" ht="15.75" hidden="false" customHeight="true" outlineLevel="0" collapsed="false">
      <c r="A32" s="84"/>
      <c r="B32" s="85"/>
      <c r="C32" s="85"/>
      <c r="D32" s="85"/>
      <c r="E32" s="85"/>
      <c r="F32" s="86"/>
      <c r="G32" s="5"/>
      <c r="H32" s="5"/>
      <c r="I32" s="7"/>
      <c r="J32" s="7"/>
      <c r="K32" s="7"/>
      <c r="L32" s="7"/>
      <c r="M32" s="7"/>
      <c r="N32" s="7"/>
      <c r="O32" s="7"/>
      <c r="P32" s="7"/>
      <c r="Q32" s="7"/>
      <c r="R32" s="7"/>
      <c r="S32" s="7"/>
      <c r="T32" s="7"/>
      <c r="U32" s="7"/>
      <c r="V32" s="7"/>
      <c r="W32" s="7"/>
      <c r="X32" s="7"/>
      <c r="Y32" s="7"/>
      <c r="Z32" s="7"/>
    </row>
    <row r="33" customFormat="false" ht="15.75" hidden="false" customHeight="true" outlineLevel="0" collapsed="false">
      <c r="A33" s="87"/>
      <c r="B33" s="88"/>
      <c r="C33" s="88" t="s">
        <v>51</v>
      </c>
      <c r="D33" s="88"/>
      <c r="E33" s="88"/>
      <c r="F33" s="89"/>
      <c r="G33" s="5"/>
      <c r="H33" s="5"/>
      <c r="I33" s="7"/>
      <c r="J33" s="7"/>
      <c r="K33" s="7"/>
      <c r="L33" s="7"/>
      <c r="M33" s="7"/>
      <c r="N33" s="7"/>
      <c r="O33" s="7"/>
      <c r="P33" s="7"/>
      <c r="Q33" s="7"/>
      <c r="R33" s="7"/>
      <c r="S33" s="7"/>
      <c r="T33" s="7"/>
      <c r="U33" s="7"/>
      <c r="V33" s="7"/>
      <c r="W33" s="7"/>
      <c r="X33" s="7"/>
      <c r="Y33" s="7"/>
      <c r="Z33" s="7"/>
    </row>
    <row r="34" customFormat="false" ht="15.75" hidden="false" customHeight="true" outlineLevel="0" collapsed="false">
      <c r="A34" s="90" t="s">
        <v>38</v>
      </c>
      <c r="B34" s="52" t="n">
        <f aca="false">B19</f>
        <v>2024</v>
      </c>
      <c r="C34" s="53" t="n">
        <f aca="false">C19</f>
        <v>2025</v>
      </c>
      <c r="D34" s="53" t="n">
        <f aca="false">D19</f>
        <v>2026</v>
      </c>
      <c r="E34" s="53" t="n">
        <f aca="false">E19</f>
        <v>2027</v>
      </c>
      <c r="F34" s="54" t="n">
        <f aca="false">F19</f>
        <v>2028</v>
      </c>
      <c r="G34" s="5"/>
      <c r="H34" s="5"/>
      <c r="I34" s="7"/>
      <c r="J34" s="7"/>
      <c r="K34" s="7"/>
      <c r="L34" s="7"/>
      <c r="M34" s="7"/>
      <c r="N34" s="7"/>
      <c r="O34" s="7"/>
      <c r="P34" s="7"/>
      <c r="Q34" s="7"/>
      <c r="R34" s="7"/>
      <c r="S34" s="7"/>
      <c r="T34" s="7"/>
      <c r="U34" s="7"/>
      <c r="V34" s="7"/>
      <c r="W34" s="7"/>
      <c r="X34" s="7"/>
      <c r="Y34" s="7"/>
      <c r="Z34" s="7"/>
    </row>
    <row r="35" customFormat="false" ht="15.75" hidden="false" customHeight="true" outlineLevel="0" collapsed="false">
      <c r="A35" s="91" t="s">
        <v>52</v>
      </c>
      <c r="B35" s="92" t="n">
        <f aca="false">ROUNDUP(B28/((52-WEEKNUM(B17,1))*5),0)</f>
        <v>1144</v>
      </c>
      <c r="C35" s="93" t="n">
        <f aca="false">ROUNDUP(C28/240,0)</f>
        <v>1223</v>
      </c>
      <c r="D35" s="93" t="n">
        <f aca="false">ROUNDUP(D28/240,0)</f>
        <v>1329</v>
      </c>
      <c r="E35" s="93" t="n">
        <f aca="false">ROUNDUP(E28/240,0)</f>
        <v>139</v>
      </c>
      <c r="F35" s="94" t="n">
        <f aca="false">ROUNDUP(F28/240,0)</f>
        <v>0</v>
      </c>
      <c r="G35" s="5"/>
      <c r="H35" s="5"/>
      <c r="I35" s="7"/>
      <c r="J35" s="7"/>
      <c r="K35" s="7"/>
      <c r="L35" s="7"/>
      <c r="M35" s="7"/>
      <c r="N35" s="7"/>
      <c r="O35" s="7"/>
      <c r="P35" s="7"/>
      <c r="Q35" s="7"/>
      <c r="R35" s="7"/>
      <c r="S35" s="7"/>
      <c r="T35" s="7"/>
      <c r="U35" s="7"/>
      <c r="V35" s="7"/>
      <c r="W35" s="7"/>
      <c r="X35" s="7"/>
      <c r="Y35" s="7"/>
      <c r="Z35" s="7"/>
    </row>
    <row r="36" customFormat="false" ht="15.75" hidden="false" customHeight="true" outlineLevel="0" collapsed="false">
      <c r="A36" s="91" t="s">
        <v>53</v>
      </c>
      <c r="B36" s="95" t="n">
        <f aca="false">ROUNDUP(B29/((52-WEEKNUM(B17,1))*5),0)</f>
        <v>0</v>
      </c>
      <c r="C36" s="96" t="n">
        <f aca="false">ROUNDUP(C29/240,0)</f>
        <v>0</v>
      </c>
      <c r="D36" s="96" t="n">
        <f aca="false">ROUNDUP(D29/240,0)</f>
        <v>0</v>
      </c>
      <c r="E36" s="96" t="n">
        <f aca="false">ROUNDUP(E29/240,0)</f>
        <v>0</v>
      </c>
      <c r="F36" s="97" t="n">
        <f aca="false">ROUNDUP(F29/240,0)</f>
        <v>0</v>
      </c>
      <c r="G36" s="5"/>
      <c r="H36" s="5"/>
      <c r="I36" s="7"/>
      <c r="J36" s="7"/>
      <c r="K36" s="7"/>
      <c r="L36" s="7"/>
      <c r="M36" s="7"/>
      <c r="N36" s="7"/>
      <c r="O36" s="7"/>
      <c r="P36" s="7"/>
      <c r="Q36" s="7"/>
      <c r="R36" s="7"/>
      <c r="S36" s="7"/>
      <c r="T36" s="7"/>
      <c r="U36" s="7"/>
      <c r="V36" s="7"/>
      <c r="W36" s="7"/>
      <c r="X36" s="7"/>
      <c r="Y36" s="7"/>
      <c r="Z36" s="7"/>
    </row>
    <row r="37" customFormat="false" ht="15.75" hidden="false" customHeight="true" outlineLevel="0" collapsed="false">
      <c r="A37" s="91" t="s">
        <v>54</v>
      </c>
      <c r="B37" s="95" t="n">
        <f aca="false">ROUNDUP(B30/((52-WEEKNUM(B17,1))*5),0)</f>
        <v>1144</v>
      </c>
      <c r="C37" s="96" t="n">
        <f aca="false">ROUNDUP(C30/240,0)</f>
        <v>1223</v>
      </c>
      <c r="D37" s="96" t="n">
        <f aca="false">ROUNDUP(D30/240,0)</f>
        <v>1329</v>
      </c>
      <c r="E37" s="96" t="n">
        <f aca="false">ROUNDUP(E30/240,0)</f>
        <v>139</v>
      </c>
      <c r="F37" s="97" t="n">
        <f aca="false">ROUNDUP(F30/240,0)</f>
        <v>0</v>
      </c>
      <c r="G37" s="5"/>
      <c r="H37" s="5"/>
      <c r="I37" s="7"/>
      <c r="J37" s="7"/>
      <c r="K37" s="7"/>
      <c r="L37" s="7"/>
      <c r="M37" s="7"/>
      <c r="N37" s="7"/>
      <c r="O37" s="7"/>
      <c r="P37" s="7"/>
      <c r="Q37" s="7"/>
      <c r="R37" s="7"/>
      <c r="S37" s="7"/>
      <c r="T37" s="7"/>
      <c r="U37" s="7"/>
      <c r="V37" s="7"/>
      <c r="W37" s="7"/>
      <c r="X37" s="7"/>
      <c r="Y37" s="7"/>
      <c r="Z37" s="7"/>
    </row>
    <row r="38" customFormat="false" ht="15.75" hidden="false" customHeight="true" outlineLevel="0" collapsed="false">
      <c r="A38" s="91" t="s">
        <v>55</v>
      </c>
      <c r="B38" s="95" t="n">
        <f aca="false">B35*5</f>
        <v>5720</v>
      </c>
      <c r="C38" s="96" t="n">
        <f aca="false">C35*5</f>
        <v>6115</v>
      </c>
      <c r="D38" s="96" t="n">
        <f aca="false">D35*5</f>
        <v>6645</v>
      </c>
      <c r="E38" s="96" t="n">
        <f aca="false">E35*5</f>
        <v>695</v>
      </c>
      <c r="F38" s="97" t="n">
        <f aca="false">F35*5</f>
        <v>0</v>
      </c>
      <c r="G38" s="5"/>
      <c r="H38" s="5"/>
      <c r="I38" s="7"/>
      <c r="J38" s="7"/>
      <c r="K38" s="7"/>
      <c r="L38" s="7"/>
      <c r="M38" s="7"/>
      <c r="N38" s="7"/>
      <c r="O38" s="7"/>
      <c r="P38" s="7"/>
      <c r="Q38" s="7"/>
      <c r="R38" s="7"/>
      <c r="S38" s="7"/>
      <c r="T38" s="7"/>
      <c r="U38" s="7"/>
      <c r="V38" s="7"/>
      <c r="W38" s="7"/>
      <c r="X38" s="7"/>
      <c r="Y38" s="7"/>
      <c r="Z38" s="7"/>
    </row>
    <row r="39" customFormat="false" ht="15.75" hidden="false" customHeight="true" outlineLevel="0" collapsed="false">
      <c r="A39" s="91" t="s">
        <v>56</v>
      </c>
      <c r="B39" s="95" t="n">
        <f aca="false">B36*5</f>
        <v>0</v>
      </c>
      <c r="C39" s="96" t="n">
        <f aca="false">C36*5</f>
        <v>0</v>
      </c>
      <c r="D39" s="96" t="n">
        <f aca="false">D36*5</f>
        <v>0</v>
      </c>
      <c r="E39" s="96" t="n">
        <f aca="false">E36*5</f>
        <v>0</v>
      </c>
      <c r="F39" s="97" t="n">
        <f aca="false">F36*5</f>
        <v>0</v>
      </c>
      <c r="G39" s="5"/>
      <c r="H39" s="5"/>
      <c r="I39" s="7"/>
      <c r="J39" s="7"/>
      <c r="K39" s="7"/>
      <c r="L39" s="7"/>
      <c r="M39" s="7"/>
      <c r="N39" s="7"/>
      <c r="O39" s="7"/>
      <c r="P39" s="7"/>
      <c r="Q39" s="7"/>
      <c r="R39" s="7"/>
      <c r="S39" s="7"/>
      <c r="T39" s="7"/>
      <c r="U39" s="7"/>
      <c r="V39" s="7"/>
      <c r="W39" s="7"/>
      <c r="X39" s="7"/>
      <c r="Y39" s="7"/>
      <c r="Z39" s="7"/>
    </row>
    <row r="40" customFormat="false" ht="15.75" hidden="false" customHeight="true" outlineLevel="0" collapsed="false">
      <c r="A40" s="98" t="s">
        <v>57</v>
      </c>
      <c r="B40" s="99" t="n">
        <f aca="false">B37*5</f>
        <v>5720</v>
      </c>
      <c r="C40" s="100" t="n">
        <f aca="false">C37*5</f>
        <v>6115</v>
      </c>
      <c r="D40" s="100" t="n">
        <f aca="false">D37*5</f>
        <v>6645</v>
      </c>
      <c r="E40" s="100" t="n">
        <f aca="false">E37*5</f>
        <v>695</v>
      </c>
      <c r="F40" s="101" t="n">
        <f aca="false">F37*5</f>
        <v>0</v>
      </c>
      <c r="G40" s="5"/>
      <c r="H40" s="5"/>
      <c r="I40" s="7"/>
      <c r="J40" s="7"/>
      <c r="K40" s="7"/>
      <c r="L40" s="7"/>
      <c r="M40" s="7"/>
      <c r="N40" s="7"/>
      <c r="O40" s="7"/>
      <c r="P40" s="7"/>
      <c r="Q40" s="7"/>
      <c r="R40" s="7"/>
      <c r="S40" s="7"/>
      <c r="T40" s="7"/>
      <c r="U40" s="7"/>
      <c r="V40" s="7"/>
      <c r="W40" s="7"/>
      <c r="X40" s="7"/>
      <c r="Y40" s="7"/>
      <c r="Z40" s="7"/>
    </row>
    <row r="41" customFormat="false" ht="15.75" hidden="false" customHeight="true" outlineLevel="0" collapsed="false">
      <c r="A41" s="102" t="s">
        <v>58</v>
      </c>
      <c r="B41" s="103" t="n">
        <f aca="false">IF($F$52="Domestic",B35*2,IF($F$52="International",B35*20,""))</f>
        <v>22880</v>
      </c>
      <c r="C41" s="104" t="s">
        <v>59</v>
      </c>
      <c r="D41" s="104"/>
      <c r="E41" s="105" t="n">
        <f aca="false">IF(B17="","Missing SOP Date",B17-30)</f>
        <v>45336</v>
      </c>
      <c r="F41" s="105"/>
      <c r="G41" s="5"/>
      <c r="H41" s="5"/>
      <c r="I41" s="7"/>
      <c r="J41" s="7"/>
      <c r="K41" s="7"/>
      <c r="L41" s="7"/>
      <c r="M41" s="7"/>
      <c r="N41" s="7"/>
      <c r="O41" s="7"/>
      <c r="P41" s="7"/>
      <c r="Q41" s="7"/>
      <c r="R41" s="7"/>
      <c r="S41" s="7"/>
      <c r="T41" s="7"/>
      <c r="U41" s="7"/>
      <c r="V41" s="7"/>
      <c r="W41" s="7"/>
      <c r="X41" s="7"/>
      <c r="Y41" s="7"/>
      <c r="Z41" s="7"/>
    </row>
    <row r="42" customFormat="false" ht="15.75" hidden="false" customHeight="true" outlineLevel="0" collapsed="false">
      <c r="A42" s="18"/>
      <c r="B42" s="7"/>
      <c r="C42" s="106"/>
      <c r="D42" s="106"/>
      <c r="E42" s="106"/>
      <c r="F42" s="107"/>
      <c r="G42" s="5"/>
      <c r="H42" s="5"/>
      <c r="I42" s="7"/>
      <c r="J42" s="7"/>
      <c r="K42" s="7"/>
      <c r="L42" s="7"/>
      <c r="M42" s="7"/>
      <c r="N42" s="7"/>
      <c r="O42" s="7"/>
      <c r="P42" s="7"/>
      <c r="Q42" s="7"/>
      <c r="R42" s="7"/>
      <c r="S42" s="7"/>
      <c r="T42" s="7"/>
      <c r="U42" s="7"/>
      <c r="V42" s="7"/>
      <c r="W42" s="7"/>
      <c r="X42" s="7"/>
      <c r="Y42" s="7"/>
      <c r="Z42" s="7"/>
    </row>
    <row r="43" customFormat="false" ht="15.75" hidden="false" customHeight="true" outlineLevel="0" collapsed="false">
      <c r="A43" s="52"/>
      <c r="B43" s="53"/>
      <c r="C43" s="53" t="s">
        <v>60</v>
      </c>
      <c r="D43" s="53"/>
      <c r="E43" s="53"/>
      <c r="F43" s="54"/>
      <c r="G43" s="5"/>
      <c r="H43" s="5"/>
      <c r="I43" s="7"/>
      <c r="J43" s="7"/>
      <c r="K43" s="7"/>
      <c r="L43" s="7"/>
      <c r="M43" s="7"/>
      <c r="N43" s="7"/>
      <c r="O43" s="7"/>
      <c r="P43" s="7"/>
      <c r="Q43" s="7"/>
      <c r="R43" s="7"/>
      <c r="S43" s="7"/>
      <c r="T43" s="7"/>
      <c r="U43" s="7"/>
      <c r="V43" s="7"/>
      <c r="W43" s="7"/>
      <c r="X43" s="7"/>
      <c r="Y43" s="7"/>
      <c r="Z43" s="7"/>
    </row>
    <row r="44" customFormat="false" ht="15.75" hidden="false" customHeight="true" outlineLevel="0" collapsed="false">
      <c r="A44" s="108" t="s">
        <v>61</v>
      </c>
      <c r="B44" s="109" t="n">
        <f aca="false">IF(B28="","",B17-90)</f>
        <v>45276</v>
      </c>
      <c r="C44" s="109" t="n">
        <f aca="false">IF(B44="","",B44+30)</f>
        <v>45306</v>
      </c>
      <c r="D44" s="109" t="n">
        <f aca="false">IF(C44="","",C44+30)</f>
        <v>45336</v>
      </c>
      <c r="E44" s="109" t="n">
        <f aca="false">IF(B17="","",B17)</f>
        <v>45366</v>
      </c>
      <c r="F44" s="110" t="n">
        <f aca="false">IF(B28="","",B17+60)</f>
        <v>45426</v>
      </c>
      <c r="G44" s="5"/>
      <c r="H44" s="5"/>
      <c r="I44" s="7"/>
      <c r="J44" s="7"/>
      <c r="K44" s="7"/>
      <c r="L44" s="7"/>
      <c r="M44" s="7"/>
      <c r="N44" s="7"/>
      <c r="O44" s="7"/>
      <c r="P44" s="7"/>
      <c r="Q44" s="7"/>
      <c r="R44" s="7"/>
      <c r="S44" s="7"/>
      <c r="T44" s="7"/>
      <c r="U44" s="7"/>
      <c r="V44" s="7"/>
      <c r="W44" s="7"/>
      <c r="X44" s="7"/>
      <c r="Y44" s="7"/>
      <c r="Z44" s="7"/>
    </row>
    <row r="45" customFormat="false" ht="15.75" hidden="false" customHeight="true" outlineLevel="0" collapsed="false">
      <c r="A45" s="111" t="s">
        <v>62</v>
      </c>
      <c r="B45" s="93" t="n">
        <f aca="false">IF(F52="",0,IF(OR(F52="International",F52="International (Molded)"),$C$38,C35))</f>
        <v>6115</v>
      </c>
      <c r="C45" s="93" t="n">
        <f aca="false">IF(F52="",0,IF(OR($F$52="International",$F$52="International (Molded)"), $C$38,$C$35))</f>
        <v>6115</v>
      </c>
      <c r="D45" s="93" t="n">
        <f aca="false">IF(F52="",0,IF(OR($F$52="International",F52="International (Molded)"), $C$38*2,$C$35*2))</f>
        <v>12230</v>
      </c>
      <c r="E45" s="93" t="n">
        <f aca="false">IF(F52="",0,IF(OR($F$52="International",F52="International (Molded)"), $C$38*4,$C$35*2))</f>
        <v>24460</v>
      </c>
      <c r="F45" s="94" t="n">
        <f aca="false">IF(F52="",0,IF(OR($F$52="International",F52="International (Molded)"), $C$38*4,$C$35*2))</f>
        <v>24460</v>
      </c>
      <c r="G45" s="5"/>
      <c r="H45" s="5"/>
      <c r="I45" s="7"/>
      <c r="J45" s="7"/>
      <c r="K45" s="7"/>
      <c r="L45" s="7"/>
      <c r="M45" s="7"/>
      <c r="N45" s="7"/>
      <c r="O45" s="7"/>
      <c r="P45" s="7"/>
      <c r="Q45" s="7"/>
      <c r="R45" s="7"/>
      <c r="S45" s="7"/>
      <c r="T45" s="7"/>
      <c r="U45" s="7"/>
      <c r="V45" s="7"/>
      <c r="W45" s="7"/>
      <c r="X45" s="7"/>
      <c r="Y45" s="7"/>
      <c r="Z45" s="7"/>
    </row>
    <row r="46" customFormat="false" ht="15.75" hidden="false" customHeight="true" outlineLevel="0" collapsed="false">
      <c r="A46" s="111" t="s">
        <v>63</v>
      </c>
      <c r="B46" s="93" t="n">
        <f aca="false">IF(F52="",0,IF(OR(F52="International",F52="International (Molded)"),$C$39,C36))</f>
        <v>0</v>
      </c>
      <c r="C46" s="93" t="n">
        <f aca="false">IF(F52="",0,IF(OR($F$52="International",$F$52="International (Molded)"), $C$39,$C$36))</f>
        <v>0</v>
      </c>
      <c r="D46" s="93" t="n">
        <f aca="false">IF(F52="",0,IF(OR($F$52="International",F52="International (Molded)"), $C$39*2,$C$36*2))</f>
        <v>0</v>
      </c>
      <c r="E46" s="93" t="n">
        <f aca="false">IF(F52="",0,IF(OR($F$52="International",F52="International (Molded)"), $C$39*4,$C$36*2))</f>
        <v>0</v>
      </c>
      <c r="F46" s="94" t="n">
        <f aca="false">IF(F52="",0,IF(OR($F$52="International",F52="International (Molded)"), $C$39*4,$C$36*2))</f>
        <v>0</v>
      </c>
      <c r="G46" s="5"/>
      <c r="H46" s="5"/>
      <c r="I46" s="7"/>
      <c r="J46" s="7"/>
      <c r="K46" s="7"/>
      <c r="L46" s="7"/>
      <c r="M46" s="7"/>
      <c r="N46" s="7"/>
      <c r="O46" s="7"/>
      <c r="P46" s="7"/>
      <c r="Q46" s="7"/>
      <c r="R46" s="7"/>
      <c r="S46" s="7"/>
      <c r="T46" s="7"/>
      <c r="U46" s="7"/>
      <c r="V46" s="7"/>
      <c r="W46" s="7"/>
      <c r="X46" s="7"/>
      <c r="Y46" s="7"/>
      <c r="Z46" s="7"/>
    </row>
    <row r="47" customFormat="false" ht="15.75" hidden="false" customHeight="true" outlineLevel="0" collapsed="false">
      <c r="A47" s="112" t="s">
        <v>64</v>
      </c>
      <c r="B47" s="79" t="n">
        <f aca="false">IF(F52="",0,IF(OR(F52="International",F52="International (Molded)"),$C$40,C37))</f>
        <v>6115</v>
      </c>
      <c r="C47" s="79" t="n">
        <f aca="false">IF(F52="",0,IF(OR($F$52="International",$F$52="International (Molded)"), $C$40,$C$37))</f>
        <v>6115</v>
      </c>
      <c r="D47" s="79" t="n">
        <f aca="false">IF(F52="",0,IF(OR($F$52="International",F52="International (Molded)"), $C$40*2,$C$37*2))</f>
        <v>12230</v>
      </c>
      <c r="E47" s="79" t="n">
        <f aca="false">IF(F52="",0,IF(OR($F$52="International",F52="International (Molded)"), $C$40*4,$C$37*2))</f>
        <v>24460</v>
      </c>
      <c r="F47" s="80" t="n">
        <f aca="false">IF(F52="",0,IF(OR($F$52="International",F52="International (Molded)"), $C$40*4,$C$37*2))</f>
        <v>24460</v>
      </c>
      <c r="G47" s="5"/>
      <c r="H47" s="5"/>
      <c r="I47" s="7"/>
      <c r="J47" s="7"/>
      <c r="K47" s="7"/>
      <c r="L47" s="7"/>
      <c r="M47" s="7"/>
      <c r="N47" s="7"/>
      <c r="O47" s="7"/>
      <c r="P47" s="7"/>
      <c r="Q47" s="7"/>
      <c r="R47" s="7"/>
      <c r="S47" s="7"/>
      <c r="T47" s="7"/>
      <c r="U47" s="7"/>
      <c r="V47" s="7"/>
      <c r="W47" s="7"/>
      <c r="X47" s="7"/>
      <c r="Y47" s="7"/>
      <c r="Z47" s="7"/>
    </row>
    <row r="48" customFormat="false" ht="15.75" hidden="false" customHeight="true" outlineLevel="0" collapsed="false">
      <c r="A48" s="84"/>
      <c r="B48" s="85"/>
      <c r="C48" s="85"/>
      <c r="D48" s="85"/>
      <c r="E48" s="85"/>
      <c r="F48" s="86"/>
      <c r="G48" s="5"/>
      <c r="H48" s="5"/>
      <c r="I48" s="7"/>
      <c r="J48" s="7"/>
      <c r="K48" s="7"/>
      <c r="L48" s="7"/>
      <c r="M48" s="7"/>
      <c r="N48" s="7"/>
      <c r="O48" s="7"/>
      <c r="P48" s="7"/>
      <c r="Q48" s="7"/>
      <c r="R48" s="7"/>
      <c r="S48" s="7"/>
      <c r="T48" s="7"/>
      <c r="U48" s="7"/>
      <c r="V48" s="7"/>
      <c r="W48" s="7"/>
      <c r="X48" s="7"/>
      <c r="Y48" s="7"/>
      <c r="Z48" s="7"/>
    </row>
    <row r="49" customFormat="false" ht="15.75" hidden="false" customHeight="true" outlineLevel="0" collapsed="false">
      <c r="A49" s="113" t="s">
        <v>65</v>
      </c>
      <c r="B49" s="114" t="n">
        <f aca="false">SUM('Tooling Cost Detail'!H:H)</f>
        <v>0</v>
      </c>
      <c r="C49" s="7"/>
      <c r="D49" s="115" t="s">
        <v>66</v>
      </c>
      <c r="E49" s="116"/>
      <c r="F49" s="117"/>
      <c r="G49" s="5"/>
      <c r="H49" s="5"/>
      <c r="I49" s="7"/>
      <c r="J49" s="7"/>
      <c r="K49" s="7"/>
      <c r="L49" s="7"/>
      <c r="M49" s="7"/>
      <c r="N49" s="7"/>
      <c r="O49" s="7"/>
      <c r="P49" s="7"/>
      <c r="Q49" s="7"/>
      <c r="R49" s="7"/>
      <c r="S49" s="7"/>
      <c r="T49" s="7"/>
      <c r="U49" s="7"/>
      <c r="V49" s="7"/>
      <c r="W49" s="7"/>
      <c r="X49" s="7"/>
      <c r="Y49" s="7"/>
      <c r="Z49" s="7"/>
    </row>
    <row r="50" customFormat="false" ht="15.75" hidden="false" customHeight="true" outlineLevel="0" collapsed="false">
      <c r="A50" s="12"/>
      <c r="B50" s="7"/>
      <c r="C50" s="7"/>
      <c r="D50" s="118" t="s">
        <v>67</v>
      </c>
      <c r="E50" s="119"/>
      <c r="F50" s="120" t="n">
        <f aca="false">SUMIF('Components and Materials'!F:F,"LED",'Components and Materials'!L:L)</f>
        <v>3.084</v>
      </c>
      <c r="G50" s="5"/>
      <c r="H50" s="5"/>
      <c r="I50" s="7"/>
      <c r="J50" s="7"/>
      <c r="K50" s="7"/>
      <c r="L50" s="7"/>
      <c r="M50" s="7"/>
      <c r="N50" s="7"/>
      <c r="O50" s="7"/>
      <c r="P50" s="7"/>
      <c r="Q50" s="7"/>
      <c r="R50" s="7"/>
      <c r="S50" s="7"/>
      <c r="T50" s="7"/>
      <c r="U50" s="7"/>
      <c r="V50" s="7"/>
      <c r="W50" s="7"/>
      <c r="X50" s="7"/>
      <c r="Y50" s="7"/>
      <c r="Z50" s="7"/>
    </row>
    <row r="51" customFormat="false" ht="15.75" hidden="false" customHeight="true" outlineLevel="0" collapsed="false">
      <c r="A51" s="12"/>
      <c r="B51" s="7"/>
      <c r="C51" s="7"/>
      <c r="D51" s="118" t="s">
        <v>68</v>
      </c>
      <c r="E51" s="119"/>
      <c r="F51" s="121" t="n">
        <v>2024</v>
      </c>
      <c r="G51" s="5"/>
      <c r="H51" s="5"/>
      <c r="I51" s="7"/>
      <c r="J51" s="7"/>
      <c r="K51" s="7"/>
      <c r="L51" s="7"/>
      <c r="M51" s="7"/>
      <c r="N51" s="7"/>
      <c r="O51" s="7"/>
      <c r="P51" s="7"/>
      <c r="Q51" s="7"/>
      <c r="R51" s="7"/>
      <c r="S51" s="7"/>
      <c r="T51" s="7"/>
      <c r="U51" s="7"/>
      <c r="V51" s="7"/>
      <c r="W51" s="7"/>
      <c r="X51" s="7"/>
      <c r="Y51" s="7"/>
      <c r="Z51" s="7"/>
    </row>
    <row r="52" customFormat="false" ht="15.75" hidden="false" customHeight="true" outlineLevel="0" collapsed="false">
      <c r="A52" s="122" t="s">
        <v>69</v>
      </c>
      <c r="B52" s="114" t="n">
        <f aca="false">SUM(B49,B31:F31)</f>
        <v>2975133.925</v>
      </c>
      <c r="C52" s="123"/>
      <c r="D52" s="115" t="s">
        <v>70</v>
      </c>
      <c r="E52" s="116"/>
      <c r="F52" s="117" t="s">
        <v>71</v>
      </c>
      <c r="G52" s="5"/>
      <c r="H52" s="5"/>
      <c r="I52" s="7"/>
      <c r="J52" s="7"/>
      <c r="K52" s="7"/>
      <c r="L52" s="7"/>
      <c r="M52" s="7"/>
      <c r="N52" s="7"/>
      <c r="O52" s="7"/>
      <c r="P52" s="7"/>
      <c r="Q52" s="7"/>
      <c r="R52" s="7"/>
      <c r="S52" s="7"/>
      <c r="T52" s="7"/>
      <c r="U52" s="7"/>
      <c r="V52" s="7"/>
      <c r="W52" s="7"/>
      <c r="X52" s="7"/>
      <c r="Y52" s="7"/>
      <c r="Z52" s="7"/>
    </row>
    <row r="53" customFormat="false" ht="15.75" hidden="false" customHeight="true" outlineLevel="0" collapsed="false">
      <c r="A53" s="12"/>
      <c r="B53" s="7"/>
      <c r="C53" s="123"/>
      <c r="D53" s="124" t="s">
        <v>72</v>
      </c>
      <c r="E53" s="125"/>
      <c r="F53" s="126" t="s">
        <v>23</v>
      </c>
      <c r="G53" s="5"/>
      <c r="H53" s="5"/>
      <c r="I53" s="7"/>
      <c r="J53" s="7"/>
      <c r="K53" s="7"/>
      <c r="L53" s="7"/>
      <c r="M53" s="7"/>
      <c r="N53" s="7"/>
      <c r="O53" s="7"/>
      <c r="P53" s="7"/>
      <c r="Q53" s="7"/>
      <c r="R53" s="7"/>
      <c r="S53" s="7"/>
      <c r="T53" s="7"/>
      <c r="U53" s="7"/>
      <c r="V53" s="7"/>
      <c r="W53" s="7"/>
      <c r="X53" s="7"/>
      <c r="Y53" s="7"/>
      <c r="Z53" s="7"/>
    </row>
    <row r="54" customFormat="false" ht="15.75" hidden="false" customHeight="true" outlineLevel="0" collapsed="false">
      <c r="A54" s="52" t="s">
        <v>73</v>
      </c>
      <c r="B54" s="54" t="s">
        <v>74</v>
      </c>
      <c r="C54" s="7"/>
      <c r="D54" s="127" t="s">
        <v>75</v>
      </c>
      <c r="E54" s="128"/>
      <c r="F54" s="129"/>
      <c r="G54" s="5"/>
      <c r="H54" s="5"/>
      <c r="I54" s="7"/>
      <c r="J54" s="7"/>
      <c r="K54" s="7"/>
      <c r="L54" s="7"/>
      <c r="M54" s="7"/>
      <c r="N54" s="7"/>
      <c r="O54" s="7"/>
      <c r="P54" s="7"/>
      <c r="Q54" s="7"/>
      <c r="R54" s="7"/>
      <c r="S54" s="7"/>
      <c r="T54" s="7"/>
      <c r="U54" s="7"/>
      <c r="V54" s="7"/>
      <c r="W54" s="7"/>
      <c r="X54" s="7"/>
      <c r="Y54" s="7"/>
      <c r="Z54" s="7"/>
    </row>
    <row r="55" customFormat="false" ht="15.75" hidden="false" customHeight="true" outlineLevel="0" collapsed="false">
      <c r="A55" s="130" t="s">
        <v>76</v>
      </c>
      <c r="B55" s="131" t="str">
        <f aca="false">IF(SUM(C56:C62)=0,"Complete","Incomplete")</f>
        <v>Complete</v>
      </c>
      <c r="C55" s="7" t="n">
        <f aca="false">IF(B55="Incomplete",1,0)</f>
        <v>0</v>
      </c>
      <c r="D55" s="7"/>
      <c r="E55" s="7"/>
      <c r="F55" s="22"/>
      <c r="G55" s="5"/>
      <c r="H55" s="5"/>
      <c r="I55" s="7"/>
      <c r="J55" s="7"/>
      <c r="K55" s="7"/>
      <c r="L55" s="7"/>
      <c r="M55" s="7"/>
      <c r="N55" s="7"/>
      <c r="O55" s="7"/>
      <c r="P55" s="7"/>
      <c r="Q55" s="7"/>
      <c r="R55" s="7"/>
      <c r="S55" s="7"/>
      <c r="T55" s="7"/>
      <c r="U55" s="7"/>
      <c r="V55" s="7"/>
      <c r="W55" s="7"/>
      <c r="X55" s="7"/>
      <c r="Y55" s="7"/>
      <c r="Z55" s="7"/>
    </row>
    <row r="56" customFormat="false" ht="15.75" hidden="false" customHeight="true" outlineLevel="0" collapsed="false">
      <c r="A56" s="130" t="s">
        <v>39</v>
      </c>
      <c r="B56" s="131" t="s">
        <v>77</v>
      </c>
      <c r="C56" s="7" t="n">
        <f aca="false">IF(B56="Incomplete",1,0)</f>
        <v>0</v>
      </c>
      <c r="D56" s="124" t="s">
        <v>78</v>
      </c>
      <c r="E56" s="125"/>
      <c r="F56" s="132"/>
      <c r="G56" s="5"/>
      <c r="H56" s="5"/>
      <c r="I56" s="7"/>
      <c r="J56" s="7"/>
      <c r="K56" s="7"/>
      <c r="L56" s="7"/>
      <c r="M56" s="7"/>
      <c r="N56" s="7"/>
      <c r="O56" s="7"/>
      <c r="P56" s="7"/>
      <c r="Q56" s="7"/>
      <c r="R56" s="7"/>
      <c r="S56" s="7"/>
      <c r="T56" s="7"/>
      <c r="U56" s="7"/>
      <c r="V56" s="7"/>
      <c r="W56" s="7"/>
      <c r="X56" s="7"/>
      <c r="Y56" s="7"/>
      <c r="Z56" s="7"/>
    </row>
    <row r="57" customFormat="false" ht="15.75" hidden="false" customHeight="true" outlineLevel="0" collapsed="false">
      <c r="A57" s="111" t="s">
        <v>40</v>
      </c>
      <c r="B57" s="131" t="s">
        <v>79</v>
      </c>
      <c r="C57" s="7" t="n">
        <f aca="false">IF(B57="Incomplete",1,0)</f>
        <v>0</v>
      </c>
      <c r="D57" s="124" t="s">
        <v>80</v>
      </c>
      <c r="E57" s="125"/>
      <c r="F57" s="132"/>
      <c r="G57" s="5"/>
      <c r="H57" s="5"/>
      <c r="I57" s="7"/>
      <c r="J57" s="7"/>
      <c r="K57" s="7"/>
      <c r="L57" s="7"/>
      <c r="M57" s="7"/>
      <c r="N57" s="7"/>
      <c r="O57" s="7"/>
      <c r="P57" s="7"/>
      <c r="Q57" s="7"/>
      <c r="R57" s="7"/>
      <c r="S57" s="7"/>
      <c r="T57" s="7"/>
      <c r="U57" s="7"/>
      <c r="V57" s="7"/>
      <c r="W57" s="7"/>
      <c r="X57" s="7"/>
      <c r="Y57" s="7"/>
      <c r="Z57" s="7"/>
    </row>
    <row r="58" customFormat="false" ht="15.75" hidden="false" customHeight="true" outlineLevel="0" collapsed="false">
      <c r="A58" s="111" t="s">
        <v>81</v>
      </c>
      <c r="B58" s="131"/>
      <c r="C58" s="7" t="n">
        <f aca="false">IF(B58="Incomplete",1,0)</f>
        <v>0</v>
      </c>
      <c r="D58" s="124" t="s">
        <v>82</v>
      </c>
      <c r="E58" s="125"/>
      <c r="F58" s="132"/>
      <c r="G58" s="5"/>
      <c r="H58" s="5"/>
      <c r="I58" s="7"/>
      <c r="J58" s="7"/>
      <c r="K58" s="7"/>
      <c r="L58" s="7"/>
      <c r="M58" s="7"/>
      <c r="N58" s="7"/>
      <c r="O58" s="7"/>
      <c r="P58" s="7"/>
      <c r="Q58" s="7"/>
      <c r="R58" s="7"/>
      <c r="S58" s="7"/>
      <c r="T58" s="7"/>
      <c r="U58" s="7"/>
      <c r="V58" s="7"/>
      <c r="W58" s="7"/>
      <c r="X58" s="7"/>
      <c r="Y58" s="7"/>
      <c r="Z58" s="7"/>
    </row>
    <row r="59" customFormat="false" ht="15.75" hidden="false" customHeight="true" outlineLevel="0" collapsed="false">
      <c r="A59" s="111" t="s">
        <v>83</v>
      </c>
      <c r="B59" s="131" t="s">
        <v>84</v>
      </c>
      <c r="C59" s="7" t="n">
        <f aca="false">IF(B59="Incomplete",1,0)</f>
        <v>0</v>
      </c>
      <c r="D59" s="7"/>
      <c r="E59" s="7"/>
      <c r="F59" s="22"/>
      <c r="G59" s="5"/>
      <c r="H59" s="5"/>
      <c r="I59" s="7"/>
      <c r="J59" s="7"/>
      <c r="K59" s="7"/>
      <c r="L59" s="7"/>
      <c r="M59" s="7"/>
      <c r="N59" s="7"/>
      <c r="O59" s="7"/>
      <c r="P59" s="7"/>
      <c r="Q59" s="7"/>
      <c r="R59" s="7"/>
      <c r="S59" s="7"/>
      <c r="T59" s="7"/>
      <c r="U59" s="7"/>
      <c r="V59" s="7"/>
      <c r="W59" s="7"/>
      <c r="X59" s="7"/>
      <c r="Y59" s="7"/>
      <c r="Z59" s="7"/>
    </row>
    <row r="60" customFormat="false" ht="15.75" hidden="false" customHeight="true" outlineLevel="0" collapsed="false">
      <c r="A60" s="111" t="s">
        <v>41</v>
      </c>
      <c r="B60" s="131" t="s">
        <v>85</v>
      </c>
      <c r="C60" s="7" t="n">
        <f aca="false">IF(B60="Incomplete",1,0)</f>
        <v>0</v>
      </c>
      <c r="D60" s="133" t="s">
        <v>86</v>
      </c>
      <c r="E60" s="134"/>
      <c r="F60" s="135"/>
      <c r="G60" s="5"/>
      <c r="H60" s="5"/>
      <c r="I60" s="7"/>
      <c r="J60" s="7"/>
      <c r="K60" s="7"/>
      <c r="L60" s="7"/>
      <c r="M60" s="7"/>
      <c r="N60" s="7"/>
      <c r="O60" s="7"/>
      <c r="P60" s="7"/>
      <c r="Q60" s="7"/>
      <c r="R60" s="7"/>
      <c r="S60" s="7"/>
      <c r="T60" s="7"/>
      <c r="U60" s="7"/>
      <c r="V60" s="7"/>
      <c r="W60" s="7"/>
      <c r="X60" s="7"/>
      <c r="Y60" s="7"/>
      <c r="Z60" s="7"/>
    </row>
    <row r="61" customFormat="false" ht="15.75" hidden="false" customHeight="true" outlineLevel="0" collapsed="false">
      <c r="A61" s="136" t="s">
        <v>42</v>
      </c>
      <c r="B61" s="131" t="s">
        <v>87</v>
      </c>
      <c r="C61" s="7" t="n">
        <f aca="false">IF(B61="Incomplete",1,0)</f>
        <v>0</v>
      </c>
      <c r="D61" s="137"/>
      <c r="E61" s="137"/>
      <c r="F61" s="137"/>
      <c r="G61" s="5"/>
      <c r="H61" s="5"/>
      <c r="I61" s="7"/>
      <c r="J61" s="7"/>
      <c r="K61" s="7"/>
      <c r="L61" s="7"/>
      <c r="M61" s="7"/>
      <c r="N61" s="7"/>
      <c r="O61" s="7"/>
      <c r="P61" s="7"/>
      <c r="Q61" s="7"/>
      <c r="R61" s="7"/>
      <c r="S61" s="7"/>
      <c r="T61" s="7"/>
      <c r="U61" s="7"/>
      <c r="V61" s="7"/>
      <c r="W61" s="7"/>
      <c r="X61" s="7"/>
      <c r="Y61" s="7"/>
      <c r="Z61" s="7"/>
    </row>
    <row r="62" customFormat="false" ht="15.75" hidden="false" customHeight="true" outlineLevel="0" collapsed="false">
      <c r="A62" s="138" t="s">
        <v>88</v>
      </c>
      <c r="B62" s="139" t="s">
        <v>89</v>
      </c>
      <c r="C62" s="7" t="n">
        <f aca="false">IF(B62="Incomplete",1,0)</f>
        <v>0</v>
      </c>
      <c r="D62" s="137"/>
      <c r="E62" s="137"/>
      <c r="F62" s="137"/>
      <c r="G62" s="5"/>
      <c r="H62" s="5"/>
      <c r="I62" s="7"/>
      <c r="J62" s="7"/>
      <c r="K62" s="7"/>
      <c r="L62" s="7"/>
      <c r="M62" s="7"/>
      <c r="N62" s="7"/>
      <c r="O62" s="7"/>
      <c r="P62" s="7"/>
      <c r="Q62" s="7"/>
      <c r="R62" s="7"/>
      <c r="S62" s="7"/>
      <c r="T62" s="7"/>
      <c r="U62" s="7"/>
      <c r="V62" s="7"/>
      <c r="W62" s="7"/>
      <c r="X62" s="7"/>
      <c r="Y62" s="7"/>
      <c r="Z62" s="7"/>
    </row>
    <row r="63" customFormat="false" ht="15.75" hidden="false" customHeight="true" outlineLevel="0" collapsed="false">
      <c r="A63" s="140"/>
      <c r="B63" s="141"/>
      <c r="C63" s="142"/>
      <c r="D63" s="141"/>
      <c r="E63" s="141"/>
      <c r="F63" s="143"/>
      <c r="G63" s="5"/>
      <c r="H63" s="5"/>
      <c r="I63" s="7"/>
      <c r="J63" s="7"/>
      <c r="K63" s="7"/>
      <c r="L63" s="7"/>
      <c r="M63" s="7"/>
      <c r="N63" s="7"/>
      <c r="O63" s="7"/>
      <c r="P63" s="7"/>
      <c r="Q63" s="7"/>
      <c r="R63" s="7"/>
      <c r="S63" s="7"/>
      <c r="T63" s="7"/>
      <c r="U63" s="7"/>
      <c r="V63" s="7"/>
      <c r="W63" s="7"/>
      <c r="X63" s="7"/>
      <c r="Y63" s="7"/>
      <c r="Z63" s="7"/>
    </row>
    <row r="64" customFormat="false" ht="15.75" hidden="false" customHeight="true" outlineLevel="0" collapsed="false">
      <c r="A64" s="7"/>
      <c r="B64" s="7" t="s">
        <v>90</v>
      </c>
      <c r="C64" s="7"/>
      <c r="D64" s="85"/>
      <c r="E64" s="7"/>
      <c r="F64" s="7"/>
      <c r="G64" s="7"/>
      <c r="H64" s="7"/>
      <c r="I64" s="7"/>
      <c r="J64" s="7"/>
      <c r="K64" s="7"/>
      <c r="L64" s="7"/>
      <c r="M64" s="7"/>
      <c r="N64" s="7"/>
      <c r="O64" s="7"/>
      <c r="P64" s="7"/>
      <c r="Q64" s="7"/>
      <c r="R64" s="7"/>
      <c r="S64" s="7"/>
      <c r="T64" s="7"/>
      <c r="U64" s="7"/>
      <c r="V64" s="7"/>
      <c r="W64" s="7"/>
      <c r="X64" s="7"/>
      <c r="Y64" s="7"/>
      <c r="Z64" s="7"/>
    </row>
    <row r="65" customFormat="false" ht="15.75" hidden="false" customHeight="true" outlineLevel="0" collapsed="false">
      <c r="A65" s="7" t="s">
        <v>91</v>
      </c>
      <c r="B65" s="7" t="s">
        <v>92</v>
      </c>
      <c r="C65" s="7"/>
      <c r="D65" s="7"/>
      <c r="E65" s="7"/>
      <c r="F65" s="144"/>
      <c r="G65" s="7"/>
      <c r="H65" s="7"/>
      <c r="I65" s="7"/>
      <c r="J65" s="7"/>
      <c r="K65" s="7"/>
      <c r="L65" s="7"/>
      <c r="M65" s="7"/>
      <c r="N65" s="7"/>
      <c r="O65" s="7"/>
      <c r="P65" s="7"/>
      <c r="Q65" s="7"/>
      <c r="R65" s="7"/>
      <c r="S65" s="7"/>
      <c r="T65" s="7"/>
      <c r="U65" s="7"/>
      <c r="V65" s="7"/>
      <c r="W65" s="7"/>
      <c r="X65" s="7"/>
      <c r="Y65" s="7"/>
      <c r="Z65" s="7"/>
    </row>
    <row r="66" customFormat="false" ht="15.75" hidden="false" customHeight="true" outlineLevel="0" collapsed="false">
      <c r="A66" s="7"/>
      <c r="B66" s="7"/>
      <c r="C66" s="7"/>
      <c r="D66" s="7"/>
      <c r="E66" s="7"/>
      <c r="F66" s="7"/>
      <c r="G66" s="7"/>
      <c r="H66" s="7"/>
      <c r="I66" s="7"/>
      <c r="J66" s="7"/>
      <c r="K66" s="7"/>
      <c r="L66" s="7"/>
      <c r="M66" s="7"/>
      <c r="N66" s="7"/>
      <c r="O66" s="7"/>
      <c r="P66" s="7"/>
      <c r="Q66" s="7"/>
      <c r="R66" s="7"/>
      <c r="S66" s="7"/>
      <c r="T66" s="7"/>
      <c r="U66" s="7"/>
      <c r="V66" s="7"/>
      <c r="W66" s="7"/>
      <c r="X66" s="7"/>
      <c r="Y66" s="7"/>
      <c r="Z66" s="7"/>
    </row>
    <row r="67" customFormat="false" ht="15.75" hidden="false" customHeight="true" outlineLevel="0" collapsed="false">
      <c r="A67" s="7"/>
      <c r="B67" s="7" t="s">
        <v>93</v>
      </c>
      <c r="C67" s="7"/>
      <c r="D67" s="7"/>
      <c r="E67" s="7"/>
      <c r="F67" s="7"/>
      <c r="G67" s="7"/>
      <c r="H67" s="7"/>
      <c r="I67" s="7"/>
      <c r="J67" s="7"/>
      <c r="K67" s="7"/>
      <c r="L67" s="7"/>
      <c r="M67" s="7"/>
      <c r="N67" s="7"/>
      <c r="O67" s="7"/>
      <c r="P67" s="7"/>
      <c r="Q67" s="7"/>
      <c r="R67" s="7"/>
      <c r="S67" s="7"/>
      <c r="T67" s="7"/>
      <c r="U67" s="7"/>
      <c r="V67" s="7"/>
      <c r="W67" s="7"/>
      <c r="X67" s="7"/>
      <c r="Y67" s="7"/>
      <c r="Z67" s="7"/>
    </row>
    <row r="68" customFormat="false" ht="15.75" hidden="false" customHeight="true" outlineLevel="0" collapsed="false">
      <c r="A68" s="145"/>
      <c r="B68" s="146" t="s">
        <v>94</v>
      </c>
      <c r="C68" s="145"/>
      <c r="D68" s="145"/>
      <c r="E68" s="145"/>
      <c r="F68" s="145"/>
      <c r="G68" s="145"/>
      <c r="H68" s="145"/>
      <c r="I68" s="145"/>
      <c r="J68" s="145"/>
      <c r="K68" s="145"/>
      <c r="L68" s="145"/>
      <c r="M68" s="145"/>
      <c r="N68" s="145"/>
      <c r="O68" s="145"/>
      <c r="P68" s="145"/>
      <c r="Q68" s="145"/>
      <c r="R68" s="145"/>
      <c r="S68" s="145"/>
      <c r="T68" s="145"/>
      <c r="U68" s="145"/>
      <c r="V68" s="145"/>
      <c r="W68" s="145"/>
      <c r="X68" s="145"/>
      <c r="Y68" s="145"/>
      <c r="Z68" s="145"/>
    </row>
    <row r="69" customFormat="false" ht="15.75" hidden="false" customHeight="true" outlineLevel="0" collapsed="false">
      <c r="A69" s="145"/>
      <c r="B69" s="146" t="s">
        <v>95</v>
      </c>
      <c r="C69" s="145"/>
      <c r="D69" s="145"/>
      <c r="E69" s="145"/>
      <c r="F69" s="145"/>
      <c r="G69" s="145"/>
      <c r="H69" s="145"/>
      <c r="I69" s="145"/>
      <c r="J69" s="145"/>
      <c r="K69" s="145"/>
      <c r="L69" s="145"/>
      <c r="M69" s="145"/>
      <c r="N69" s="145"/>
      <c r="O69" s="145"/>
      <c r="P69" s="145"/>
      <c r="Q69" s="145"/>
      <c r="R69" s="145"/>
      <c r="S69" s="145"/>
      <c r="T69" s="145"/>
      <c r="U69" s="145"/>
      <c r="V69" s="145"/>
      <c r="W69" s="145"/>
      <c r="X69" s="145"/>
      <c r="Y69" s="145"/>
      <c r="Z69" s="145"/>
    </row>
    <row r="70" customFormat="false" ht="15.75" hidden="false" customHeight="true" outlineLevel="0" collapsed="false">
      <c r="A70" s="145"/>
      <c r="B70" s="146" t="s">
        <v>96</v>
      </c>
      <c r="C70" s="145"/>
      <c r="D70" s="145"/>
      <c r="E70" s="145"/>
      <c r="F70" s="145"/>
      <c r="G70" s="145"/>
      <c r="H70" s="145"/>
      <c r="I70" s="145"/>
      <c r="J70" s="145"/>
      <c r="K70" s="145"/>
      <c r="L70" s="145"/>
      <c r="M70" s="145"/>
      <c r="N70" s="145"/>
      <c r="O70" s="145"/>
      <c r="P70" s="145"/>
      <c r="Q70" s="145"/>
      <c r="R70" s="145"/>
      <c r="S70" s="145"/>
      <c r="T70" s="145"/>
      <c r="U70" s="145"/>
      <c r="V70" s="145"/>
      <c r="W70" s="145"/>
      <c r="X70" s="145"/>
      <c r="Y70" s="145"/>
      <c r="Z70" s="145"/>
    </row>
    <row r="71" customFormat="false" ht="15.75" hidden="false" customHeight="true" outlineLevel="0" collapsed="false">
      <c r="A71" s="145"/>
      <c r="B71" s="146" t="s">
        <v>97</v>
      </c>
      <c r="C71" s="145"/>
      <c r="D71" s="145"/>
      <c r="E71" s="145"/>
      <c r="F71" s="145"/>
      <c r="G71" s="145"/>
      <c r="H71" s="145"/>
      <c r="I71" s="145"/>
      <c r="J71" s="145"/>
      <c r="K71" s="145"/>
      <c r="L71" s="145"/>
      <c r="M71" s="145"/>
      <c r="N71" s="145"/>
      <c r="O71" s="145"/>
      <c r="P71" s="145"/>
      <c r="Q71" s="145"/>
      <c r="R71" s="145"/>
      <c r="S71" s="145"/>
      <c r="T71" s="145"/>
      <c r="U71" s="145"/>
      <c r="V71" s="145"/>
      <c r="W71" s="145"/>
      <c r="X71" s="145"/>
      <c r="Y71" s="145"/>
      <c r="Z71" s="145"/>
    </row>
    <row r="72" customFormat="false" ht="15.75" hidden="false" customHeight="true" outlineLevel="0" collapsed="false">
      <c r="A72" s="145"/>
      <c r="B72" s="146" t="s">
        <v>98</v>
      </c>
      <c r="C72" s="145"/>
      <c r="D72" s="145"/>
      <c r="E72" s="145"/>
      <c r="F72" s="145"/>
      <c r="G72" s="145"/>
      <c r="H72" s="145"/>
      <c r="I72" s="145"/>
      <c r="J72" s="145"/>
      <c r="K72" s="145"/>
      <c r="L72" s="145"/>
      <c r="M72" s="145"/>
      <c r="N72" s="145"/>
      <c r="O72" s="145"/>
      <c r="P72" s="145"/>
      <c r="Q72" s="145"/>
      <c r="R72" s="145"/>
      <c r="S72" s="145"/>
      <c r="T72" s="145"/>
      <c r="U72" s="145"/>
      <c r="V72" s="145"/>
      <c r="W72" s="145"/>
      <c r="X72" s="145"/>
      <c r="Y72" s="145"/>
      <c r="Z72" s="145"/>
    </row>
    <row r="73" customFormat="false" ht="15.75" hidden="false" customHeight="true" outlineLevel="0" collapsed="false">
      <c r="A73" s="145"/>
      <c r="B73" s="146" t="s">
        <v>99</v>
      </c>
      <c r="C73" s="145"/>
      <c r="D73" s="145"/>
      <c r="E73" s="145"/>
      <c r="F73" s="145"/>
      <c r="G73" s="145"/>
      <c r="H73" s="145"/>
      <c r="I73" s="145"/>
      <c r="J73" s="145"/>
      <c r="K73" s="145"/>
      <c r="L73" s="145"/>
      <c r="M73" s="145"/>
      <c r="N73" s="145"/>
      <c r="O73" s="145"/>
      <c r="P73" s="145"/>
      <c r="Q73" s="145"/>
      <c r="R73" s="145"/>
      <c r="S73" s="145"/>
      <c r="T73" s="145"/>
      <c r="U73" s="145"/>
      <c r="V73" s="145"/>
      <c r="W73" s="145"/>
      <c r="X73" s="145"/>
      <c r="Y73" s="145"/>
      <c r="Z73" s="145"/>
    </row>
    <row r="74" customFormat="false" ht="15.75" hidden="false" customHeight="true" outlineLevel="0" collapsed="false">
      <c r="A74" s="145"/>
      <c r="B74" s="146" t="s">
        <v>100</v>
      </c>
      <c r="C74" s="145"/>
      <c r="D74" s="145"/>
      <c r="E74" s="145"/>
      <c r="F74" s="145"/>
      <c r="G74" s="145"/>
      <c r="H74" s="145"/>
      <c r="I74" s="145"/>
      <c r="J74" s="145"/>
      <c r="K74" s="145"/>
      <c r="L74" s="145"/>
      <c r="M74" s="145"/>
      <c r="N74" s="145"/>
      <c r="O74" s="145"/>
      <c r="P74" s="145"/>
      <c r="Q74" s="145"/>
      <c r="R74" s="145"/>
      <c r="S74" s="145"/>
      <c r="T74" s="145"/>
      <c r="U74" s="145"/>
      <c r="V74" s="145"/>
      <c r="W74" s="145"/>
      <c r="X74" s="145"/>
      <c r="Y74" s="145"/>
      <c r="Z74" s="145"/>
    </row>
    <row r="75" customFormat="false" ht="15.75" hidden="false" customHeight="true" outlineLevel="0" collapsed="false">
      <c r="A75" s="145"/>
      <c r="B75" s="145"/>
      <c r="C75" s="145"/>
      <c r="D75" s="145"/>
      <c r="E75" s="145"/>
      <c r="F75" s="145"/>
      <c r="G75" s="145"/>
      <c r="H75" s="145"/>
      <c r="I75" s="145"/>
      <c r="J75" s="145"/>
      <c r="K75" s="145"/>
      <c r="L75" s="145"/>
      <c r="M75" s="145"/>
      <c r="N75" s="145"/>
      <c r="O75" s="145"/>
      <c r="P75" s="145"/>
      <c r="Q75" s="145"/>
      <c r="R75" s="145"/>
      <c r="S75" s="145"/>
      <c r="T75" s="145"/>
      <c r="U75" s="145"/>
      <c r="V75" s="145"/>
      <c r="W75" s="145"/>
      <c r="X75" s="145"/>
      <c r="Y75" s="145"/>
      <c r="Z75" s="145"/>
    </row>
    <row r="76" customFormat="false" ht="15.75" hidden="false" customHeight="true" outlineLevel="0" collapsed="false">
      <c r="A76" s="145"/>
      <c r="B76" s="145"/>
      <c r="C76" s="145"/>
      <c r="D76" s="145"/>
      <c r="E76" s="145"/>
      <c r="F76" s="145"/>
      <c r="G76" s="145"/>
      <c r="H76" s="145"/>
      <c r="I76" s="145"/>
      <c r="J76" s="145"/>
      <c r="K76" s="145"/>
      <c r="L76" s="145"/>
      <c r="M76" s="145"/>
      <c r="N76" s="145"/>
      <c r="O76" s="145"/>
      <c r="P76" s="145"/>
      <c r="Q76" s="145"/>
      <c r="R76" s="145"/>
      <c r="S76" s="145"/>
      <c r="T76" s="145"/>
      <c r="U76" s="145"/>
      <c r="V76" s="145"/>
      <c r="W76" s="145"/>
      <c r="X76" s="145"/>
      <c r="Y76" s="145"/>
      <c r="Z76" s="145"/>
    </row>
    <row r="77" customFormat="false" ht="15.75" hidden="false" customHeight="true" outlineLevel="0" collapsed="false">
      <c r="A77" s="145"/>
      <c r="B77" s="145"/>
      <c r="C77" s="145"/>
      <c r="D77" s="145"/>
      <c r="E77" s="145"/>
      <c r="F77" s="145"/>
      <c r="G77" s="145"/>
      <c r="H77" s="145"/>
      <c r="I77" s="145"/>
      <c r="J77" s="145"/>
      <c r="K77" s="145"/>
      <c r="L77" s="145"/>
      <c r="M77" s="145"/>
      <c r="N77" s="145"/>
      <c r="O77" s="145"/>
      <c r="P77" s="145"/>
      <c r="Q77" s="145"/>
      <c r="R77" s="145"/>
      <c r="S77" s="145"/>
      <c r="T77" s="145"/>
      <c r="U77" s="145"/>
      <c r="V77" s="145"/>
      <c r="W77" s="145"/>
      <c r="X77" s="145"/>
      <c r="Y77" s="145"/>
      <c r="Z77" s="145"/>
    </row>
    <row r="78" customFormat="false" ht="15.75" hidden="false" customHeight="true" outlineLevel="0" collapsed="false">
      <c r="A78" s="145"/>
      <c r="B78" s="145"/>
      <c r="C78" s="145"/>
      <c r="D78" s="145"/>
      <c r="E78" s="145"/>
      <c r="F78" s="145"/>
      <c r="G78" s="145"/>
      <c r="H78" s="145"/>
      <c r="I78" s="145"/>
      <c r="J78" s="145"/>
      <c r="K78" s="145"/>
      <c r="L78" s="145"/>
      <c r="M78" s="145"/>
      <c r="N78" s="145"/>
      <c r="O78" s="145"/>
      <c r="P78" s="145"/>
      <c r="Q78" s="145"/>
      <c r="R78" s="145"/>
      <c r="S78" s="145"/>
      <c r="T78" s="145"/>
      <c r="U78" s="145"/>
      <c r="V78" s="145"/>
      <c r="W78" s="145"/>
      <c r="X78" s="145"/>
      <c r="Y78" s="145"/>
      <c r="Z78" s="145"/>
    </row>
    <row r="79" customFormat="false" ht="15.75" hidden="false" customHeight="true" outlineLevel="0" collapsed="false">
      <c r="A79" s="145"/>
      <c r="B79" s="145"/>
      <c r="C79" s="145"/>
      <c r="D79" s="145"/>
      <c r="E79" s="145"/>
      <c r="F79" s="145"/>
      <c r="G79" s="145"/>
      <c r="H79" s="145"/>
      <c r="I79" s="145"/>
      <c r="J79" s="145"/>
      <c r="K79" s="145"/>
      <c r="L79" s="145"/>
      <c r="M79" s="145"/>
      <c r="N79" s="145"/>
      <c r="O79" s="145"/>
      <c r="P79" s="145"/>
      <c r="Q79" s="145"/>
      <c r="R79" s="145"/>
      <c r="S79" s="145"/>
      <c r="T79" s="145"/>
      <c r="U79" s="145"/>
      <c r="V79" s="145"/>
      <c r="W79" s="145"/>
      <c r="X79" s="145"/>
      <c r="Y79" s="145"/>
      <c r="Z79" s="145"/>
    </row>
    <row r="80" customFormat="false" ht="15.75" hidden="false" customHeight="true" outlineLevel="0" collapsed="false">
      <c r="A80" s="145"/>
      <c r="B80" s="145"/>
      <c r="C80" s="145"/>
      <c r="D80" s="145"/>
      <c r="E80" s="145"/>
      <c r="F80" s="145"/>
      <c r="G80" s="145"/>
      <c r="H80" s="145"/>
      <c r="I80" s="145"/>
      <c r="J80" s="145"/>
      <c r="K80" s="145"/>
      <c r="L80" s="145"/>
      <c r="M80" s="145"/>
      <c r="N80" s="145"/>
      <c r="O80" s="145"/>
      <c r="P80" s="145"/>
      <c r="Q80" s="145"/>
      <c r="R80" s="145"/>
      <c r="S80" s="145"/>
      <c r="T80" s="145"/>
      <c r="U80" s="145"/>
      <c r="V80" s="145"/>
      <c r="W80" s="145"/>
      <c r="X80" s="145"/>
      <c r="Y80" s="145"/>
      <c r="Z80" s="145"/>
    </row>
    <row r="81" customFormat="false" ht="15.75" hidden="false" customHeight="true" outlineLevel="0" collapsed="false">
      <c r="A81" s="145"/>
      <c r="B81" s="145"/>
      <c r="C81" s="145"/>
      <c r="D81" s="145"/>
      <c r="E81" s="145"/>
      <c r="F81" s="145"/>
      <c r="G81" s="145"/>
      <c r="H81" s="145"/>
      <c r="I81" s="145"/>
      <c r="J81" s="145"/>
      <c r="K81" s="145"/>
      <c r="L81" s="145"/>
      <c r="M81" s="145"/>
      <c r="N81" s="145"/>
      <c r="O81" s="145"/>
      <c r="P81" s="145"/>
      <c r="Q81" s="145"/>
      <c r="R81" s="145"/>
      <c r="S81" s="145"/>
      <c r="T81" s="145"/>
      <c r="U81" s="145"/>
      <c r="V81" s="145"/>
      <c r="W81" s="145"/>
      <c r="X81" s="145"/>
      <c r="Y81" s="145"/>
      <c r="Z81" s="145"/>
    </row>
    <row r="82" customFormat="false" ht="15.75" hidden="false" customHeight="true" outlineLevel="0" collapsed="false">
      <c r="A82" s="145"/>
      <c r="B82" s="145"/>
      <c r="C82" s="145"/>
      <c r="D82" s="145"/>
      <c r="E82" s="145"/>
      <c r="F82" s="145"/>
      <c r="G82" s="145"/>
      <c r="H82" s="145"/>
      <c r="I82" s="145"/>
      <c r="J82" s="145"/>
      <c r="K82" s="145"/>
      <c r="L82" s="145"/>
      <c r="M82" s="145"/>
      <c r="N82" s="145"/>
      <c r="O82" s="145"/>
      <c r="P82" s="145"/>
      <c r="Q82" s="145"/>
      <c r="R82" s="145"/>
      <c r="S82" s="145"/>
      <c r="T82" s="145"/>
      <c r="U82" s="145"/>
      <c r="V82" s="145"/>
      <c r="W82" s="145"/>
      <c r="X82" s="145"/>
      <c r="Y82" s="145"/>
      <c r="Z82" s="145"/>
    </row>
    <row r="83" customFormat="false" ht="15.75" hidden="false" customHeight="true" outlineLevel="0" collapsed="false">
      <c r="A83" s="145"/>
      <c r="B83" s="145"/>
      <c r="C83" s="145"/>
      <c r="D83" s="145"/>
      <c r="E83" s="145"/>
      <c r="F83" s="145"/>
      <c r="G83" s="145"/>
      <c r="H83" s="145"/>
      <c r="I83" s="145"/>
      <c r="J83" s="145"/>
      <c r="K83" s="145"/>
      <c r="L83" s="145"/>
      <c r="M83" s="145"/>
      <c r="N83" s="145"/>
      <c r="O83" s="145"/>
      <c r="P83" s="145"/>
      <c r="Q83" s="145"/>
      <c r="R83" s="145"/>
      <c r="S83" s="145"/>
      <c r="T83" s="145"/>
      <c r="U83" s="145"/>
      <c r="V83" s="145"/>
      <c r="W83" s="145"/>
      <c r="X83" s="145"/>
      <c r="Y83" s="145"/>
      <c r="Z83" s="145"/>
    </row>
    <row r="84" customFormat="false" ht="15.75" hidden="false" customHeight="true" outlineLevel="0" collapsed="false">
      <c r="A84" s="145"/>
      <c r="B84" s="145"/>
      <c r="C84" s="145"/>
      <c r="D84" s="145"/>
      <c r="E84" s="145"/>
      <c r="F84" s="145"/>
      <c r="G84" s="145"/>
      <c r="H84" s="145"/>
      <c r="I84" s="145"/>
      <c r="J84" s="145"/>
      <c r="K84" s="145"/>
      <c r="L84" s="145"/>
      <c r="M84" s="145"/>
      <c r="N84" s="145"/>
      <c r="O84" s="145"/>
      <c r="P84" s="145"/>
      <c r="Q84" s="145"/>
      <c r="R84" s="145"/>
      <c r="S84" s="145"/>
      <c r="T84" s="145"/>
      <c r="U84" s="145"/>
      <c r="V84" s="145"/>
      <c r="W84" s="145"/>
      <c r="X84" s="145"/>
      <c r="Y84" s="145"/>
      <c r="Z84" s="145"/>
    </row>
    <row r="85" customFormat="false" ht="15.75" hidden="false" customHeight="true" outlineLevel="0" collapsed="false">
      <c r="A85" s="145"/>
      <c r="B85" s="145"/>
      <c r="C85" s="145"/>
      <c r="D85" s="145"/>
      <c r="E85" s="145"/>
      <c r="F85" s="145"/>
      <c r="G85" s="145"/>
      <c r="H85" s="145"/>
      <c r="I85" s="145"/>
      <c r="J85" s="145"/>
      <c r="K85" s="145"/>
      <c r="L85" s="145"/>
      <c r="M85" s="145"/>
      <c r="N85" s="145"/>
      <c r="O85" s="145"/>
      <c r="P85" s="145"/>
      <c r="Q85" s="145"/>
      <c r="R85" s="145"/>
      <c r="S85" s="145"/>
      <c r="T85" s="145"/>
      <c r="U85" s="145"/>
      <c r="V85" s="145"/>
      <c r="W85" s="145"/>
      <c r="X85" s="145"/>
      <c r="Y85" s="145"/>
      <c r="Z85" s="145"/>
    </row>
    <row r="86" customFormat="false" ht="15.75" hidden="false" customHeight="true" outlineLevel="0" collapsed="false">
      <c r="A86" s="145"/>
      <c r="B86" s="145"/>
      <c r="C86" s="145"/>
      <c r="D86" s="145"/>
      <c r="E86" s="145"/>
      <c r="F86" s="145"/>
      <c r="G86" s="145"/>
      <c r="H86" s="145"/>
      <c r="I86" s="145"/>
      <c r="J86" s="145"/>
      <c r="K86" s="145"/>
      <c r="L86" s="145"/>
      <c r="M86" s="145"/>
      <c r="N86" s="145"/>
      <c r="O86" s="145"/>
      <c r="P86" s="145"/>
      <c r="Q86" s="145"/>
      <c r="R86" s="145"/>
      <c r="S86" s="145"/>
      <c r="T86" s="145"/>
      <c r="U86" s="145"/>
      <c r="V86" s="145"/>
      <c r="W86" s="145"/>
      <c r="X86" s="145"/>
      <c r="Y86" s="145"/>
      <c r="Z86" s="145"/>
    </row>
    <row r="87" customFormat="false" ht="15.75" hidden="false" customHeight="true" outlineLevel="0" collapsed="false">
      <c r="A87" s="145"/>
      <c r="B87" s="145"/>
      <c r="C87" s="145"/>
      <c r="D87" s="145"/>
      <c r="E87" s="145"/>
      <c r="F87" s="145"/>
      <c r="G87" s="145"/>
      <c r="H87" s="145"/>
      <c r="I87" s="145"/>
      <c r="J87" s="145"/>
      <c r="K87" s="145"/>
      <c r="L87" s="145"/>
      <c r="M87" s="145"/>
      <c r="N87" s="145"/>
      <c r="O87" s="145"/>
      <c r="P87" s="145"/>
      <c r="Q87" s="145"/>
      <c r="R87" s="145"/>
      <c r="S87" s="145"/>
      <c r="T87" s="145"/>
      <c r="U87" s="145"/>
      <c r="V87" s="145"/>
      <c r="W87" s="145"/>
      <c r="X87" s="145"/>
      <c r="Y87" s="145"/>
      <c r="Z87" s="145"/>
    </row>
    <row r="88" customFormat="false" ht="15.75" hidden="false" customHeight="true" outlineLevel="0" collapsed="false">
      <c r="A88" s="145"/>
      <c r="B88" s="145"/>
      <c r="C88" s="145"/>
      <c r="D88" s="145"/>
      <c r="E88" s="145"/>
      <c r="F88" s="145"/>
      <c r="G88" s="145"/>
      <c r="H88" s="145"/>
      <c r="I88" s="145"/>
      <c r="J88" s="145"/>
      <c r="K88" s="145"/>
      <c r="L88" s="145"/>
      <c r="M88" s="145"/>
      <c r="N88" s="145"/>
      <c r="O88" s="145"/>
      <c r="P88" s="145"/>
      <c r="Q88" s="145"/>
      <c r="R88" s="145"/>
      <c r="S88" s="145"/>
      <c r="T88" s="145"/>
      <c r="U88" s="145"/>
      <c r="V88" s="145"/>
      <c r="W88" s="145"/>
      <c r="X88" s="145"/>
      <c r="Y88" s="145"/>
      <c r="Z88" s="145"/>
    </row>
    <row r="89" customFormat="false" ht="15.75" hidden="false" customHeight="true" outlineLevel="0" collapsed="false">
      <c r="A89" s="145"/>
      <c r="B89" s="145"/>
      <c r="C89" s="145"/>
      <c r="D89" s="145"/>
      <c r="E89" s="145"/>
      <c r="F89" s="145"/>
      <c r="G89" s="145"/>
      <c r="H89" s="145"/>
      <c r="I89" s="145"/>
      <c r="J89" s="145"/>
      <c r="K89" s="145"/>
      <c r="L89" s="145"/>
      <c r="M89" s="145"/>
      <c r="N89" s="145"/>
      <c r="O89" s="145"/>
      <c r="P89" s="145"/>
      <c r="Q89" s="145"/>
      <c r="R89" s="145"/>
      <c r="S89" s="145"/>
      <c r="T89" s="145"/>
      <c r="U89" s="145"/>
      <c r="V89" s="145"/>
      <c r="W89" s="145"/>
      <c r="X89" s="145"/>
      <c r="Y89" s="145"/>
      <c r="Z89" s="145"/>
    </row>
    <row r="90" customFormat="false" ht="15.75" hidden="false" customHeight="true" outlineLevel="0" collapsed="false">
      <c r="A90" s="145"/>
      <c r="B90" s="145"/>
      <c r="C90" s="145"/>
      <c r="D90" s="145"/>
      <c r="E90" s="145"/>
      <c r="F90" s="145"/>
      <c r="G90" s="145"/>
      <c r="H90" s="145"/>
      <c r="I90" s="145"/>
      <c r="J90" s="145"/>
      <c r="K90" s="145"/>
      <c r="L90" s="145"/>
      <c r="M90" s="145"/>
      <c r="N90" s="145"/>
      <c r="O90" s="145"/>
      <c r="P90" s="145"/>
      <c r="Q90" s="145"/>
      <c r="R90" s="145"/>
      <c r="S90" s="145"/>
      <c r="T90" s="145"/>
      <c r="U90" s="145"/>
      <c r="V90" s="145"/>
      <c r="W90" s="145"/>
      <c r="X90" s="145"/>
      <c r="Y90" s="145"/>
      <c r="Z90" s="145"/>
    </row>
    <row r="91" customFormat="false" ht="15.75" hidden="false" customHeight="true" outlineLevel="0" collapsed="false">
      <c r="A91" s="145"/>
      <c r="B91" s="145"/>
      <c r="C91" s="145"/>
      <c r="D91" s="145"/>
      <c r="E91" s="145"/>
      <c r="F91" s="145"/>
      <c r="G91" s="145"/>
      <c r="H91" s="145"/>
      <c r="I91" s="145"/>
      <c r="J91" s="145"/>
      <c r="K91" s="145"/>
      <c r="L91" s="145"/>
      <c r="M91" s="145"/>
      <c r="N91" s="145"/>
      <c r="O91" s="145"/>
      <c r="P91" s="145"/>
      <c r="Q91" s="145"/>
      <c r="R91" s="145"/>
      <c r="S91" s="145"/>
      <c r="T91" s="145"/>
      <c r="U91" s="145"/>
      <c r="V91" s="145"/>
      <c r="W91" s="145"/>
      <c r="X91" s="145"/>
      <c r="Y91" s="145"/>
      <c r="Z91" s="145"/>
    </row>
    <row r="92" customFormat="false" ht="15.75" hidden="false" customHeight="true" outlineLevel="0" collapsed="false">
      <c r="A92" s="145"/>
      <c r="B92" s="145"/>
      <c r="C92" s="145"/>
      <c r="D92" s="145"/>
      <c r="E92" s="145"/>
      <c r="F92" s="145"/>
      <c r="G92" s="145"/>
      <c r="H92" s="145"/>
      <c r="I92" s="145"/>
      <c r="J92" s="145"/>
      <c r="K92" s="145"/>
      <c r="L92" s="145"/>
      <c r="M92" s="145"/>
      <c r="N92" s="145"/>
      <c r="O92" s="145"/>
      <c r="P92" s="145"/>
      <c r="Q92" s="145"/>
      <c r="R92" s="145"/>
      <c r="S92" s="145"/>
      <c r="T92" s="145"/>
      <c r="U92" s="145"/>
      <c r="V92" s="145"/>
      <c r="W92" s="145"/>
      <c r="X92" s="145"/>
      <c r="Y92" s="145"/>
      <c r="Z92" s="145"/>
    </row>
    <row r="93" customFormat="false" ht="15.75" hidden="false" customHeight="true" outlineLevel="0" collapsed="false">
      <c r="A93" s="145"/>
      <c r="B93" s="145"/>
      <c r="C93" s="145"/>
      <c r="D93" s="145"/>
      <c r="E93" s="145"/>
      <c r="F93" s="145"/>
      <c r="G93" s="145"/>
      <c r="H93" s="145"/>
      <c r="I93" s="145"/>
      <c r="J93" s="145"/>
      <c r="K93" s="145"/>
      <c r="L93" s="145"/>
      <c r="M93" s="145"/>
      <c r="N93" s="145"/>
      <c r="O93" s="145"/>
      <c r="P93" s="145"/>
      <c r="Q93" s="145"/>
      <c r="R93" s="145"/>
      <c r="S93" s="145"/>
      <c r="T93" s="145"/>
      <c r="U93" s="145"/>
      <c r="V93" s="145"/>
      <c r="W93" s="145"/>
      <c r="X93" s="145"/>
      <c r="Y93" s="145"/>
      <c r="Z93" s="145"/>
    </row>
    <row r="94" customFormat="false" ht="15.75" hidden="false" customHeight="true" outlineLevel="0" collapsed="false">
      <c r="A94" s="145"/>
      <c r="B94" s="145"/>
      <c r="C94" s="145"/>
      <c r="D94" s="145"/>
      <c r="E94" s="145"/>
      <c r="F94" s="145"/>
      <c r="G94" s="145"/>
      <c r="H94" s="145"/>
      <c r="I94" s="145"/>
      <c r="J94" s="145"/>
      <c r="K94" s="145"/>
      <c r="L94" s="145"/>
      <c r="M94" s="145"/>
      <c r="N94" s="145"/>
      <c r="O94" s="145"/>
      <c r="P94" s="145"/>
      <c r="Q94" s="145"/>
      <c r="R94" s="145"/>
      <c r="S94" s="145"/>
      <c r="T94" s="145"/>
      <c r="U94" s="145"/>
      <c r="V94" s="145"/>
      <c r="W94" s="145"/>
      <c r="X94" s="145"/>
      <c r="Y94" s="145"/>
      <c r="Z94" s="145"/>
    </row>
    <row r="95" customFormat="false" ht="15.75" hidden="false" customHeight="true" outlineLevel="0" collapsed="false">
      <c r="A95" s="145"/>
      <c r="B95" s="145"/>
      <c r="C95" s="145"/>
      <c r="D95" s="145"/>
      <c r="E95" s="145"/>
      <c r="F95" s="145"/>
      <c r="G95" s="145"/>
      <c r="H95" s="145"/>
      <c r="I95" s="145"/>
      <c r="J95" s="145"/>
      <c r="K95" s="145"/>
      <c r="L95" s="145"/>
      <c r="M95" s="145"/>
      <c r="N95" s="145"/>
      <c r="O95" s="145"/>
      <c r="P95" s="145"/>
      <c r="Q95" s="145"/>
      <c r="R95" s="145"/>
      <c r="S95" s="145"/>
      <c r="T95" s="145"/>
      <c r="U95" s="145"/>
      <c r="V95" s="145"/>
      <c r="W95" s="145"/>
      <c r="X95" s="145"/>
      <c r="Y95" s="145"/>
      <c r="Z95" s="145"/>
    </row>
    <row r="96" customFormat="false" ht="15.75" hidden="false" customHeight="true" outlineLevel="0" collapsed="false">
      <c r="A96" s="145"/>
      <c r="B96" s="145"/>
      <c r="C96" s="145"/>
      <c r="D96" s="145"/>
      <c r="E96" s="145"/>
      <c r="F96" s="145"/>
      <c r="G96" s="145"/>
      <c r="H96" s="145"/>
      <c r="I96" s="145"/>
      <c r="J96" s="145"/>
      <c r="K96" s="145"/>
      <c r="L96" s="145"/>
      <c r="M96" s="145"/>
      <c r="N96" s="145"/>
      <c r="O96" s="145"/>
      <c r="P96" s="145"/>
      <c r="Q96" s="145"/>
      <c r="R96" s="145"/>
      <c r="S96" s="145"/>
      <c r="T96" s="145"/>
      <c r="U96" s="145"/>
      <c r="V96" s="145"/>
      <c r="W96" s="145"/>
      <c r="X96" s="145"/>
      <c r="Y96" s="145"/>
      <c r="Z96" s="145"/>
    </row>
    <row r="97" customFormat="false" ht="15.75" hidden="false" customHeight="true" outlineLevel="0" collapsed="false">
      <c r="A97" s="145"/>
      <c r="B97" s="145"/>
      <c r="C97" s="145"/>
      <c r="D97" s="145"/>
      <c r="E97" s="145"/>
      <c r="F97" s="145"/>
      <c r="G97" s="145"/>
      <c r="H97" s="145"/>
      <c r="I97" s="145"/>
      <c r="J97" s="145"/>
      <c r="K97" s="145"/>
      <c r="L97" s="145"/>
      <c r="M97" s="145"/>
      <c r="N97" s="145"/>
      <c r="O97" s="145"/>
      <c r="P97" s="145"/>
      <c r="Q97" s="145"/>
      <c r="R97" s="145"/>
      <c r="S97" s="145"/>
      <c r="T97" s="145"/>
      <c r="U97" s="145"/>
      <c r="V97" s="145"/>
      <c r="W97" s="145"/>
      <c r="X97" s="145"/>
      <c r="Y97" s="145"/>
      <c r="Z97" s="145"/>
    </row>
    <row r="98" customFormat="false" ht="15.75" hidden="false" customHeight="true" outlineLevel="0" collapsed="false">
      <c r="A98" s="145"/>
      <c r="B98" s="145"/>
      <c r="C98" s="145"/>
      <c r="D98" s="145"/>
      <c r="E98" s="145"/>
      <c r="F98" s="145"/>
      <c r="G98" s="145"/>
      <c r="H98" s="145"/>
      <c r="I98" s="145"/>
      <c r="J98" s="145"/>
      <c r="K98" s="145"/>
      <c r="L98" s="145"/>
      <c r="M98" s="145"/>
      <c r="N98" s="145"/>
      <c r="O98" s="145"/>
      <c r="P98" s="145"/>
      <c r="Q98" s="145"/>
      <c r="R98" s="145"/>
      <c r="S98" s="145"/>
      <c r="T98" s="145"/>
      <c r="U98" s="145"/>
      <c r="V98" s="145"/>
      <c r="W98" s="145"/>
      <c r="X98" s="145"/>
      <c r="Y98" s="145"/>
      <c r="Z98" s="145"/>
    </row>
    <row r="99" customFormat="false" ht="15.75" hidden="false" customHeight="true" outlineLevel="0" collapsed="false">
      <c r="A99" s="145"/>
      <c r="B99" s="145"/>
      <c r="C99" s="145"/>
      <c r="D99" s="145"/>
      <c r="E99" s="145"/>
      <c r="F99" s="145"/>
      <c r="G99" s="145"/>
      <c r="H99" s="145"/>
      <c r="I99" s="145"/>
      <c r="J99" s="145"/>
      <c r="K99" s="145"/>
      <c r="L99" s="145"/>
      <c r="M99" s="145"/>
      <c r="N99" s="145"/>
      <c r="O99" s="145"/>
      <c r="P99" s="145"/>
      <c r="Q99" s="145"/>
      <c r="R99" s="145"/>
      <c r="S99" s="145"/>
      <c r="T99" s="145"/>
      <c r="U99" s="145"/>
      <c r="V99" s="145"/>
      <c r="W99" s="145"/>
      <c r="X99" s="145"/>
      <c r="Y99" s="145"/>
      <c r="Z99" s="145"/>
    </row>
    <row r="100" customFormat="false" ht="15.75" hidden="false" customHeight="true" outlineLevel="0" collapsed="false">
      <c r="A100" s="145"/>
      <c r="B100" s="145"/>
      <c r="C100" s="145"/>
      <c r="D100" s="145"/>
      <c r="E100" s="145"/>
      <c r="F100" s="145"/>
      <c r="G100" s="145"/>
      <c r="H100" s="145"/>
      <c r="I100" s="145"/>
      <c r="J100" s="145"/>
      <c r="K100" s="145"/>
      <c r="L100" s="145"/>
      <c r="M100" s="145"/>
      <c r="N100" s="145"/>
      <c r="O100" s="145"/>
      <c r="P100" s="145"/>
      <c r="Q100" s="145"/>
      <c r="R100" s="145"/>
      <c r="S100" s="145"/>
      <c r="T100" s="145"/>
      <c r="U100" s="145"/>
      <c r="V100" s="145"/>
      <c r="W100" s="145"/>
      <c r="X100" s="145"/>
      <c r="Y100" s="145"/>
      <c r="Z100" s="145"/>
    </row>
    <row r="101" customFormat="false" ht="15.75" hidden="false" customHeight="true" outlineLevel="0" collapsed="false">
      <c r="A101" s="145"/>
      <c r="B101" s="145"/>
      <c r="C101" s="145"/>
      <c r="D101" s="145"/>
      <c r="E101" s="145"/>
      <c r="F101" s="145"/>
      <c r="G101" s="145"/>
      <c r="H101" s="145"/>
      <c r="I101" s="145"/>
      <c r="J101" s="145"/>
      <c r="K101" s="145"/>
      <c r="L101" s="145"/>
      <c r="M101" s="145"/>
      <c r="N101" s="145"/>
      <c r="O101" s="145"/>
      <c r="P101" s="145"/>
      <c r="Q101" s="145"/>
      <c r="R101" s="145"/>
      <c r="S101" s="145"/>
      <c r="T101" s="145"/>
      <c r="U101" s="145"/>
      <c r="V101" s="145"/>
      <c r="W101" s="145"/>
      <c r="X101" s="145"/>
      <c r="Y101" s="145"/>
      <c r="Z101" s="145"/>
    </row>
    <row r="102" customFormat="false" ht="15.75" hidden="false" customHeight="true" outlineLevel="0" collapsed="false">
      <c r="A102" s="145"/>
      <c r="B102" s="145"/>
      <c r="C102" s="145"/>
      <c r="D102" s="145"/>
      <c r="E102" s="145"/>
      <c r="F102" s="145"/>
      <c r="G102" s="145"/>
      <c r="H102" s="145"/>
      <c r="I102" s="145"/>
      <c r="J102" s="145"/>
      <c r="K102" s="145"/>
      <c r="L102" s="145"/>
      <c r="M102" s="145"/>
      <c r="N102" s="145"/>
      <c r="O102" s="145"/>
      <c r="P102" s="145"/>
      <c r="Q102" s="145"/>
      <c r="R102" s="145"/>
      <c r="S102" s="145"/>
      <c r="T102" s="145"/>
      <c r="U102" s="145"/>
      <c r="V102" s="145"/>
      <c r="W102" s="145"/>
      <c r="X102" s="145"/>
      <c r="Y102" s="145"/>
      <c r="Z102" s="145"/>
    </row>
    <row r="103" customFormat="false" ht="15.75" hidden="false" customHeight="true" outlineLevel="0" collapsed="false">
      <c r="A103" s="145"/>
      <c r="B103" s="145"/>
      <c r="C103" s="145"/>
      <c r="D103" s="145"/>
      <c r="E103" s="145"/>
      <c r="F103" s="145"/>
      <c r="G103" s="145"/>
      <c r="H103" s="145"/>
      <c r="I103" s="145"/>
      <c r="J103" s="145"/>
      <c r="K103" s="145"/>
      <c r="L103" s="145"/>
      <c r="M103" s="145"/>
      <c r="N103" s="145"/>
      <c r="O103" s="145"/>
      <c r="P103" s="145"/>
      <c r="Q103" s="145"/>
      <c r="R103" s="145"/>
      <c r="S103" s="145"/>
      <c r="T103" s="145"/>
      <c r="U103" s="145"/>
      <c r="V103" s="145"/>
      <c r="W103" s="145"/>
      <c r="X103" s="145"/>
      <c r="Y103" s="145"/>
      <c r="Z103" s="145"/>
    </row>
    <row r="104" customFormat="false" ht="15.75" hidden="false" customHeight="true" outlineLevel="0" collapsed="false">
      <c r="A104" s="145"/>
      <c r="B104" s="145"/>
      <c r="C104" s="145"/>
      <c r="D104" s="145"/>
      <c r="E104" s="145"/>
      <c r="F104" s="145"/>
      <c r="G104" s="145"/>
      <c r="H104" s="145"/>
      <c r="I104" s="145"/>
      <c r="J104" s="145"/>
      <c r="K104" s="145"/>
      <c r="L104" s="145"/>
      <c r="M104" s="145"/>
      <c r="N104" s="145"/>
      <c r="O104" s="145"/>
      <c r="P104" s="145"/>
      <c r="Q104" s="145"/>
      <c r="R104" s="145"/>
      <c r="S104" s="145"/>
      <c r="T104" s="145"/>
      <c r="U104" s="145"/>
      <c r="V104" s="145"/>
      <c r="W104" s="145"/>
      <c r="X104" s="145"/>
      <c r="Y104" s="145"/>
      <c r="Z104" s="145"/>
    </row>
    <row r="105" customFormat="false" ht="15.75" hidden="false" customHeight="true" outlineLevel="0" collapsed="false">
      <c r="A105" s="145"/>
      <c r="B105" s="145"/>
      <c r="C105" s="145"/>
      <c r="D105" s="145"/>
      <c r="E105" s="145"/>
      <c r="F105" s="145"/>
      <c r="G105" s="145"/>
      <c r="H105" s="145"/>
      <c r="I105" s="145"/>
      <c r="J105" s="145"/>
      <c r="K105" s="145"/>
      <c r="L105" s="145"/>
      <c r="M105" s="145"/>
      <c r="N105" s="145"/>
      <c r="O105" s="145"/>
      <c r="P105" s="145"/>
      <c r="Q105" s="145"/>
      <c r="R105" s="145"/>
      <c r="S105" s="145"/>
      <c r="T105" s="145"/>
      <c r="U105" s="145"/>
      <c r="V105" s="145"/>
      <c r="W105" s="145"/>
      <c r="X105" s="145"/>
      <c r="Y105" s="145"/>
      <c r="Z105" s="145"/>
    </row>
    <row r="106" customFormat="false" ht="15.75" hidden="false" customHeight="true" outlineLevel="0" collapsed="false">
      <c r="A106" s="145"/>
      <c r="B106" s="145"/>
      <c r="C106" s="145"/>
      <c r="D106" s="145"/>
      <c r="E106" s="145"/>
      <c r="F106" s="145"/>
      <c r="G106" s="145"/>
      <c r="H106" s="145"/>
      <c r="I106" s="145"/>
      <c r="J106" s="145"/>
      <c r="K106" s="145"/>
      <c r="L106" s="145"/>
      <c r="M106" s="145"/>
      <c r="N106" s="145"/>
      <c r="O106" s="145"/>
      <c r="P106" s="145"/>
      <c r="Q106" s="145"/>
      <c r="R106" s="145"/>
      <c r="S106" s="145"/>
      <c r="T106" s="145"/>
      <c r="U106" s="145"/>
      <c r="V106" s="145"/>
      <c r="W106" s="145"/>
      <c r="X106" s="145"/>
      <c r="Y106" s="145"/>
      <c r="Z106" s="145"/>
    </row>
    <row r="107" customFormat="false" ht="15.75" hidden="false" customHeight="true" outlineLevel="0" collapsed="false">
      <c r="A107" s="145"/>
      <c r="B107" s="145"/>
      <c r="C107" s="145"/>
      <c r="D107" s="145"/>
      <c r="E107" s="145"/>
      <c r="F107" s="145"/>
      <c r="G107" s="145"/>
      <c r="H107" s="145"/>
      <c r="I107" s="145"/>
      <c r="J107" s="145"/>
      <c r="K107" s="145"/>
      <c r="L107" s="145"/>
      <c r="M107" s="145"/>
      <c r="N107" s="145"/>
      <c r="O107" s="145"/>
      <c r="P107" s="145"/>
      <c r="Q107" s="145"/>
      <c r="R107" s="145"/>
      <c r="S107" s="145"/>
      <c r="T107" s="145"/>
      <c r="U107" s="145"/>
      <c r="V107" s="145"/>
      <c r="W107" s="145"/>
      <c r="X107" s="145"/>
      <c r="Y107" s="145"/>
      <c r="Z107" s="145"/>
    </row>
    <row r="108" customFormat="false" ht="15.75" hidden="false" customHeight="true" outlineLevel="0" collapsed="false">
      <c r="A108" s="145"/>
      <c r="B108" s="145"/>
      <c r="C108" s="145"/>
      <c r="D108" s="145"/>
      <c r="E108" s="145"/>
      <c r="F108" s="145"/>
      <c r="G108" s="145"/>
      <c r="H108" s="145"/>
      <c r="I108" s="145"/>
      <c r="J108" s="145"/>
      <c r="K108" s="145"/>
      <c r="L108" s="145"/>
      <c r="M108" s="145"/>
      <c r="N108" s="145"/>
      <c r="O108" s="145"/>
      <c r="P108" s="145"/>
      <c r="Q108" s="145"/>
      <c r="R108" s="145"/>
      <c r="S108" s="145"/>
      <c r="T108" s="145"/>
      <c r="U108" s="145"/>
      <c r="V108" s="145"/>
      <c r="W108" s="145"/>
      <c r="X108" s="145"/>
      <c r="Y108" s="145"/>
      <c r="Z108" s="145"/>
    </row>
    <row r="109" customFormat="false" ht="15.75" hidden="false" customHeight="true" outlineLevel="0" collapsed="false">
      <c r="A109" s="145"/>
      <c r="B109" s="145"/>
      <c r="C109" s="145"/>
      <c r="D109" s="145"/>
      <c r="E109" s="145"/>
      <c r="F109" s="145"/>
      <c r="G109" s="145"/>
      <c r="H109" s="145"/>
      <c r="I109" s="145"/>
      <c r="J109" s="145"/>
      <c r="K109" s="145"/>
      <c r="L109" s="145"/>
      <c r="M109" s="145"/>
      <c r="N109" s="145"/>
      <c r="O109" s="145"/>
      <c r="P109" s="145"/>
      <c r="Q109" s="145"/>
      <c r="R109" s="145"/>
      <c r="S109" s="145"/>
      <c r="T109" s="145"/>
      <c r="U109" s="145"/>
      <c r="V109" s="145"/>
      <c r="W109" s="145"/>
      <c r="X109" s="145"/>
      <c r="Y109" s="145"/>
      <c r="Z109" s="145"/>
    </row>
    <row r="110" customFormat="false" ht="15.75" hidden="false" customHeight="true" outlineLevel="0" collapsed="false">
      <c r="A110" s="145"/>
      <c r="B110" s="145"/>
      <c r="C110" s="145"/>
      <c r="D110" s="145"/>
      <c r="E110" s="145"/>
      <c r="F110" s="145"/>
      <c r="G110" s="145"/>
      <c r="H110" s="145"/>
      <c r="I110" s="145"/>
      <c r="J110" s="145"/>
      <c r="K110" s="145"/>
      <c r="L110" s="145"/>
      <c r="M110" s="145"/>
      <c r="N110" s="145"/>
      <c r="O110" s="145"/>
      <c r="P110" s="145"/>
      <c r="Q110" s="145"/>
      <c r="R110" s="145"/>
      <c r="S110" s="145"/>
      <c r="T110" s="145"/>
      <c r="U110" s="145"/>
      <c r="V110" s="145"/>
      <c r="W110" s="145"/>
      <c r="X110" s="145"/>
      <c r="Y110" s="145"/>
      <c r="Z110" s="145"/>
    </row>
    <row r="111" customFormat="false" ht="15.75" hidden="false" customHeight="true" outlineLevel="0" collapsed="false">
      <c r="A111" s="145"/>
      <c r="B111" s="145"/>
      <c r="C111" s="145"/>
      <c r="D111" s="145"/>
      <c r="E111" s="145"/>
      <c r="F111" s="145"/>
      <c r="G111" s="145"/>
      <c r="H111" s="145"/>
      <c r="I111" s="145"/>
      <c r="J111" s="145"/>
      <c r="K111" s="145"/>
      <c r="L111" s="145"/>
      <c r="M111" s="145"/>
      <c r="N111" s="145"/>
      <c r="O111" s="145"/>
      <c r="P111" s="145"/>
      <c r="Q111" s="145"/>
      <c r="R111" s="145"/>
      <c r="S111" s="145"/>
      <c r="T111" s="145"/>
      <c r="U111" s="145"/>
      <c r="V111" s="145"/>
      <c r="W111" s="145"/>
      <c r="X111" s="145"/>
      <c r="Y111" s="145"/>
      <c r="Z111" s="145"/>
    </row>
    <row r="112" customFormat="false" ht="15.75" hidden="false" customHeight="true" outlineLevel="0" collapsed="false">
      <c r="A112" s="145"/>
      <c r="B112" s="145"/>
      <c r="C112" s="145"/>
      <c r="D112" s="145"/>
      <c r="E112" s="145"/>
      <c r="F112" s="145"/>
      <c r="G112" s="145"/>
      <c r="H112" s="145"/>
      <c r="I112" s="145"/>
      <c r="J112" s="145"/>
      <c r="K112" s="145"/>
      <c r="L112" s="145"/>
      <c r="M112" s="145"/>
      <c r="N112" s="145"/>
      <c r="O112" s="145"/>
      <c r="P112" s="145"/>
      <c r="Q112" s="145"/>
      <c r="R112" s="145"/>
      <c r="S112" s="145"/>
      <c r="T112" s="145"/>
      <c r="U112" s="145"/>
      <c r="V112" s="145"/>
      <c r="W112" s="145"/>
      <c r="X112" s="145"/>
      <c r="Y112" s="145"/>
      <c r="Z112" s="145"/>
    </row>
    <row r="113" customFormat="false" ht="15.75" hidden="false" customHeight="true" outlineLevel="0" collapsed="false">
      <c r="A113" s="145"/>
      <c r="B113" s="145"/>
      <c r="C113" s="145"/>
      <c r="D113" s="145"/>
      <c r="E113" s="145"/>
      <c r="F113" s="145"/>
      <c r="G113" s="145"/>
      <c r="H113" s="145"/>
      <c r="I113" s="145"/>
      <c r="J113" s="145"/>
      <c r="K113" s="145"/>
      <c r="L113" s="145"/>
      <c r="M113" s="145"/>
      <c r="N113" s="145"/>
      <c r="O113" s="145"/>
      <c r="P113" s="145"/>
      <c r="Q113" s="145"/>
      <c r="R113" s="145"/>
      <c r="S113" s="145"/>
      <c r="T113" s="145"/>
      <c r="U113" s="145"/>
      <c r="V113" s="145"/>
      <c r="W113" s="145"/>
      <c r="X113" s="145"/>
      <c r="Y113" s="145"/>
      <c r="Z113" s="145"/>
    </row>
    <row r="114" customFormat="false" ht="15.75" hidden="false" customHeight="true" outlineLevel="0" collapsed="false">
      <c r="A114" s="145"/>
      <c r="B114" s="145"/>
      <c r="C114" s="145"/>
      <c r="D114" s="145"/>
      <c r="E114" s="145"/>
      <c r="F114" s="145"/>
      <c r="G114" s="145"/>
      <c r="H114" s="145"/>
      <c r="I114" s="145"/>
      <c r="J114" s="145"/>
      <c r="K114" s="145"/>
      <c r="L114" s="145"/>
      <c r="M114" s="145"/>
      <c r="N114" s="145"/>
      <c r="O114" s="145"/>
      <c r="P114" s="145"/>
      <c r="Q114" s="145"/>
      <c r="R114" s="145"/>
      <c r="S114" s="145"/>
      <c r="T114" s="145"/>
      <c r="U114" s="145"/>
      <c r="V114" s="145"/>
      <c r="W114" s="145"/>
      <c r="X114" s="145"/>
      <c r="Y114" s="145"/>
      <c r="Z114" s="145"/>
    </row>
    <row r="115" customFormat="false" ht="15.75" hidden="false" customHeight="true" outlineLevel="0" collapsed="false">
      <c r="A115" s="145"/>
      <c r="B115" s="145"/>
      <c r="C115" s="145"/>
      <c r="D115" s="145"/>
      <c r="E115" s="145"/>
      <c r="F115" s="145"/>
      <c r="G115" s="145"/>
      <c r="H115" s="145"/>
      <c r="I115" s="145"/>
      <c r="J115" s="145"/>
      <c r="K115" s="145"/>
      <c r="L115" s="145"/>
      <c r="M115" s="145"/>
      <c r="N115" s="145"/>
      <c r="O115" s="145"/>
      <c r="P115" s="145"/>
      <c r="Q115" s="145"/>
      <c r="R115" s="145"/>
      <c r="S115" s="145"/>
      <c r="T115" s="145"/>
      <c r="U115" s="145"/>
      <c r="V115" s="145"/>
      <c r="W115" s="145"/>
      <c r="X115" s="145"/>
      <c r="Y115" s="145"/>
      <c r="Z115" s="145"/>
    </row>
    <row r="116" customFormat="false" ht="15.75" hidden="false" customHeight="true" outlineLevel="0" collapsed="false">
      <c r="A116" s="145"/>
      <c r="B116" s="145"/>
      <c r="C116" s="145"/>
      <c r="D116" s="145"/>
      <c r="E116" s="145"/>
      <c r="F116" s="145"/>
      <c r="G116" s="145"/>
      <c r="H116" s="145"/>
      <c r="I116" s="145"/>
      <c r="J116" s="145"/>
      <c r="K116" s="145"/>
      <c r="L116" s="145"/>
      <c r="M116" s="145"/>
      <c r="N116" s="145"/>
      <c r="O116" s="145"/>
      <c r="P116" s="145"/>
      <c r="Q116" s="145"/>
      <c r="R116" s="145"/>
      <c r="S116" s="145"/>
      <c r="T116" s="145"/>
      <c r="U116" s="145"/>
      <c r="V116" s="145"/>
      <c r="W116" s="145"/>
      <c r="X116" s="145"/>
      <c r="Y116" s="145"/>
      <c r="Z116" s="145"/>
    </row>
    <row r="117" customFormat="false" ht="15.75" hidden="false" customHeight="true" outlineLevel="0" collapsed="false">
      <c r="A117" s="145"/>
      <c r="B117" s="145"/>
      <c r="C117" s="145"/>
      <c r="D117" s="145"/>
      <c r="E117" s="145"/>
      <c r="F117" s="145"/>
      <c r="G117" s="145"/>
      <c r="H117" s="145"/>
      <c r="I117" s="145"/>
      <c r="J117" s="145"/>
      <c r="K117" s="145"/>
      <c r="L117" s="145"/>
      <c r="M117" s="145"/>
      <c r="N117" s="145"/>
      <c r="O117" s="145"/>
      <c r="P117" s="145"/>
      <c r="Q117" s="145"/>
      <c r="R117" s="145"/>
      <c r="S117" s="145"/>
      <c r="T117" s="145"/>
      <c r="U117" s="145"/>
      <c r="V117" s="145"/>
      <c r="W117" s="145"/>
      <c r="X117" s="145"/>
      <c r="Y117" s="145"/>
      <c r="Z117" s="145"/>
    </row>
    <row r="118" customFormat="false" ht="15.75" hidden="false" customHeight="true" outlineLevel="0" collapsed="false">
      <c r="A118" s="145"/>
      <c r="B118" s="145"/>
      <c r="C118" s="145"/>
      <c r="D118" s="145"/>
      <c r="E118" s="145"/>
      <c r="F118" s="145"/>
      <c r="G118" s="145"/>
      <c r="H118" s="145"/>
      <c r="I118" s="145"/>
      <c r="J118" s="145"/>
      <c r="K118" s="145"/>
      <c r="L118" s="145"/>
      <c r="M118" s="145"/>
      <c r="N118" s="145"/>
      <c r="O118" s="145"/>
      <c r="P118" s="145"/>
      <c r="Q118" s="145"/>
      <c r="R118" s="145"/>
      <c r="S118" s="145"/>
      <c r="T118" s="145"/>
      <c r="U118" s="145"/>
      <c r="V118" s="145"/>
      <c r="W118" s="145"/>
      <c r="X118" s="145"/>
      <c r="Y118" s="145"/>
      <c r="Z118" s="145"/>
    </row>
    <row r="119" customFormat="false" ht="15.75" hidden="false" customHeight="true" outlineLevel="0" collapsed="false">
      <c r="A119" s="145"/>
      <c r="B119" s="145"/>
      <c r="C119" s="145"/>
      <c r="D119" s="145"/>
      <c r="E119" s="145"/>
      <c r="F119" s="145"/>
      <c r="G119" s="145"/>
      <c r="H119" s="145"/>
      <c r="I119" s="145"/>
      <c r="J119" s="145"/>
      <c r="K119" s="145"/>
      <c r="L119" s="145"/>
      <c r="M119" s="145"/>
      <c r="N119" s="145"/>
      <c r="O119" s="145"/>
      <c r="P119" s="145"/>
      <c r="Q119" s="145"/>
      <c r="R119" s="145"/>
      <c r="S119" s="145"/>
      <c r="T119" s="145"/>
      <c r="U119" s="145"/>
      <c r="V119" s="145"/>
      <c r="W119" s="145"/>
      <c r="X119" s="145"/>
      <c r="Y119" s="145"/>
      <c r="Z119" s="145"/>
    </row>
    <row r="120" customFormat="false" ht="15.75" hidden="false" customHeight="true" outlineLevel="0" collapsed="false">
      <c r="A120" s="145"/>
      <c r="B120" s="145"/>
      <c r="C120" s="145"/>
      <c r="D120" s="145"/>
      <c r="E120" s="145"/>
      <c r="F120" s="145"/>
      <c r="G120" s="145"/>
      <c r="H120" s="145"/>
      <c r="I120" s="145"/>
      <c r="J120" s="145"/>
      <c r="K120" s="145"/>
      <c r="L120" s="145"/>
      <c r="M120" s="145"/>
      <c r="N120" s="145"/>
      <c r="O120" s="145"/>
      <c r="P120" s="145"/>
      <c r="Q120" s="145"/>
      <c r="R120" s="145"/>
      <c r="S120" s="145"/>
      <c r="T120" s="145"/>
      <c r="U120" s="145"/>
      <c r="V120" s="145"/>
      <c r="W120" s="145"/>
      <c r="X120" s="145"/>
      <c r="Y120" s="145"/>
      <c r="Z120" s="145"/>
    </row>
    <row r="121" customFormat="false" ht="15.75" hidden="false" customHeight="true" outlineLevel="0" collapsed="false">
      <c r="A121" s="145"/>
      <c r="B121" s="145"/>
      <c r="C121" s="145"/>
      <c r="D121" s="145"/>
      <c r="E121" s="145"/>
      <c r="F121" s="145"/>
      <c r="G121" s="145"/>
      <c r="H121" s="145"/>
      <c r="I121" s="145"/>
      <c r="J121" s="145"/>
      <c r="K121" s="145"/>
      <c r="L121" s="145"/>
      <c r="M121" s="145"/>
      <c r="N121" s="145"/>
      <c r="O121" s="145"/>
      <c r="P121" s="145"/>
      <c r="Q121" s="145"/>
      <c r="R121" s="145"/>
      <c r="S121" s="145"/>
      <c r="T121" s="145"/>
      <c r="U121" s="145"/>
      <c r="V121" s="145"/>
      <c r="W121" s="145"/>
      <c r="X121" s="145"/>
      <c r="Y121" s="145"/>
      <c r="Z121" s="145"/>
    </row>
    <row r="122" customFormat="false" ht="15.75" hidden="false" customHeight="true" outlineLevel="0" collapsed="false">
      <c r="A122" s="145"/>
      <c r="B122" s="145"/>
      <c r="C122" s="145"/>
      <c r="D122" s="145"/>
      <c r="E122" s="145"/>
      <c r="F122" s="145"/>
      <c r="G122" s="145"/>
      <c r="H122" s="145"/>
      <c r="I122" s="145"/>
      <c r="J122" s="145"/>
      <c r="K122" s="145"/>
      <c r="L122" s="145"/>
      <c r="M122" s="145"/>
      <c r="N122" s="145"/>
      <c r="O122" s="145"/>
      <c r="P122" s="145"/>
      <c r="Q122" s="145"/>
      <c r="R122" s="145"/>
      <c r="S122" s="145"/>
      <c r="T122" s="145"/>
      <c r="U122" s="145"/>
      <c r="V122" s="145"/>
      <c r="W122" s="145"/>
      <c r="X122" s="145"/>
      <c r="Y122" s="145"/>
      <c r="Z122" s="145"/>
    </row>
    <row r="123" customFormat="false" ht="15.75" hidden="false" customHeight="true" outlineLevel="0" collapsed="false">
      <c r="A123" s="145"/>
      <c r="B123" s="145"/>
      <c r="C123" s="145"/>
      <c r="D123" s="145"/>
      <c r="E123" s="145"/>
      <c r="F123" s="145"/>
      <c r="G123" s="145"/>
      <c r="H123" s="145"/>
      <c r="I123" s="145"/>
      <c r="J123" s="145"/>
      <c r="K123" s="145"/>
      <c r="L123" s="145"/>
      <c r="M123" s="145"/>
      <c r="N123" s="145"/>
      <c r="O123" s="145"/>
      <c r="P123" s="145"/>
      <c r="Q123" s="145"/>
      <c r="R123" s="145"/>
      <c r="S123" s="145"/>
      <c r="T123" s="145"/>
      <c r="U123" s="145"/>
      <c r="V123" s="145"/>
      <c r="W123" s="145"/>
      <c r="X123" s="145"/>
      <c r="Y123" s="145"/>
      <c r="Z123" s="145"/>
    </row>
    <row r="124" customFormat="false" ht="15.75" hidden="false" customHeight="true" outlineLevel="0" collapsed="false">
      <c r="A124" s="145"/>
      <c r="B124" s="145"/>
      <c r="C124" s="145"/>
      <c r="D124" s="145"/>
      <c r="E124" s="145"/>
      <c r="F124" s="145"/>
      <c r="G124" s="145"/>
      <c r="H124" s="145"/>
      <c r="I124" s="145"/>
      <c r="J124" s="145"/>
      <c r="K124" s="145"/>
      <c r="L124" s="145"/>
      <c r="M124" s="145"/>
      <c r="N124" s="145"/>
      <c r="O124" s="145"/>
      <c r="P124" s="145"/>
      <c r="Q124" s="145"/>
      <c r="R124" s="145"/>
      <c r="S124" s="145"/>
      <c r="T124" s="145"/>
      <c r="U124" s="145"/>
      <c r="V124" s="145"/>
      <c r="W124" s="145"/>
      <c r="X124" s="145"/>
      <c r="Y124" s="145"/>
      <c r="Z124" s="145"/>
    </row>
    <row r="125" customFormat="false" ht="15.75" hidden="false" customHeight="true" outlineLevel="0" collapsed="false">
      <c r="A125" s="145"/>
      <c r="B125" s="145"/>
      <c r="C125" s="145"/>
      <c r="D125" s="145"/>
      <c r="E125" s="145"/>
      <c r="F125" s="145"/>
      <c r="G125" s="145"/>
      <c r="H125" s="145"/>
      <c r="I125" s="145"/>
      <c r="J125" s="145"/>
      <c r="K125" s="145"/>
      <c r="L125" s="145"/>
      <c r="M125" s="145"/>
      <c r="N125" s="145"/>
      <c r="O125" s="145"/>
      <c r="P125" s="145"/>
      <c r="Q125" s="145"/>
      <c r="R125" s="145"/>
      <c r="S125" s="145"/>
      <c r="T125" s="145"/>
      <c r="U125" s="145"/>
      <c r="V125" s="145"/>
      <c r="W125" s="145"/>
      <c r="X125" s="145"/>
      <c r="Y125" s="145"/>
      <c r="Z125" s="145"/>
    </row>
    <row r="126" customFormat="false" ht="15.75" hidden="false" customHeight="true" outlineLevel="0" collapsed="false">
      <c r="A126" s="145"/>
      <c r="B126" s="145"/>
      <c r="C126" s="145"/>
      <c r="D126" s="145"/>
      <c r="E126" s="145"/>
      <c r="F126" s="145"/>
      <c r="G126" s="145"/>
      <c r="H126" s="145"/>
      <c r="I126" s="145"/>
      <c r="J126" s="145"/>
      <c r="K126" s="145"/>
      <c r="L126" s="145"/>
      <c r="M126" s="145"/>
      <c r="N126" s="145"/>
      <c r="O126" s="145"/>
      <c r="P126" s="145"/>
      <c r="Q126" s="145"/>
      <c r="R126" s="145"/>
      <c r="S126" s="145"/>
      <c r="T126" s="145"/>
      <c r="U126" s="145"/>
      <c r="V126" s="145"/>
      <c r="W126" s="145"/>
      <c r="X126" s="145"/>
      <c r="Y126" s="145"/>
      <c r="Z126" s="145"/>
    </row>
    <row r="127" customFormat="false" ht="15.75" hidden="false" customHeight="true" outlineLevel="0" collapsed="false">
      <c r="A127" s="145"/>
      <c r="B127" s="145"/>
      <c r="C127" s="145"/>
      <c r="D127" s="145"/>
      <c r="E127" s="145"/>
      <c r="F127" s="145"/>
      <c r="G127" s="145"/>
      <c r="H127" s="145"/>
      <c r="I127" s="145"/>
      <c r="J127" s="145"/>
      <c r="K127" s="145"/>
      <c r="L127" s="145"/>
      <c r="M127" s="145"/>
      <c r="N127" s="145"/>
      <c r="O127" s="145"/>
      <c r="P127" s="145"/>
      <c r="Q127" s="145"/>
      <c r="R127" s="145"/>
      <c r="S127" s="145"/>
      <c r="T127" s="145"/>
      <c r="U127" s="145"/>
      <c r="V127" s="145"/>
      <c r="W127" s="145"/>
      <c r="X127" s="145"/>
      <c r="Y127" s="145"/>
      <c r="Z127" s="145"/>
    </row>
    <row r="128" customFormat="false" ht="15.75" hidden="false" customHeight="true" outlineLevel="0" collapsed="false">
      <c r="A128" s="145"/>
      <c r="B128" s="145"/>
      <c r="C128" s="145"/>
      <c r="D128" s="145"/>
      <c r="E128" s="145"/>
      <c r="F128" s="145"/>
      <c r="G128" s="145"/>
      <c r="H128" s="145"/>
      <c r="I128" s="145"/>
      <c r="J128" s="145"/>
      <c r="K128" s="145"/>
      <c r="L128" s="145"/>
      <c r="M128" s="145"/>
      <c r="N128" s="145"/>
      <c r="O128" s="145"/>
      <c r="P128" s="145"/>
      <c r="Q128" s="145"/>
      <c r="R128" s="145"/>
      <c r="S128" s="145"/>
      <c r="T128" s="145"/>
      <c r="U128" s="145"/>
      <c r="V128" s="145"/>
      <c r="W128" s="145"/>
      <c r="X128" s="145"/>
      <c r="Y128" s="145"/>
      <c r="Z128" s="145"/>
    </row>
    <row r="129" customFormat="false" ht="15.75" hidden="false" customHeight="true" outlineLevel="0" collapsed="false">
      <c r="A129" s="145"/>
      <c r="B129" s="145"/>
      <c r="C129" s="145"/>
      <c r="D129" s="145"/>
      <c r="E129" s="145"/>
      <c r="F129" s="145"/>
      <c r="G129" s="145"/>
      <c r="H129" s="145"/>
      <c r="I129" s="145"/>
      <c r="J129" s="145"/>
      <c r="K129" s="145"/>
      <c r="L129" s="145"/>
      <c r="M129" s="145"/>
      <c r="N129" s="145"/>
      <c r="O129" s="145"/>
      <c r="P129" s="145"/>
      <c r="Q129" s="145"/>
      <c r="R129" s="145"/>
      <c r="S129" s="145"/>
      <c r="T129" s="145"/>
      <c r="U129" s="145"/>
      <c r="V129" s="145"/>
      <c r="W129" s="145"/>
      <c r="X129" s="145"/>
      <c r="Y129" s="145"/>
      <c r="Z129" s="145"/>
    </row>
    <row r="130" customFormat="false" ht="15.75" hidden="false" customHeight="true" outlineLevel="0" collapsed="false">
      <c r="A130" s="145"/>
      <c r="B130" s="145"/>
      <c r="C130" s="145"/>
      <c r="D130" s="145"/>
      <c r="E130" s="145"/>
      <c r="F130" s="145"/>
      <c r="G130" s="145"/>
      <c r="H130" s="145"/>
      <c r="I130" s="145"/>
      <c r="J130" s="145"/>
      <c r="K130" s="145"/>
      <c r="L130" s="145"/>
      <c r="M130" s="145"/>
      <c r="N130" s="145"/>
      <c r="O130" s="145"/>
      <c r="P130" s="145"/>
      <c r="Q130" s="145"/>
      <c r="R130" s="145"/>
      <c r="S130" s="145"/>
      <c r="T130" s="145"/>
      <c r="U130" s="145"/>
      <c r="V130" s="145"/>
      <c r="W130" s="145"/>
      <c r="X130" s="145"/>
      <c r="Y130" s="145"/>
      <c r="Z130" s="145"/>
    </row>
    <row r="131" customFormat="false" ht="15.75" hidden="false" customHeight="true" outlineLevel="0" collapsed="false">
      <c r="A131" s="145"/>
      <c r="B131" s="145"/>
      <c r="C131" s="145"/>
      <c r="D131" s="145"/>
      <c r="E131" s="145"/>
      <c r="F131" s="145"/>
      <c r="G131" s="145"/>
      <c r="H131" s="145"/>
      <c r="I131" s="145"/>
      <c r="J131" s="145"/>
      <c r="K131" s="145"/>
      <c r="L131" s="145"/>
      <c r="M131" s="145"/>
      <c r="N131" s="145"/>
      <c r="O131" s="145"/>
      <c r="P131" s="145"/>
      <c r="Q131" s="145"/>
      <c r="R131" s="145"/>
      <c r="S131" s="145"/>
      <c r="T131" s="145"/>
      <c r="U131" s="145"/>
      <c r="V131" s="145"/>
      <c r="W131" s="145"/>
      <c r="X131" s="145"/>
      <c r="Y131" s="145"/>
      <c r="Z131" s="145"/>
    </row>
    <row r="132" customFormat="false" ht="15.75" hidden="false" customHeight="true" outlineLevel="0" collapsed="false">
      <c r="A132" s="145"/>
      <c r="B132" s="145"/>
      <c r="C132" s="145"/>
      <c r="D132" s="145"/>
      <c r="E132" s="145"/>
      <c r="F132" s="145"/>
      <c r="G132" s="145"/>
      <c r="H132" s="145"/>
      <c r="I132" s="145"/>
      <c r="J132" s="145"/>
      <c r="K132" s="145"/>
      <c r="L132" s="145"/>
      <c r="M132" s="145"/>
      <c r="N132" s="145"/>
      <c r="O132" s="145"/>
      <c r="P132" s="145"/>
      <c r="Q132" s="145"/>
      <c r="R132" s="145"/>
      <c r="S132" s="145"/>
      <c r="T132" s="145"/>
      <c r="U132" s="145"/>
      <c r="V132" s="145"/>
      <c r="W132" s="145"/>
      <c r="X132" s="145"/>
      <c r="Y132" s="145"/>
      <c r="Z132" s="145"/>
    </row>
    <row r="133" customFormat="false" ht="15.75" hidden="false" customHeight="true" outlineLevel="0" collapsed="false">
      <c r="A133" s="145"/>
      <c r="B133" s="145"/>
      <c r="C133" s="145"/>
      <c r="D133" s="145"/>
      <c r="E133" s="145"/>
      <c r="F133" s="145"/>
      <c r="G133" s="145"/>
      <c r="H133" s="145"/>
      <c r="I133" s="145"/>
      <c r="J133" s="145"/>
      <c r="K133" s="145"/>
      <c r="L133" s="145"/>
      <c r="M133" s="145"/>
      <c r="N133" s="145"/>
      <c r="O133" s="145"/>
      <c r="P133" s="145"/>
      <c r="Q133" s="145"/>
      <c r="R133" s="145"/>
      <c r="S133" s="145"/>
      <c r="T133" s="145"/>
      <c r="U133" s="145"/>
      <c r="V133" s="145"/>
      <c r="W133" s="145"/>
      <c r="X133" s="145"/>
      <c r="Y133" s="145"/>
      <c r="Z133" s="145"/>
    </row>
    <row r="134" customFormat="false" ht="15.75" hidden="false" customHeight="true" outlineLevel="0" collapsed="false">
      <c r="A134" s="145"/>
      <c r="B134" s="145"/>
      <c r="C134" s="145"/>
      <c r="D134" s="145"/>
      <c r="E134" s="145"/>
      <c r="F134" s="145"/>
      <c r="G134" s="145"/>
      <c r="H134" s="145"/>
      <c r="I134" s="145"/>
      <c r="J134" s="145"/>
      <c r="K134" s="145"/>
      <c r="L134" s="145"/>
      <c r="M134" s="145"/>
      <c r="N134" s="145"/>
      <c r="O134" s="145"/>
      <c r="P134" s="145"/>
      <c r="Q134" s="145"/>
      <c r="R134" s="145"/>
      <c r="S134" s="145"/>
      <c r="T134" s="145"/>
      <c r="U134" s="145"/>
      <c r="V134" s="145"/>
      <c r="W134" s="145"/>
      <c r="X134" s="145"/>
      <c r="Y134" s="145"/>
      <c r="Z134" s="145"/>
    </row>
    <row r="135" customFormat="false" ht="15.75" hidden="false" customHeight="true" outlineLevel="0" collapsed="false">
      <c r="A135" s="145"/>
      <c r="B135" s="145"/>
      <c r="C135" s="145"/>
      <c r="D135" s="145"/>
      <c r="E135" s="145"/>
      <c r="F135" s="145"/>
      <c r="G135" s="145"/>
      <c r="H135" s="145"/>
      <c r="I135" s="145"/>
      <c r="J135" s="145"/>
      <c r="K135" s="145"/>
      <c r="L135" s="145"/>
      <c r="M135" s="145"/>
      <c r="N135" s="145"/>
      <c r="O135" s="145"/>
      <c r="P135" s="145"/>
      <c r="Q135" s="145"/>
      <c r="R135" s="145"/>
      <c r="S135" s="145"/>
      <c r="T135" s="145"/>
      <c r="U135" s="145"/>
      <c r="V135" s="145"/>
      <c r="W135" s="145"/>
      <c r="X135" s="145"/>
      <c r="Y135" s="145"/>
      <c r="Z135" s="145"/>
    </row>
    <row r="136" customFormat="false" ht="15.75" hidden="false" customHeight="true" outlineLevel="0" collapsed="false">
      <c r="A136" s="145"/>
      <c r="B136" s="145"/>
      <c r="C136" s="145"/>
      <c r="D136" s="145"/>
      <c r="E136" s="145"/>
      <c r="F136" s="145"/>
      <c r="G136" s="145"/>
      <c r="H136" s="145"/>
      <c r="I136" s="145"/>
      <c r="J136" s="145"/>
      <c r="K136" s="145"/>
      <c r="L136" s="145"/>
      <c r="M136" s="145"/>
      <c r="N136" s="145"/>
      <c r="O136" s="145"/>
      <c r="P136" s="145"/>
      <c r="Q136" s="145"/>
      <c r="R136" s="145"/>
      <c r="S136" s="145"/>
      <c r="T136" s="145"/>
      <c r="U136" s="145"/>
      <c r="V136" s="145"/>
      <c r="W136" s="145"/>
      <c r="X136" s="145"/>
      <c r="Y136" s="145"/>
      <c r="Z136" s="145"/>
    </row>
    <row r="137" customFormat="false" ht="15.75" hidden="false" customHeight="true" outlineLevel="0" collapsed="false">
      <c r="A137" s="145"/>
      <c r="B137" s="145"/>
      <c r="C137" s="145"/>
      <c r="D137" s="145"/>
      <c r="E137" s="145"/>
      <c r="F137" s="145"/>
      <c r="G137" s="145"/>
      <c r="H137" s="145"/>
      <c r="I137" s="145"/>
      <c r="J137" s="145"/>
      <c r="K137" s="145"/>
      <c r="L137" s="145"/>
      <c r="M137" s="145"/>
      <c r="N137" s="145"/>
      <c r="O137" s="145"/>
      <c r="P137" s="145"/>
      <c r="Q137" s="145"/>
      <c r="R137" s="145"/>
      <c r="S137" s="145"/>
      <c r="T137" s="145"/>
      <c r="U137" s="145"/>
      <c r="V137" s="145"/>
      <c r="W137" s="145"/>
      <c r="X137" s="145"/>
      <c r="Y137" s="145"/>
      <c r="Z137" s="145"/>
    </row>
    <row r="138" customFormat="false" ht="15.75" hidden="false" customHeight="true" outlineLevel="0" collapsed="false">
      <c r="A138" s="145"/>
      <c r="B138" s="145"/>
      <c r="C138" s="145"/>
      <c r="D138" s="145"/>
      <c r="E138" s="145"/>
      <c r="F138" s="145"/>
      <c r="G138" s="145"/>
      <c r="H138" s="145"/>
      <c r="I138" s="145"/>
      <c r="J138" s="145"/>
      <c r="K138" s="145"/>
      <c r="L138" s="145"/>
      <c r="M138" s="145"/>
      <c r="N138" s="145"/>
      <c r="O138" s="145"/>
      <c r="P138" s="145"/>
      <c r="Q138" s="145"/>
      <c r="R138" s="145"/>
      <c r="S138" s="145"/>
      <c r="T138" s="145"/>
      <c r="U138" s="145"/>
      <c r="V138" s="145"/>
      <c r="W138" s="145"/>
      <c r="X138" s="145"/>
      <c r="Y138" s="145"/>
      <c r="Z138" s="145"/>
    </row>
    <row r="139" customFormat="false" ht="15.75" hidden="false" customHeight="true" outlineLevel="0" collapsed="false">
      <c r="A139" s="145"/>
      <c r="B139" s="145"/>
      <c r="C139" s="145"/>
      <c r="D139" s="145"/>
      <c r="E139" s="145"/>
      <c r="F139" s="145"/>
      <c r="G139" s="145"/>
      <c r="H139" s="145"/>
      <c r="I139" s="145"/>
      <c r="J139" s="145"/>
      <c r="K139" s="145"/>
      <c r="L139" s="145"/>
      <c r="M139" s="145"/>
      <c r="N139" s="145"/>
      <c r="O139" s="145"/>
      <c r="P139" s="145"/>
      <c r="Q139" s="145"/>
      <c r="R139" s="145"/>
      <c r="S139" s="145"/>
      <c r="T139" s="145"/>
      <c r="U139" s="145"/>
      <c r="V139" s="145"/>
      <c r="W139" s="145"/>
      <c r="X139" s="145"/>
      <c r="Y139" s="145"/>
      <c r="Z139" s="145"/>
    </row>
    <row r="140" customFormat="false" ht="15.75" hidden="false" customHeight="true" outlineLevel="0" collapsed="false">
      <c r="A140" s="145"/>
      <c r="B140" s="145"/>
      <c r="C140" s="145"/>
      <c r="D140" s="145"/>
      <c r="E140" s="145"/>
      <c r="F140" s="145"/>
      <c r="G140" s="145"/>
      <c r="H140" s="145"/>
      <c r="I140" s="145"/>
      <c r="J140" s="145"/>
      <c r="K140" s="145"/>
      <c r="L140" s="145"/>
      <c r="M140" s="145"/>
      <c r="N140" s="145"/>
      <c r="O140" s="145"/>
      <c r="P140" s="145"/>
      <c r="Q140" s="145"/>
      <c r="R140" s="145"/>
      <c r="S140" s="145"/>
      <c r="T140" s="145"/>
      <c r="U140" s="145"/>
      <c r="V140" s="145"/>
      <c r="W140" s="145"/>
      <c r="X140" s="145"/>
      <c r="Y140" s="145"/>
      <c r="Z140" s="145"/>
    </row>
    <row r="141" customFormat="false" ht="15.75" hidden="false" customHeight="true" outlineLevel="0" collapsed="false">
      <c r="A141" s="145"/>
      <c r="B141" s="145"/>
      <c r="C141" s="145"/>
      <c r="D141" s="145"/>
      <c r="E141" s="145"/>
      <c r="F141" s="145"/>
      <c r="G141" s="145"/>
      <c r="H141" s="145"/>
      <c r="I141" s="145"/>
      <c r="J141" s="145"/>
      <c r="K141" s="145"/>
      <c r="L141" s="145"/>
      <c r="M141" s="145"/>
      <c r="N141" s="145"/>
      <c r="O141" s="145"/>
      <c r="P141" s="145"/>
      <c r="Q141" s="145"/>
      <c r="R141" s="145"/>
      <c r="S141" s="145"/>
      <c r="T141" s="145"/>
      <c r="U141" s="145"/>
      <c r="V141" s="145"/>
      <c r="W141" s="145"/>
      <c r="X141" s="145"/>
      <c r="Y141" s="145"/>
      <c r="Z141" s="145"/>
    </row>
    <row r="142" customFormat="false" ht="15.75" hidden="false" customHeight="true" outlineLevel="0" collapsed="false">
      <c r="A142" s="145"/>
      <c r="B142" s="145"/>
      <c r="C142" s="145"/>
      <c r="D142" s="145"/>
      <c r="E142" s="145"/>
      <c r="F142" s="145"/>
      <c r="G142" s="145"/>
      <c r="H142" s="145"/>
      <c r="I142" s="145"/>
      <c r="J142" s="145"/>
      <c r="K142" s="145"/>
      <c r="L142" s="145"/>
      <c r="M142" s="145"/>
      <c r="N142" s="145"/>
      <c r="O142" s="145"/>
      <c r="P142" s="145"/>
      <c r="Q142" s="145"/>
      <c r="R142" s="145"/>
      <c r="S142" s="145"/>
      <c r="T142" s="145"/>
      <c r="U142" s="145"/>
      <c r="V142" s="145"/>
      <c r="W142" s="145"/>
      <c r="X142" s="145"/>
      <c r="Y142" s="145"/>
      <c r="Z142" s="145"/>
    </row>
    <row r="143" customFormat="false" ht="15.75" hidden="false" customHeight="true" outlineLevel="0" collapsed="false">
      <c r="A143" s="145"/>
      <c r="B143" s="145"/>
      <c r="C143" s="145"/>
      <c r="D143" s="145"/>
      <c r="E143" s="145"/>
      <c r="F143" s="145"/>
      <c r="G143" s="145"/>
      <c r="H143" s="145"/>
      <c r="I143" s="145"/>
      <c r="J143" s="145"/>
      <c r="K143" s="145"/>
      <c r="L143" s="145"/>
      <c r="M143" s="145"/>
      <c r="N143" s="145"/>
      <c r="O143" s="145"/>
      <c r="P143" s="145"/>
      <c r="Q143" s="145"/>
      <c r="R143" s="145"/>
      <c r="S143" s="145"/>
      <c r="T143" s="145"/>
      <c r="U143" s="145"/>
      <c r="V143" s="145"/>
      <c r="W143" s="145"/>
      <c r="X143" s="145"/>
      <c r="Y143" s="145"/>
      <c r="Z143" s="145"/>
    </row>
    <row r="144" customFormat="false" ht="15.75" hidden="false" customHeight="true" outlineLevel="0" collapsed="false">
      <c r="A144" s="145"/>
      <c r="B144" s="145"/>
      <c r="C144" s="145"/>
      <c r="D144" s="145"/>
      <c r="E144" s="145"/>
      <c r="F144" s="145"/>
      <c r="G144" s="145"/>
      <c r="H144" s="145"/>
      <c r="I144" s="145"/>
      <c r="J144" s="145"/>
      <c r="K144" s="145"/>
      <c r="L144" s="145"/>
      <c r="M144" s="145"/>
      <c r="N144" s="145"/>
      <c r="O144" s="145"/>
      <c r="P144" s="145"/>
      <c r="Q144" s="145"/>
      <c r="R144" s="145"/>
      <c r="S144" s="145"/>
      <c r="T144" s="145"/>
      <c r="U144" s="145"/>
      <c r="V144" s="145"/>
      <c r="W144" s="145"/>
      <c r="X144" s="145"/>
      <c r="Y144" s="145"/>
      <c r="Z144" s="145"/>
    </row>
    <row r="145" customFormat="false" ht="15.75" hidden="false" customHeight="true" outlineLevel="0" collapsed="false">
      <c r="A145" s="145"/>
      <c r="B145" s="145"/>
      <c r="C145" s="145"/>
      <c r="D145" s="145"/>
      <c r="E145" s="145"/>
      <c r="F145" s="145"/>
      <c r="G145" s="145"/>
      <c r="H145" s="145"/>
      <c r="I145" s="145"/>
      <c r="J145" s="145"/>
      <c r="K145" s="145"/>
      <c r="L145" s="145"/>
      <c r="M145" s="145"/>
      <c r="N145" s="145"/>
      <c r="O145" s="145"/>
      <c r="P145" s="145"/>
      <c r="Q145" s="145"/>
      <c r="R145" s="145"/>
      <c r="S145" s="145"/>
      <c r="T145" s="145"/>
      <c r="U145" s="145"/>
      <c r="V145" s="145"/>
      <c r="W145" s="145"/>
      <c r="X145" s="145"/>
      <c r="Y145" s="145"/>
      <c r="Z145" s="145"/>
    </row>
    <row r="146" customFormat="false" ht="15.75" hidden="false" customHeight="true" outlineLevel="0" collapsed="false">
      <c r="A146" s="145"/>
      <c r="B146" s="145"/>
      <c r="C146" s="145"/>
      <c r="D146" s="145"/>
      <c r="E146" s="145"/>
      <c r="F146" s="145"/>
      <c r="G146" s="145"/>
      <c r="H146" s="145"/>
      <c r="I146" s="145"/>
      <c r="J146" s="145"/>
      <c r="K146" s="145"/>
      <c r="L146" s="145"/>
      <c r="M146" s="145"/>
      <c r="N146" s="145"/>
      <c r="O146" s="145"/>
      <c r="P146" s="145"/>
      <c r="Q146" s="145"/>
      <c r="R146" s="145"/>
      <c r="S146" s="145"/>
      <c r="T146" s="145"/>
      <c r="U146" s="145"/>
      <c r="V146" s="145"/>
      <c r="W146" s="145"/>
      <c r="X146" s="145"/>
      <c r="Y146" s="145"/>
      <c r="Z146" s="145"/>
    </row>
    <row r="147" customFormat="false" ht="15.75" hidden="false" customHeight="true" outlineLevel="0" collapsed="false">
      <c r="A147" s="145"/>
      <c r="B147" s="145"/>
      <c r="C147" s="145"/>
      <c r="D147" s="145"/>
      <c r="E147" s="145"/>
      <c r="F147" s="145"/>
      <c r="G147" s="145"/>
      <c r="H147" s="145"/>
      <c r="I147" s="145"/>
      <c r="J147" s="145"/>
      <c r="K147" s="145"/>
      <c r="L147" s="145"/>
      <c r="M147" s="145"/>
      <c r="N147" s="145"/>
      <c r="O147" s="145"/>
      <c r="P147" s="145"/>
      <c r="Q147" s="145"/>
      <c r="R147" s="145"/>
      <c r="S147" s="145"/>
      <c r="T147" s="145"/>
      <c r="U147" s="145"/>
      <c r="V147" s="145"/>
      <c r="W147" s="145"/>
      <c r="X147" s="145"/>
      <c r="Y147" s="145"/>
      <c r="Z147" s="145"/>
    </row>
    <row r="148" customFormat="false" ht="15.75" hidden="false" customHeight="true" outlineLevel="0" collapsed="false">
      <c r="A148" s="145"/>
      <c r="B148" s="145"/>
      <c r="C148" s="145"/>
      <c r="D148" s="145"/>
      <c r="E148" s="145"/>
      <c r="F148" s="145"/>
      <c r="G148" s="145"/>
      <c r="H148" s="145"/>
      <c r="I148" s="145"/>
      <c r="J148" s="145"/>
      <c r="K148" s="145"/>
      <c r="L148" s="145"/>
      <c r="M148" s="145"/>
      <c r="N148" s="145"/>
      <c r="O148" s="145"/>
      <c r="P148" s="145"/>
      <c r="Q148" s="145"/>
      <c r="R148" s="145"/>
      <c r="S148" s="145"/>
      <c r="T148" s="145"/>
      <c r="U148" s="145"/>
      <c r="V148" s="145"/>
      <c r="W148" s="145"/>
      <c r="X148" s="145"/>
      <c r="Y148" s="145"/>
      <c r="Z148" s="145"/>
    </row>
    <row r="149" customFormat="false" ht="15.75" hidden="false" customHeight="true" outlineLevel="0" collapsed="false">
      <c r="A149" s="145"/>
      <c r="B149" s="145"/>
      <c r="C149" s="145"/>
      <c r="D149" s="145"/>
      <c r="E149" s="145"/>
      <c r="F149" s="145"/>
      <c r="G149" s="145"/>
      <c r="H149" s="145"/>
      <c r="I149" s="145"/>
      <c r="J149" s="145"/>
      <c r="K149" s="145"/>
      <c r="L149" s="145"/>
      <c r="M149" s="145"/>
      <c r="N149" s="145"/>
      <c r="O149" s="145"/>
      <c r="P149" s="145"/>
      <c r="Q149" s="145"/>
      <c r="R149" s="145"/>
      <c r="S149" s="145"/>
      <c r="T149" s="145"/>
      <c r="U149" s="145"/>
      <c r="V149" s="145"/>
      <c r="W149" s="145"/>
      <c r="X149" s="145"/>
      <c r="Y149" s="145"/>
      <c r="Z149" s="145"/>
    </row>
    <row r="150" customFormat="false" ht="15.75" hidden="false" customHeight="true" outlineLevel="0" collapsed="false">
      <c r="A150" s="145"/>
      <c r="B150" s="145"/>
      <c r="C150" s="145"/>
      <c r="D150" s="145"/>
      <c r="E150" s="145"/>
      <c r="F150" s="145"/>
      <c r="G150" s="145"/>
      <c r="H150" s="145"/>
      <c r="I150" s="145"/>
      <c r="J150" s="145"/>
      <c r="K150" s="145"/>
      <c r="L150" s="145"/>
      <c r="M150" s="145"/>
      <c r="N150" s="145"/>
      <c r="O150" s="145"/>
      <c r="P150" s="145"/>
      <c r="Q150" s="145"/>
      <c r="R150" s="145"/>
      <c r="S150" s="145"/>
      <c r="T150" s="145"/>
      <c r="U150" s="145"/>
      <c r="V150" s="145"/>
      <c r="W150" s="145"/>
      <c r="X150" s="145"/>
      <c r="Y150" s="145"/>
      <c r="Z150" s="145"/>
    </row>
    <row r="151" customFormat="false" ht="15.75" hidden="false" customHeight="true" outlineLevel="0" collapsed="false">
      <c r="A151" s="145"/>
      <c r="B151" s="145"/>
      <c r="C151" s="145"/>
      <c r="D151" s="145"/>
      <c r="E151" s="145"/>
      <c r="F151" s="145"/>
      <c r="G151" s="145"/>
      <c r="H151" s="145"/>
      <c r="I151" s="145"/>
      <c r="J151" s="145"/>
      <c r="K151" s="145"/>
      <c r="L151" s="145"/>
      <c r="M151" s="145"/>
      <c r="N151" s="145"/>
      <c r="O151" s="145"/>
      <c r="P151" s="145"/>
      <c r="Q151" s="145"/>
      <c r="R151" s="145"/>
      <c r="S151" s="145"/>
      <c r="T151" s="145"/>
      <c r="U151" s="145"/>
      <c r="V151" s="145"/>
      <c r="W151" s="145"/>
      <c r="X151" s="145"/>
      <c r="Y151" s="145"/>
      <c r="Z151" s="145"/>
    </row>
    <row r="152" customFormat="false" ht="15.75" hidden="false" customHeight="true" outlineLevel="0" collapsed="false">
      <c r="A152" s="145"/>
      <c r="B152" s="145"/>
      <c r="C152" s="145"/>
      <c r="D152" s="145"/>
      <c r="E152" s="145"/>
      <c r="F152" s="145"/>
      <c r="G152" s="145"/>
      <c r="H152" s="145"/>
      <c r="I152" s="145"/>
      <c r="J152" s="145"/>
      <c r="K152" s="145"/>
      <c r="L152" s="145"/>
      <c r="M152" s="145"/>
      <c r="N152" s="145"/>
      <c r="O152" s="145"/>
      <c r="P152" s="145"/>
      <c r="Q152" s="145"/>
      <c r="R152" s="145"/>
      <c r="S152" s="145"/>
      <c r="T152" s="145"/>
      <c r="U152" s="145"/>
      <c r="V152" s="145"/>
      <c r="W152" s="145"/>
      <c r="X152" s="145"/>
      <c r="Y152" s="145"/>
      <c r="Z152" s="145"/>
    </row>
    <row r="153" customFormat="false" ht="15.75" hidden="false" customHeight="true" outlineLevel="0" collapsed="false">
      <c r="A153" s="145"/>
      <c r="B153" s="145"/>
      <c r="C153" s="145"/>
      <c r="D153" s="145"/>
      <c r="E153" s="145"/>
      <c r="F153" s="145"/>
      <c r="G153" s="145"/>
      <c r="H153" s="145"/>
      <c r="I153" s="145"/>
      <c r="J153" s="145"/>
      <c r="K153" s="145"/>
      <c r="L153" s="145"/>
      <c r="M153" s="145"/>
      <c r="N153" s="145"/>
      <c r="O153" s="145"/>
      <c r="P153" s="145"/>
      <c r="Q153" s="145"/>
      <c r="R153" s="145"/>
      <c r="S153" s="145"/>
      <c r="T153" s="145"/>
      <c r="U153" s="145"/>
      <c r="V153" s="145"/>
      <c r="W153" s="145"/>
      <c r="X153" s="145"/>
      <c r="Y153" s="145"/>
      <c r="Z153" s="145"/>
    </row>
    <row r="154" customFormat="false" ht="15.75" hidden="false" customHeight="true" outlineLevel="0" collapsed="false">
      <c r="A154" s="145"/>
      <c r="B154" s="145"/>
      <c r="C154" s="145"/>
      <c r="D154" s="145"/>
      <c r="E154" s="145"/>
      <c r="F154" s="145"/>
      <c r="G154" s="145"/>
      <c r="H154" s="145"/>
      <c r="I154" s="145"/>
      <c r="J154" s="145"/>
      <c r="K154" s="145"/>
      <c r="L154" s="145"/>
      <c r="M154" s="145"/>
      <c r="N154" s="145"/>
      <c r="O154" s="145"/>
      <c r="P154" s="145"/>
      <c r="Q154" s="145"/>
      <c r="R154" s="145"/>
      <c r="S154" s="145"/>
      <c r="T154" s="145"/>
      <c r="U154" s="145"/>
      <c r="V154" s="145"/>
      <c r="W154" s="145"/>
      <c r="X154" s="145"/>
      <c r="Y154" s="145"/>
      <c r="Z154" s="145"/>
    </row>
    <row r="155" customFormat="false" ht="15.75" hidden="false" customHeight="true" outlineLevel="0" collapsed="false">
      <c r="A155" s="145"/>
      <c r="B155" s="145"/>
      <c r="C155" s="145"/>
      <c r="D155" s="145"/>
      <c r="E155" s="145"/>
      <c r="F155" s="145"/>
      <c r="G155" s="145"/>
      <c r="H155" s="145"/>
      <c r="I155" s="145"/>
      <c r="J155" s="145"/>
      <c r="K155" s="145"/>
      <c r="L155" s="145"/>
      <c r="M155" s="145"/>
      <c r="N155" s="145"/>
      <c r="O155" s="145"/>
      <c r="P155" s="145"/>
      <c r="Q155" s="145"/>
      <c r="R155" s="145"/>
      <c r="S155" s="145"/>
      <c r="T155" s="145"/>
      <c r="U155" s="145"/>
      <c r="V155" s="145"/>
      <c r="W155" s="145"/>
      <c r="X155" s="145"/>
      <c r="Y155" s="145"/>
      <c r="Z155" s="145"/>
    </row>
    <row r="156" customFormat="false" ht="15.75" hidden="false" customHeight="true" outlineLevel="0" collapsed="false">
      <c r="A156" s="145"/>
      <c r="B156" s="145"/>
      <c r="C156" s="145"/>
      <c r="D156" s="145"/>
      <c r="E156" s="145"/>
      <c r="F156" s="145"/>
      <c r="G156" s="145"/>
      <c r="H156" s="145"/>
      <c r="I156" s="145"/>
      <c r="J156" s="145"/>
      <c r="K156" s="145"/>
      <c r="L156" s="145"/>
      <c r="M156" s="145"/>
      <c r="N156" s="145"/>
      <c r="O156" s="145"/>
      <c r="P156" s="145"/>
      <c r="Q156" s="145"/>
      <c r="R156" s="145"/>
      <c r="S156" s="145"/>
      <c r="T156" s="145"/>
      <c r="U156" s="145"/>
      <c r="V156" s="145"/>
      <c r="W156" s="145"/>
      <c r="X156" s="145"/>
      <c r="Y156" s="145"/>
      <c r="Z156" s="145"/>
    </row>
    <row r="157" customFormat="false" ht="15.75" hidden="false" customHeight="true" outlineLevel="0" collapsed="false">
      <c r="A157" s="145"/>
      <c r="B157" s="145"/>
      <c r="C157" s="145"/>
      <c r="D157" s="145"/>
      <c r="E157" s="145"/>
      <c r="F157" s="145"/>
      <c r="G157" s="145"/>
      <c r="H157" s="145"/>
      <c r="I157" s="145"/>
      <c r="J157" s="145"/>
      <c r="K157" s="145"/>
      <c r="L157" s="145"/>
      <c r="M157" s="145"/>
      <c r="N157" s="145"/>
      <c r="O157" s="145"/>
      <c r="P157" s="145"/>
      <c r="Q157" s="145"/>
      <c r="R157" s="145"/>
      <c r="S157" s="145"/>
      <c r="T157" s="145"/>
      <c r="U157" s="145"/>
      <c r="V157" s="145"/>
      <c r="W157" s="145"/>
      <c r="X157" s="145"/>
      <c r="Y157" s="145"/>
      <c r="Z157" s="145"/>
    </row>
    <row r="158" customFormat="false" ht="15.75" hidden="false" customHeight="true" outlineLevel="0" collapsed="false">
      <c r="A158" s="145"/>
      <c r="B158" s="145"/>
      <c r="C158" s="145"/>
      <c r="D158" s="145"/>
      <c r="E158" s="145"/>
      <c r="F158" s="145"/>
      <c r="G158" s="145"/>
      <c r="H158" s="145"/>
      <c r="I158" s="145"/>
      <c r="J158" s="145"/>
      <c r="K158" s="145"/>
      <c r="L158" s="145"/>
      <c r="M158" s="145"/>
      <c r="N158" s="145"/>
      <c r="O158" s="145"/>
      <c r="P158" s="145"/>
      <c r="Q158" s="145"/>
      <c r="R158" s="145"/>
      <c r="S158" s="145"/>
      <c r="T158" s="145"/>
      <c r="U158" s="145"/>
      <c r="V158" s="145"/>
      <c r="W158" s="145"/>
      <c r="X158" s="145"/>
      <c r="Y158" s="145"/>
      <c r="Z158" s="145"/>
    </row>
    <row r="159" customFormat="false" ht="15.75" hidden="false" customHeight="true" outlineLevel="0" collapsed="false">
      <c r="A159" s="145"/>
      <c r="B159" s="145"/>
      <c r="C159" s="145"/>
      <c r="D159" s="145"/>
      <c r="E159" s="145"/>
      <c r="F159" s="145"/>
      <c r="G159" s="145"/>
      <c r="H159" s="145"/>
      <c r="I159" s="145"/>
      <c r="J159" s="145"/>
      <c r="K159" s="145"/>
      <c r="L159" s="145"/>
      <c r="M159" s="145"/>
      <c r="N159" s="145"/>
      <c r="O159" s="145"/>
      <c r="P159" s="145"/>
      <c r="Q159" s="145"/>
      <c r="R159" s="145"/>
      <c r="S159" s="145"/>
      <c r="T159" s="145"/>
      <c r="U159" s="145"/>
      <c r="V159" s="145"/>
      <c r="W159" s="145"/>
      <c r="X159" s="145"/>
      <c r="Y159" s="145"/>
      <c r="Z159" s="145"/>
    </row>
    <row r="160" customFormat="false" ht="15.75" hidden="false" customHeight="true" outlineLevel="0" collapsed="false">
      <c r="A160" s="145"/>
      <c r="B160" s="145"/>
      <c r="C160" s="145"/>
      <c r="D160" s="145"/>
      <c r="E160" s="145"/>
      <c r="F160" s="145"/>
      <c r="G160" s="145"/>
      <c r="H160" s="145"/>
      <c r="I160" s="145"/>
      <c r="J160" s="145"/>
      <c r="K160" s="145"/>
      <c r="L160" s="145"/>
      <c r="M160" s="145"/>
      <c r="N160" s="145"/>
      <c r="O160" s="145"/>
      <c r="P160" s="145"/>
      <c r="Q160" s="145"/>
      <c r="R160" s="145"/>
      <c r="S160" s="145"/>
      <c r="T160" s="145"/>
      <c r="U160" s="145"/>
      <c r="V160" s="145"/>
      <c r="W160" s="145"/>
      <c r="X160" s="145"/>
      <c r="Y160" s="145"/>
      <c r="Z160" s="145"/>
    </row>
    <row r="161" customFormat="false" ht="15.75" hidden="false" customHeight="true" outlineLevel="0" collapsed="false">
      <c r="A161" s="145"/>
      <c r="B161" s="145"/>
      <c r="C161" s="145"/>
      <c r="D161" s="145"/>
      <c r="E161" s="145"/>
      <c r="F161" s="145"/>
      <c r="G161" s="145"/>
      <c r="H161" s="145"/>
      <c r="I161" s="145"/>
      <c r="J161" s="145"/>
      <c r="K161" s="145"/>
      <c r="L161" s="145"/>
      <c r="M161" s="145"/>
      <c r="N161" s="145"/>
      <c r="O161" s="145"/>
      <c r="P161" s="145"/>
      <c r="Q161" s="145"/>
      <c r="R161" s="145"/>
      <c r="S161" s="145"/>
      <c r="T161" s="145"/>
      <c r="U161" s="145"/>
      <c r="V161" s="145"/>
      <c r="W161" s="145"/>
      <c r="X161" s="145"/>
      <c r="Y161" s="145"/>
      <c r="Z161" s="145"/>
    </row>
    <row r="162" customFormat="false" ht="15.75" hidden="false" customHeight="true" outlineLevel="0" collapsed="false">
      <c r="A162" s="145"/>
      <c r="B162" s="145"/>
      <c r="C162" s="145"/>
      <c r="D162" s="145"/>
      <c r="E162" s="145"/>
      <c r="F162" s="145"/>
      <c r="G162" s="145"/>
      <c r="H162" s="145"/>
      <c r="I162" s="145"/>
      <c r="J162" s="145"/>
      <c r="K162" s="145"/>
      <c r="L162" s="145"/>
      <c r="M162" s="145"/>
      <c r="N162" s="145"/>
      <c r="O162" s="145"/>
      <c r="P162" s="145"/>
      <c r="Q162" s="145"/>
      <c r="R162" s="145"/>
      <c r="S162" s="145"/>
      <c r="T162" s="145"/>
      <c r="U162" s="145"/>
      <c r="V162" s="145"/>
      <c r="W162" s="145"/>
      <c r="X162" s="145"/>
      <c r="Y162" s="145"/>
      <c r="Z162" s="145"/>
    </row>
    <row r="163" customFormat="false" ht="15.75" hidden="false" customHeight="true" outlineLevel="0" collapsed="false">
      <c r="A163" s="145"/>
      <c r="B163" s="145"/>
      <c r="C163" s="145"/>
      <c r="D163" s="145"/>
      <c r="E163" s="145"/>
      <c r="F163" s="145"/>
      <c r="G163" s="145"/>
      <c r="H163" s="145"/>
      <c r="I163" s="145"/>
      <c r="J163" s="145"/>
      <c r="K163" s="145"/>
      <c r="L163" s="145"/>
      <c r="M163" s="145"/>
      <c r="N163" s="145"/>
      <c r="O163" s="145"/>
      <c r="P163" s="145"/>
      <c r="Q163" s="145"/>
      <c r="R163" s="145"/>
      <c r="S163" s="145"/>
      <c r="T163" s="145"/>
      <c r="U163" s="145"/>
      <c r="V163" s="145"/>
      <c r="W163" s="145"/>
      <c r="X163" s="145"/>
      <c r="Y163" s="145"/>
      <c r="Z163" s="145"/>
    </row>
    <row r="164" customFormat="false" ht="15.75" hidden="false" customHeight="true" outlineLevel="0" collapsed="false">
      <c r="A164" s="145"/>
      <c r="B164" s="145"/>
      <c r="C164" s="145"/>
      <c r="D164" s="145"/>
      <c r="E164" s="145"/>
      <c r="F164" s="145"/>
      <c r="G164" s="145"/>
      <c r="H164" s="145"/>
      <c r="I164" s="145"/>
      <c r="J164" s="145"/>
      <c r="K164" s="145"/>
      <c r="L164" s="145"/>
      <c r="M164" s="145"/>
      <c r="N164" s="145"/>
      <c r="O164" s="145"/>
      <c r="P164" s="145"/>
      <c r="Q164" s="145"/>
      <c r="R164" s="145"/>
      <c r="S164" s="145"/>
      <c r="T164" s="145"/>
      <c r="U164" s="145"/>
      <c r="V164" s="145"/>
      <c r="W164" s="145"/>
      <c r="X164" s="145"/>
      <c r="Y164" s="145"/>
      <c r="Z164" s="145"/>
    </row>
    <row r="165" customFormat="false" ht="15.75" hidden="false" customHeight="true" outlineLevel="0" collapsed="false">
      <c r="A165" s="145"/>
      <c r="B165" s="145"/>
      <c r="C165" s="145"/>
      <c r="D165" s="145"/>
      <c r="E165" s="145"/>
      <c r="F165" s="145"/>
      <c r="G165" s="145"/>
      <c r="H165" s="145"/>
      <c r="I165" s="145"/>
      <c r="J165" s="145"/>
      <c r="K165" s="145"/>
      <c r="L165" s="145"/>
      <c r="M165" s="145"/>
      <c r="N165" s="145"/>
      <c r="O165" s="145"/>
      <c r="P165" s="145"/>
      <c r="Q165" s="145"/>
      <c r="R165" s="145"/>
      <c r="S165" s="145"/>
      <c r="T165" s="145"/>
      <c r="U165" s="145"/>
      <c r="V165" s="145"/>
      <c r="W165" s="145"/>
      <c r="X165" s="145"/>
      <c r="Y165" s="145"/>
      <c r="Z165" s="145"/>
    </row>
    <row r="166" customFormat="false" ht="15.75" hidden="false" customHeight="true" outlineLevel="0" collapsed="false">
      <c r="A166" s="145"/>
      <c r="B166" s="145"/>
      <c r="C166" s="145"/>
      <c r="D166" s="145"/>
      <c r="E166" s="145"/>
      <c r="F166" s="145"/>
      <c r="G166" s="145"/>
      <c r="H166" s="145"/>
      <c r="I166" s="145"/>
      <c r="J166" s="145"/>
      <c r="K166" s="145"/>
      <c r="L166" s="145"/>
      <c r="M166" s="145"/>
      <c r="N166" s="145"/>
      <c r="O166" s="145"/>
      <c r="P166" s="145"/>
      <c r="Q166" s="145"/>
      <c r="R166" s="145"/>
      <c r="S166" s="145"/>
      <c r="T166" s="145"/>
      <c r="U166" s="145"/>
      <c r="V166" s="145"/>
      <c r="W166" s="145"/>
      <c r="X166" s="145"/>
      <c r="Y166" s="145"/>
      <c r="Z166" s="145"/>
    </row>
    <row r="167" customFormat="false" ht="15.75" hidden="false" customHeight="true" outlineLevel="0" collapsed="false">
      <c r="A167" s="145"/>
      <c r="B167" s="145"/>
      <c r="C167" s="145"/>
      <c r="D167" s="145"/>
      <c r="E167" s="145"/>
      <c r="F167" s="145"/>
      <c r="G167" s="145"/>
      <c r="H167" s="145"/>
      <c r="I167" s="145"/>
      <c r="J167" s="145"/>
      <c r="K167" s="145"/>
      <c r="L167" s="145"/>
      <c r="M167" s="145"/>
      <c r="N167" s="145"/>
      <c r="O167" s="145"/>
      <c r="P167" s="145"/>
      <c r="Q167" s="145"/>
      <c r="R167" s="145"/>
      <c r="S167" s="145"/>
      <c r="T167" s="145"/>
      <c r="U167" s="145"/>
      <c r="V167" s="145"/>
      <c r="W167" s="145"/>
      <c r="X167" s="145"/>
      <c r="Y167" s="145"/>
      <c r="Z167" s="145"/>
    </row>
    <row r="168" customFormat="false" ht="15.75" hidden="false" customHeight="true" outlineLevel="0" collapsed="false">
      <c r="A168" s="145"/>
      <c r="B168" s="145"/>
      <c r="C168" s="145"/>
      <c r="D168" s="145"/>
      <c r="E168" s="145"/>
      <c r="F168" s="145"/>
      <c r="G168" s="145"/>
      <c r="H168" s="145"/>
      <c r="I168" s="145"/>
      <c r="J168" s="145"/>
      <c r="K168" s="145"/>
      <c r="L168" s="145"/>
      <c r="M168" s="145"/>
      <c r="N168" s="145"/>
      <c r="O168" s="145"/>
      <c r="P168" s="145"/>
      <c r="Q168" s="145"/>
      <c r="R168" s="145"/>
      <c r="S168" s="145"/>
      <c r="T168" s="145"/>
      <c r="U168" s="145"/>
      <c r="V168" s="145"/>
      <c r="W168" s="145"/>
      <c r="X168" s="145"/>
      <c r="Y168" s="145"/>
      <c r="Z168" s="145"/>
    </row>
    <row r="169" customFormat="false" ht="15.75" hidden="false" customHeight="true" outlineLevel="0" collapsed="false">
      <c r="A169" s="145"/>
      <c r="B169" s="145"/>
      <c r="C169" s="145"/>
      <c r="D169" s="145"/>
      <c r="E169" s="145"/>
      <c r="F169" s="145"/>
      <c r="G169" s="145"/>
      <c r="H169" s="145"/>
      <c r="I169" s="145"/>
      <c r="J169" s="145"/>
      <c r="K169" s="145"/>
      <c r="L169" s="145"/>
      <c r="M169" s="145"/>
      <c r="N169" s="145"/>
      <c r="O169" s="145"/>
      <c r="P169" s="145"/>
      <c r="Q169" s="145"/>
      <c r="R169" s="145"/>
      <c r="S169" s="145"/>
      <c r="T169" s="145"/>
      <c r="U169" s="145"/>
      <c r="V169" s="145"/>
      <c r="W169" s="145"/>
      <c r="X169" s="145"/>
      <c r="Y169" s="145"/>
      <c r="Z169" s="145"/>
    </row>
    <row r="170" customFormat="false" ht="15.75" hidden="false" customHeight="true" outlineLevel="0" collapsed="false">
      <c r="A170" s="145"/>
      <c r="B170" s="145"/>
      <c r="C170" s="145"/>
      <c r="D170" s="145"/>
      <c r="E170" s="145"/>
      <c r="F170" s="145"/>
      <c r="G170" s="145"/>
      <c r="H170" s="145"/>
      <c r="I170" s="145"/>
      <c r="J170" s="145"/>
      <c r="K170" s="145"/>
      <c r="L170" s="145"/>
      <c r="M170" s="145"/>
      <c r="N170" s="145"/>
      <c r="O170" s="145"/>
      <c r="P170" s="145"/>
      <c r="Q170" s="145"/>
      <c r="R170" s="145"/>
      <c r="S170" s="145"/>
      <c r="T170" s="145"/>
      <c r="U170" s="145"/>
      <c r="V170" s="145"/>
      <c r="W170" s="145"/>
      <c r="X170" s="145"/>
      <c r="Y170" s="145"/>
      <c r="Z170" s="145"/>
    </row>
    <row r="171" customFormat="false" ht="15.75" hidden="false" customHeight="true" outlineLevel="0" collapsed="false">
      <c r="A171" s="145"/>
      <c r="B171" s="145"/>
      <c r="C171" s="145"/>
      <c r="D171" s="145"/>
      <c r="E171" s="145"/>
      <c r="F171" s="145"/>
      <c r="G171" s="145"/>
      <c r="H171" s="145"/>
      <c r="I171" s="145"/>
      <c r="J171" s="145"/>
      <c r="K171" s="145"/>
      <c r="L171" s="145"/>
      <c r="M171" s="145"/>
      <c r="N171" s="145"/>
      <c r="O171" s="145"/>
      <c r="P171" s="145"/>
      <c r="Q171" s="145"/>
      <c r="R171" s="145"/>
      <c r="S171" s="145"/>
      <c r="T171" s="145"/>
      <c r="U171" s="145"/>
      <c r="V171" s="145"/>
      <c r="W171" s="145"/>
      <c r="X171" s="145"/>
      <c r="Y171" s="145"/>
      <c r="Z171" s="145"/>
    </row>
    <row r="172" customFormat="false" ht="15.75" hidden="false" customHeight="true" outlineLevel="0" collapsed="false">
      <c r="A172" s="145"/>
      <c r="B172" s="145"/>
      <c r="C172" s="145"/>
      <c r="D172" s="145"/>
      <c r="E172" s="145"/>
      <c r="F172" s="145"/>
      <c r="G172" s="145"/>
      <c r="H172" s="145"/>
      <c r="I172" s="145"/>
      <c r="J172" s="145"/>
      <c r="K172" s="145"/>
      <c r="L172" s="145"/>
      <c r="M172" s="145"/>
      <c r="N172" s="145"/>
      <c r="O172" s="145"/>
      <c r="P172" s="145"/>
      <c r="Q172" s="145"/>
      <c r="R172" s="145"/>
      <c r="S172" s="145"/>
      <c r="T172" s="145"/>
      <c r="U172" s="145"/>
      <c r="V172" s="145"/>
      <c r="W172" s="145"/>
      <c r="X172" s="145"/>
      <c r="Y172" s="145"/>
      <c r="Z172" s="145"/>
    </row>
    <row r="173" customFormat="false" ht="15.75" hidden="false" customHeight="true" outlineLevel="0" collapsed="false">
      <c r="A173" s="145"/>
      <c r="B173" s="145"/>
      <c r="C173" s="145"/>
      <c r="D173" s="145"/>
      <c r="E173" s="145"/>
      <c r="F173" s="145"/>
      <c r="G173" s="145"/>
      <c r="H173" s="145"/>
      <c r="I173" s="145"/>
      <c r="J173" s="145"/>
      <c r="K173" s="145"/>
      <c r="L173" s="145"/>
      <c r="M173" s="145"/>
      <c r="N173" s="145"/>
      <c r="O173" s="145"/>
      <c r="P173" s="145"/>
      <c r="Q173" s="145"/>
      <c r="R173" s="145"/>
      <c r="S173" s="145"/>
      <c r="T173" s="145"/>
      <c r="U173" s="145"/>
      <c r="V173" s="145"/>
      <c r="W173" s="145"/>
      <c r="X173" s="145"/>
      <c r="Y173" s="145"/>
      <c r="Z173" s="145"/>
    </row>
    <row r="174" customFormat="false" ht="15.75" hidden="false" customHeight="true" outlineLevel="0" collapsed="false">
      <c r="A174" s="145"/>
      <c r="B174" s="145"/>
      <c r="C174" s="145"/>
      <c r="D174" s="145"/>
      <c r="E174" s="145"/>
      <c r="F174" s="145"/>
      <c r="G174" s="145"/>
      <c r="H174" s="145"/>
      <c r="I174" s="145"/>
      <c r="J174" s="145"/>
      <c r="K174" s="145"/>
      <c r="L174" s="145"/>
      <c r="M174" s="145"/>
      <c r="N174" s="145"/>
      <c r="O174" s="145"/>
      <c r="P174" s="145"/>
      <c r="Q174" s="145"/>
      <c r="R174" s="145"/>
      <c r="S174" s="145"/>
      <c r="T174" s="145"/>
      <c r="U174" s="145"/>
      <c r="V174" s="145"/>
      <c r="W174" s="145"/>
      <c r="X174" s="145"/>
      <c r="Y174" s="145"/>
      <c r="Z174" s="145"/>
    </row>
    <row r="175" customFormat="false" ht="15.75" hidden="false" customHeight="true" outlineLevel="0" collapsed="false">
      <c r="A175" s="145"/>
      <c r="B175" s="145"/>
      <c r="C175" s="145"/>
      <c r="D175" s="145"/>
      <c r="E175" s="145"/>
      <c r="F175" s="145"/>
      <c r="G175" s="145"/>
      <c r="H175" s="145"/>
      <c r="I175" s="145"/>
      <c r="J175" s="145"/>
      <c r="K175" s="145"/>
      <c r="L175" s="145"/>
      <c r="M175" s="145"/>
      <c r="N175" s="145"/>
      <c r="O175" s="145"/>
      <c r="P175" s="145"/>
      <c r="Q175" s="145"/>
      <c r="R175" s="145"/>
      <c r="S175" s="145"/>
      <c r="T175" s="145"/>
      <c r="U175" s="145"/>
      <c r="V175" s="145"/>
      <c r="W175" s="145"/>
      <c r="X175" s="145"/>
      <c r="Y175" s="145"/>
      <c r="Z175" s="145"/>
    </row>
    <row r="176" customFormat="false" ht="15.75" hidden="false" customHeight="true" outlineLevel="0" collapsed="false">
      <c r="A176" s="145"/>
      <c r="B176" s="145"/>
      <c r="C176" s="145"/>
      <c r="D176" s="145"/>
      <c r="E176" s="145"/>
      <c r="F176" s="145"/>
      <c r="G176" s="145"/>
      <c r="H176" s="145"/>
      <c r="I176" s="145"/>
      <c r="J176" s="145"/>
      <c r="K176" s="145"/>
      <c r="L176" s="145"/>
      <c r="M176" s="145"/>
      <c r="N176" s="145"/>
      <c r="O176" s="145"/>
      <c r="P176" s="145"/>
      <c r="Q176" s="145"/>
      <c r="R176" s="145"/>
      <c r="S176" s="145"/>
      <c r="T176" s="145"/>
      <c r="U176" s="145"/>
      <c r="V176" s="145"/>
      <c r="W176" s="145"/>
      <c r="X176" s="145"/>
      <c r="Y176" s="145"/>
      <c r="Z176" s="145"/>
    </row>
    <row r="177" customFormat="false" ht="15.75" hidden="false" customHeight="true" outlineLevel="0" collapsed="false">
      <c r="A177" s="145"/>
      <c r="B177" s="145"/>
      <c r="C177" s="145"/>
      <c r="D177" s="145"/>
      <c r="E177" s="145"/>
      <c r="F177" s="145"/>
      <c r="G177" s="145"/>
      <c r="H177" s="145"/>
      <c r="I177" s="145"/>
      <c r="J177" s="145"/>
      <c r="K177" s="145"/>
      <c r="L177" s="145"/>
      <c r="M177" s="145"/>
      <c r="N177" s="145"/>
      <c r="O177" s="145"/>
      <c r="P177" s="145"/>
      <c r="Q177" s="145"/>
      <c r="R177" s="145"/>
      <c r="S177" s="145"/>
      <c r="T177" s="145"/>
      <c r="U177" s="145"/>
      <c r="V177" s="145"/>
      <c r="W177" s="145"/>
      <c r="X177" s="145"/>
      <c r="Y177" s="145"/>
      <c r="Z177" s="145"/>
    </row>
    <row r="178" customFormat="false" ht="15.75" hidden="false" customHeight="true" outlineLevel="0" collapsed="false">
      <c r="A178" s="145"/>
      <c r="B178" s="145"/>
      <c r="C178" s="145"/>
      <c r="D178" s="145"/>
      <c r="E178" s="145"/>
      <c r="F178" s="145"/>
      <c r="G178" s="145"/>
      <c r="H178" s="145"/>
      <c r="I178" s="145"/>
      <c r="J178" s="145"/>
      <c r="K178" s="145"/>
      <c r="L178" s="145"/>
      <c r="M178" s="145"/>
      <c r="N178" s="145"/>
      <c r="O178" s="145"/>
      <c r="P178" s="145"/>
      <c r="Q178" s="145"/>
      <c r="R178" s="145"/>
      <c r="S178" s="145"/>
      <c r="T178" s="145"/>
      <c r="U178" s="145"/>
      <c r="V178" s="145"/>
      <c r="W178" s="145"/>
      <c r="X178" s="145"/>
      <c r="Y178" s="145"/>
      <c r="Z178" s="145"/>
    </row>
    <row r="179" customFormat="false" ht="15.75" hidden="false" customHeight="true" outlineLevel="0" collapsed="false">
      <c r="A179" s="145"/>
      <c r="B179" s="145"/>
      <c r="C179" s="145"/>
      <c r="D179" s="145"/>
      <c r="E179" s="145"/>
      <c r="F179" s="145"/>
      <c r="G179" s="145"/>
      <c r="H179" s="145"/>
      <c r="I179" s="145"/>
      <c r="J179" s="145"/>
      <c r="K179" s="145"/>
      <c r="L179" s="145"/>
      <c r="M179" s="145"/>
      <c r="N179" s="145"/>
      <c r="O179" s="145"/>
      <c r="P179" s="145"/>
      <c r="Q179" s="145"/>
      <c r="R179" s="145"/>
      <c r="S179" s="145"/>
      <c r="T179" s="145"/>
      <c r="U179" s="145"/>
      <c r="V179" s="145"/>
      <c r="W179" s="145"/>
      <c r="X179" s="145"/>
      <c r="Y179" s="145"/>
      <c r="Z179" s="145"/>
    </row>
    <row r="180" customFormat="false" ht="15.75" hidden="false" customHeight="true" outlineLevel="0" collapsed="false">
      <c r="A180" s="145"/>
      <c r="B180" s="145"/>
      <c r="C180" s="145"/>
      <c r="D180" s="145"/>
      <c r="E180" s="145"/>
      <c r="F180" s="145"/>
      <c r="G180" s="145"/>
      <c r="H180" s="145"/>
      <c r="I180" s="145"/>
      <c r="J180" s="145"/>
      <c r="K180" s="145"/>
      <c r="L180" s="145"/>
      <c r="M180" s="145"/>
      <c r="N180" s="145"/>
      <c r="O180" s="145"/>
      <c r="P180" s="145"/>
      <c r="Q180" s="145"/>
      <c r="R180" s="145"/>
      <c r="S180" s="145"/>
      <c r="T180" s="145"/>
      <c r="U180" s="145"/>
      <c r="V180" s="145"/>
      <c r="W180" s="145"/>
      <c r="X180" s="145"/>
      <c r="Y180" s="145"/>
      <c r="Z180" s="145"/>
    </row>
    <row r="181" customFormat="false" ht="15.75" hidden="false" customHeight="true" outlineLevel="0" collapsed="false">
      <c r="A181" s="145"/>
      <c r="B181" s="145"/>
      <c r="C181" s="145"/>
      <c r="D181" s="145"/>
      <c r="E181" s="145"/>
      <c r="F181" s="145"/>
      <c r="G181" s="145"/>
      <c r="H181" s="145"/>
      <c r="I181" s="145"/>
      <c r="J181" s="145"/>
      <c r="K181" s="145"/>
      <c r="L181" s="145"/>
      <c r="M181" s="145"/>
      <c r="N181" s="145"/>
      <c r="O181" s="145"/>
      <c r="P181" s="145"/>
      <c r="Q181" s="145"/>
      <c r="R181" s="145"/>
      <c r="S181" s="145"/>
      <c r="T181" s="145"/>
      <c r="U181" s="145"/>
      <c r="V181" s="145"/>
      <c r="W181" s="145"/>
      <c r="X181" s="145"/>
      <c r="Y181" s="145"/>
      <c r="Z181" s="145"/>
    </row>
    <row r="182" customFormat="false" ht="15.75" hidden="false" customHeight="true" outlineLevel="0" collapsed="false">
      <c r="A182" s="145"/>
      <c r="B182" s="145"/>
      <c r="C182" s="145"/>
      <c r="D182" s="145"/>
      <c r="E182" s="145"/>
      <c r="F182" s="145"/>
      <c r="G182" s="145"/>
      <c r="H182" s="145"/>
      <c r="I182" s="145"/>
      <c r="J182" s="145"/>
      <c r="K182" s="145"/>
      <c r="L182" s="145"/>
      <c r="M182" s="145"/>
      <c r="N182" s="145"/>
      <c r="O182" s="145"/>
      <c r="P182" s="145"/>
      <c r="Q182" s="145"/>
      <c r="R182" s="145"/>
      <c r="S182" s="145"/>
      <c r="T182" s="145"/>
      <c r="U182" s="145"/>
      <c r="V182" s="145"/>
      <c r="W182" s="145"/>
      <c r="X182" s="145"/>
      <c r="Y182" s="145"/>
      <c r="Z182" s="145"/>
    </row>
    <row r="183" customFormat="false" ht="15.75" hidden="false" customHeight="true" outlineLevel="0" collapsed="false">
      <c r="A183" s="145"/>
      <c r="B183" s="145"/>
      <c r="C183" s="145"/>
      <c r="D183" s="145"/>
      <c r="E183" s="145"/>
      <c r="F183" s="145"/>
      <c r="G183" s="145"/>
      <c r="H183" s="145"/>
      <c r="I183" s="145"/>
      <c r="J183" s="145"/>
      <c r="K183" s="145"/>
      <c r="L183" s="145"/>
      <c r="M183" s="145"/>
      <c r="N183" s="145"/>
      <c r="O183" s="145"/>
      <c r="P183" s="145"/>
      <c r="Q183" s="145"/>
      <c r="R183" s="145"/>
      <c r="S183" s="145"/>
      <c r="T183" s="145"/>
      <c r="U183" s="145"/>
      <c r="V183" s="145"/>
      <c r="W183" s="145"/>
      <c r="X183" s="145"/>
      <c r="Y183" s="145"/>
      <c r="Z183" s="145"/>
    </row>
    <row r="184" customFormat="false" ht="15.75" hidden="false" customHeight="true" outlineLevel="0" collapsed="false">
      <c r="A184" s="145"/>
      <c r="B184" s="145"/>
      <c r="C184" s="145"/>
      <c r="D184" s="145"/>
      <c r="E184" s="145"/>
      <c r="F184" s="145"/>
      <c r="G184" s="145"/>
      <c r="H184" s="145"/>
      <c r="I184" s="145"/>
      <c r="J184" s="145"/>
      <c r="K184" s="145"/>
      <c r="L184" s="145"/>
      <c r="M184" s="145"/>
      <c r="N184" s="145"/>
      <c r="O184" s="145"/>
      <c r="P184" s="145"/>
      <c r="Q184" s="145"/>
      <c r="R184" s="145"/>
      <c r="S184" s="145"/>
      <c r="T184" s="145"/>
      <c r="U184" s="145"/>
      <c r="V184" s="145"/>
      <c r="W184" s="145"/>
      <c r="X184" s="145"/>
      <c r="Y184" s="145"/>
      <c r="Z184" s="145"/>
    </row>
    <row r="185" customFormat="false" ht="15.75" hidden="false" customHeight="true" outlineLevel="0" collapsed="false">
      <c r="A185" s="145"/>
      <c r="B185" s="145"/>
      <c r="C185" s="145"/>
      <c r="D185" s="145"/>
      <c r="E185" s="145"/>
      <c r="F185" s="145"/>
      <c r="G185" s="145"/>
      <c r="H185" s="145"/>
      <c r="I185" s="145"/>
      <c r="J185" s="145"/>
      <c r="K185" s="145"/>
      <c r="L185" s="145"/>
      <c r="M185" s="145"/>
      <c r="N185" s="145"/>
      <c r="O185" s="145"/>
      <c r="P185" s="145"/>
      <c r="Q185" s="145"/>
      <c r="R185" s="145"/>
      <c r="S185" s="145"/>
      <c r="T185" s="145"/>
      <c r="U185" s="145"/>
      <c r="V185" s="145"/>
      <c r="W185" s="145"/>
      <c r="X185" s="145"/>
      <c r="Y185" s="145"/>
      <c r="Z185" s="145"/>
    </row>
    <row r="186" customFormat="false" ht="15.75" hidden="false" customHeight="true" outlineLevel="0" collapsed="false">
      <c r="A186" s="145"/>
      <c r="B186" s="145"/>
      <c r="C186" s="145"/>
      <c r="D186" s="145"/>
      <c r="E186" s="145"/>
      <c r="F186" s="145"/>
      <c r="G186" s="145"/>
      <c r="H186" s="145"/>
      <c r="I186" s="145"/>
      <c r="J186" s="145"/>
      <c r="K186" s="145"/>
      <c r="L186" s="145"/>
      <c r="M186" s="145"/>
      <c r="N186" s="145"/>
      <c r="O186" s="145"/>
      <c r="P186" s="145"/>
      <c r="Q186" s="145"/>
      <c r="R186" s="145"/>
      <c r="S186" s="145"/>
      <c r="T186" s="145"/>
      <c r="U186" s="145"/>
      <c r="V186" s="145"/>
      <c r="W186" s="145"/>
      <c r="X186" s="145"/>
      <c r="Y186" s="145"/>
      <c r="Z186" s="145"/>
    </row>
    <row r="187" customFormat="false" ht="15.75" hidden="false" customHeight="true" outlineLevel="0" collapsed="false">
      <c r="A187" s="145"/>
      <c r="B187" s="145"/>
      <c r="C187" s="145"/>
      <c r="D187" s="145"/>
      <c r="E187" s="145"/>
      <c r="F187" s="145"/>
      <c r="G187" s="145"/>
      <c r="H187" s="145"/>
      <c r="I187" s="145"/>
      <c r="J187" s="145"/>
      <c r="K187" s="145"/>
      <c r="L187" s="145"/>
      <c r="M187" s="145"/>
      <c r="N187" s="145"/>
      <c r="O187" s="145"/>
      <c r="P187" s="145"/>
      <c r="Q187" s="145"/>
      <c r="R187" s="145"/>
      <c r="S187" s="145"/>
      <c r="T187" s="145"/>
      <c r="U187" s="145"/>
      <c r="V187" s="145"/>
      <c r="W187" s="145"/>
      <c r="X187" s="145"/>
      <c r="Y187" s="145"/>
      <c r="Z187" s="145"/>
    </row>
    <row r="188" customFormat="false" ht="15.75" hidden="false" customHeight="true" outlineLevel="0" collapsed="false">
      <c r="A188" s="145"/>
      <c r="B188" s="145"/>
      <c r="C188" s="145"/>
      <c r="D188" s="145"/>
      <c r="E188" s="145"/>
      <c r="F188" s="145"/>
      <c r="G188" s="145"/>
      <c r="H188" s="145"/>
      <c r="I188" s="145"/>
      <c r="J188" s="145"/>
      <c r="K188" s="145"/>
      <c r="L188" s="145"/>
      <c r="M188" s="145"/>
      <c r="N188" s="145"/>
      <c r="O188" s="145"/>
      <c r="P188" s="145"/>
      <c r="Q188" s="145"/>
      <c r="R188" s="145"/>
      <c r="S188" s="145"/>
      <c r="T188" s="145"/>
      <c r="U188" s="145"/>
      <c r="V188" s="145"/>
      <c r="W188" s="145"/>
      <c r="X188" s="145"/>
      <c r="Y188" s="145"/>
      <c r="Z188" s="145"/>
    </row>
    <row r="189" customFormat="false" ht="15.75" hidden="false" customHeight="true" outlineLevel="0" collapsed="false">
      <c r="A189" s="145"/>
      <c r="B189" s="145"/>
      <c r="C189" s="145"/>
      <c r="D189" s="145"/>
      <c r="E189" s="145"/>
      <c r="F189" s="145"/>
      <c r="G189" s="145"/>
      <c r="H189" s="145"/>
      <c r="I189" s="145"/>
      <c r="J189" s="145"/>
      <c r="K189" s="145"/>
      <c r="L189" s="145"/>
      <c r="M189" s="145"/>
      <c r="N189" s="145"/>
      <c r="O189" s="145"/>
      <c r="P189" s="145"/>
      <c r="Q189" s="145"/>
      <c r="R189" s="145"/>
      <c r="S189" s="145"/>
      <c r="T189" s="145"/>
      <c r="U189" s="145"/>
      <c r="V189" s="145"/>
      <c r="W189" s="145"/>
      <c r="X189" s="145"/>
      <c r="Y189" s="145"/>
      <c r="Z189" s="145"/>
    </row>
    <row r="190" customFormat="false" ht="15.75" hidden="false" customHeight="true" outlineLevel="0" collapsed="false">
      <c r="A190" s="145"/>
      <c r="B190" s="145"/>
      <c r="C190" s="145"/>
      <c r="D190" s="145"/>
      <c r="E190" s="145"/>
      <c r="F190" s="145"/>
      <c r="G190" s="145"/>
      <c r="H190" s="145"/>
      <c r="I190" s="145"/>
      <c r="J190" s="145"/>
      <c r="K190" s="145"/>
      <c r="L190" s="145"/>
      <c r="M190" s="145"/>
      <c r="N190" s="145"/>
      <c r="O190" s="145"/>
      <c r="P190" s="145"/>
      <c r="Q190" s="145"/>
      <c r="R190" s="145"/>
      <c r="S190" s="145"/>
      <c r="T190" s="145"/>
      <c r="U190" s="145"/>
      <c r="V190" s="145"/>
      <c r="W190" s="145"/>
      <c r="X190" s="145"/>
      <c r="Y190" s="145"/>
      <c r="Z190" s="145"/>
    </row>
    <row r="191" customFormat="false" ht="15.75" hidden="false" customHeight="true" outlineLevel="0" collapsed="false">
      <c r="A191" s="145"/>
      <c r="B191" s="145"/>
      <c r="C191" s="145"/>
      <c r="D191" s="145"/>
      <c r="E191" s="145"/>
      <c r="F191" s="145"/>
      <c r="G191" s="145"/>
      <c r="H191" s="145"/>
      <c r="I191" s="145"/>
      <c r="J191" s="145"/>
      <c r="K191" s="145"/>
      <c r="L191" s="145"/>
      <c r="M191" s="145"/>
      <c r="N191" s="145"/>
      <c r="O191" s="145"/>
      <c r="P191" s="145"/>
      <c r="Q191" s="145"/>
      <c r="R191" s="145"/>
      <c r="S191" s="145"/>
      <c r="T191" s="145"/>
      <c r="U191" s="145"/>
      <c r="V191" s="145"/>
      <c r="W191" s="145"/>
      <c r="X191" s="145"/>
      <c r="Y191" s="145"/>
      <c r="Z191" s="145"/>
    </row>
    <row r="192" customFormat="false" ht="15.75" hidden="false" customHeight="true" outlineLevel="0" collapsed="false">
      <c r="A192" s="145"/>
      <c r="B192" s="145"/>
      <c r="C192" s="145"/>
      <c r="D192" s="145"/>
      <c r="E192" s="145"/>
      <c r="F192" s="145"/>
      <c r="G192" s="145"/>
      <c r="H192" s="145"/>
      <c r="I192" s="145"/>
      <c r="J192" s="145"/>
      <c r="K192" s="145"/>
      <c r="L192" s="145"/>
      <c r="M192" s="145"/>
      <c r="N192" s="145"/>
      <c r="O192" s="145"/>
      <c r="P192" s="145"/>
      <c r="Q192" s="145"/>
      <c r="R192" s="145"/>
      <c r="S192" s="145"/>
      <c r="T192" s="145"/>
      <c r="U192" s="145"/>
      <c r="V192" s="145"/>
      <c r="W192" s="145"/>
      <c r="X192" s="145"/>
      <c r="Y192" s="145"/>
      <c r="Z192" s="145"/>
    </row>
    <row r="193" customFormat="false" ht="15.75" hidden="false" customHeight="true" outlineLevel="0" collapsed="false">
      <c r="A193" s="145"/>
      <c r="B193" s="145"/>
      <c r="C193" s="145"/>
      <c r="D193" s="145"/>
      <c r="E193" s="145"/>
      <c r="F193" s="145"/>
      <c r="G193" s="145"/>
      <c r="H193" s="145"/>
      <c r="I193" s="145"/>
      <c r="J193" s="145"/>
      <c r="K193" s="145"/>
      <c r="L193" s="145"/>
      <c r="M193" s="145"/>
      <c r="N193" s="145"/>
      <c r="O193" s="145"/>
      <c r="P193" s="145"/>
      <c r="Q193" s="145"/>
      <c r="R193" s="145"/>
      <c r="S193" s="145"/>
      <c r="T193" s="145"/>
      <c r="U193" s="145"/>
      <c r="V193" s="145"/>
      <c r="W193" s="145"/>
      <c r="X193" s="145"/>
      <c r="Y193" s="145"/>
      <c r="Z193" s="145"/>
    </row>
    <row r="194" customFormat="false" ht="15.75" hidden="false" customHeight="true" outlineLevel="0" collapsed="false">
      <c r="A194" s="145"/>
      <c r="B194" s="145"/>
      <c r="C194" s="145"/>
      <c r="D194" s="145"/>
      <c r="E194" s="145"/>
      <c r="F194" s="145"/>
      <c r="G194" s="145"/>
      <c r="H194" s="145"/>
      <c r="I194" s="145"/>
      <c r="J194" s="145"/>
      <c r="K194" s="145"/>
      <c r="L194" s="145"/>
      <c r="M194" s="145"/>
      <c r="N194" s="145"/>
      <c r="O194" s="145"/>
      <c r="P194" s="145"/>
      <c r="Q194" s="145"/>
      <c r="R194" s="145"/>
      <c r="S194" s="145"/>
      <c r="T194" s="145"/>
      <c r="U194" s="145"/>
      <c r="V194" s="145"/>
      <c r="W194" s="145"/>
      <c r="X194" s="145"/>
      <c r="Y194" s="145"/>
      <c r="Z194" s="145"/>
    </row>
    <row r="195" customFormat="false" ht="15.75" hidden="false" customHeight="true" outlineLevel="0" collapsed="false">
      <c r="A195" s="145"/>
      <c r="B195" s="145"/>
      <c r="C195" s="145"/>
      <c r="D195" s="145"/>
      <c r="E195" s="145"/>
      <c r="F195" s="145"/>
      <c r="G195" s="145"/>
      <c r="H195" s="145"/>
      <c r="I195" s="145"/>
      <c r="J195" s="145"/>
      <c r="K195" s="145"/>
      <c r="L195" s="145"/>
      <c r="M195" s="145"/>
      <c r="N195" s="145"/>
      <c r="O195" s="145"/>
      <c r="P195" s="145"/>
      <c r="Q195" s="145"/>
      <c r="R195" s="145"/>
      <c r="S195" s="145"/>
      <c r="T195" s="145"/>
      <c r="U195" s="145"/>
      <c r="V195" s="145"/>
      <c r="W195" s="145"/>
      <c r="X195" s="145"/>
      <c r="Y195" s="145"/>
      <c r="Z195" s="145"/>
    </row>
    <row r="196" customFormat="false" ht="15.75" hidden="false" customHeight="true" outlineLevel="0" collapsed="false">
      <c r="A196" s="145"/>
      <c r="B196" s="145"/>
      <c r="C196" s="145"/>
      <c r="D196" s="145"/>
      <c r="E196" s="145"/>
      <c r="F196" s="145"/>
      <c r="G196" s="145"/>
      <c r="H196" s="145"/>
      <c r="I196" s="145"/>
      <c r="J196" s="145"/>
      <c r="K196" s="145"/>
      <c r="L196" s="145"/>
      <c r="M196" s="145"/>
      <c r="N196" s="145"/>
      <c r="O196" s="145"/>
      <c r="P196" s="145"/>
      <c r="Q196" s="145"/>
      <c r="R196" s="145"/>
      <c r="S196" s="145"/>
      <c r="T196" s="145"/>
      <c r="U196" s="145"/>
      <c r="V196" s="145"/>
      <c r="W196" s="145"/>
      <c r="X196" s="145"/>
      <c r="Y196" s="145"/>
      <c r="Z196" s="145"/>
    </row>
    <row r="197" customFormat="false" ht="15.75" hidden="false" customHeight="true" outlineLevel="0" collapsed="false">
      <c r="A197" s="145"/>
      <c r="B197" s="145"/>
      <c r="C197" s="145"/>
      <c r="D197" s="145"/>
      <c r="E197" s="145"/>
      <c r="F197" s="145"/>
      <c r="G197" s="145"/>
      <c r="H197" s="145"/>
      <c r="I197" s="145"/>
      <c r="J197" s="145"/>
      <c r="K197" s="145"/>
      <c r="L197" s="145"/>
      <c r="M197" s="145"/>
      <c r="N197" s="145"/>
      <c r="O197" s="145"/>
      <c r="P197" s="145"/>
      <c r="Q197" s="145"/>
      <c r="R197" s="145"/>
      <c r="S197" s="145"/>
      <c r="T197" s="145"/>
      <c r="U197" s="145"/>
      <c r="V197" s="145"/>
      <c r="W197" s="145"/>
      <c r="X197" s="145"/>
      <c r="Y197" s="145"/>
      <c r="Z197" s="145"/>
    </row>
    <row r="198" customFormat="false" ht="15.75" hidden="false" customHeight="true" outlineLevel="0" collapsed="false">
      <c r="A198" s="145"/>
      <c r="B198" s="145"/>
      <c r="C198" s="145"/>
      <c r="D198" s="145"/>
      <c r="E198" s="145"/>
      <c r="F198" s="145"/>
      <c r="G198" s="145"/>
      <c r="H198" s="145"/>
      <c r="I198" s="145"/>
      <c r="J198" s="145"/>
      <c r="K198" s="145"/>
      <c r="L198" s="145"/>
      <c r="M198" s="145"/>
      <c r="N198" s="145"/>
      <c r="O198" s="145"/>
      <c r="P198" s="145"/>
      <c r="Q198" s="145"/>
      <c r="R198" s="145"/>
      <c r="S198" s="145"/>
      <c r="T198" s="145"/>
      <c r="U198" s="145"/>
      <c r="V198" s="145"/>
      <c r="W198" s="145"/>
      <c r="X198" s="145"/>
      <c r="Y198" s="145"/>
      <c r="Z198" s="145"/>
    </row>
    <row r="199" customFormat="false" ht="15.75" hidden="false" customHeight="true" outlineLevel="0" collapsed="false">
      <c r="A199" s="145"/>
      <c r="B199" s="145"/>
      <c r="C199" s="145"/>
      <c r="D199" s="145"/>
      <c r="E199" s="145"/>
      <c r="F199" s="145"/>
      <c r="G199" s="145"/>
      <c r="H199" s="145"/>
      <c r="I199" s="145"/>
      <c r="J199" s="145"/>
      <c r="K199" s="145"/>
      <c r="L199" s="145"/>
      <c r="M199" s="145"/>
      <c r="N199" s="145"/>
      <c r="O199" s="145"/>
      <c r="P199" s="145"/>
      <c r="Q199" s="145"/>
      <c r="R199" s="145"/>
      <c r="S199" s="145"/>
      <c r="T199" s="145"/>
      <c r="U199" s="145"/>
      <c r="V199" s="145"/>
      <c r="W199" s="145"/>
      <c r="X199" s="145"/>
      <c r="Y199" s="145"/>
      <c r="Z199" s="145"/>
    </row>
    <row r="200" customFormat="false" ht="15.75" hidden="false" customHeight="true" outlineLevel="0" collapsed="false">
      <c r="A200" s="145"/>
      <c r="B200" s="145"/>
      <c r="C200" s="145"/>
      <c r="D200" s="145"/>
      <c r="E200" s="145"/>
      <c r="F200" s="145"/>
      <c r="G200" s="145"/>
      <c r="H200" s="145"/>
      <c r="I200" s="145"/>
      <c r="J200" s="145"/>
      <c r="K200" s="145"/>
      <c r="L200" s="145"/>
      <c r="M200" s="145"/>
      <c r="N200" s="145"/>
      <c r="O200" s="145"/>
      <c r="P200" s="145"/>
      <c r="Q200" s="145"/>
      <c r="R200" s="145"/>
      <c r="S200" s="145"/>
      <c r="T200" s="145"/>
      <c r="U200" s="145"/>
      <c r="V200" s="145"/>
      <c r="W200" s="145"/>
      <c r="X200" s="145"/>
      <c r="Y200" s="145"/>
      <c r="Z200" s="145"/>
    </row>
    <row r="201" customFormat="false" ht="15.75" hidden="false" customHeight="true" outlineLevel="0" collapsed="false">
      <c r="A201" s="145"/>
      <c r="B201" s="145"/>
      <c r="C201" s="145"/>
      <c r="D201" s="145"/>
      <c r="E201" s="145"/>
      <c r="F201" s="145"/>
      <c r="G201" s="145"/>
      <c r="H201" s="145"/>
      <c r="I201" s="145"/>
      <c r="J201" s="145"/>
      <c r="K201" s="145"/>
      <c r="L201" s="145"/>
      <c r="M201" s="145"/>
      <c r="N201" s="145"/>
      <c r="O201" s="145"/>
      <c r="P201" s="145"/>
      <c r="Q201" s="145"/>
      <c r="R201" s="145"/>
      <c r="S201" s="145"/>
      <c r="T201" s="145"/>
      <c r="U201" s="145"/>
      <c r="V201" s="145"/>
      <c r="W201" s="145"/>
      <c r="X201" s="145"/>
      <c r="Y201" s="145"/>
      <c r="Z201" s="145"/>
    </row>
    <row r="202" customFormat="false" ht="15.75" hidden="false" customHeight="true" outlineLevel="0" collapsed="false">
      <c r="A202" s="145"/>
      <c r="B202" s="145"/>
      <c r="C202" s="145"/>
      <c r="D202" s="145"/>
      <c r="E202" s="145"/>
      <c r="F202" s="145"/>
      <c r="G202" s="145"/>
      <c r="H202" s="145"/>
      <c r="I202" s="145"/>
      <c r="J202" s="145"/>
      <c r="K202" s="145"/>
      <c r="L202" s="145"/>
      <c r="M202" s="145"/>
      <c r="N202" s="145"/>
      <c r="O202" s="145"/>
      <c r="P202" s="145"/>
      <c r="Q202" s="145"/>
      <c r="R202" s="145"/>
      <c r="S202" s="145"/>
      <c r="T202" s="145"/>
      <c r="U202" s="145"/>
      <c r="V202" s="145"/>
      <c r="W202" s="145"/>
      <c r="X202" s="145"/>
      <c r="Y202" s="145"/>
      <c r="Z202" s="145"/>
    </row>
    <row r="203" customFormat="false" ht="15.75" hidden="false" customHeight="true" outlineLevel="0" collapsed="false">
      <c r="A203" s="145"/>
      <c r="B203" s="145"/>
      <c r="C203" s="145"/>
      <c r="D203" s="145"/>
      <c r="E203" s="145"/>
      <c r="F203" s="145"/>
      <c r="G203" s="145"/>
      <c r="H203" s="145"/>
      <c r="I203" s="145"/>
      <c r="J203" s="145"/>
      <c r="K203" s="145"/>
      <c r="L203" s="145"/>
      <c r="M203" s="145"/>
      <c r="N203" s="145"/>
      <c r="O203" s="145"/>
      <c r="P203" s="145"/>
      <c r="Q203" s="145"/>
      <c r="R203" s="145"/>
      <c r="S203" s="145"/>
      <c r="T203" s="145"/>
      <c r="U203" s="145"/>
      <c r="V203" s="145"/>
      <c r="W203" s="145"/>
      <c r="X203" s="145"/>
      <c r="Y203" s="145"/>
      <c r="Z203" s="145"/>
    </row>
    <row r="204" customFormat="false" ht="15.75" hidden="false" customHeight="true" outlineLevel="0" collapsed="false">
      <c r="A204" s="145"/>
      <c r="B204" s="145"/>
      <c r="C204" s="145"/>
      <c r="D204" s="145"/>
      <c r="E204" s="145"/>
      <c r="F204" s="145"/>
      <c r="G204" s="145"/>
      <c r="H204" s="145"/>
      <c r="I204" s="145"/>
      <c r="J204" s="145"/>
      <c r="K204" s="145"/>
      <c r="L204" s="145"/>
      <c r="M204" s="145"/>
      <c r="N204" s="145"/>
      <c r="O204" s="145"/>
      <c r="P204" s="145"/>
      <c r="Q204" s="145"/>
      <c r="R204" s="145"/>
      <c r="S204" s="145"/>
      <c r="T204" s="145"/>
      <c r="U204" s="145"/>
      <c r="V204" s="145"/>
      <c r="W204" s="145"/>
      <c r="X204" s="145"/>
      <c r="Y204" s="145"/>
      <c r="Z204" s="145"/>
    </row>
    <row r="205" customFormat="false" ht="15.75" hidden="false" customHeight="true" outlineLevel="0" collapsed="false">
      <c r="A205" s="145"/>
      <c r="B205" s="145"/>
      <c r="C205" s="145"/>
      <c r="D205" s="145"/>
      <c r="E205" s="145"/>
      <c r="F205" s="145"/>
      <c r="G205" s="145"/>
      <c r="H205" s="145"/>
      <c r="I205" s="145"/>
      <c r="J205" s="145"/>
      <c r="K205" s="145"/>
      <c r="L205" s="145"/>
      <c r="M205" s="145"/>
      <c r="N205" s="145"/>
      <c r="O205" s="145"/>
      <c r="P205" s="145"/>
      <c r="Q205" s="145"/>
      <c r="R205" s="145"/>
      <c r="S205" s="145"/>
      <c r="T205" s="145"/>
      <c r="U205" s="145"/>
      <c r="V205" s="145"/>
      <c r="W205" s="145"/>
      <c r="X205" s="145"/>
      <c r="Y205" s="145"/>
      <c r="Z205" s="145"/>
    </row>
    <row r="206" customFormat="false" ht="15.75" hidden="false" customHeight="true" outlineLevel="0" collapsed="false">
      <c r="A206" s="145"/>
      <c r="B206" s="145"/>
      <c r="C206" s="145"/>
      <c r="D206" s="145"/>
      <c r="E206" s="145"/>
      <c r="F206" s="145"/>
      <c r="G206" s="145"/>
      <c r="H206" s="145"/>
      <c r="I206" s="145"/>
      <c r="J206" s="145"/>
      <c r="K206" s="145"/>
      <c r="L206" s="145"/>
      <c r="M206" s="145"/>
      <c r="N206" s="145"/>
      <c r="O206" s="145"/>
      <c r="P206" s="145"/>
      <c r="Q206" s="145"/>
      <c r="R206" s="145"/>
      <c r="S206" s="145"/>
      <c r="T206" s="145"/>
      <c r="U206" s="145"/>
      <c r="V206" s="145"/>
      <c r="W206" s="145"/>
      <c r="X206" s="145"/>
      <c r="Y206" s="145"/>
      <c r="Z206" s="145"/>
    </row>
    <row r="207" customFormat="false" ht="15.75" hidden="false" customHeight="true" outlineLevel="0" collapsed="false">
      <c r="A207" s="145"/>
      <c r="B207" s="145"/>
      <c r="C207" s="145"/>
      <c r="D207" s="145"/>
      <c r="E207" s="145"/>
      <c r="F207" s="145"/>
      <c r="G207" s="145"/>
      <c r="H207" s="145"/>
      <c r="I207" s="145"/>
      <c r="J207" s="145"/>
      <c r="K207" s="145"/>
      <c r="L207" s="145"/>
      <c r="M207" s="145"/>
      <c r="N207" s="145"/>
      <c r="O207" s="145"/>
      <c r="P207" s="145"/>
      <c r="Q207" s="145"/>
      <c r="R207" s="145"/>
      <c r="S207" s="145"/>
      <c r="T207" s="145"/>
      <c r="U207" s="145"/>
      <c r="V207" s="145"/>
      <c r="W207" s="145"/>
      <c r="X207" s="145"/>
      <c r="Y207" s="145"/>
      <c r="Z207" s="145"/>
    </row>
    <row r="208" customFormat="false" ht="15.75" hidden="false" customHeight="true" outlineLevel="0" collapsed="false">
      <c r="A208" s="145"/>
      <c r="B208" s="145"/>
      <c r="C208" s="145"/>
      <c r="D208" s="145"/>
      <c r="E208" s="145"/>
      <c r="F208" s="145"/>
      <c r="G208" s="145"/>
      <c r="H208" s="145"/>
      <c r="I208" s="145"/>
      <c r="J208" s="145"/>
      <c r="K208" s="145"/>
      <c r="L208" s="145"/>
      <c r="M208" s="145"/>
      <c r="N208" s="145"/>
      <c r="O208" s="145"/>
      <c r="P208" s="145"/>
      <c r="Q208" s="145"/>
      <c r="R208" s="145"/>
      <c r="S208" s="145"/>
      <c r="T208" s="145"/>
      <c r="U208" s="145"/>
      <c r="V208" s="145"/>
      <c r="W208" s="145"/>
      <c r="X208" s="145"/>
      <c r="Y208" s="145"/>
      <c r="Z208" s="145"/>
    </row>
    <row r="209" customFormat="false" ht="15.75" hidden="false" customHeight="true" outlineLevel="0" collapsed="false">
      <c r="A209" s="145"/>
      <c r="B209" s="145"/>
      <c r="C209" s="145"/>
      <c r="D209" s="145"/>
      <c r="E209" s="145"/>
      <c r="F209" s="145"/>
      <c r="G209" s="145"/>
      <c r="H209" s="145"/>
      <c r="I209" s="145"/>
      <c r="J209" s="145"/>
      <c r="K209" s="145"/>
      <c r="L209" s="145"/>
      <c r="M209" s="145"/>
      <c r="N209" s="145"/>
      <c r="O209" s="145"/>
      <c r="P209" s="145"/>
      <c r="Q209" s="145"/>
      <c r="R209" s="145"/>
      <c r="S209" s="145"/>
      <c r="T209" s="145"/>
      <c r="U209" s="145"/>
      <c r="V209" s="145"/>
      <c r="W209" s="145"/>
      <c r="X209" s="145"/>
      <c r="Y209" s="145"/>
      <c r="Z209" s="145"/>
    </row>
    <row r="210" customFormat="false" ht="15.75" hidden="false" customHeight="true" outlineLevel="0" collapsed="false">
      <c r="A210" s="145"/>
      <c r="B210" s="145"/>
      <c r="C210" s="145"/>
      <c r="D210" s="145"/>
      <c r="E210" s="145"/>
      <c r="F210" s="145"/>
      <c r="G210" s="145"/>
      <c r="H210" s="145"/>
      <c r="I210" s="145"/>
      <c r="J210" s="145"/>
      <c r="K210" s="145"/>
      <c r="L210" s="145"/>
      <c r="M210" s="145"/>
      <c r="N210" s="145"/>
      <c r="O210" s="145"/>
      <c r="P210" s="145"/>
      <c r="Q210" s="145"/>
      <c r="R210" s="145"/>
      <c r="S210" s="145"/>
      <c r="T210" s="145"/>
      <c r="U210" s="145"/>
      <c r="V210" s="145"/>
      <c r="W210" s="145"/>
      <c r="X210" s="145"/>
      <c r="Y210" s="145"/>
      <c r="Z210" s="145"/>
    </row>
    <row r="211" customFormat="false" ht="15.75" hidden="false" customHeight="true" outlineLevel="0" collapsed="false">
      <c r="A211" s="145"/>
      <c r="B211" s="145"/>
      <c r="C211" s="145"/>
      <c r="D211" s="145"/>
      <c r="E211" s="145"/>
      <c r="F211" s="145"/>
      <c r="G211" s="145"/>
      <c r="H211" s="145"/>
      <c r="I211" s="145"/>
      <c r="J211" s="145"/>
      <c r="K211" s="145"/>
      <c r="L211" s="145"/>
      <c r="M211" s="145"/>
      <c r="N211" s="145"/>
      <c r="O211" s="145"/>
      <c r="P211" s="145"/>
      <c r="Q211" s="145"/>
      <c r="R211" s="145"/>
      <c r="S211" s="145"/>
      <c r="T211" s="145"/>
      <c r="U211" s="145"/>
      <c r="V211" s="145"/>
      <c r="W211" s="145"/>
      <c r="X211" s="145"/>
      <c r="Y211" s="145"/>
      <c r="Z211" s="145"/>
    </row>
    <row r="212" customFormat="false" ht="15.75" hidden="false" customHeight="true" outlineLevel="0" collapsed="false">
      <c r="A212" s="145"/>
      <c r="B212" s="145"/>
      <c r="C212" s="145"/>
      <c r="D212" s="145"/>
      <c r="E212" s="145"/>
      <c r="F212" s="145"/>
      <c r="G212" s="145"/>
      <c r="H212" s="145"/>
      <c r="I212" s="145"/>
      <c r="J212" s="145"/>
      <c r="K212" s="145"/>
      <c r="L212" s="145"/>
      <c r="M212" s="145"/>
      <c r="N212" s="145"/>
      <c r="O212" s="145"/>
      <c r="P212" s="145"/>
      <c r="Q212" s="145"/>
      <c r="R212" s="145"/>
      <c r="S212" s="145"/>
      <c r="T212" s="145"/>
      <c r="U212" s="145"/>
      <c r="V212" s="145"/>
      <c r="W212" s="145"/>
      <c r="X212" s="145"/>
      <c r="Y212" s="145"/>
      <c r="Z212" s="145"/>
    </row>
    <row r="213" customFormat="false" ht="15.75" hidden="false" customHeight="true" outlineLevel="0" collapsed="false">
      <c r="A213" s="145"/>
      <c r="B213" s="145"/>
      <c r="C213" s="145"/>
      <c r="D213" s="145"/>
      <c r="E213" s="145"/>
      <c r="F213" s="145"/>
      <c r="G213" s="145"/>
      <c r="H213" s="145"/>
      <c r="I213" s="145"/>
      <c r="J213" s="145"/>
      <c r="K213" s="145"/>
      <c r="L213" s="145"/>
      <c r="M213" s="145"/>
      <c r="N213" s="145"/>
      <c r="O213" s="145"/>
      <c r="P213" s="145"/>
      <c r="Q213" s="145"/>
      <c r="R213" s="145"/>
      <c r="S213" s="145"/>
      <c r="T213" s="145"/>
      <c r="U213" s="145"/>
      <c r="V213" s="145"/>
      <c r="W213" s="145"/>
      <c r="X213" s="145"/>
      <c r="Y213" s="145"/>
      <c r="Z213" s="145"/>
    </row>
    <row r="214" customFormat="false" ht="15.75" hidden="false" customHeight="true" outlineLevel="0" collapsed="false">
      <c r="A214" s="145"/>
      <c r="B214" s="145"/>
      <c r="C214" s="145"/>
      <c r="D214" s="145"/>
      <c r="E214" s="145"/>
      <c r="F214" s="145"/>
      <c r="G214" s="145"/>
      <c r="H214" s="145"/>
      <c r="I214" s="145"/>
      <c r="J214" s="145"/>
      <c r="K214" s="145"/>
      <c r="L214" s="145"/>
      <c r="M214" s="145"/>
      <c r="N214" s="145"/>
      <c r="O214" s="145"/>
      <c r="P214" s="145"/>
      <c r="Q214" s="145"/>
      <c r="R214" s="145"/>
      <c r="S214" s="145"/>
      <c r="T214" s="145"/>
      <c r="U214" s="145"/>
      <c r="V214" s="145"/>
      <c r="W214" s="145"/>
      <c r="X214" s="145"/>
      <c r="Y214" s="145"/>
      <c r="Z214" s="145"/>
    </row>
    <row r="215" customFormat="false" ht="15.75" hidden="false" customHeight="true" outlineLevel="0" collapsed="false">
      <c r="A215" s="145"/>
      <c r="B215" s="145"/>
      <c r="C215" s="145"/>
      <c r="D215" s="145"/>
      <c r="E215" s="145"/>
      <c r="F215" s="145"/>
      <c r="G215" s="145"/>
      <c r="H215" s="145"/>
      <c r="I215" s="145"/>
      <c r="J215" s="145"/>
      <c r="K215" s="145"/>
      <c r="L215" s="145"/>
      <c r="M215" s="145"/>
      <c r="N215" s="145"/>
      <c r="O215" s="145"/>
      <c r="P215" s="145"/>
      <c r="Q215" s="145"/>
      <c r="R215" s="145"/>
      <c r="S215" s="145"/>
      <c r="T215" s="145"/>
      <c r="U215" s="145"/>
      <c r="V215" s="145"/>
      <c r="W215" s="145"/>
      <c r="X215" s="145"/>
      <c r="Y215" s="145"/>
      <c r="Z215" s="145"/>
    </row>
    <row r="216" customFormat="false" ht="15.75" hidden="false" customHeight="true" outlineLevel="0" collapsed="false">
      <c r="A216" s="145"/>
      <c r="B216" s="145"/>
      <c r="C216" s="145"/>
      <c r="D216" s="145"/>
      <c r="E216" s="145"/>
      <c r="F216" s="145"/>
      <c r="G216" s="145"/>
      <c r="H216" s="145"/>
      <c r="I216" s="145"/>
      <c r="J216" s="145"/>
      <c r="K216" s="145"/>
      <c r="L216" s="145"/>
      <c r="M216" s="145"/>
      <c r="N216" s="145"/>
      <c r="O216" s="145"/>
      <c r="P216" s="145"/>
      <c r="Q216" s="145"/>
      <c r="R216" s="145"/>
      <c r="S216" s="145"/>
      <c r="T216" s="145"/>
      <c r="U216" s="145"/>
      <c r="V216" s="145"/>
      <c r="W216" s="145"/>
      <c r="X216" s="145"/>
      <c r="Y216" s="145"/>
      <c r="Z216" s="145"/>
    </row>
    <row r="217" customFormat="false" ht="15.75" hidden="false" customHeight="true" outlineLevel="0" collapsed="false">
      <c r="A217" s="145"/>
      <c r="B217" s="145"/>
      <c r="C217" s="145"/>
      <c r="D217" s="145"/>
      <c r="E217" s="145"/>
      <c r="F217" s="145"/>
      <c r="G217" s="145"/>
      <c r="H217" s="145"/>
      <c r="I217" s="145"/>
      <c r="J217" s="145"/>
      <c r="K217" s="145"/>
      <c r="L217" s="145"/>
      <c r="M217" s="145"/>
      <c r="N217" s="145"/>
      <c r="O217" s="145"/>
      <c r="P217" s="145"/>
      <c r="Q217" s="145"/>
      <c r="R217" s="145"/>
      <c r="S217" s="145"/>
      <c r="T217" s="145"/>
      <c r="U217" s="145"/>
      <c r="V217" s="145"/>
      <c r="W217" s="145"/>
      <c r="X217" s="145"/>
      <c r="Y217" s="145"/>
      <c r="Z217" s="145"/>
    </row>
    <row r="218" customFormat="false" ht="15.75" hidden="false" customHeight="true" outlineLevel="0" collapsed="false">
      <c r="A218" s="145"/>
      <c r="B218" s="145"/>
      <c r="C218" s="145"/>
      <c r="D218" s="145"/>
      <c r="E218" s="145"/>
      <c r="F218" s="145"/>
      <c r="G218" s="145"/>
      <c r="H218" s="145"/>
      <c r="I218" s="145"/>
      <c r="J218" s="145"/>
      <c r="K218" s="145"/>
      <c r="L218" s="145"/>
      <c r="M218" s="145"/>
      <c r="N218" s="145"/>
      <c r="O218" s="145"/>
      <c r="P218" s="145"/>
      <c r="Q218" s="145"/>
      <c r="R218" s="145"/>
      <c r="S218" s="145"/>
      <c r="T218" s="145"/>
      <c r="U218" s="145"/>
      <c r="V218" s="145"/>
      <c r="W218" s="145"/>
      <c r="X218" s="145"/>
      <c r="Y218" s="145"/>
      <c r="Z218" s="145"/>
    </row>
    <row r="219" customFormat="false" ht="15.75" hidden="false" customHeight="true" outlineLevel="0" collapsed="false">
      <c r="A219" s="145"/>
      <c r="B219" s="145"/>
      <c r="C219" s="145"/>
      <c r="D219" s="145"/>
      <c r="E219" s="145"/>
      <c r="F219" s="145"/>
      <c r="G219" s="145"/>
      <c r="H219" s="145"/>
      <c r="I219" s="145"/>
      <c r="J219" s="145"/>
      <c r="K219" s="145"/>
      <c r="L219" s="145"/>
      <c r="M219" s="145"/>
      <c r="N219" s="145"/>
      <c r="O219" s="145"/>
      <c r="P219" s="145"/>
      <c r="Q219" s="145"/>
      <c r="R219" s="145"/>
      <c r="S219" s="145"/>
      <c r="T219" s="145"/>
      <c r="U219" s="145"/>
      <c r="V219" s="145"/>
      <c r="W219" s="145"/>
      <c r="X219" s="145"/>
      <c r="Y219" s="145"/>
      <c r="Z219" s="145"/>
    </row>
    <row r="220" customFormat="false" ht="15.75" hidden="false" customHeight="true" outlineLevel="0" collapsed="false">
      <c r="A220" s="145"/>
      <c r="B220" s="145"/>
      <c r="C220" s="145"/>
      <c r="D220" s="145"/>
      <c r="E220" s="145"/>
      <c r="F220" s="145"/>
      <c r="G220" s="145"/>
      <c r="H220" s="145"/>
      <c r="I220" s="145"/>
      <c r="J220" s="145"/>
      <c r="K220" s="145"/>
      <c r="L220" s="145"/>
      <c r="M220" s="145"/>
      <c r="N220" s="145"/>
      <c r="O220" s="145"/>
      <c r="P220" s="145"/>
      <c r="Q220" s="145"/>
      <c r="R220" s="145"/>
      <c r="S220" s="145"/>
      <c r="T220" s="145"/>
      <c r="U220" s="145"/>
      <c r="V220" s="145"/>
      <c r="W220" s="145"/>
      <c r="X220" s="145"/>
      <c r="Y220" s="145"/>
      <c r="Z220" s="145"/>
    </row>
    <row r="221" customFormat="false" ht="15.75" hidden="false" customHeight="true" outlineLevel="0" collapsed="false">
      <c r="A221" s="145"/>
      <c r="B221" s="145"/>
      <c r="C221" s="145"/>
      <c r="D221" s="145"/>
      <c r="E221" s="145"/>
      <c r="F221" s="145"/>
      <c r="G221" s="145"/>
      <c r="H221" s="145"/>
      <c r="I221" s="145"/>
      <c r="J221" s="145"/>
      <c r="K221" s="145"/>
      <c r="L221" s="145"/>
      <c r="M221" s="145"/>
      <c r="N221" s="145"/>
      <c r="O221" s="145"/>
      <c r="P221" s="145"/>
      <c r="Q221" s="145"/>
      <c r="R221" s="145"/>
      <c r="S221" s="145"/>
      <c r="T221" s="145"/>
      <c r="U221" s="145"/>
      <c r="V221" s="145"/>
      <c r="W221" s="145"/>
      <c r="X221" s="145"/>
      <c r="Y221" s="145"/>
      <c r="Z221" s="145"/>
    </row>
    <row r="222" customFormat="false" ht="15.75" hidden="false" customHeight="true" outlineLevel="0" collapsed="false">
      <c r="A222" s="145"/>
      <c r="B222" s="145"/>
      <c r="C222" s="145"/>
      <c r="D222" s="145"/>
      <c r="E222" s="145"/>
      <c r="F222" s="145"/>
      <c r="G222" s="145"/>
      <c r="H222" s="145"/>
      <c r="I222" s="145"/>
      <c r="J222" s="145"/>
      <c r="K222" s="145"/>
      <c r="L222" s="145"/>
      <c r="M222" s="145"/>
      <c r="N222" s="145"/>
      <c r="O222" s="145"/>
      <c r="P222" s="145"/>
      <c r="Q222" s="145"/>
      <c r="R222" s="145"/>
      <c r="S222" s="145"/>
      <c r="T222" s="145"/>
      <c r="U222" s="145"/>
      <c r="V222" s="145"/>
      <c r="W222" s="145"/>
      <c r="X222" s="145"/>
      <c r="Y222" s="145"/>
      <c r="Z222" s="145"/>
    </row>
    <row r="223" customFormat="false" ht="15.75" hidden="false" customHeight="true" outlineLevel="0" collapsed="false">
      <c r="A223" s="145"/>
      <c r="B223" s="145"/>
      <c r="C223" s="145"/>
      <c r="D223" s="145"/>
      <c r="E223" s="145"/>
      <c r="F223" s="145"/>
      <c r="G223" s="145"/>
      <c r="H223" s="145"/>
      <c r="I223" s="145"/>
      <c r="J223" s="145"/>
      <c r="K223" s="145"/>
      <c r="L223" s="145"/>
      <c r="M223" s="145"/>
      <c r="N223" s="145"/>
      <c r="O223" s="145"/>
      <c r="P223" s="145"/>
      <c r="Q223" s="145"/>
      <c r="R223" s="145"/>
      <c r="S223" s="145"/>
      <c r="T223" s="145"/>
      <c r="U223" s="145"/>
      <c r="V223" s="145"/>
      <c r="W223" s="145"/>
      <c r="X223" s="145"/>
      <c r="Y223" s="145"/>
      <c r="Z223" s="145"/>
    </row>
    <row r="224" customFormat="false" ht="15.75" hidden="false" customHeight="true" outlineLevel="0" collapsed="false">
      <c r="A224" s="145"/>
      <c r="B224" s="145"/>
      <c r="C224" s="145"/>
      <c r="D224" s="145"/>
      <c r="E224" s="145"/>
      <c r="F224" s="145"/>
      <c r="G224" s="145"/>
      <c r="H224" s="145"/>
      <c r="I224" s="145"/>
      <c r="J224" s="145"/>
      <c r="K224" s="145"/>
      <c r="L224" s="145"/>
      <c r="M224" s="145"/>
      <c r="N224" s="145"/>
      <c r="O224" s="145"/>
      <c r="P224" s="145"/>
      <c r="Q224" s="145"/>
      <c r="R224" s="145"/>
      <c r="S224" s="145"/>
      <c r="T224" s="145"/>
      <c r="U224" s="145"/>
      <c r="V224" s="145"/>
      <c r="W224" s="145"/>
      <c r="X224" s="145"/>
      <c r="Y224" s="145"/>
      <c r="Z224" s="145"/>
    </row>
    <row r="225" customFormat="false" ht="15.75" hidden="false" customHeight="true" outlineLevel="0" collapsed="false">
      <c r="A225" s="145"/>
      <c r="B225" s="145"/>
      <c r="C225" s="145"/>
      <c r="D225" s="145"/>
      <c r="E225" s="145"/>
      <c r="F225" s="145"/>
      <c r="G225" s="145"/>
      <c r="H225" s="145"/>
      <c r="I225" s="145"/>
      <c r="J225" s="145"/>
      <c r="K225" s="145"/>
      <c r="L225" s="145"/>
      <c r="M225" s="145"/>
      <c r="N225" s="145"/>
      <c r="O225" s="145"/>
      <c r="P225" s="145"/>
      <c r="Q225" s="145"/>
      <c r="R225" s="145"/>
      <c r="S225" s="145"/>
      <c r="T225" s="145"/>
      <c r="U225" s="145"/>
      <c r="V225" s="145"/>
      <c r="W225" s="145"/>
      <c r="X225" s="145"/>
      <c r="Y225" s="145"/>
      <c r="Z225" s="145"/>
    </row>
    <row r="226" customFormat="false" ht="15.75" hidden="false" customHeight="true" outlineLevel="0" collapsed="false">
      <c r="A226" s="145"/>
      <c r="B226" s="145"/>
      <c r="C226" s="145"/>
      <c r="D226" s="145"/>
      <c r="E226" s="145"/>
      <c r="F226" s="145"/>
      <c r="G226" s="145"/>
      <c r="H226" s="145"/>
      <c r="I226" s="145"/>
      <c r="J226" s="145"/>
      <c r="K226" s="145"/>
      <c r="L226" s="145"/>
      <c r="M226" s="145"/>
      <c r="N226" s="145"/>
      <c r="O226" s="145"/>
      <c r="P226" s="145"/>
      <c r="Q226" s="145"/>
      <c r="R226" s="145"/>
      <c r="S226" s="145"/>
      <c r="T226" s="145"/>
      <c r="U226" s="145"/>
      <c r="V226" s="145"/>
      <c r="W226" s="145"/>
      <c r="X226" s="145"/>
      <c r="Y226" s="145"/>
      <c r="Z226" s="145"/>
    </row>
    <row r="227" customFormat="false" ht="15.75" hidden="false" customHeight="true" outlineLevel="0" collapsed="false">
      <c r="A227" s="145"/>
      <c r="B227" s="145"/>
      <c r="C227" s="145"/>
      <c r="D227" s="145"/>
      <c r="E227" s="145"/>
      <c r="F227" s="145"/>
      <c r="G227" s="145"/>
      <c r="H227" s="145"/>
      <c r="I227" s="145"/>
      <c r="J227" s="145"/>
      <c r="K227" s="145"/>
      <c r="L227" s="145"/>
      <c r="M227" s="145"/>
      <c r="N227" s="145"/>
      <c r="O227" s="145"/>
      <c r="P227" s="145"/>
      <c r="Q227" s="145"/>
      <c r="R227" s="145"/>
      <c r="S227" s="145"/>
      <c r="T227" s="145"/>
      <c r="U227" s="145"/>
      <c r="V227" s="145"/>
      <c r="W227" s="145"/>
      <c r="X227" s="145"/>
      <c r="Y227" s="145"/>
      <c r="Z227" s="145"/>
    </row>
    <row r="228" customFormat="false" ht="15.75" hidden="false" customHeight="true" outlineLevel="0" collapsed="false">
      <c r="A228" s="145"/>
      <c r="B228" s="145"/>
      <c r="C228" s="145"/>
      <c r="D228" s="145"/>
      <c r="E228" s="145"/>
      <c r="F228" s="145"/>
      <c r="G228" s="145"/>
      <c r="H228" s="145"/>
      <c r="I228" s="145"/>
      <c r="J228" s="145"/>
      <c r="K228" s="145"/>
      <c r="L228" s="145"/>
      <c r="M228" s="145"/>
      <c r="N228" s="145"/>
      <c r="O228" s="145"/>
      <c r="P228" s="145"/>
      <c r="Q228" s="145"/>
      <c r="R228" s="145"/>
      <c r="S228" s="145"/>
      <c r="T228" s="145"/>
      <c r="U228" s="145"/>
      <c r="V228" s="145"/>
      <c r="W228" s="145"/>
      <c r="X228" s="145"/>
      <c r="Y228" s="145"/>
      <c r="Z228" s="145"/>
    </row>
    <row r="229" customFormat="false" ht="15.75" hidden="false" customHeight="true" outlineLevel="0" collapsed="false">
      <c r="A229" s="145"/>
      <c r="B229" s="145"/>
      <c r="C229" s="145"/>
      <c r="D229" s="145"/>
      <c r="E229" s="145"/>
      <c r="F229" s="145"/>
      <c r="G229" s="145"/>
      <c r="H229" s="145"/>
      <c r="I229" s="145"/>
      <c r="J229" s="145"/>
      <c r="K229" s="145"/>
      <c r="L229" s="145"/>
      <c r="M229" s="145"/>
      <c r="N229" s="145"/>
      <c r="O229" s="145"/>
      <c r="P229" s="145"/>
      <c r="Q229" s="145"/>
      <c r="R229" s="145"/>
      <c r="S229" s="145"/>
      <c r="T229" s="145"/>
      <c r="U229" s="145"/>
      <c r="V229" s="145"/>
      <c r="W229" s="145"/>
      <c r="X229" s="145"/>
      <c r="Y229" s="145"/>
      <c r="Z229" s="145"/>
    </row>
    <row r="230" customFormat="false" ht="15.75" hidden="false" customHeight="true" outlineLevel="0" collapsed="false">
      <c r="A230" s="145"/>
      <c r="B230" s="145"/>
      <c r="C230" s="145"/>
      <c r="D230" s="145"/>
      <c r="E230" s="145"/>
      <c r="F230" s="145"/>
      <c r="G230" s="145"/>
      <c r="H230" s="145"/>
      <c r="I230" s="145"/>
      <c r="J230" s="145"/>
      <c r="K230" s="145"/>
      <c r="L230" s="145"/>
      <c r="M230" s="145"/>
      <c r="N230" s="145"/>
      <c r="O230" s="145"/>
      <c r="P230" s="145"/>
      <c r="Q230" s="145"/>
      <c r="R230" s="145"/>
      <c r="S230" s="145"/>
      <c r="T230" s="145"/>
      <c r="U230" s="145"/>
      <c r="V230" s="145"/>
      <c r="W230" s="145"/>
      <c r="X230" s="145"/>
      <c r="Y230" s="145"/>
      <c r="Z230" s="145"/>
    </row>
    <row r="231" customFormat="false" ht="15.75" hidden="false" customHeight="true" outlineLevel="0" collapsed="false">
      <c r="A231" s="145"/>
      <c r="B231" s="145"/>
      <c r="C231" s="145"/>
      <c r="D231" s="145"/>
      <c r="E231" s="145"/>
      <c r="F231" s="145"/>
      <c r="G231" s="145"/>
      <c r="H231" s="145"/>
      <c r="I231" s="145"/>
      <c r="J231" s="145"/>
      <c r="K231" s="145"/>
      <c r="L231" s="145"/>
      <c r="M231" s="145"/>
      <c r="N231" s="145"/>
      <c r="O231" s="145"/>
      <c r="P231" s="145"/>
      <c r="Q231" s="145"/>
      <c r="R231" s="145"/>
      <c r="S231" s="145"/>
      <c r="T231" s="145"/>
      <c r="U231" s="145"/>
      <c r="V231" s="145"/>
      <c r="W231" s="145"/>
      <c r="X231" s="145"/>
      <c r="Y231" s="145"/>
      <c r="Z231" s="145"/>
    </row>
    <row r="232" customFormat="false" ht="15.75" hidden="false" customHeight="true" outlineLevel="0" collapsed="false">
      <c r="A232" s="145"/>
      <c r="B232" s="145"/>
      <c r="C232" s="145"/>
      <c r="D232" s="145"/>
      <c r="E232" s="145"/>
      <c r="F232" s="145"/>
      <c r="G232" s="145"/>
      <c r="H232" s="145"/>
      <c r="I232" s="145"/>
      <c r="J232" s="145"/>
      <c r="K232" s="145"/>
      <c r="L232" s="145"/>
      <c r="M232" s="145"/>
      <c r="N232" s="145"/>
      <c r="O232" s="145"/>
      <c r="P232" s="145"/>
      <c r="Q232" s="145"/>
      <c r="R232" s="145"/>
      <c r="S232" s="145"/>
      <c r="T232" s="145"/>
      <c r="U232" s="145"/>
      <c r="V232" s="145"/>
      <c r="W232" s="145"/>
      <c r="X232" s="145"/>
      <c r="Y232" s="145"/>
      <c r="Z232" s="145"/>
    </row>
    <row r="233" customFormat="false" ht="15.75" hidden="false" customHeight="true" outlineLevel="0" collapsed="false">
      <c r="A233" s="145"/>
      <c r="B233" s="145"/>
      <c r="C233" s="145"/>
      <c r="D233" s="145"/>
      <c r="E233" s="145"/>
      <c r="F233" s="145"/>
      <c r="G233" s="145"/>
      <c r="H233" s="145"/>
      <c r="I233" s="145"/>
      <c r="J233" s="145"/>
      <c r="K233" s="145"/>
      <c r="L233" s="145"/>
      <c r="M233" s="145"/>
      <c r="N233" s="145"/>
      <c r="O233" s="145"/>
      <c r="P233" s="145"/>
      <c r="Q233" s="145"/>
      <c r="R233" s="145"/>
      <c r="S233" s="145"/>
      <c r="T233" s="145"/>
      <c r="U233" s="145"/>
      <c r="V233" s="145"/>
      <c r="W233" s="145"/>
      <c r="X233" s="145"/>
      <c r="Y233" s="145"/>
      <c r="Z233" s="145"/>
    </row>
    <row r="234" customFormat="false" ht="15.75" hidden="false" customHeight="true" outlineLevel="0" collapsed="false">
      <c r="A234" s="145"/>
      <c r="B234" s="145"/>
      <c r="C234" s="145"/>
      <c r="D234" s="145"/>
      <c r="E234" s="145"/>
      <c r="F234" s="145"/>
      <c r="G234" s="145"/>
      <c r="H234" s="145"/>
      <c r="I234" s="145"/>
      <c r="J234" s="145"/>
      <c r="K234" s="145"/>
      <c r="L234" s="145"/>
      <c r="M234" s="145"/>
      <c r="N234" s="145"/>
      <c r="O234" s="145"/>
      <c r="P234" s="145"/>
      <c r="Q234" s="145"/>
      <c r="R234" s="145"/>
      <c r="S234" s="145"/>
      <c r="T234" s="145"/>
      <c r="U234" s="145"/>
      <c r="V234" s="145"/>
      <c r="W234" s="145"/>
      <c r="X234" s="145"/>
      <c r="Y234" s="145"/>
      <c r="Z234" s="145"/>
    </row>
    <row r="235" customFormat="false" ht="15.75" hidden="false" customHeight="true" outlineLevel="0" collapsed="false">
      <c r="A235" s="145"/>
      <c r="B235" s="145"/>
      <c r="C235" s="145"/>
      <c r="D235" s="145"/>
      <c r="E235" s="145"/>
      <c r="F235" s="145"/>
      <c r="G235" s="145"/>
      <c r="H235" s="145"/>
      <c r="I235" s="145"/>
      <c r="J235" s="145"/>
      <c r="K235" s="145"/>
      <c r="L235" s="145"/>
      <c r="M235" s="145"/>
      <c r="N235" s="145"/>
      <c r="O235" s="145"/>
      <c r="P235" s="145"/>
      <c r="Q235" s="145"/>
      <c r="R235" s="145"/>
      <c r="S235" s="145"/>
      <c r="T235" s="145"/>
      <c r="U235" s="145"/>
      <c r="V235" s="145"/>
      <c r="W235" s="145"/>
      <c r="X235" s="145"/>
      <c r="Y235" s="145"/>
      <c r="Z235" s="145"/>
    </row>
    <row r="236" customFormat="false" ht="15.75" hidden="false" customHeight="true" outlineLevel="0" collapsed="false">
      <c r="A236" s="145"/>
      <c r="B236" s="145"/>
      <c r="C236" s="145"/>
      <c r="D236" s="145"/>
      <c r="E236" s="145"/>
      <c r="F236" s="145"/>
      <c r="G236" s="145"/>
      <c r="H236" s="145"/>
      <c r="I236" s="145"/>
      <c r="J236" s="145"/>
      <c r="K236" s="145"/>
      <c r="L236" s="145"/>
      <c r="M236" s="145"/>
      <c r="N236" s="145"/>
      <c r="O236" s="145"/>
      <c r="P236" s="145"/>
      <c r="Q236" s="145"/>
      <c r="R236" s="145"/>
      <c r="S236" s="145"/>
      <c r="T236" s="145"/>
      <c r="U236" s="145"/>
      <c r="V236" s="145"/>
      <c r="W236" s="145"/>
      <c r="X236" s="145"/>
      <c r="Y236" s="145"/>
      <c r="Z236" s="145"/>
    </row>
    <row r="237" customFormat="false" ht="15.75" hidden="false" customHeight="true" outlineLevel="0" collapsed="false">
      <c r="A237" s="145"/>
      <c r="B237" s="145"/>
      <c r="C237" s="145"/>
      <c r="D237" s="145"/>
      <c r="E237" s="145"/>
      <c r="F237" s="145"/>
      <c r="G237" s="145"/>
      <c r="H237" s="145"/>
      <c r="I237" s="145"/>
      <c r="J237" s="145"/>
      <c r="K237" s="145"/>
      <c r="L237" s="145"/>
      <c r="M237" s="145"/>
      <c r="N237" s="145"/>
      <c r="O237" s="145"/>
      <c r="P237" s="145"/>
      <c r="Q237" s="145"/>
      <c r="R237" s="145"/>
      <c r="S237" s="145"/>
      <c r="T237" s="145"/>
      <c r="U237" s="145"/>
      <c r="V237" s="145"/>
      <c r="W237" s="145"/>
      <c r="X237" s="145"/>
      <c r="Y237" s="145"/>
      <c r="Z237" s="145"/>
    </row>
    <row r="238" customFormat="false" ht="15.75" hidden="false" customHeight="true" outlineLevel="0" collapsed="false">
      <c r="A238" s="145"/>
      <c r="B238" s="145"/>
      <c r="C238" s="145"/>
      <c r="D238" s="145"/>
      <c r="E238" s="145"/>
      <c r="F238" s="145"/>
      <c r="G238" s="145"/>
      <c r="H238" s="145"/>
      <c r="I238" s="145"/>
      <c r="J238" s="145"/>
      <c r="K238" s="145"/>
      <c r="L238" s="145"/>
      <c r="M238" s="145"/>
      <c r="N238" s="145"/>
      <c r="O238" s="145"/>
      <c r="P238" s="145"/>
      <c r="Q238" s="145"/>
      <c r="R238" s="145"/>
      <c r="S238" s="145"/>
      <c r="T238" s="145"/>
      <c r="U238" s="145"/>
      <c r="V238" s="145"/>
      <c r="W238" s="145"/>
      <c r="X238" s="145"/>
      <c r="Y238" s="145"/>
      <c r="Z238" s="145"/>
    </row>
    <row r="239" customFormat="false" ht="15.75" hidden="false" customHeight="true" outlineLevel="0" collapsed="false">
      <c r="A239" s="145"/>
      <c r="B239" s="145"/>
      <c r="C239" s="145"/>
      <c r="D239" s="145"/>
      <c r="E239" s="145"/>
      <c r="F239" s="145"/>
      <c r="G239" s="145"/>
      <c r="H239" s="145"/>
      <c r="I239" s="145"/>
      <c r="J239" s="145"/>
      <c r="K239" s="145"/>
      <c r="L239" s="145"/>
      <c r="M239" s="145"/>
      <c r="N239" s="145"/>
      <c r="O239" s="145"/>
      <c r="P239" s="145"/>
      <c r="Q239" s="145"/>
      <c r="R239" s="145"/>
      <c r="S239" s="145"/>
      <c r="T239" s="145"/>
      <c r="U239" s="145"/>
      <c r="V239" s="145"/>
      <c r="W239" s="145"/>
      <c r="X239" s="145"/>
      <c r="Y239" s="145"/>
      <c r="Z239" s="145"/>
    </row>
    <row r="240" customFormat="false" ht="15.75" hidden="false" customHeight="true" outlineLevel="0" collapsed="false">
      <c r="A240" s="145"/>
      <c r="B240" s="145"/>
      <c r="C240" s="145"/>
      <c r="D240" s="145"/>
      <c r="E240" s="145"/>
      <c r="F240" s="145"/>
      <c r="G240" s="145"/>
      <c r="H240" s="145"/>
      <c r="I240" s="145"/>
      <c r="J240" s="145"/>
      <c r="K240" s="145"/>
      <c r="L240" s="145"/>
      <c r="M240" s="145"/>
      <c r="N240" s="145"/>
      <c r="O240" s="145"/>
      <c r="P240" s="145"/>
      <c r="Q240" s="145"/>
      <c r="R240" s="145"/>
      <c r="S240" s="145"/>
      <c r="T240" s="145"/>
      <c r="U240" s="145"/>
      <c r="V240" s="145"/>
      <c r="W240" s="145"/>
      <c r="X240" s="145"/>
      <c r="Y240" s="145"/>
      <c r="Z240" s="145"/>
    </row>
    <row r="241" customFormat="false" ht="15.75" hidden="false" customHeight="true" outlineLevel="0" collapsed="false">
      <c r="A241" s="145"/>
      <c r="B241" s="145"/>
      <c r="C241" s="145"/>
      <c r="D241" s="145"/>
      <c r="E241" s="145"/>
      <c r="F241" s="145"/>
      <c r="G241" s="145"/>
      <c r="H241" s="145"/>
      <c r="I241" s="145"/>
      <c r="J241" s="145"/>
      <c r="K241" s="145"/>
      <c r="L241" s="145"/>
      <c r="M241" s="145"/>
      <c r="N241" s="145"/>
      <c r="O241" s="145"/>
      <c r="P241" s="145"/>
      <c r="Q241" s="145"/>
      <c r="R241" s="145"/>
      <c r="S241" s="145"/>
      <c r="T241" s="145"/>
      <c r="U241" s="145"/>
      <c r="V241" s="145"/>
      <c r="W241" s="145"/>
      <c r="X241" s="145"/>
      <c r="Y241" s="145"/>
      <c r="Z241" s="145"/>
    </row>
    <row r="242" customFormat="false" ht="15.75" hidden="false" customHeight="true" outlineLevel="0" collapsed="false">
      <c r="A242" s="145"/>
      <c r="B242" s="145"/>
      <c r="C242" s="145"/>
      <c r="D242" s="145"/>
      <c r="E242" s="145"/>
      <c r="F242" s="145"/>
      <c r="G242" s="145"/>
      <c r="H242" s="145"/>
      <c r="I242" s="145"/>
      <c r="J242" s="145"/>
      <c r="K242" s="145"/>
      <c r="L242" s="145"/>
      <c r="M242" s="145"/>
      <c r="N242" s="145"/>
      <c r="O242" s="145"/>
      <c r="P242" s="145"/>
      <c r="Q242" s="145"/>
      <c r="R242" s="145"/>
      <c r="S242" s="145"/>
      <c r="T242" s="145"/>
      <c r="U242" s="145"/>
      <c r="V242" s="145"/>
      <c r="W242" s="145"/>
      <c r="X242" s="145"/>
      <c r="Y242" s="145"/>
      <c r="Z242" s="145"/>
    </row>
    <row r="243" customFormat="false" ht="15.75" hidden="false" customHeight="true" outlineLevel="0" collapsed="false">
      <c r="A243" s="145"/>
      <c r="B243" s="145"/>
      <c r="C243" s="145"/>
      <c r="D243" s="145"/>
      <c r="E243" s="145"/>
      <c r="F243" s="145"/>
      <c r="G243" s="145"/>
      <c r="H243" s="145"/>
      <c r="I243" s="145"/>
      <c r="J243" s="145"/>
      <c r="K243" s="145"/>
      <c r="L243" s="145"/>
      <c r="M243" s="145"/>
      <c r="N243" s="145"/>
      <c r="O243" s="145"/>
      <c r="P243" s="145"/>
      <c r="Q243" s="145"/>
      <c r="R243" s="145"/>
      <c r="S243" s="145"/>
      <c r="T243" s="145"/>
      <c r="U243" s="145"/>
      <c r="V243" s="145"/>
      <c r="W243" s="145"/>
      <c r="X243" s="145"/>
      <c r="Y243" s="145"/>
      <c r="Z243" s="145"/>
    </row>
    <row r="244" customFormat="false" ht="15.75" hidden="false" customHeight="true" outlineLevel="0" collapsed="false">
      <c r="A244" s="145"/>
      <c r="B244" s="145"/>
      <c r="C244" s="145"/>
      <c r="D244" s="145"/>
      <c r="E244" s="145"/>
      <c r="F244" s="145"/>
      <c r="G244" s="145"/>
      <c r="H244" s="145"/>
      <c r="I244" s="145"/>
      <c r="J244" s="145"/>
      <c r="K244" s="145"/>
      <c r="L244" s="145"/>
      <c r="M244" s="145"/>
      <c r="N244" s="145"/>
      <c r="O244" s="145"/>
      <c r="P244" s="145"/>
      <c r="Q244" s="145"/>
      <c r="R244" s="145"/>
      <c r="S244" s="145"/>
      <c r="T244" s="145"/>
      <c r="U244" s="145"/>
      <c r="V244" s="145"/>
      <c r="W244" s="145"/>
      <c r="X244" s="145"/>
      <c r="Y244" s="145"/>
      <c r="Z244" s="145"/>
    </row>
    <row r="245" customFormat="false" ht="15.75" hidden="false" customHeight="true" outlineLevel="0" collapsed="false">
      <c r="A245" s="145"/>
      <c r="B245" s="145"/>
      <c r="C245" s="145"/>
      <c r="D245" s="145"/>
      <c r="E245" s="145"/>
      <c r="F245" s="145"/>
      <c r="G245" s="145"/>
      <c r="H245" s="145"/>
      <c r="I245" s="145"/>
      <c r="J245" s="145"/>
      <c r="K245" s="145"/>
      <c r="L245" s="145"/>
      <c r="M245" s="145"/>
      <c r="N245" s="145"/>
      <c r="O245" s="145"/>
      <c r="P245" s="145"/>
      <c r="Q245" s="145"/>
      <c r="R245" s="145"/>
      <c r="S245" s="145"/>
      <c r="T245" s="145"/>
      <c r="U245" s="145"/>
      <c r="V245" s="145"/>
      <c r="W245" s="145"/>
      <c r="X245" s="145"/>
      <c r="Y245" s="145"/>
      <c r="Z245" s="145"/>
    </row>
    <row r="246" customFormat="false" ht="15.75" hidden="false" customHeight="true" outlineLevel="0" collapsed="false">
      <c r="A246" s="145"/>
      <c r="B246" s="145"/>
      <c r="C246" s="145"/>
      <c r="D246" s="145"/>
      <c r="E246" s="145"/>
      <c r="F246" s="145"/>
      <c r="G246" s="145"/>
      <c r="H246" s="145"/>
      <c r="I246" s="145"/>
      <c r="J246" s="145"/>
      <c r="K246" s="145"/>
      <c r="L246" s="145"/>
      <c r="M246" s="145"/>
      <c r="N246" s="145"/>
      <c r="O246" s="145"/>
      <c r="P246" s="145"/>
      <c r="Q246" s="145"/>
      <c r="R246" s="145"/>
      <c r="S246" s="145"/>
      <c r="T246" s="145"/>
      <c r="U246" s="145"/>
      <c r="V246" s="145"/>
      <c r="W246" s="145"/>
      <c r="X246" s="145"/>
      <c r="Y246" s="145"/>
      <c r="Z246" s="145"/>
    </row>
    <row r="247" customFormat="false" ht="15.75" hidden="false" customHeight="true" outlineLevel="0" collapsed="false">
      <c r="A247" s="145"/>
      <c r="B247" s="145"/>
      <c r="C247" s="145"/>
      <c r="D247" s="145"/>
      <c r="E247" s="145"/>
      <c r="F247" s="145"/>
      <c r="G247" s="145"/>
      <c r="H247" s="145"/>
      <c r="I247" s="145"/>
      <c r="J247" s="145"/>
      <c r="K247" s="145"/>
      <c r="L247" s="145"/>
      <c r="M247" s="145"/>
      <c r="N247" s="145"/>
      <c r="O247" s="145"/>
      <c r="P247" s="145"/>
      <c r="Q247" s="145"/>
      <c r="R247" s="145"/>
      <c r="S247" s="145"/>
      <c r="T247" s="145"/>
      <c r="U247" s="145"/>
      <c r="V247" s="145"/>
      <c r="W247" s="145"/>
      <c r="X247" s="145"/>
      <c r="Y247" s="145"/>
      <c r="Z247" s="145"/>
    </row>
    <row r="248" customFormat="false" ht="15.75" hidden="false" customHeight="true" outlineLevel="0" collapsed="false">
      <c r="A248" s="145"/>
      <c r="B248" s="145"/>
      <c r="C248" s="145"/>
      <c r="D248" s="145"/>
      <c r="E248" s="145"/>
      <c r="F248" s="145"/>
      <c r="G248" s="145"/>
      <c r="H248" s="145"/>
      <c r="I248" s="145"/>
      <c r="J248" s="145"/>
      <c r="K248" s="145"/>
      <c r="L248" s="145"/>
      <c r="M248" s="145"/>
      <c r="N248" s="145"/>
      <c r="O248" s="145"/>
      <c r="P248" s="145"/>
      <c r="Q248" s="145"/>
      <c r="R248" s="145"/>
      <c r="S248" s="145"/>
      <c r="T248" s="145"/>
      <c r="U248" s="145"/>
      <c r="V248" s="145"/>
      <c r="W248" s="145"/>
      <c r="X248" s="145"/>
      <c r="Y248" s="145"/>
      <c r="Z248" s="145"/>
    </row>
    <row r="249" customFormat="false" ht="15.75" hidden="false" customHeight="true" outlineLevel="0" collapsed="false">
      <c r="A249" s="145"/>
      <c r="B249" s="145"/>
      <c r="C249" s="145"/>
      <c r="D249" s="145"/>
      <c r="E249" s="145"/>
      <c r="F249" s="145"/>
      <c r="G249" s="145"/>
      <c r="H249" s="145"/>
      <c r="I249" s="145"/>
      <c r="J249" s="145"/>
      <c r="K249" s="145"/>
      <c r="L249" s="145"/>
      <c r="M249" s="145"/>
      <c r="N249" s="145"/>
      <c r="O249" s="145"/>
      <c r="P249" s="145"/>
      <c r="Q249" s="145"/>
      <c r="R249" s="145"/>
      <c r="S249" s="145"/>
      <c r="T249" s="145"/>
      <c r="U249" s="145"/>
      <c r="V249" s="145"/>
      <c r="W249" s="145"/>
      <c r="X249" s="145"/>
      <c r="Y249" s="145"/>
      <c r="Z249" s="145"/>
    </row>
    <row r="250" customFormat="false" ht="15.75" hidden="false" customHeight="true" outlineLevel="0" collapsed="false">
      <c r="A250" s="145"/>
      <c r="B250" s="145"/>
      <c r="C250" s="145"/>
      <c r="D250" s="145"/>
      <c r="E250" s="145"/>
      <c r="F250" s="145"/>
      <c r="G250" s="145"/>
      <c r="H250" s="145"/>
      <c r="I250" s="145"/>
      <c r="J250" s="145"/>
      <c r="K250" s="145"/>
      <c r="L250" s="145"/>
      <c r="M250" s="145"/>
      <c r="N250" s="145"/>
      <c r="O250" s="145"/>
      <c r="P250" s="145"/>
      <c r="Q250" s="145"/>
      <c r="R250" s="145"/>
      <c r="S250" s="145"/>
      <c r="T250" s="145"/>
      <c r="U250" s="145"/>
      <c r="V250" s="145"/>
      <c r="W250" s="145"/>
      <c r="X250" s="145"/>
      <c r="Y250" s="145"/>
      <c r="Z250" s="145"/>
    </row>
    <row r="251" customFormat="false" ht="15.75" hidden="false" customHeight="true" outlineLevel="0" collapsed="false">
      <c r="A251" s="145"/>
      <c r="B251" s="145"/>
      <c r="C251" s="145"/>
      <c r="D251" s="145"/>
      <c r="E251" s="145"/>
      <c r="F251" s="145"/>
      <c r="G251" s="145"/>
      <c r="H251" s="145"/>
      <c r="I251" s="145"/>
      <c r="J251" s="145"/>
      <c r="K251" s="145"/>
      <c r="L251" s="145"/>
      <c r="M251" s="145"/>
      <c r="N251" s="145"/>
      <c r="O251" s="145"/>
      <c r="P251" s="145"/>
      <c r="Q251" s="145"/>
      <c r="R251" s="145"/>
      <c r="S251" s="145"/>
      <c r="T251" s="145"/>
      <c r="U251" s="145"/>
      <c r="V251" s="145"/>
      <c r="W251" s="145"/>
      <c r="X251" s="145"/>
      <c r="Y251" s="145"/>
      <c r="Z251" s="145"/>
    </row>
    <row r="252" customFormat="false" ht="15.75" hidden="false" customHeight="true" outlineLevel="0" collapsed="false">
      <c r="A252" s="145"/>
      <c r="B252" s="145"/>
      <c r="C252" s="145"/>
      <c r="D252" s="145"/>
      <c r="E252" s="145"/>
      <c r="F252" s="145"/>
      <c r="G252" s="145"/>
      <c r="H252" s="145"/>
      <c r="I252" s="145"/>
      <c r="J252" s="145"/>
      <c r="K252" s="145"/>
      <c r="L252" s="145"/>
      <c r="M252" s="145"/>
      <c r="N252" s="145"/>
      <c r="O252" s="145"/>
      <c r="P252" s="145"/>
      <c r="Q252" s="145"/>
      <c r="R252" s="145"/>
      <c r="S252" s="145"/>
      <c r="T252" s="145"/>
      <c r="U252" s="145"/>
      <c r="V252" s="145"/>
      <c r="W252" s="145"/>
      <c r="X252" s="145"/>
      <c r="Y252" s="145"/>
      <c r="Z252" s="145"/>
    </row>
    <row r="253" customFormat="false" ht="15.75" hidden="false" customHeight="true" outlineLevel="0" collapsed="false">
      <c r="A253" s="145"/>
      <c r="B253" s="145"/>
      <c r="C253" s="145"/>
      <c r="D253" s="145"/>
      <c r="E253" s="145"/>
      <c r="F253" s="145"/>
      <c r="G253" s="145"/>
      <c r="H253" s="145"/>
      <c r="I253" s="145"/>
      <c r="J253" s="145"/>
      <c r="K253" s="145"/>
      <c r="L253" s="145"/>
      <c r="M253" s="145"/>
      <c r="N253" s="145"/>
      <c r="O253" s="145"/>
      <c r="P253" s="145"/>
      <c r="Q253" s="145"/>
      <c r="R253" s="145"/>
      <c r="S253" s="145"/>
      <c r="T253" s="145"/>
      <c r="U253" s="145"/>
      <c r="V253" s="145"/>
      <c r="W253" s="145"/>
      <c r="X253" s="145"/>
      <c r="Y253" s="145"/>
      <c r="Z253" s="145"/>
    </row>
    <row r="254" customFormat="false" ht="15.75" hidden="false" customHeight="true" outlineLevel="0" collapsed="false">
      <c r="A254" s="145"/>
      <c r="B254" s="145"/>
      <c r="C254" s="145"/>
      <c r="D254" s="145"/>
      <c r="E254" s="145"/>
      <c r="F254" s="145"/>
      <c r="G254" s="145"/>
      <c r="H254" s="145"/>
      <c r="I254" s="145"/>
      <c r="J254" s="145"/>
      <c r="K254" s="145"/>
      <c r="L254" s="145"/>
      <c r="M254" s="145"/>
      <c r="N254" s="145"/>
      <c r="O254" s="145"/>
      <c r="P254" s="145"/>
      <c r="Q254" s="145"/>
      <c r="R254" s="145"/>
      <c r="S254" s="145"/>
      <c r="T254" s="145"/>
      <c r="U254" s="145"/>
      <c r="V254" s="145"/>
      <c r="W254" s="145"/>
      <c r="X254" s="145"/>
      <c r="Y254" s="145"/>
      <c r="Z254" s="145"/>
    </row>
    <row r="255" customFormat="false" ht="15.75" hidden="false" customHeight="true" outlineLevel="0" collapsed="false">
      <c r="A255" s="145"/>
      <c r="B255" s="145"/>
      <c r="C255" s="145"/>
      <c r="D255" s="145"/>
      <c r="E255" s="145"/>
      <c r="F255" s="145"/>
      <c r="G255" s="145"/>
      <c r="H255" s="145"/>
      <c r="I255" s="145"/>
      <c r="J255" s="145"/>
      <c r="K255" s="145"/>
      <c r="L255" s="145"/>
      <c r="M255" s="145"/>
      <c r="N255" s="145"/>
      <c r="O255" s="145"/>
      <c r="P255" s="145"/>
      <c r="Q255" s="145"/>
      <c r="R255" s="145"/>
      <c r="S255" s="145"/>
      <c r="T255" s="145"/>
      <c r="U255" s="145"/>
      <c r="V255" s="145"/>
      <c r="W255" s="145"/>
      <c r="X255" s="145"/>
      <c r="Y255" s="145"/>
      <c r="Z255" s="145"/>
    </row>
    <row r="256" customFormat="false" ht="15.75" hidden="false" customHeight="true" outlineLevel="0" collapsed="false">
      <c r="A256" s="145"/>
      <c r="B256" s="145"/>
      <c r="C256" s="145"/>
      <c r="D256" s="145"/>
      <c r="E256" s="145"/>
      <c r="F256" s="145"/>
      <c r="G256" s="145"/>
      <c r="H256" s="145"/>
      <c r="I256" s="145"/>
      <c r="J256" s="145"/>
      <c r="K256" s="145"/>
      <c r="L256" s="145"/>
      <c r="M256" s="145"/>
      <c r="N256" s="145"/>
      <c r="O256" s="145"/>
      <c r="P256" s="145"/>
      <c r="Q256" s="145"/>
      <c r="R256" s="145"/>
      <c r="S256" s="145"/>
      <c r="T256" s="145"/>
      <c r="U256" s="145"/>
      <c r="V256" s="145"/>
      <c r="W256" s="145"/>
      <c r="X256" s="145"/>
      <c r="Y256" s="145"/>
      <c r="Z256" s="145"/>
    </row>
    <row r="257" customFormat="false" ht="15.75" hidden="false" customHeight="true" outlineLevel="0" collapsed="false">
      <c r="A257" s="145"/>
      <c r="B257" s="145"/>
      <c r="C257" s="145"/>
      <c r="D257" s="145"/>
      <c r="E257" s="145"/>
      <c r="F257" s="145"/>
      <c r="G257" s="145"/>
      <c r="H257" s="145"/>
      <c r="I257" s="145"/>
      <c r="J257" s="145"/>
      <c r="K257" s="145"/>
      <c r="L257" s="145"/>
      <c r="M257" s="145"/>
      <c r="N257" s="145"/>
      <c r="O257" s="145"/>
      <c r="P257" s="145"/>
      <c r="Q257" s="145"/>
      <c r="R257" s="145"/>
      <c r="S257" s="145"/>
      <c r="T257" s="145"/>
      <c r="U257" s="145"/>
      <c r="V257" s="145"/>
      <c r="W257" s="145"/>
      <c r="X257" s="145"/>
      <c r="Y257" s="145"/>
      <c r="Z257" s="145"/>
    </row>
    <row r="258" customFormat="false" ht="15.75" hidden="false" customHeight="true" outlineLevel="0" collapsed="false">
      <c r="A258" s="145"/>
      <c r="B258" s="145"/>
      <c r="C258" s="145"/>
      <c r="D258" s="145"/>
      <c r="E258" s="145"/>
      <c r="F258" s="145"/>
      <c r="G258" s="145"/>
      <c r="H258" s="145"/>
      <c r="I258" s="145"/>
      <c r="J258" s="145"/>
      <c r="K258" s="145"/>
      <c r="L258" s="145"/>
      <c r="M258" s="145"/>
      <c r="N258" s="145"/>
      <c r="O258" s="145"/>
      <c r="P258" s="145"/>
      <c r="Q258" s="145"/>
      <c r="R258" s="145"/>
      <c r="S258" s="145"/>
      <c r="T258" s="145"/>
      <c r="U258" s="145"/>
      <c r="V258" s="145"/>
      <c r="W258" s="145"/>
      <c r="X258" s="145"/>
      <c r="Y258" s="145"/>
      <c r="Z258" s="145"/>
    </row>
    <row r="259" customFormat="false" ht="15.75" hidden="false" customHeight="true" outlineLevel="0" collapsed="false">
      <c r="A259" s="145"/>
      <c r="B259" s="145"/>
      <c r="C259" s="145"/>
      <c r="D259" s="145"/>
      <c r="E259" s="145"/>
      <c r="F259" s="145"/>
      <c r="G259" s="145"/>
      <c r="H259" s="145"/>
      <c r="I259" s="145"/>
      <c r="J259" s="145"/>
      <c r="K259" s="145"/>
      <c r="L259" s="145"/>
      <c r="M259" s="145"/>
      <c r="N259" s="145"/>
      <c r="O259" s="145"/>
      <c r="P259" s="145"/>
      <c r="Q259" s="145"/>
      <c r="R259" s="145"/>
      <c r="S259" s="145"/>
      <c r="T259" s="145"/>
      <c r="U259" s="145"/>
      <c r="V259" s="145"/>
      <c r="W259" s="145"/>
      <c r="X259" s="145"/>
      <c r="Y259" s="145"/>
      <c r="Z259" s="145"/>
    </row>
    <row r="260" customFormat="false" ht="15.75" hidden="false" customHeight="true" outlineLevel="0" collapsed="false">
      <c r="A260" s="145"/>
      <c r="B260" s="145"/>
      <c r="C260" s="145"/>
      <c r="D260" s="145"/>
      <c r="E260" s="145"/>
      <c r="F260" s="145"/>
      <c r="G260" s="145"/>
      <c r="H260" s="145"/>
      <c r="I260" s="145"/>
      <c r="J260" s="145"/>
      <c r="K260" s="145"/>
      <c r="L260" s="145"/>
      <c r="M260" s="145"/>
      <c r="N260" s="145"/>
      <c r="O260" s="145"/>
      <c r="P260" s="145"/>
      <c r="Q260" s="145"/>
      <c r="R260" s="145"/>
      <c r="S260" s="145"/>
      <c r="T260" s="145"/>
      <c r="U260" s="145"/>
      <c r="V260" s="145"/>
      <c r="W260" s="145"/>
      <c r="X260" s="145"/>
      <c r="Y260" s="145"/>
      <c r="Z260" s="145"/>
    </row>
    <row r="261" customFormat="false" ht="15.75" hidden="false" customHeight="true" outlineLevel="0" collapsed="false">
      <c r="A261" s="145"/>
      <c r="B261" s="145"/>
      <c r="C261" s="145"/>
      <c r="D261" s="145"/>
      <c r="E261" s="145"/>
      <c r="F261" s="145"/>
      <c r="G261" s="145"/>
      <c r="H261" s="145"/>
      <c r="I261" s="145"/>
      <c r="J261" s="145"/>
      <c r="K261" s="145"/>
      <c r="L261" s="145"/>
      <c r="M261" s="145"/>
      <c r="N261" s="145"/>
      <c r="O261" s="145"/>
      <c r="P261" s="145"/>
      <c r="Q261" s="145"/>
      <c r="R261" s="145"/>
      <c r="S261" s="145"/>
      <c r="T261" s="145"/>
      <c r="U261" s="145"/>
      <c r="V261" s="145"/>
      <c r="W261" s="145"/>
      <c r="X261" s="145"/>
      <c r="Y261" s="145"/>
      <c r="Z261" s="145"/>
    </row>
    <row r="262" customFormat="false" ht="15.75" hidden="false" customHeight="true" outlineLevel="0" collapsed="false">
      <c r="A262" s="145"/>
      <c r="B262" s="145"/>
      <c r="C262" s="145"/>
      <c r="D262" s="145"/>
      <c r="E262" s="145"/>
      <c r="F262" s="145"/>
      <c r="G262" s="145"/>
      <c r="H262" s="145"/>
      <c r="I262" s="145"/>
      <c r="J262" s="145"/>
      <c r="K262" s="145"/>
      <c r="L262" s="145"/>
      <c r="M262" s="145"/>
      <c r="N262" s="145"/>
      <c r="O262" s="145"/>
      <c r="P262" s="145"/>
      <c r="Q262" s="145"/>
      <c r="R262" s="145"/>
      <c r="S262" s="145"/>
      <c r="T262" s="145"/>
      <c r="U262" s="145"/>
      <c r="V262" s="145"/>
      <c r="W262" s="145"/>
      <c r="X262" s="145"/>
      <c r="Y262" s="145"/>
      <c r="Z262" s="145"/>
    </row>
    <row r="263" customFormat="false" ht="15.75" hidden="false" customHeight="true" outlineLevel="0" collapsed="false">
      <c r="A263" s="145"/>
      <c r="B263" s="145"/>
      <c r="C263" s="145"/>
      <c r="D263" s="145"/>
      <c r="E263" s="145"/>
      <c r="F263" s="145"/>
      <c r="G263" s="145"/>
      <c r="H263" s="145"/>
      <c r="I263" s="145"/>
      <c r="J263" s="145"/>
      <c r="K263" s="145"/>
      <c r="L263" s="145"/>
      <c r="M263" s="145"/>
      <c r="N263" s="145"/>
      <c r="O263" s="145"/>
      <c r="P263" s="145"/>
      <c r="Q263" s="145"/>
      <c r="R263" s="145"/>
      <c r="S263" s="145"/>
      <c r="T263" s="145"/>
      <c r="U263" s="145"/>
      <c r="V263" s="145"/>
      <c r="W263" s="145"/>
      <c r="X263" s="145"/>
      <c r="Y263" s="145"/>
      <c r="Z263" s="145"/>
    </row>
    <row r="264" customFormat="false" ht="15.75" hidden="false" customHeight="true" outlineLevel="0" collapsed="false">
      <c r="A264" s="145"/>
      <c r="B264" s="145"/>
      <c r="C264" s="145"/>
      <c r="D264" s="145"/>
      <c r="E264" s="145"/>
      <c r="F264" s="145"/>
      <c r="G264" s="145"/>
      <c r="H264" s="145"/>
      <c r="I264" s="145"/>
      <c r="J264" s="145"/>
      <c r="K264" s="145"/>
      <c r="L264" s="145"/>
      <c r="M264" s="145"/>
      <c r="N264" s="145"/>
      <c r="O264" s="145"/>
      <c r="P264" s="145"/>
      <c r="Q264" s="145"/>
      <c r="R264" s="145"/>
      <c r="S264" s="145"/>
      <c r="T264" s="145"/>
      <c r="U264" s="145"/>
      <c r="V264" s="145"/>
      <c r="W264" s="145"/>
      <c r="X264" s="145"/>
      <c r="Y264" s="145"/>
      <c r="Z264" s="145"/>
    </row>
    <row r="265" customFormat="false" ht="15.75" hidden="false" customHeight="true" outlineLevel="0" collapsed="false">
      <c r="A265" s="145"/>
      <c r="B265" s="145"/>
      <c r="C265" s="145"/>
      <c r="D265" s="145"/>
      <c r="E265" s="145"/>
      <c r="F265" s="145"/>
      <c r="G265" s="145"/>
      <c r="H265" s="145"/>
      <c r="I265" s="145"/>
      <c r="J265" s="145"/>
      <c r="K265" s="145"/>
      <c r="L265" s="145"/>
      <c r="M265" s="145"/>
      <c r="N265" s="145"/>
      <c r="O265" s="145"/>
      <c r="P265" s="145"/>
      <c r="Q265" s="145"/>
      <c r="R265" s="145"/>
      <c r="S265" s="145"/>
      <c r="T265" s="145"/>
      <c r="U265" s="145"/>
      <c r="V265" s="145"/>
      <c r="W265" s="145"/>
      <c r="X265" s="145"/>
      <c r="Y265" s="145"/>
      <c r="Z265" s="145"/>
    </row>
    <row r="266" customFormat="false" ht="15.75" hidden="false" customHeight="true" outlineLevel="0" collapsed="false">
      <c r="A266" s="145"/>
      <c r="B266" s="145"/>
      <c r="C266" s="145"/>
      <c r="D266" s="145"/>
      <c r="E266" s="145"/>
      <c r="F266" s="145"/>
      <c r="G266" s="145"/>
      <c r="H266" s="145"/>
      <c r="I266" s="145"/>
      <c r="J266" s="145"/>
      <c r="K266" s="145"/>
      <c r="L266" s="145"/>
      <c r="M266" s="145"/>
      <c r="N266" s="145"/>
      <c r="O266" s="145"/>
      <c r="P266" s="145"/>
      <c r="Q266" s="145"/>
      <c r="R266" s="145"/>
      <c r="S266" s="145"/>
      <c r="T266" s="145"/>
      <c r="U266" s="145"/>
      <c r="V266" s="145"/>
      <c r="W266" s="145"/>
      <c r="X266" s="145"/>
      <c r="Y266" s="145"/>
      <c r="Z266" s="145"/>
    </row>
    <row r="267" customFormat="false" ht="15.75" hidden="false" customHeight="true" outlineLevel="0" collapsed="false">
      <c r="A267" s="145"/>
      <c r="B267" s="145"/>
      <c r="C267" s="145"/>
      <c r="D267" s="145"/>
      <c r="E267" s="145"/>
      <c r="F267" s="145"/>
      <c r="G267" s="145"/>
      <c r="H267" s="145"/>
      <c r="I267" s="145"/>
      <c r="J267" s="145"/>
      <c r="K267" s="145"/>
      <c r="L267" s="145"/>
      <c r="M267" s="145"/>
      <c r="N267" s="145"/>
      <c r="O267" s="145"/>
      <c r="P267" s="145"/>
      <c r="Q267" s="145"/>
      <c r="R267" s="145"/>
      <c r="S267" s="145"/>
      <c r="T267" s="145"/>
      <c r="U267" s="145"/>
      <c r="V267" s="145"/>
      <c r="W267" s="145"/>
      <c r="X267" s="145"/>
      <c r="Y267" s="145"/>
      <c r="Z267" s="145"/>
    </row>
    <row r="268" customFormat="false" ht="15.75" hidden="false" customHeight="true" outlineLevel="0" collapsed="false">
      <c r="A268" s="145"/>
      <c r="B268" s="145"/>
      <c r="C268" s="145"/>
      <c r="D268" s="145"/>
      <c r="E268" s="145"/>
      <c r="F268" s="145"/>
      <c r="G268" s="145"/>
      <c r="H268" s="145"/>
      <c r="I268" s="145"/>
      <c r="J268" s="145"/>
      <c r="K268" s="145"/>
      <c r="L268" s="145"/>
      <c r="M268" s="145"/>
      <c r="N268" s="145"/>
      <c r="O268" s="145"/>
      <c r="P268" s="145"/>
      <c r="Q268" s="145"/>
      <c r="R268" s="145"/>
      <c r="S268" s="145"/>
      <c r="T268" s="145"/>
      <c r="U268" s="145"/>
      <c r="V268" s="145"/>
      <c r="W268" s="145"/>
      <c r="X268" s="145"/>
      <c r="Y268" s="145"/>
      <c r="Z268" s="145"/>
    </row>
    <row r="269" customFormat="false" ht="15.75" hidden="false" customHeight="true" outlineLevel="0" collapsed="false">
      <c r="A269" s="145"/>
      <c r="B269" s="145"/>
      <c r="C269" s="145"/>
      <c r="D269" s="145"/>
      <c r="E269" s="145"/>
      <c r="F269" s="145"/>
      <c r="G269" s="145"/>
      <c r="H269" s="145"/>
      <c r="I269" s="145"/>
      <c r="J269" s="145"/>
      <c r="K269" s="145"/>
      <c r="L269" s="145"/>
      <c r="M269" s="145"/>
      <c r="N269" s="145"/>
      <c r="O269" s="145"/>
      <c r="P269" s="145"/>
      <c r="Q269" s="145"/>
      <c r="R269" s="145"/>
      <c r="S269" s="145"/>
      <c r="T269" s="145"/>
      <c r="U269" s="145"/>
      <c r="V269" s="145"/>
      <c r="W269" s="145"/>
      <c r="X269" s="145"/>
      <c r="Y269" s="145"/>
      <c r="Z269" s="145"/>
    </row>
    <row r="270" customFormat="false" ht="15.75" hidden="false" customHeight="true" outlineLevel="0" collapsed="false">
      <c r="A270" s="145"/>
      <c r="B270" s="145"/>
      <c r="C270" s="145"/>
      <c r="D270" s="145"/>
      <c r="E270" s="145"/>
      <c r="F270" s="145"/>
      <c r="G270" s="145"/>
      <c r="H270" s="145"/>
      <c r="I270" s="145"/>
      <c r="J270" s="145"/>
      <c r="K270" s="145"/>
      <c r="L270" s="145"/>
      <c r="M270" s="145"/>
      <c r="N270" s="145"/>
      <c r="O270" s="145"/>
      <c r="P270" s="145"/>
      <c r="Q270" s="145"/>
      <c r="R270" s="145"/>
      <c r="S270" s="145"/>
      <c r="T270" s="145"/>
      <c r="U270" s="145"/>
      <c r="V270" s="145"/>
      <c r="W270" s="145"/>
      <c r="X270" s="145"/>
      <c r="Y270" s="145"/>
      <c r="Z270" s="145"/>
    </row>
    <row r="271" customFormat="false" ht="15.75" hidden="false" customHeight="true" outlineLevel="0" collapsed="false">
      <c r="A271" s="145"/>
      <c r="B271" s="145"/>
      <c r="C271" s="145"/>
      <c r="D271" s="145"/>
      <c r="E271" s="145"/>
      <c r="F271" s="145"/>
      <c r="G271" s="145"/>
      <c r="H271" s="145"/>
      <c r="I271" s="145"/>
      <c r="J271" s="145"/>
      <c r="K271" s="145"/>
      <c r="L271" s="145"/>
      <c r="M271" s="145"/>
      <c r="N271" s="145"/>
      <c r="O271" s="145"/>
      <c r="P271" s="145"/>
      <c r="Q271" s="145"/>
      <c r="R271" s="145"/>
      <c r="S271" s="145"/>
      <c r="T271" s="145"/>
      <c r="U271" s="145"/>
      <c r="V271" s="145"/>
      <c r="W271" s="145"/>
      <c r="X271" s="145"/>
      <c r="Y271" s="145"/>
      <c r="Z271" s="145"/>
    </row>
    <row r="272" customFormat="false" ht="15.75" hidden="false" customHeight="true" outlineLevel="0" collapsed="false">
      <c r="A272" s="145"/>
      <c r="B272" s="145"/>
      <c r="C272" s="145"/>
      <c r="D272" s="145"/>
      <c r="E272" s="145"/>
      <c r="F272" s="145"/>
      <c r="G272" s="145"/>
      <c r="H272" s="145"/>
      <c r="I272" s="145"/>
      <c r="J272" s="145"/>
      <c r="K272" s="145"/>
      <c r="L272" s="145"/>
      <c r="M272" s="145"/>
      <c r="N272" s="145"/>
      <c r="O272" s="145"/>
      <c r="P272" s="145"/>
      <c r="Q272" s="145"/>
      <c r="R272" s="145"/>
      <c r="S272" s="145"/>
      <c r="T272" s="145"/>
      <c r="U272" s="145"/>
      <c r="V272" s="145"/>
      <c r="W272" s="145"/>
      <c r="X272" s="145"/>
      <c r="Y272" s="145"/>
      <c r="Z272" s="145"/>
    </row>
    <row r="273" customFormat="false" ht="15.75" hidden="false" customHeight="true" outlineLevel="0" collapsed="false">
      <c r="A273" s="145"/>
      <c r="B273" s="145"/>
      <c r="C273" s="145"/>
      <c r="D273" s="145"/>
      <c r="E273" s="145"/>
      <c r="F273" s="145"/>
      <c r="G273" s="145"/>
      <c r="H273" s="145"/>
      <c r="I273" s="145"/>
      <c r="J273" s="145"/>
      <c r="K273" s="145"/>
      <c r="L273" s="145"/>
      <c r="M273" s="145"/>
      <c r="N273" s="145"/>
      <c r="O273" s="145"/>
      <c r="P273" s="145"/>
      <c r="Q273" s="145"/>
      <c r="R273" s="145"/>
      <c r="S273" s="145"/>
      <c r="T273" s="145"/>
      <c r="U273" s="145"/>
      <c r="V273" s="145"/>
      <c r="W273" s="145"/>
      <c r="X273" s="145"/>
      <c r="Y273" s="145"/>
      <c r="Z273" s="145"/>
    </row>
    <row r="274" customFormat="false" ht="15.75" hidden="false" customHeight="true" outlineLevel="0" collapsed="false">
      <c r="A274" s="145"/>
      <c r="B274" s="145"/>
      <c r="C274" s="145"/>
      <c r="D274" s="145"/>
      <c r="E274" s="145"/>
      <c r="F274" s="145"/>
      <c r="G274" s="145"/>
      <c r="H274" s="145"/>
      <c r="I274" s="145"/>
      <c r="J274" s="145"/>
      <c r="K274" s="145"/>
      <c r="L274" s="145"/>
      <c r="M274" s="145"/>
      <c r="N274" s="145"/>
      <c r="O274" s="145"/>
      <c r="P274" s="145"/>
      <c r="Q274" s="145"/>
      <c r="R274" s="145"/>
      <c r="S274" s="145"/>
      <c r="T274" s="145"/>
      <c r="U274" s="145"/>
      <c r="V274" s="145"/>
      <c r="W274" s="145"/>
      <c r="X274" s="145"/>
      <c r="Y274" s="145"/>
      <c r="Z274" s="145"/>
    </row>
    <row r="275" customFormat="false" ht="15.75" hidden="false" customHeight="true" outlineLevel="0" collapsed="false">
      <c r="A275" s="145"/>
      <c r="B275" s="145"/>
      <c r="C275" s="145"/>
      <c r="D275" s="145"/>
      <c r="E275" s="145"/>
      <c r="F275" s="145"/>
      <c r="G275" s="145"/>
      <c r="H275" s="145"/>
      <c r="I275" s="145"/>
      <c r="J275" s="145"/>
      <c r="K275" s="145"/>
      <c r="L275" s="145"/>
      <c r="M275" s="145"/>
      <c r="N275" s="145"/>
      <c r="O275" s="145"/>
      <c r="P275" s="145"/>
      <c r="Q275" s="145"/>
      <c r="R275" s="145"/>
      <c r="S275" s="145"/>
      <c r="T275" s="145"/>
      <c r="U275" s="145"/>
      <c r="V275" s="145"/>
      <c r="W275" s="145"/>
      <c r="X275" s="145"/>
      <c r="Y275" s="145"/>
      <c r="Z275" s="145"/>
    </row>
    <row r="276" customFormat="false" ht="15.75" hidden="false" customHeight="true" outlineLevel="0" collapsed="false">
      <c r="A276" s="145"/>
      <c r="B276" s="145"/>
      <c r="C276" s="145"/>
      <c r="D276" s="145"/>
      <c r="E276" s="145"/>
      <c r="F276" s="145"/>
      <c r="G276" s="145"/>
      <c r="H276" s="145"/>
      <c r="I276" s="145"/>
      <c r="J276" s="145"/>
      <c r="K276" s="145"/>
      <c r="L276" s="145"/>
      <c r="M276" s="145"/>
      <c r="N276" s="145"/>
      <c r="O276" s="145"/>
      <c r="P276" s="145"/>
      <c r="Q276" s="145"/>
      <c r="R276" s="145"/>
      <c r="S276" s="145"/>
      <c r="T276" s="145"/>
      <c r="U276" s="145"/>
      <c r="V276" s="145"/>
      <c r="W276" s="145"/>
      <c r="X276" s="145"/>
      <c r="Y276" s="145"/>
      <c r="Z276" s="145"/>
    </row>
    <row r="277" customFormat="false" ht="15.75" hidden="false" customHeight="true" outlineLevel="0" collapsed="false">
      <c r="A277" s="145"/>
      <c r="B277" s="145"/>
      <c r="C277" s="145"/>
      <c r="D277" s="145"/>
      <c r="E277" s="145"/>
      <c r="F277" s="145"/>
      <c r="G277" s="145"/>
      <c r="H277" s="145"/>
      <c r="I277" s="145"/>
      <c r="J277" s="145"/>
      <c r="K277" s="145"/>
      <c r="L277" s="145"/>
      <c r="M277" s="145"/>
      <c r="N277" s="145"/>
      <c r="O277" s="145"/>
      <c r="P277" s="145"/>
      <c r="Q277" s="145"/>
      <c r="R277" s="145"/>
      <c r="S277" s="145"/>
      <c r="T277" s="145"/>
      <c r="U277" s="145"/>
      <c r="V277" s="145"/>
      <c r="W277" s="145"/>
      <c r="X277" s="145"/>
      <c r="Y277" s="145"/>
      <c r="Z277" s="145"/>
    </row>
    <row r="278" customFormat="false" ht="15.75" hidden="false" customHeight="true" outlineLevel="0" collapsed="false">
      <c r="A278" s="145"/>
      <c r="B278" s="145"/>
      <c r="C278" s="145"/>
      <c r="D278" s="145"/>
      <c r="E278" s="145"/>
      <c r="F278" s="145"/>
      <c r="G278" s="145"/>
      <c r="H278" s="145"/>
      <c r="I278" s="145"/>
      <c r="J278" s="145"/>
      <c r="K278" s="145"/>
      <c r="L278" s="145"/>
      <c r="M278" s="145"/>
      <c r="N278" s="145"/>
      <c r="O278" s="145"/>
      <c r="P278" s="145"/>
      <c r="Q278" s="145"/>
      <c r="R278" s="145"/>
      <c r="S278" s="145"/>
      <c r="T278" s="145"/>
      <c r="U278" s="145"/>
      <c r="V278" s="145"/>
      <c r="W278" s="145"/>
      <c r="X278" s="145"/>
      <c r="Y278" s="145"/>
      <c r="Z278" s="145"/>
    </row>
    <row r="279" customFormat="false" ht="15.75" hidden="false" customHeight="true" outlineLevel="0" collapsed="false">
      <c r="A279" s="145"/>
      <c r="B279" s="145"/>
      <c r="C279" s="145"/>
      <c r="D279" s="145"/>
      <c r="E279" s="145"/>
      <c r="F279" s="145"/>
      <c r="G279" s="145"/>
      <c r="H279" s="145"/>
      <c r="I279" s="145"/>
      <c r="J279" s="145"/>
      <c r="K279" s="145"/>
      <c r="L279" s="145"/>
      <c r="M279" s="145"/>
      <c r="N279" s="145"/>
      <c r="O279" s="145"/>
      <c r="P279" s="145"/>
      <c r="Q279" s="145"/>
      <c r="R279" s="145"/>
      <c r="S279" s="145"/>
      <c r="T279" s="145"/>
      <c r="U279" s="145"/>
      <c r="V279" s="145"/>
      <c r="W279" s="145"/>
      <c r="X279" s="145"/>
      <c r="Y279" s="145"/>
      <c r="Z279" s="145"/>
    </row>
    <row r="280" customFormat="false" ht="15.75" hidden="false" customHeight="true" outlineLevel="0" collapsed="false">
      <c r="A280" s="145"/>
      <c r="B280" s="145"/>
      <c r="C280" s="145"/>
      <c r="D280" s="145"/>
      <c r="E280" s="145"/>
      <c r="F280" s="145"/>
      <c r="G280" s="145"/>
      <c r="H280" s="145"/>
      <c r="I280" s="145"/>
      <c r="J280" s="145"/>
      <c r="K280" s="145"/>
      <c r="L280" s="145"/>
      <c r="M280" s="145"/>
      <c r="N280" s="145"/>
      <c r="O280" s="145"/>
      <c r="P280" s="145"/>
      <c r="Q280" s="145"/>
      <c r="R280" s="145"/>
      <c r="S280" s="145"/>
      <c r="T280" s="145"/>
      <c r="U280" s="145"/>
      <c r="V280" s="145"/>
      <c r="W280" s="145"/>
      <c r="X280" s="145"/>
      <c r="Y280" s="145"/>
      <c r="Z280" s="145"/>
    </row>
    <row r="281" customFormat="false" ht="15.75" hidden="false" customHeight="true" outlineLevel="0" collapsed="false">
      <c r="A281" s="145"/>
      <c r="B281" s="145"/>
      <c r="C281" s="145"/>
      <c r="D281" s="145"/>
      <c r="E281" s="145"/>
      <c r="F281" s="145"/>
      <c r="G281" s="145"/>
      <c r="H281" s="145"/>
      <c r="I281" s="145"/>
      <c r="J281" s="145"/>
      <c r="K281" s="145"/>
      <c r="L281" s="145"/>
      <c r="M281" s="145"/>
      <c r="N281" s="145"/>
      <c r="O281" s="145"/>
      <c r="P281" s="145"/>
      <c r="Q281" s="145"/>
      <c r="R281" s="145"/>
      <c r="S281" s="145"/>
      <c r="T281" s="145"/>
      <c r="U281" s="145"/>
      <c r="V281" s="145"/>
      <c r="W281" s="145"/>
      <c r="X281" s="145"/>
      <c r="Y281" s="145"/>
      <c r="Z281" s="145"/>
    </row>
    <row r="282" customFormat="false" ht="15.75" hidden="false" customHeight="true" outlineLevel="0" collapsed="false">
      <c r="A282" s="145"/>
      <c r="B282" s="145"/>
      <c r="C282" s="145"/>
      <c r="D282" s="145"/>
      <c r="E282" s="145"/>
      <c r="F282" s="145"/>
      <c r="G282" s="145"/>
      <c r="H282" s="145"/>
      <c r="I282" s="145"/>
      <c r="J282" s="145"/>
      <c r="K282" s="145"/>
      <c r="L282" s="145"/>
      <c r="M282" s="145"/>
      <c r="N282" s="145"/>
      <c r="O282" s="145"/>
      <c r="P282" s="145"/>
      <c r="Q282" s="145"/>
      <c r="R282" s="145"/>
      <c r="S282" s="145"/>
      <c r="T282" s="145"/>
      <c r="U282" s="145"/>
      <c r="V282" s="145"/>
      <c r="W282" s="145"/>
      <c r="X282" s="145"/>
      <c r="Y282" s="145"/>
      <c r="Z282" s="145"/>
    </row>
    <row r="283" customFormat="false" ht="15.75" hidden="false" customHeight="true" outlineLevel="0" collapsed="false">
      <c r="A283" s="145"/>
      <c r="B283" s="145"/>
      <c r="C283" s="145"/>
      <c r="D283" s="145"/>
      <c r="E283" s="145"/>
      <c r="F283" s="145"/>
      <c r="G283" s="145"/>
      <c r="H283" s="145"/>
      <c r="I283" s="145"/>
      <c r="J283" s="145"/>
      <c r="K283" s="145"/>
      <c r="L283" s="145"/>
      <c r="M283" s="145"/>
      <c r="N283" s="145"/>
      <c r="O283" s="145"/>
      <c r="P283" s="145"/>
      <c r="Q283" s="145"/>
      <c r="R283" s="145"/>
      <c r="S283" s="145"/>
      <c r="T283" s="145"/>
      <c r="U283" s="145"/>
      <c r="V283" s="145"/>
      <c r="W283" s="145"/>
      <c r="X283" s="145"/>
      <c r="Y283" s="145"/>
      <c r="Z283" s="145"/>
    </row>
    <row r="284" customFormat="false" ht="15.75" hidden="false" customHeight="true" outlineLevel="0" collapsed="false">
      <c r="A284" s="145"/>
      <c r="B284" s="145"/>
      <c r="C284" s="145"/>
      <c r="D284" s="145"/>
      <c r="E284" s="145"/>
      <c r="F284" s="145"/>
      <c r="G284" s="145"/>
      <c r="H284" s="145"/>
      <c r="I284" s="145"/>
      <c r="J284" s="145"/>
      <c r="K284" s="145"/>
      <c r="L284" s="145"/>
      <c r="M284" s="145"/>
      <c r="N284" s="145"/>
      <c r="O284" s="145"/>
      <c r="P284" s="145"/>
      <c r="Q284" s="145"/>
      <c r="R284" s="145"/>
      <c r="S284" s="145"/>
      <c r="T284" s="145"/>
      <c r="U284" s="145"/>
      <c r="V284" s="145"/>
      <c r="W284" s="145"/>
      <c r="X284" s="145"/>
      <c r="Y284" s="145"/>
      <c r="Z284" s="145"/>
    </row>
    <row r="285" customFormat="false" ht="15.75" hidden="false" customHeight="true" outlineLevel="0" collapsed="false">
      <c r="A285" s="145"/>
      <c r="B285" s="145"/>
      <c r="C285" s="145"/>
      <c r="D285" s="145"/>
      <c r="E285" s="145"/>
      <c r="F285" s="145"/>
      <c r="G285" s="145"/>
      <c r="H285" s="145"/>
      <c r="I285" s="145"/>
      <c r="J285" s="145"/>
      <c r="K285" s="145"/>
      <c r="L285" s="145"/>
      <c r="M285" s="145"/>
      <c r="N285" s="145"/>
      <c r="O285" s="145"/>
      <c r="P285" s="145"/>
      <c r="Q285" s="145"/>
      <c r="R285" s="145"/>
      <c r="S285" s="145"/>
      <c r="T285" s="145"/>
      <c r="U285" s="145"/>
      <c r="V285" s="145"/>
      <c r="W285" s="145"/>
      <c r="X285" s="145"/>
      <c r="Y285" s="145"/>
      <c r="Z285" s="145"/>
    </row>
    <row r="286" customFormat="false" ht="15.75" hidden="false" customHeight="true" outlineLevel="0" collapsed="false">
      <c r="A286" s="145"/>
      <c r="B286" s="145"/>
      <c r="C286" s="145"/>
      <c r="D286" s="145"/>
      <c r="E286" s="145"/>
      <c r="F286" s="145"/>
      <c r="G286" s="145"/>
      <c r="H286" s="145"/>
      <c r="I286" s="145"/>
      <c r="J286" s="145"/>
      <c r="K286" s="145"/>
      <c r="L286" s="145"/>
      <c r="M286" s="145"/>
      <c r="N286" s="145"/>
      <c r="O286" s="145"/>
      <c r="P286" s="145"/>
      <c r="Q286" s="145"/>
      <c r="R286" s="145"/>
      <c r="S286" s="145"/>
      <c r="T286" s="145"/>
      <c r="U286" s="145"/>
      <c r="V286" s="145"/>
      <c r="W286" s="145"/>
      <c r="X286" s="145"/>
      <c r="Y286" s="145"/>
      <c r="Z286" s="145"/>
    </row>
    <row r="287" customFormat="false" ht="15.75" hidden="false" customHeight="true" outlineLevel="0" collapsed="false">
      <c r="A287" s="145"/>
      <c r="B287" s="145"/>
      <c r="C287" s="145"/>
      <c r="D287" s="145"/>
      <c r="E287" s="145"/>
      <c r="F287" s="145"/>
      <c r="G287" s="145"/>
      <c r="H287" s="145"/>
      <c r="I287" s="145"/>
      <c r="J287" s="145"/>
      <c r="K287" s="145"/>
      <c r="L287" s="145"/>
      <c r="M287" s="145"/>
      <c r="N287" s="145"/>
      <c r="O287" s="145"/>
      <c r="P287" s="145"/>
      <c r="Q287" s="145"/>
      <c r="R287" s="145"/>
      <c r="S287" s="145"/>
      <c r="T287" s="145"/>
      <c r="U287" s="145"/>
      <c r="V287" s="145"/>
      <c r="W287" s="145"/>
      <c r="X287" s="145"/>
      <c r="Y287" s="145"/>
      <c r="Z287" s="145"/>
    </row>
    <row r="288" customFormat="false" ht="15.75" hidden="false" customHeight="true" outlineLevel="0" collapsed="false">
      <c r="A288" s="145"/>
      <c r="B288" s="145"/>
      <c r="C288" s="145"/>
      <c r="D288" s="145"/>
      <c r="E288" s="145"/>
      <c r="F288" s="145"/>
      <c r="G288" s="145"/>
      <c r="H288" s="145"/>
      <c r="I288" s="145"/>
      <c r="J288" s="145"/>
      <c r="K288" s="145"/>
      <c r="L288" s="145"/>
      <c r="M288" s="145"/>
      <c r="N288" s="145"/>
      <c r="O288" s="145"/>
      <c r="P288" s="145"/>
      <c r="Q288" s="145"/>
      <c r="R288" s="145"/>
      <c r="S288" s="145"/>
      <c r="T288" s="145"/>
      <c r="U288" s="145"/>
      <c r="V288" s="145"/>
      <c r="W288" s="145"/>
      <c r="X288" s="145"/>
      <c r="Y288" s="145"/>
      <c r="Z288" s="145"/>
    </row>
    <row r="289" customFormat="false" ht="15.75" hidden="false" customHeight="true" outlineLevel="0" collapsed="false">
      <c r="A289" s="145"/>
      <c r="B289" s="145"/>
      <c r="C289" s="145"/>
      <c r="D289" s="145"/>
      <c r="E289" s="145"/>
      <c r="F289" s="145"/>
      <c r="G289" s="145"/>
      <c r="H289" s="145"/>
      <c r="I289" s="145"/>
      <c r="J289" s="145"/>
      <c r="K289" s="145"/>
      <c r="L289" s="145"/>
      <c r="M289" s="145"/>
      <c r="N289" s="145"/>
      <c r="O289" s="145"/>
      <c r="P289" s="145"/>
      <c r="Q289" s="145"/>
      <c r="R289" s="145"/>
      <c r="S289" s="145"/>
      <c r="T289" s="145"/>
      <c r="U289" s="145"/>
      <c r="V289" s="145"/>
      <c r="W289" s="145"/>
      <c r="X289" s="145"/>
      <c r="Y289" s="145"/>
      <c r="Z289" s="145"/>
    </row>
    <row r="290" customFormat="false" ht="15.75" hidden="false" customHeight="true" outlineLevel="0" collapsed="false">
      <c r="A290" s="145"/>
      <c r="B290" s="145"/>
      <c r="C290" s="145"/>
      <c r="D290" s="145"/>
      <c r="E290" s="145"/>
      <c r="F290" s="145"/>
      <c r="G290" s="145"/>
      <c r="H290" s="145"/>
      <c r="I290" s="145"/>
      <c r="J290" s="145"/>
      <c r="K290" s="145"/>
      <c r="L290" s="145"/>
      <c r="M290" s="145"/>
      <c r="N290" s="145"/>
      <c r="O290" s="145"/>
      <c r="P290" s="145"/>
      <c r="Q290" s="145"/>
      <c r="R290" s="145"/>
      <c r="S290" s="145"/>
      <c r="T290" s="145"/>
      <c r="U290" s="145"/>
      <c r="V290" s="145"/>
      <c r="W290" s="145"/>
      <c r="X290" s="145"/>
      <c r="Y290" s="145"/>
      <c r="Z290" s="145"/>
    </row>
    <row r="291" customFormat="false" ht="15.75" hidden="false" customHeight="true" outlineLevel="0" collapsed="false">
      <c r="A291" s="145"/>
      <c r="B291" s="145"/>
      <c r="C291" s="145"/>
      <c r="D291" s="145"/>
      <c r="E291" s="145"/>
      <c r="F291" s="145"/>
      <c r="G291" s="145"/>
      <c r="H291" s="145"/>
      <c r="I291" s="145"/>
      <c r="J291" s="145"/>
      <c r="K291" s="145"/>
      <c r="L291" s="145"/>
      <c r="M291" s="145"/>
      <c r="N291" s="145"/>
      <c r="O291" s="145"/>
      <c r="P291" s="145"/>
      <c r="Q291" s="145"/>
      <c r="R291" s="145"/>
      <c r="S291" s="145"/>
      <c r="T291" s="145"/>
      <c r="U291" s="145"/>
      <c r="V291" s="145"/>
      <c r="W291" s="145"/>
      <c r="X291" s="145"/>
      <c r="Y291" s="145"/>
      <c r="Z291" s="145"/>
    </row>
    <row r="292" customFormat="false" ht="15.75" hidden="false" customHeight="true" outlineLevel="0" collapsed="false">
      <c r="A292" s="145"/>
      <c r="B292" s="145"/>
      <c r="C292" s="145"/>
      <c r="D292" s="145"/>
      <c r="E292" s="145"/>
      <c r="F292" s="145"/>
      <c r="G292" s="145"/>
      <c r="H292" s="145"/>
      <c r="I292" s="145"/>
      <c r="J292" s="145"/>
      <c r="K292" s="145"/>
      <c r="L292" s="145"/>
      <c r="M292" s="145"/>
      <c r="N292" s="145"/>
      <c r="O292" s="145"/>
      <c r="P292" s="145"/>
      <c r="Q292" s="145"/>
      <c r="R292" s="145"/>
      <c r="S292" s="145"/>
      <c r="T292" s="145"/>
      <c r="U292" s="145"/>
      <c r="V292" s="145"/>
      <c r="W292" s="145"/>
      <c r="X292" s="145"/>
      <c r="Y292" s="145"/>
      <c r="Z292" s="145"/>
    </row>
    <row r="293" customFormat="false" ht="15.75" hidden="false" customHeight="true" outlineLevel="0" collapsed="false">
      <c r="A293" s="145"/>
      <c r="B293" s="145"/>
      <c r="C293" s="145"/>
      <c r="D293" s="145"/>
      <c r="E293" s="145"/>
      <c r="F293" s="145"/>
      <c r="G293" s="145"/>
      <c r="H293" s="145"/>
      <c r="I293" s="145"/>
      <c r="J293" s="145"/>
      <c r="K293" s="145"/>
      <c r="L293" s="145"/>
      <c r="M293" s="145"/>
      <c r="N293" s="145"/>
      <c r="O293" s="145"/>
      <c r="P293" s="145"/>
      <c r="Q293" s="145"/>
      <c r="R293" s="145"/>
      <c r="S293" s="145"/>
      <c r="T293" s="145"/>
      <c r="U293" s="145"/>
      <c r="V293" s="145"/>
      <c r="W293" s="145"/>
      <c r="X293" s="145"/>
      <c r="Y293" s="145"/>
      <c r="Z293" s="145"/>
    </row>
    <row r="294" customFormat="false" ht="15.75" hidden="false" customHeight="true" outlineLevel="0" collapsed="false">
      <c r="A294" s="145"/>
      <c r="B294" s="145"/>
      <c r="C294" s="145"/>
      <c r="D294" s="145"/>
      <c r="E294" s="145"/>
      <c r="F294" s="145"/>
      <c r="G294" s="145"/>
      <c r="H294" s="145"/>
      <c r="I294" s="145"/>
      <c r="J294" s="145"/>
      <c r="K294" s="145"/>
      <c r="L294" s="145"/>
      <c r="M294" s="145"/>
      <c r="N294" s="145"/>
      <c r="O294" s="145"/>
      <c r="P294" s="145"/>
      <c r="Q294" s="145"/>
      <c r="R294" s="145"/>
      <c r="S294" s="145"/>
      <c r="T294" s="145"/>
      <c r="U294" s="145"/>
      <c r="V294" s="145"/>
      <c r="W294" s="145"/>
      <c r="X294" s="145"/>
      <c r="Y294" s="145"/>
      <c r="Z294" s="145"/>
    </row>
    <row r="295" customFormat="false" ht="15.75" hidden="false" customHeight="true" outlineLevel="0" collapsed="false">
      <c r="A295" s="145"/>
      <c r="B295" s="145"/>
      <c r="C295" s="145"/>
      <c r="D295" s="145"/>
      <c r="E295" s="145"/>
      <c r="F295" s="145"/>
      <c r="G295" s="145"/>
      <c r="H295" s="145"/>
      <c r="I295" s="145"/>
      <c r="J295" s="145"/>
      <c r="K295" s="145"/>
      <c r="L295" s="145"/>
      <c r="M295" s="145"/>
      <c r="N295" s="145"/>
      <c r="O295" s="145"/>
      <c r="P295" s="145"/>
      <c r="Q295" s="145"/>
      <c r="R295" s="145"/>
      <c r="S295" s="145"/>
      <c r="T295" s="145"/>
      <c r="U295" s="145"/>
      <c r="V295" s="145"/>
      <c r="W295" s="145"/>
      <c r="X295" s="145"/>
      <c r="Y295" s="145"/>
      <c r="Z295" s="145"/>
    </row>
    <row r="296" customFormat="false" ht="15.75" hidden="false" customHeight="true" outlineLevel="0" collapsed="false">
      <c r="A296" s="145"/>
      <c r="B296" s="145"/>
      <c r="C296" s="145"/>
      <c r="D296" s="145"/>
      <c r="E296" s="145"/>
      <c r="F296" s="145"/>
      <c r="G296" s="145"/>
      <c r="H296" s="145"/>
      <c r="I296" s="145"/>
      <c r="J296" s="145"/>
      <c r="K296" s="145"/>
      <c r="L296" s="145"/>
      <c r="M296" s="145"/>
      <c r="N296" s="145"/>
      <c r="O296" s="145"/>
      <c r="P296" s="145"/>
      <c r="Q296" s="145"/>
      <c r="R296" s="145"/>
      <c r="S296" s="145"/>
      <c r="T296" s="145"/>
      <c r="U296" s="145"/>
      <c r="V296" s="145"/>
      <c r="W296" s="145"/>
      <c r="X296" s="145"/>
      <c r="Y296" s="145"/>
      <c r="Z296" s="145"/>
    </row>
    <row r="297" customFormat="false" ht="15.75" hidden="false" customHeight="true" outlineLevel="0" collapsed="false">
      <c r="A297" s="145"/>
      <c r="B297" s="145"/>
      <c r="C297" s="145"/>
      <c r="D297" s="145"/>
      <c r="E297" s="145"/>
      <c r="F297" s="145"/>
      <c r="G297" s="145"/>
      <c r="H297" s="145"/>
      <c r="I297" s="145"/>
      <c r="J297" s="145"/>
      <c r="K297" s="145"/>
      <c r="L297" s="145"/>
      <c r="M297" s="145"/>
      <c r="N297" s="145"/>
      <c r="O297" s="145"/>
      <c r="P297" s="145"/>
      <c r="Q297" s="145"/>
      <c r="R297" s="145"/>
      <c r="S297" s="145"/>
      <c r="T297" s="145"/>
      <c r="U297" s="145"/>
      <c r="V297" s="145"/>
      <c r="W297" s="145"/>
      <c r="X297" s="145"/>
      <c r="Y297" s="145"/>
      <c r="Z297" s="145"/>
    </row>
    <row r="298" customFormat="false" ht="15.75" hidden="false" customHeight="true" outlineLevel="0" collapsed="false">
      <c r="A298" s="145"/>
      <c r="B298" s="145"/>
      <c r="C298" s="145"/>
      <c r="D298" s="145"/>
      <c r="E298" s="145"/>
      <c r="F298" s="145"/>
      <c r="G298" s="145"/>
      <c r="H298" s="145"/>
      <c r="I298" s="145"/>
      <c r="J298" s="145"/>
      <c r="K298" s="145"/>
      <c r="L298" s="145"/>
      <c r="M298" s="145"/>
      <c r="N298" s="145"/>
      <c r="O298" s="145"/>
      <c r="P298" s="145"/>
      <c r="Q298" s="145"/>
      <c r="R298" s="145"/>
      <c r="S298" s="145"/>
      <c r="T298" s="145"/>
      <c r="U298" s="145"/>
      <c r="V298" s="145"/>
      <c r="W298" s="145"/>
      <c r="X298" s="145"/>
      <c r="Y298" s="145"/>
      <c r="Z298" s="145"/>
    </row>
    <row r="299" customFormat="false" ht="15.75" hidden="false" customHeight="true" outlineLevel="0" collapsed="false">
      <c r="A299" s="145"/>
      <c r="B299" s="145"/>
      <c r="C299" s="145"/>
      <c r="D299" s="145"/>
      <c r="E299" s="145"/>
      <c r="F299" s="145"/>
      <c r="G299" s="145"/>
      <c r="H299" s="145"/>
      <c r="I299" s="145"/>
      <c r="J299" s="145"/>
      <c r="K299" s="145"/>
      <c r="L299" s="145"/>
      <c r="M299" s="145"/>
      <c r="N299" s="145"/>
      <c r="O299" s="145"/>
      <c r="P299" s="145"/>
      <c r="Q299" s="145"/>
      <c r="R299" s="145"/>
      <c r="S299" s="145"/>
      <c r="T299" s="145"/>
      <c r="U299" s="145"/>
      <c r="V299" s="145"/>
      <c r="W299" s="145"/>
      <c r="X299" s="145"/>
      <c r="Y299" s="145"/>
      <c r="Z299" s="145"/>
    </row>
    <row r="300" customFormat="false" ht="15.75" hidden="false" customHeight="true" outlineLevel="0" collapsed="false">
      <c r="A300" s="145"/>
      <c r="B300" s="145"/>
      <c r="C300" s="145"/>
      <c r="D300" s="145"/>
      <c r="E300" s="145"/>
      <c r="F300" s="145"/>
      <c r="G300" s="145"/>
      <c r="H300" s="145"/>
      <c r="I300" s="145"/>
      <c r="J300" s="145"/>
      <c r="K300" s="145"/>
      <c r="L300" s="145"/>
      <c r="M300" s="145"/>
      <c r="N300" s="145"/>
      <c r="O300" s="145"/>
      <c r="P300" s="145"/>
      <c r="Q300" s="145"/>
      <c r="R300" s="145"/>
      <c r="S300" s="145"/>
      <c r="T300" s="145"/>
      <c r="U300" s="145"/>
      <c r="V300" s="145"/>
      <c r="W300" s="145"/>
      <c r="X300" s="145"/>
      <c r="Y300" s="145"/>
      <c r="Z300" s="145"/>
    </row>
    <row r="301" customFormat="false" ht="15.75" hidden="false" customHeight="true" outlineLevel="0" collapsed="false">
      <c r="A301" s="145"/>
      <c r="B301" s="145"/>
      <c r="C301" s="145"/>
      <c r="D301" s="145"/>
      <c r="E301" s="145"/>
      <c r="F301" s="145"/>
      <c r="G301" s="145"/>
      <c r="H301" s="145"/>
      <c r="I301" s="145"/>
      <c r="J301" s="145"/>
      <c r="K301" s="145"/>
      <c r="L301" s="145"/>
      <c r="M301" s="145"/>
      <c r="N301" s="145"/>
      <c r="O301" s="145"/>
      <c r="P301" s="145"/>
      <c r="Q301" s="145"/>
      <c r="R301" s="145"/>
      <c r="S301" s="145"/>
      <c r="T301" s="145"/>
      <c r="U301" s="145"/>
      <c r="V301" s="145"/>
      <c r="W301" s="145"/>
      <c r="X301" s="145"/>
      <c r="Y301" s="145"/>
      <c r="Z301" s="145"/>
    </row>
    <row r="302" customFormat="false" ht="15.75" hidden="false" customHeight="true" outlineLevel="0" collapsed="false">
      <c r="A302" s="145"/>
      <c r="B302" s="145"/>
      <c r="C302" s="145"/>
      <c r="D302" s="145"/>
      <c r="E302" s="145"/>
      <c r="F302" s="145"/>
      <c r="G302" s="145"/>
      <c r="H302" s="145"/>
      <c r="I302" s="145"/>
      <c r="J302" s="145"/>
      <c r="K302" s="145"/>
      <c r="L302" s="145"/>
      <c r="M302" s="145"/>
      <c r="N302" s="145"/>
      <c r="O302" s="145"/>
      <c r="P302" s="145"/>
      <c r="Q302" s="145"/>
      <c r="R302" s="145"/>
      <c r="S302" s="145"/>
      <c r="T302" s="145"/>
      <c r="U302" s="145"/>
      <c r="V302" s="145"/>
      <c r="W302" s="145"/>
      <c r="X302" s="145"/>
      <c r="Y302" s="145"/>
      <c r="Z302" s="145"/>
    </row>
    <row r="303" customFormat="false" ht="15.75" hidden="false" customHeight="true" outlineLevel="0" collapsed="false">
      <c r="A303" s="145"/>
      <c r="B303" s="145"/>
      <c r="C303" s="145"/>
      <c r="D303" s="145"/>
      <c r="E303" s="145"/>
      <c r="F303" s="145"/>
      <c r="G303" s="145"/>
      <c r="H303" s="145"/>
      <c r="I303" s="145"/>
      <c r="J303" s="145"/>
      <c r="K303" s="145"/>
      <c r="L303" s="145"/>
      <c r="M303" s="145"/>
      <c r="N303" s="145"/>
      <c r="O303" s="145"/>
      <c r="P303" s="145"/>
      <c r="Q303" s="145"/>
      <c r="R303" s="145"/>
      <c r="S303" s="145"/>
      <c r="T303" s="145"/>
      <c r="U303" s="145"/>
      <c r="V303" s="145"/>
      <c r="W303" s="145"/>
      <c r="X303" s="145"/>
      <c r="Y303" s="145"/>
      <c r="Z303" s="145"/>
    </row>
    <row r="304" customFormat="false" ht="15.75" hidden="false" customHeight="true" outlineLevel="0" collapsed="false">
      <c r="A304" s="145"/>
      <c r="B304" s="145"/>
      <c r="C304" s="145"/>
      <c r="D304" s="145"/>
      <c r="E304" s="145"/>
      <c r="F304" s="145"/>
      <c r="G304" s="145"/>
      <c r="H304" s="145"/>
      <c r="I304" s="145"/>
      <c r="J304" s="145"/>
      <c r="K304" s="145"/>
      <c r="L304" s="145"/>
      <c r="M304" s="145"/>
      <c r="N304" s="145"/>
      <c r="O304" s="145"/>
      <c r="P304" s="145"/>
      <c r="Q304" s="145"/>
      <c r="R304" s="145"/>
      <c r="S304" s="145"/>
      <c r="T304" s="145"/>
      <c r="U304" s="145"/>
      <c r="V304" s="145"/>
      <c r="W304" s="145"/>
      <c r="X304" s="145"/>
      <c r="Y304" s="145"/>
      <c r="Z304" s="145"/>
    </row>
    <row r="305" customFormat="false" ht="15.75" hidden="false" customHeight="true" outlineLevel="0" collapsed="false">
      <c r="A305" s="145"/>
      <c r="B305" s="145"/>
      <c r="C305" s="145"/>
      <c r="D305" s="145"/>
      <c r="E305" s="145"/>
      <c r="F305" s="145"/>
      <c r="G305" s="145"/>
      <c r="H305" s="145"/>
      <c r="I305" s="145"/>
      <c r="J305" s="145"/>
      <c r="K305" s="145"/>
      <c r="L305" s="145"/>
      <c r="M305" s="145"/>
      <c r="N305" s="145"/>
      <c r="O305" s="145"/>
      <c r="P305" s="145"/>
      <c r="Q305" s="145"/>
      <c r="R305" s="145"/>
      <c r="S305" s="145"/>
      <c r="T305" s="145"/>
      <c r="U305" s="145"/>
      <c r="V305" s="145"/>
      <c r="W305" s="145"/>
      <c r="X305" s="145"/>
      <c r="Y305" s="145"/>
      <c r="Z305" s="145"/>
    </row>
    <row r="306" customFormat="false" ht="15.75" hidden="false" customHeight="true" outlineLevel="0" collapsed="false">
      <c r="A306" s="145"/>
      <c r="B306" s="145"/>
      <c r="C306" s="145"/>
      <c r="D306" s="145"/>
      <c r="E306" s="145"/>
      <c r="F306" s="145"/>
      <c r="G306" s="145"/>
      <c r="H306" s="145"/>
      <c r="I306" s="145"/>
      <c r="J306" s="145"/>
      <c r="K306" s="145"/>
      <c r="L306" s="145"/>
      <c r="M306" s="145"/>
      <c r="N306" s="145"/>
      <c r="O306" s="145"/>
      <c r="P306" s="145"/>
      <c r="Q306" s="145"/>
      <c r="R306" s="145"/>
      <c r="S306" s="145"/>
      <c r="T306" s="145"/>
      <c r="U306" s="145"/>
      <c r="V306" s="145"/>
      <c r="W306" s="145"/>
      <c r="X306" s="145"/>
      <c r="Y306" s="145"/>
      <c r="Z306" s="145"/>
    </row>
    <row r="307" customFormat="false" ht="15.75" hidden="false" customHeight="true" outlineLevel="0" collapsed="false">
      <c r="A307" s="145"/>
      <c r="B307" s="145"/>
      <c r="C307" s="145"/>
      <c r="D307" s="145"/>
      <c r="E307" s="145"/>
      <c r="F307" s="145"/>
      <c r="G307" s="145"/>
      <c r="H307" s="145"/>
      <c r="I307" s="145"/>
      <c r="J307" s="145"/>
      <c r="K307" s="145"/>
      <c r="L307" s="145"/>
      <c r="M307" s="145"/>
      <c r="N307" s="145"/>
      <c r="O307" s="145"/>
      <c r="P307" s="145"/>
      <c r="Q307" s="145"/>
      <c r="R307" s="145"/>
      <c r="S307" s="145"/>
      <c r="T307" s="145"/>
      <c r="U307" s="145"/>
      <c r="V307" s="145"/>
      <c r="W307" s="145"/>
      <c r="X307" s="145"/>
      <c r="Y307" s="145"/>
      <c r="Z307" s="145"/>
    </row>
    <row r="308" customFormat="false" ht="15.75" hidden="false" customHeight="true" outlineLevel="0" collapsed="false">
      <c r="A308" s="145"/>
      <c r="B308" s="145"/>
      <c r="C308" s="145"/>
      <c r="D308" s="145"/>
      <c r="E308" s="145"/>
      <c r="F308" s="145"/>
      <c r="G308" s="145"/>
      <c r="H308" s="145"/>
      <c r="I308" s="145"/>
      <c r="J308" s="145"/>
      <c r="K308" s="145"/>
      <c r="L308" s="145"/>
      <c r="M308" s="145"/>
      <c r="N308" s="145"/>
      <c r="O308" s="145"/>
      <c r="P308" s="145"/>
      <c r="Q308" s="145"/>
      <c r="R308" s="145"/>
      <c r="S308" s="145"/>
      <c r="T308" s="145"/>
      <c r="U308" s="145"/>
      <c r="V308" s="145"/>
      <c r="W308" s="145"/>
      <c r="X308" s="145"/>
      <c r="Y308" s="145"/>
      <c r="Z308" s="145"/>
    </row>
    <row r="309" customFormat="false" ht="15.75" hidden="false" customHeight="true" outlineLevel="0" collapsed="false">
      <c r="A309" s="145"/>
      <c r="B309" s="145"/>
      <c r="C309" s="145"/>
      <c r="D309" s="145"/>
      <c r="E309" s="145"/>
      <c r="F309" s="145"/>
      <c r="G309" s="145"/>
      <c r="H309" s="145"/>
      <c r="I309" s="145"/>
      <c r="J309" s="145"/>
      <c r="K309" s="145"/>
      <c r="L309" s="145"/>
      <c r="M309" s="145"/>
      <c r="N309" s="145"/>
      <c r="O309" s="145"/>
      <c r="P309" s="145"/>
      <c r="Q309" s="145"/>
      <c r="R309" s="145"/>
      <c r="S309" s="145"/>
      <c r="T309" s="145"/>
      <c r="U309" s="145"/>
      <c r="V309" s="145"/>
      <c r="W309" s="145"/>
      <c r="X309" s="145"/>
      <c r="Y309" s="145"/>
      <c r="Z309" s="145"/>
    </row>
    <row r="310" customFormat="false" ht="15.75" hidden="false" customHeight="true" outlineLevel="0" collapsed="false">
      <c r="A310" s="145"/>
      <c r="B310" s="145"/>
      <c r="C310" s="145"/>
      <c r="D310" s="145"/>
      <c r="E310" s="145"/>
      <c r="F310" s="145"/>
      <c r="G310" s="145"/>
      <c r="H310" s="145"/>
      <c r="I310" s="145"/>
      <c r="J310" s="145"/>
      <c r="K310" s="145"/>
      <c r="L310" s="145"/>
      <c r="M310" s="145"/>
      <c r="N310" s="145"/>
      <c r="O310" s="145"/>
      <c r="P310" s="145"/>
      <c r="Q310" s="145"/>
      <c r="R310" s="145"/>
      <c r="S310" s="145"/>
      <c r="T310" s="145"/>
      <c r="U310" s="145"/>
      <c r="V310" s="145"/>
      <c r="W310" s="145"/>
      <c r="X310" s="145"/>
      <c r="Y310" s="145"/>
      <c r="Z310" s="145"/>
    </row>
    <row r="311" customFormat="false" ht="15.75" hidden="false" customHeight="true" outlineLevel="0" collapsed="false">
      <c r="A311" s="145"/>
      <c r="B311" s="145"/>
      <c r="C311" s="145"/>
      <c r="D311" s="145"/>
      <c r="E311" s="145"/>
      <c r="F311" s="145"/>
      <c r="G311" s="145"/>
      <c r="H311" s="145"/>
      <c r="I311" s="145"/>
      <c r="J311" s="145"/>
      <c r="K311" s="145"/>
      <c r="L311" s="145"/>
      <c r="M311" s="145"/>
      <c r="N311" s="145"/>
      <c r="O311" s="145"/>
      <c r="P311" s="145"/>
      <c r="Q311" s="145"/>
      <c r="R311" s="145"/>
      <c r="S311" s="145"/>
      <c r="T311" s="145"/>
      <c r="U311" s="145"/>
      <c r="V311" s="145"/>
      <c r="W311" s="145"/>
      <c r="X311" s="145"/>
      <c r="Y311" s="145"/>
      <c r="Z311" s="145"/>
    </row>
    <row r="312" customFormat="false" ht="15.75" hidden="false" customHeight="true" outlineLevel="0" collapsed="false">
      <c r="A312" s="145"/>
      <c r="B312" s="145"/>
      <c r="C312" s="145"/>
      <c r="D312" s="145"/>
      <c r="E312" s="145"/>
      <c r="F312" s="145"/>
      <c r="G312" s="145"/>
      <c r="H312" s="145"/>
      <c r="I312" s="145"/>
      <c r="J312" s="145"/>
      <c r="K312" s="145"/>
      <c r="L312" s="145"/>
      <c r="M312" s="145"/>
      <c r="N312" s="145"/>
      <c r="O312" s="145"/>
      <c r="P312" s="145"/>
      <c r="Q312" s="145"/>
      <c r="R312" s="145"/>
      <c r="S312" s="145"/>
      <c r="T312" s="145"/>
      <c r="U312" s="145"/>
      <c r="V312" s="145"/>
      <c r="W312" s="145"/>
      <c r="X312" s="145"/>
      <c r="Y312" s="145"/>
      <c r="Z312" s="145"/>
    </row>
    <row r="313" customFormat="false" ht="15.75" hidden="false" customHeight="true" outlineLevel="0" collapsed="false">
      <c r="A313" s="145"/>
      <c r="B313" s="145"/>
      <c r="C313" s="145"/>
      <c r="D313" s="145"/>
      <c r="E313" s="145"/>
      <c r="F313" s="145"/>
      <c r="G313" s="145"/>
      <c r="H313" s="145"/>
      <c r="I313" s="145"/>
      <c r="J313" s="145"/>
      <c r="K313" s="145"/>
      <c r="L313" s="145"/>
      <c r="M313" s="145"/>
      <c r="N313" s="145"/>
      <c r="O313" s="145"/>
      <c r="P313" s="145"/>
      <c r="Q313" s="145"/>
      <c r="R313" s="145"/>
      <c r="S313" s="145"/>
      <c r="T313" s="145"/>
      <c r="U313" s="145"/>
      <c r="V313" s="145"/>
      <c r="W313" s="145"/>
      <c r="X313" s="145"/>
      <c r="Y313" s="145"/>
      <c r="Z313" s="145"/>
    </row>
    <row r="314" customFormat="false" ht="15.75" hidden="false" customHeight="true" outlineLevel="0" collapsed="false">
      <c r="A314" s="145"/>
      <c r="B314" s="145"/>
      <c r="C314" s="145"/>
      <c r="D314" s="145"/>
      <c r="E314" s="145"/>
      <c r="F314" s="145"/>
      <c r="G314" s="145"/>
      <c r="H314" s="145"/>
      <c r="I314" s="145"/>
      <c r="J314" s="145"/>
      <c r="K314" s="145"/>
      <c r="L314" s="145"/>
      <c r="M314" s="145"/>
      <c r="N314" s="145"/>
      <c r="O314" s="145"/>
      <c r="P314" s="145"/>
      <c r="Q314" s="145"/>
      <c r="R314" s="145"/>
      <c r="S314" s="145"/>
      <c r="T314" s="145"/>
      <c r="U314" s="145"/>
      <c r="V314" s="145"/>
      <c r="W314" s="145"/>
      <c r="X314" s="145"/>
      <c r="Y314" s="145"/>
      <c r="Z314" s="145"/>
    </row>
    <row r="315" customFormat="false" ht="15.75" hidden="false" customHeight="true" outlineLevel="0" collapsed="false">
      <c r="A315" s="145"/>
      <c r="B315" s="145"/>
      <c r="C315" s="145"/>
      <c r="D315" s="145"/>
      <c r="E315" s="145"/>
      <c r="F315" s="145"/>
      <c r="G315" s="145"/>
      <c r="H315" s="145"/>
      <c r="I315" s="145"/>
      <c r="J315" s="145"/>
      <c r="K315" s="145"/>
      <c r="L315" s="145"/>
      <c r="M315" s="145"/>
      <c r="N315" s="145"/>
      <c r="O315" s="145"/>
      <c r="P315" s="145"/>
      <c r="Q315" s="145"/>
      <c r="R315" s="145"/>
      <c r="S315" s="145"/>
      <c r="T315" s="145"/>
      <c r="U315" s="145"/>
      <c r="V315" s="145"/>
      <c r="W315" s="145"/>
      <c r="X315" s="145"/>
      <c r="Y315" s="145"/>
      <c r="Z315" s="145"/>
    </row>
    <row r="316" customFormat="false" ht="15.75" hidden="false" customHeight="true" outlineLevel="0" collapsed="false">
      <c r="A316" s="145"/>
      <c r="B316" s="145"/>
      <c r="C316" s="145"/>
      <c r="D316" s="145"/>
      <c r="E316" s="145"/>
      <c r="F316" s="145"/>
      <c r="G316" s="145"/>
      <c r="H316" s="145"/>
      <c r="I316" s="145"/>
      <c r="J316" s="145"/>
      <c r="K316" s="145"/>
      <c r="L316" s="145"/>
      <c r="M316" s="145"/>
      <c r="N316" s="145"/>
      <c r="O316" s="145"/>
      <c r="P316" s="145"/>
      <c r="Q316" s="145"/>
      <c r="R316" s="145"/>
      <c r="S316" s="145"/>
      <c r="T316" s="145"/>
      <c r="U316" s="145"/>
      <c r="V316" s="145"/>
      <c r="W316" s="145"/>
      <c r="X316" s="145"/>
      <c r="Y316" s="145"/>
      <c r="Z316" s="145"/>
    </row>
    <row r="317" customFormat="false" ht="15.75" hidden="false" customHeight="true" outlineLevel="0" collapsed="false">
      <c r="A317" s="145"/>
      <c r="B317" s="145"/>
      <c r="C317" s="145"/>
      <c r="D317" s="145"/>
      <c r="E317" s="145"/>
      <c r="F317" s="145"/>
      <c r="G317" s="145"/>
      <c r="H317" s="145"/>
      <c r="I317" s="145"/>
      <c r="J317" s="145"/>
      <c r="K317" s="145"/>
      <c r="L317" s="145"/>
      <c r="M317" s="145"/>
      <c r="N317" s="145"/>
      <c r="O317" s="145"/>
      <c r="P317" s="145"/>
      <c r="Q317" s="145"/>
      <c r="R317" s="145"/>
      <c r="S317" s="145"/>
      <c r="T317" s="145"/>
      <c r="U317" s="145"/>
      <c r="V317" s="145"/>
      <c r="W317" s="145"/>
      <c r="X317" s="145"/>
      <c r="Y317" s="145"/>
      <c r="Z317" s="145"/>
    </row>
    <row r="318" customFormat="false" ht="15.75" hidden="false" customHeight="true" outlineLevel="0" collapsed="false">
      <c r="A318" s="145"/>
      <c r="B318" s="145"/>
      <c r="C318" s="145"/>
      <c r="D318" s="145"/>
      <c r="E318" s="145"/>
      <c r="F318" s="145"/>
      <c r="G318" s="145"/>
      <c r="H318" s="145"/>
      <c r="I318" s="145"/>
      <c r="J318" s="145"/>
      <c r="K318" s="145"/>
      <c r="L318" s="145"/>
      <c r="M318" s="145"/>
      <c r="N318" s="145"/>
      <c r="O318" s="145"/>
      <c r="P318" s="145"/>
      <c r="Q318" s="145"/>
      <c r="R318" s="145"/>
      <c r="S318" s="145"/>
      <c r="T318" s="145"/>
      <c r="U318" s="145"/>
      <c r="V318" s="145"/>
      <c r="W318" s="145"/>
      <c r="X318" s="145"/>
      <c r="Y318" s="145"/>
      <c r="Z318" s="145"/>
    </row>
    <row r="319" customFormat="false" ht="15.75" hidden="false" customHeight="true" outlineLevel="0" collapsed="false">
      <c r="A319" s="145"/>
      <c r="B319" s="145"/>
      <c r="C319" s="145"/>
      <c r="D319" s="145"/>
      <c r="E319" s="145"/>
      <c r="F319" s="145"/>
      <c r="G319" s="145"/>
      <c r="H319" s="145"/>
      <c r="I319" s="145"/>
      <c r="J319" s="145"/>
      <c r="K319" s="145"/>
      <c r="L319" s="145"/>
      <c r="M319" s="145"/>
      <c r="N319" s="145"/>
      <c r="O319" s="145"/>
      <c r="P319" s="145"/>
      <c r="Q319" s="145"/>
      <c r="R319" s="145"/>
      <c r="S319" s="145"/>
      <c r="T319" s="145"/>
      <c r="U319" s="145"/>
      <c r="V319" s="145"/>
      <c r="W319" s="145"/>
      <c r="X319" s="145"/>
      <c r="Y319" s="145"/>
      <c r="Z319" s="145"/>
    </row>
    <row r="320" customFormat="false" ht="15.75" hidden="false" customHeight="true" outlineLevel="0" collapsed="false">
      <c r="A320" s="145"/>
      <c r="B320" s="145"/>
      <c r="C320" s="145"/>
      <c r="D320" s="145"/>
      <c r="E320" s="145"/>
      <c r="F320" s="145"/>
      <c r="G320" s="145"/>
      <c r="H320" s="145"/>
      <c r="I320" s="145"/>
      <c r="J320" s="145"/>
      <c r="K320" s="145"/>
      <c r="L320" s="145"/>
      <c r="M320" s="145"/>
      <c r="N320" s="145"/>
      <c r="O320" s="145"/>
      <c r="P320" s="145"/>
      <c r="Q320" s="145"/>
      <c r="R320" s="145"/>
      <c r="S320" s="145"/>
      <c r="T320" s="145"/>
      <c r="U320" s="145"/>
      <c r="V320" s="145"/>
      <c r="W320" s="145"/>
      <c r="X320" s="145"/>
      <c r="Y320" s="145"/>
      <c r="Z320" s="145"/>
    </row>
    <row r="321" customFormat="false" ht="15.75" hidden="false" customHeight="true" outlineLevel="0" collapsed="false">
      <c r="A321" s="145"/>
      <c r="B321" s="145"/>
      <c r="C321" s="145"/>
      <c r="D321" s="145"/>
      <c r="E321" s="145"/>
      <c r="F321" s="145"/>
      <c r="G321" s="145"/>
      <c r="H321" s="145"/>
      <c r="I321" s="145"/>
      <c r="J321" s="145"/>
      <c r="K321" s="145"/>
      <c r="L321" s="145"/>
      <c r="M321" s="145"/>
      <c r="N321" s="145"/>
      <c r="O321" s="145"/>
      <c r="P321" s="145"/>
      <c r="Q321" s="145"/>
      <c r="R321" s="145"/>
      <c r="S321" s="145"/>
      <c r="T321" s="145"/>
      <c r="U321" s="145"/>
      <c r="V321" s="145"/>
      <c r="W321" s="145"/>
      <c r="X321" s="145"/>
      <c r="Y321" s="145"/>
      <c r="Z321" s="145"/>
    </row>
    <row r="322" customFormat="false" ht="15.75" hidden="false" customHeight="true" outlineLevel="0" collapsed="false">
      <c r="A322" s="145"/>
      <c r="B322" s="145"/>
      <c r="C322" s="145"/>
      <c r="D322" s="145"/>
      <c r="E322" s="145"/>
      <c r="F322" s="145"/>
      <c r="G322" s="145"/>
      <c r="H322" s="145"/>
      <c r="I322" s="145"/>
      <c r="J322" s="145"/>
      <c r="K322" s="145"/>
      <c r="L322" s="145"/>
      <c r="M322" s="145"/>
      <c r="N322" s="145"/>
      <c r="O322" s="145"/>
      <c r="P322" s="145"/>
      <c r="Q322" s="145"/>
      <c r="R322" s="145"/>
      <c r="S322" s="145"/>
      <c r="T322" s="145"/>
      <c r="U322" s="145"/>
      <c r="V322" s="145"/>
      <c r="W322" s="145"/>
      <c r="X322" s="145"/>
      <c r="Y322" s="145"/>
      <c r="Z322" s="145"/>
    </row>
    <row r="323" customFormat="false" ht="15.75" hidden="false" customHeight="true" outlineLevel="0" collapsed="false">
      <c r="A323" s="145"/>
      <c r="B323" s="145"/>
      <c r="C323" s="145"/>
      <c r="D323" s="145"/>
      <c r="E323" s="145"/>
      <c r="F323" s="145"/>
      <c r="G323" s="145"/>
      <c r="H323" s="145"/>
      <c r="I323" s="145"/>
      <c r="J323" s="145"/>
      <c r="K323" s="145"/>
      <c r="L323" s="145"/>
      <c r="M323" s="145"/>
      <c r="N323" s="145"/>
      <c r="O323" s="145"/>
      <c r="P323" s="145"/>
      <c r="Q323" s="145"/>
      <c r="R323" s="145"/>
      <c r="S323" s="145"/>
      <c r="T323" s="145"/>
      <c r="U323" s="145"/>
      <c r="V323" s="145"/>
      <c r="W323" s="145"/>
      <c r="X323" s="145"/>
      <c r="Y323" s="145"/>
      <c r="Z323" s="145"/>
    </row>
    <row r="324" customFormat="false" ht="15.75" hidden="false" customHeight="true" outlineLevel="0" collapsed="false">
      <c r="A324" s="145"/>
      <c r="B324" s="145"/>
      <c r="C324" s="145"/>
      <c r="D324" s="145"/>
      <c r="E324" s="145"/>
      <c r="F324" s="145"/>
      <c r="G324" s="145"/>
      <c r="H324" s="145"/>
      <c r="I324" s="145"/>
      <c r="J324" s="145"/>
      <c r="K324" s="145"/>
      <c r="L324" s="145"/>
      <c r="M324" s="145"/>
      <c r="N324" s="145"/>
      <c r="O324" s="145"/>
      <c r="P324" s="145"/>
      <c r="Q324" s="145"/>
      <c r="R324" s="145"/>
      <c r="S324" s="145"/>
      <c r="T324" s="145"/>
      <c r="U324" s="145"/>
      <c r="V324" s="145"/>
      <c r="W324" s="145"/>
      <c r="X324" s="145"/>
      <c r="Y324" s="145"/>
      <c r="Z324" s="145"/>
    </row>
    <row r="325" customFormat="false" ht="15.75" hidden="false" customHeight="true" outlineLevel="0" collapsed="false">
      <c r="A325" s="145"/>
      <c r="B325" s="145"/>
      <c r="C325" s="145"/>
      <c r="D325" s="145"/>
      <c r="E325" s="145"/>
      <c r="F325" s="145"/>
      <c r="G325" s="145"/>
      <c r="H325" s="145"/>
      <c r="I325" s="145"/>
      <c r="J325" s="145"/>
      <c r="K325" s="145"/>
      <c r="L325" s="145"/>
      <c r="M325" s="145"/>
      <c r="N325" s="145"/>
      <c r="O325" s="145"/>
      <c r="P325" s="145"/>
      <c r="Q325" s="145"/>
      <c r="R325" s="145"/>
      <c r="S325" s="145"/>
      <c r="T325" s="145"/>
      <c r="U325" s="145"/>
      <c r="V325" s="145"/>
      <c r="W325" s="145"/>
      <c r="X325" s="145"/>
      <c r="Y325" s="145"/>
      <c r="Z325" s="145"/>
    </row>
    <row r="326" customFormat="false" ht="15.75" hidden="false" customHeight="true" outlineLevel="0" collapsed="false">
      <c r="A326" s="145"/>
      <c r="B326" s="145"/>
      <c r="C326" s="145"/>
      <c r="D326" s="145"/>
      <c r="E326" s="145"/>
      <c r="F326" s="145"/>
      <c r="G326" s="145"/>
      <c r="H326" s="145"/>
      <c r="I326" s="145"/>
      <c r="J326" s="145"/>
      <c r="K326" s="145"/>
      <c r="L326" s="145"/>
      <c r="M326" s="145"/>
      <c r="N326" s="145"/>
      <c r="O326" s="145"/>
      <c r="P326" s="145"/>
      <c r="Q326" s="145"/>
      <c r="R326" s="145"/>
      <c r="S326" s="145"/>
      <c r="T326" s="145"/>
      <c r="U326" s="145"/>
      <c r="V326" s="145"/>
      <c r="W326" s="145"/>
      <c r="X326" s="145"/>
      <c r="Y326" s="145"/>
      <c r="Z326" s="145"/>
    </row>
    <row r="327" customFormat="false" ht="15.75" hidden="false" customHeight="true" outlineLevel="0" collapsed="false">
      <c r="A327" s="145"/>
      <c r="B327" s="145"/>
      <c r="C327" s="145"/>
      <c r="D327" s="145"/>
      <c r="E327" s="145"/>
      <c r="F327" s="145"/>
      <c r="G327" s="145"/>
      <c r="H327" s="145"/>
      <c r="I327" s="145"/>
      <c r="J327" s="145"/>
      <c r="K327" s="145"/>
      <c r="L327" s="145"/>
      <c r="M327" s="145"/>
      <c r="N327" s="145"/>
      <c r="O327" s="145"/>
      <c r="P327" s="145"/>
      <c r="Q327" s="145"/>
      <c r="R327" s="145"/>
      <c r="S327" s="145"/>
      <c r="T327" s="145"/>
      <c r="U327" s="145"/>
      <c r="V327" s="145"/>
      <c r="W327" s="145"/>
      <c r="X327" s="145"/>
      <c r="Y327" s="145"/>
      <c r="Z327" s="145"/>
    </row>
    <row r="328" customFormat="false" ht="15.75" hidden="false" customHeight="true" outlineLevel="0" collapsed="false">
      <c r="A328" s="145"/>
      <c r="B328" s="145"/>
      <c r="C328" s="145"/>
      <c r="D328" s="145"/>
      <c r="E328" s="145"/>
      <c r="F328" s="145"/>
      <c r="G328" s="145"/>
      <c r="H328" s="145"/>
      <c r="I328" s="145"/>
      <c r="J328" s="145"/>
      <c r="K328" s="145"/>
      <c r="L328" s="145"/>
      <c r="M328" s="145"/>
      <c r="N328" s="145"/>
      <c r="O328" s="145"/>
      <c r="P328" s="145"/>
      <c r="Q328" s="145"/>
      <c r="R328" s="145"/>
      <c r="S328" s="145"/>
      <c r="T328" s="145"/>
      <c r="U328" s="145"/>
      <c r="V328" s="145"/>
      <c r="W328" s="145"/>
      <c r="X328" s="145"/>
      <c r="Y328" s="145"/>
      <c r="Z328" s="145"/>
    </row>
    <row r="329" customFormat="false" ht="15.75" hidden="false" customHeight="true" outlineLevel="0" collapsed="false">
      <c r="A329" s="145"/>
      <c r="B329" s="145"/>
      <c r="C329" s="145"/>
      <c r="D329" s="145"/>
      <c r="E329" s="145"/>
      <c r="F329" s="145"/>
      <c r="G329" s="145"/>
      <c r="H329" s="145"/>
      <c r="I329" s="145"/>
      <c r="J329" s="145"/>
      <c r="K329" s="145"/>
      <c r="L329" s="145"/>
      <c r="M329" s="145"/>
      <c r="N329" s="145"/>
      <c r="O329" s="145"/>
      <c r="P329" s="145"/>
      <c r="Q329" s="145"/>
      <c r="R329" s="145"/>
      <c r="S329" s="145"/>
      <c r="T329" s="145"/>
      <c r="U329" s="145"/>
      <c r="V329" s="145"/>
      <c r="W329" s="145"/>
      <c r="X329" s="145"/>
      <c r="Y329" s="145"/>
      <c r="Z329" s="145"/>
    </row>
    <row r="330" customFormat="false" ht="15.75" hidden="false" customHeight="true" outlineLevel="0" collapsed="false">
      <c r="A330" s="145"/>
      <c r="B330" s="145"/>
      <c r="C330" s="145"/>
      <c r="D330" s="145"/>
      <c r="E330" s="145"/>
      <c r="F330" s="145"/>
      <c r="G330" s="145"/>
      <c r="H330" s="145"/>
      <c r="I330" s="145"/>
      <c r="J330" s="145"/>
      <c r="K330" s="145"/>
      <c r="L330" s="145"/>
      <c r="M330" s="145"/>
      <c r="N330" s="145"/>
      <c r="O330" s="145"/>
      <c r="P330" s="145"/>
      <c r="Q330" s="145"/>
      <c r="R330" s="145"/>
      <c r="S330" s="145"/>
      <c r="T330" s="145"/>
      <c r="U330" s="145"/>
      <c r="V330" s="145"/>
      <c r="W330" s="145"/>
      <c r="X330" s="145"/>
      <c r="Y330" s="145"/>
      <c r="Z330" s="145"/>
    </row>
    <row r="331" customFormat="false" ht="15.75" hidden="false" customHeight="true" outlineLevel="0" collapsed="false">
      <c r="A331" s="145"/>
      <c r="B331" s="145"/>
      <c r="C331" s="145"/>
      <c r="D331" s="145"/>
      <c r="E331" s="145"/>
      <c r="F331" s="145"/>
      <c r="G331" s="145"/>
      <c r="H331" s="145"/>
      <c r="I331" s="145"/>
      <c r="J331" s="145"/>
      <c r="K331" s="145"/>
      <c r="L331" s="145"/>
      <c r="M331" s="145"/>
      <c r="N331" s="145"/>
      <c r="O331" s="145"/>
      <c r="P331" s="145"/>
      <c r="Q331" s="145"/>
      <c r="R331" s="145"/>
      <c r="S331" s="145"/>
      <c r="T331" s="145"/>
      <c r="U331" s="145"/>
      <c r="V331" s="145"/>
      <c r="W331" s="145"/>
      <c r="X331" s="145"/>
      <c r="Y331" s="145"/>
      <c r="Z331" s="145"/>
    </row>
    <row r="332" customFormat="false" ht="15.75" hidden="false" customHeight="true" outlineLevel="0" collapsed="false">
      <c r="A332" s="145"/>
      <c r="B332" s="145"/>
      <c r="C332" s="145"/>
      <c r="D332" s="145"/>
      <c r="E332" s="145"/>
      <c r="F332" s="145"/>
      <c r="G332" s="145"/>
      <c r="H332" s="145"/>
      <c r="I332" s="145"/>
      <c r="J332" s="145"/>
      <c r="K332" s="145"/>
      <c r="L332" s="145"/>
      <c r="M332" s="145"/>
      <c r="N332" s="145"/>
      <c r="O332" s="145"/>
      <c r="P332" s="145"/>
      <c r="Q332" s="145"/>
      <c r="R332" s="145"/>
      <c r="S332" s="145"/>
      <c r="T332" s="145"/>
      <c r="U332" s="145"/>
      <c r="V332" s="145"/>
      <c r="W332" s="145"/>
      <c r="X332" s="145"/>
      <c r="Y332" s="145"/>
      <c r="Z332" s="145"/>
    </row>
    <row r="333" customFormat="false" ht="15.75" hidden="false" customHeight="true" outlineLevel="0" collapsed="false">
      <c r="A333" s="145"/>
      <c r="B333" s="145"/>
      <c r="C333" s="145"/>
      <c r="D333" s="145"/>
      <c r="E333" s="145"/>
      <c r="F333" s="145"/>
      <c r="G333" s="145"/>
      <c r="H333" s="145"/>
      <c r="I333" s="145"/>
      <c r="J333" s="145"/>
      <c r="K333" s="145"/>
      <c r="L333" s="145"/>
      <c r="M333" s="145"/>
      <c r="N333" s="145"/>
      <c r="O333" s="145"/>
      <c r="P333" s="145"/>
      <c r="Q333" s="145"/>
      <c r="R333" s="145"/>
      <c r="S333" s="145"/>
      <c r="T333" s="145"/>
      <c r="U333" s="145"/>
      <c r="V333" s="145"/>
      <c r="W333" s="145"/>
      <c r="X333" s="145"/>
      <c r="Y333" s="145"/>
      <c r="Z333" s="145"/>
    </row>
    <row r="334" customFormat="false" ht="15.75" hidden="false" customHeight="true" outlineLevel="0" collapsed="false">
      <c r="A334" s="145"/>
      <c r="B334" s="145"/>
      <c r="C334" s="145"/>
      <c r="D334" s="145"/>
      <c r="E334" s="145"/>
      <c r="F334" s="145"/>
      <c r="G334" s="145"/>
      <c r="H334" s="145"/>
      <c r="I334" s="145"/>
      <c r="J334" s="145"/>
      <c r="K334" s="145"/>
      <c r="L334" s="145"/>
      <c r="M334" s="145"/>
      <c r="N334" s="145"/>
      <c r="O334" s="145"/>
      <c r="P334" s="145"/>
      <c r="Q334" s="145"/>
      <c r="R334" s="145"/>
      <c r="S334" s="145"/>
      <c r="T334" s="145"/>
      <c r="U334" s="145"/>
      <c r="V334" s="145"/>
      <c r="W334" s="145"/>
      <c r="X334" s="145"/>
      <c r="Y334" s="145"/>
      <c r="Z334" s="145"/>
    </row>
    <row r="335" customFormat="false" ht="15.75" hidden="false" customHeight="true" outlineLevel="0" collapsed="false">
      <c r="A335" s="145"/>
      <c r="B335" s="145"/>
      <c r="C335" s="145"/>
      <c r="D335" s="145"/>
      <c r="E335" s="145"/>
      <c r="F335" s="145"/>
      <c r="G335" s="145"/>
      <c r="H335" s="145"/>
      <c r="I335" s="145"/>
      <c r="J335" s="145"/>
      <c r="K335" s="145"/>
      <c r="L335" s="145"/>
      <c r="M335" s="145"/>
      <c r="N335" s="145"/>
      <c r="O335" s="145"/>
      <c r="P335" s="145"/>
      <c r="Q335" s="145"/>
      <c r="R335" s="145"/>
      <c r="S335" s="145"/>
      <c r="T335" s="145"/>
      <c r="U335" s="145"/>
      <c r="V335" s="145"/>
      <c r="W335" s="145"/>
      <c r="X335" s="145"/>
      <c r="Y335" s="145"/>
      <c r="Z335" s="145"/>
    </row>
    <row r="336" customFormat="false" ht="15.75" hidden="false" customHeight="true" outlineLevel="0" collapsed="false">
      <c r="A336" s="145"/>
      <c r="B336" s="145"/>
      <c r="C336" s="145"/>
      <c r="D336" s="145"/>
      <c r="E336" s="145"/>
      <c r="F336" s="145"/>
      <c r="G336" s="145"/>
      <c r="H336" s="145"/>
      <c r="I336" s="145"/>
      <c r="J336" s="145"/>
      <c r="K336" s="145"/>
      <c r="L336" s="145"/>
      <c r="M336" s="145"/>
      <c r="N336" s="145"/>
      <c r="O336" s="145"/>
      <c r="P336" s="145"/>
      <c r="Q336" s="145"/>
      <c r="R336" s="145"/>
      <c r="S336" s="145"/>
      <c r="T336" s="145"/>
      <c r="U336" s="145"/>
      <c r="V336" s="145"/>
      <c r="W336" s="145"/>
      <c r="X336" s="145"/>
      <c r="Y336" s="145"/>
      <c r="Z336" s="145"/>
    </row>
    <row r="337" customFormat="false" ht="15.75" hidden="false" customHeight="true" outlineLevel="0" collapsed="false">
      <c r="A337" s="145"/>
      <c r="B337" s="145"/>
      <c r="C337" s="145"/>
      <c r="D337" s="145"/>
      <c r="E337" s="145"/>
      <c r="F337" s="145"/>
      <c r="G337" s="145"/>
      <c r="H337" s="145"/>
      <c r="I337" s="145"/>
      <c r="J337" s="145"/>
      <c r="K337" s="145"/>
      <c r="L337" s="145"/>
      <c r="M337" s="145"/>
      <c r="N337" s="145"/>
      <c r="O337" s="145"/>
      <c r="P337" s="145"/>
      <c r="Q337" s="145"/>
      <c r="R337" s="145"/>
      <c r="S337" s="145"/>
      <c r="T337" s="145"/>
      <c r="U337" s="145"/>
      <c r="V337" s="145"/>
      <c r="W337" s="145"/>
      <c r="X337" s="145"/>
      <c r="Y337" s="145"/>
      <c r="Z337" s="145"/>
    </row>
    <row r="338" customFormat="false" ht="15.75" hidden="false" customHeight="true" outlineLevel="0" collapsed="false">
      <c r="A338" s="145"/>
      <c r="B338" s="145"/>
      <c r="C338" s="145"/>
      <c r="D338" s="145"/>
      <c r="E338" s="145"/>
      <c r="F338" s="145"/>
      <c r="G338" s="145"/>
      <c r="H338" s="145"/>
      <c r="I338" s="145"/>
      <c r="J338" s="145"/>
      <c r="K338" s="145"/>
      <c r="L338" s="145"/>
      <c r="M338" s="145"/>
      <c r="N338" s="145"/>
      <c r="O338" s="145"/>
      <c r="P338" s="145"/>
      <c r="Q338" s="145"/>
      <c r="R338" s="145"/>
      <c r="S338" s="145"/>
      <c r="T338" s="145"/>
      <c r="U338" s="145"/>
      <c r="V338" s="145"/>
      <c r="W338" s="145"/>
      <c r="X338" s="145"/>
      <c r="Y338" s="145"/>
      <c r="Z338" s="145"/>
    </row>
    <row r="339" customFormat="false" ht="15.75" hidden="false" customHeight="true" outlineLevel="0" collapsed="false">
      <c r="A339" s="145"/>
      <c r="B339" s="145"/>
      <c r="C339" s="145"/>
      <c r="D339" s="145"/>
      <c r="E339" s="145"/>
      <c r="F339" s="145"/>
      <c r="G339" s="145"/>
      <c r="H339" s="145"/>
      <c r="I339" s="145"/>
      <c r="J339" s="145"/>
      <c r="K339" s="145"/>
      <c r="L339" s="145"/>
      <c r="M339" s="145"/>
      <c r="N339" s="145"/>
      <c r="O339" s="145"/>
      <c r="P339" s="145"/>
      <c r="Q339" s="145"/>
      <c r="R339" s="145"/>
      <c r="S339" s="145"/>
      <c r="T339" s="145"/>
      <c r="U339" s="145"/>
      <c r="V339" s="145"/>
      <c r="W339" s="145"/>
      <c r="X339" s="145"/>
      <c r="Y339" s="145"/>
      <c r="Z339" s="145"/>
    </row>
    <row r="340" customFormat="false" ht="15.75" hidden="false" customHeight="true" outlineLevel="0" collapsed="false">
      <c r="A340" s="145"/>
      <c r="B340" s="145"/>
      <c r="C340" s="145"/>
      <c r="D340" s="145"/>
      <c r="E340" s="145"/>
      <c r="F340" s="145"/>
      <c r="G340" s="145"/>
      <c r="H340" s="145"/>
      <c r="I340" s="145"/>
      <c r="J340" s="145"/>
      <c r="K340" s="145"/>
      <c r="L340" s="145"/>
      <c r="M340" s="145"/>
      <c r="N340" s="145"/>
      <c r="O340" s="145"/>
      <c r="P340" s="145"/>
      <c r="Q340" s="145"/>
      <c r="R340" s="145"/>
      <c r="S340" s="145"/>
      <c r="T340" s="145"/>
      <c r="U340" s="145"/>
      <c r="V340" s="145"/>
      <c r="W340" s="145"/>
      <c r="X340" s="145"/>
      <c r="Y340" s="145"/>
      <c r="Z340" s="145"/>
    </row>
    <row r="341" customFormat="false" ht="15.75" hidden="false" customHeight="true" outlineLevel="0" collapsed="false">
      <c r="A341" s="145"/>
      <c r="B341" s="145"/>
      <c r="C341" s="145"/>
      <c r="D341" s="145"/>
      <c r="E341" s="145"/>
      <c r="F341" s="145"/>
      <c r="G341" s="145"/>
      <c r="H341" s="145"/>
      <c r="I341" s="145"/>
      <c r="J341" s="145"/>
      <c r="K341" s="145"/>
      <c r="L341" s="145"/>
      <c r="M341" s="145"/>
      <c r="N341" s="145"/>
      <c r="O341" s="145"/>
      <c r="P341" s="145"/>
      <c r="Q341" s="145"/>
      <c r="R341" s="145"/>
      <c r="S341" s="145"/>
      <c r="T341" s="145"/>
      <c r="U341" s="145"/>
      <c r="V341" s="145"/>
      <c r="W341" s="145"/>
      <c r="X341" s="145"/>
      <c r="Y341" s="145"/>
      <c r="Z341" s="145"/>
    </row>
    <row r="342" customFormat="false" ht="15.75" hidden="false" customHeight="true" outlineLevel="0" collapsed="false">
      <c r="A342" s="145"/>
      <c r="B342" s="145"/>
      <c r="C342" s="145"/>
      <c r="D342" s="145"/>
      <c r="E342" s="145"/>
      <c r="F342" s="145"/>
      <c r="G342" s="145"/>
      <c r="H342" s="145"/>
      <c r="I342" s="145"/>
      <c r="J342" s="145"/>
      <c r="K342" s="145"/>
      <c r="L342" s="145"/>
      <c r="M342" s="145"/>
      <c r="N342" s="145"/>
      <c r="O342" s="145"/>
      <c r="P342" s="145"/>
      <c r="Q342" s="145"/>
      <c r="R342" s="145"/>
      <c r="S342" s="145"/>
      <c r="T342" s="145"/>
      <c r="U342" s="145"/>
      <c r="V342" s="145"/>
      <c r="W342" s="145"/>
      <c r="X342" s="145"/>
      <c r="Y342" s="145"/>
      <c r="Z342" s="145"/>
    </row>
    <row r="343" customFormat="false" ht="15.75" hidden="false" customHeight="true" outlineLevel="0" collapsed="false">
      <c r="A343" s="145"/>
      <c r="B343" s="145"/>
      <c r="C343" s="145"/>
      <c r="D343" s="145"/>
      <c r="E343" s="145"/>
      <c r="F343" s="145"/>
      <c r="G343" s="145"/>
      <c r="H343" s="145"/>
      <c r="I343" s="145"/>
      <c r="J343" s="145"/>
      <c r="K343" s="145"/>
      <c r="L343" s="145"/>
      <c r="M343" s="145"/>
      <c r="N343" s="145"/>
      <c r="O343" s="145"/>
      <c r="P343" s="145"/>
      <c r="Q343" s="145"/>
      <c r="R343" s="145"/>
      <c r="S343" s="145"/>
      <c r="T343" s="145"/>
      <c r="U343" s="145"/>
      <c r="V343" s="145"/>
      <c r="W343" s="145"/>
      <c r="X343" s="145"/>
      <c r="Y343" s="145"/>
      <c r="Z343" s="145"/>
    </row>
    <row r="344" customFormat="false" ht="15.75" hidden="false" customHeight="true" outlineLevel="0" collapsed="false">
      <c r="A344" s="145"/>
      <c r="B344" s="145"/>
      <c r="C344" s="145"/>
      <c r="D344" s="145"/>
      <c r="E344" s="145"/>
      <c r="F344" s="145"/>
      <c r="G344" s="145"/>
      <c r="H344" s="145"/>
      <c r="I344" s="145"/>
      <c r="J344" s="145"/>
      <c r="K344" s="145"/>
      <c r="L344" s="145"/>
      <c r="M344" s="145"/>
      <c r="N344" s="145"/>
      <c r="O344" s="145"/>
      <c r="P344" s="145"/>
      <c r="Q344" s="145"/>
      <c r="R344" s="145"/>
      <c r="S344" s="145"/>
      <c r="T344" s="145"/>
      <c r="U344" s="145"/>
      <c r="V344" s="145"/>
      <c r="W344" s="145"/>
      <c r="X344" s="145"/>
      <c r="Y344" s="145"/>
      <c r="Z344" s="145"/>
    </row>
    <row r="345" customFormat="false" ht="15.75" hidden="false" customHeight="true" outlineLevel="0" collapsed="false">
      <c r="A345" s="145"/>
      <c r="B345" s="145"/>
      <c r="C345" s="145"/>
      <c r="D345" s="145"/>
      <c r="E345" s="145"/>
      <c r="F345" s="145"/>
      <c r="G345" s="145"/>
      <c r="H345" s="145"/>
      <c r="I345" s="145"/>
      <c r="J345" s="145"/>
      <c r="K345" s="145"/>
      <c r="L345" s="145"/>
      <c r="M345" s="145"/>
      <c r="N345" s="145"/>
      <c r="O345" s="145"/>
      <c r="P345" s="145"/>
      <c r="Q345" s="145"/>
      <c r="R345" s="145"/>
      <c r="S345" s="145"/>
      <c r="T345" s="145"/>
      <c r="U345" s="145"/>
      <c r="V345" s="145"/>
      <c r="W345" s="145"/>
      <c r="X345" s="145"/>
      <c r="Y345" s="145"/>
      <c r="Z345" s="145"/>
    </row>
    <row r="346" customFormat="false" ht="15.75" hidden="false" customHeight="true" outlineLevel="0" collapsed="false">
      <c r="A346" s="145"/>
      <c r="B346" s="145"/>
      <c r="C346" s="145"/>
      <c r="D346" s="145"/>
      <c r="E346" s="145"/>
      <c r="F346" s="145"/>
      <c r="G346" s="145"/>
      <c r="H346" s="145"/>
      <c r="I346" s="145"/>
      <c r="J346" s="145"/>
      <c r="K346" s="145"/>
      <c r="L346" s="145"/>
      <c r="M346" s="145"/>
      <c r="N346" s="145"/>
      <c r="O346" s="145"/>
      <c r="P346" s="145"/>
      <c r="Q346" s="145"/>
      <c r="R346" s="145"/>
      <c r="S346" s="145"/>
      <c r="T346" s="145"/>
      <c r="U346" s="145"/>
      <c r="V346" s="145"/>
      <c r="W346" s="145"/>
      <c r="X346" s="145"/>
      <c r="Y346" s="145"/>
      <c r="Z346" s="145"/>
    </row>
    <row r="347" customFormat="false" ht="15.75" hidden="false" customHeight="true" outlineLevel="0" collapsed="false">
      <c r="A347" s="145"/>
      <c r="B347" s="145"/>
      <c r="C347" s="145"/>
      <c r="D347" s="145"/>
      <c r="E347" s="145"/>
      <c r="F347" s="145"/>
      <c r="G347" s="145"/>
      <c r="H347" s="145"/>
      <c r="I347" s="145"/>
      <c r="J347" s="145"/>
      <c r="K347" s="145"/>
      <c r="L347" s="145"/>
      <c r="M347" s="145"/>
      <c r="N347" s="145"/>
      <c r="O347" s="145"/>
      <c r="P347" s="145"/>
      <c r="Q347" s="145"/>
      <c r="R347" s="145"/>
      <c r="S347" s="145"/>
      <c r="T347" s="145"/>
      <c r="U347" s="145"/>
      <c r="V347" s="145"/>
      <c r="W347" s="145"/>
      <c r="X347" s="145"/>
      <c r="Y347" s="145"/>
      <c r="Z347" s="145"/>
    </row>
    <row r="348" customFormat="false" ht="15.75" hidden="false" customHeight="true" outlineLevel="0" collapsed="false">
      <c r="A348" s="145"/>
      <c r="B348" s="145"/>
      <c r="C348" s="145"/>
      <c r="D348" s="145"/>
      <c r="E348" s="145"/>
      <c r="F348" s="145"/>
      <c r="G348" s="145"/>
      <c r="H348" s="145"/>
      <c r="I348" s="145"/>
      <c r="J348" s="145"/>
      <c r="K348" s="145"/>
      <c r="L348" s="145"/>
      <c r="M348" s="145"/>
      <c r="N348" s="145"/>
      <c r="O348" s="145"/>
      <c r="P348" s="145"/>
      <c r="Q348" s="145"/>
      <c r="R348" s="145"/>
      <c r="S348" s="145"/>
      <c r="T348" s="145"/>
      <c r="U348" s="145"/>
      <c r="V348" s="145"/>
      <c r="W348" s="145"/>
      <c r="X348" s="145"/>
      <c r="Y348" s="145"/>
      <c r="Z348" s="145"/>
    </row>
    <row r="349" customFormat="false" ht="15.75" hidden="false" customHeight="true" outlineLevel="0" collapsed="false">
      <c r="A349" s="145"/>
      <c r="B349" s="145"/>
      <c r="C349" s="145"/>
      <c r="D349" s="145"/>
      <c r="E349" s="145"/>
      <c r="F349" s="145"/>
      <c r="G349" s="145"/>
      <c r="H349" s="145"/>
      <c r="I349" s="145"/>
      <c r="J349" s="145"/>
      <c r="K349" s="145"/>
      <c r="L349" s="145"/>
      <c r="M349" s="145"/>
      <c r="N349" s="145"/>
      <c r="O349" s="145"/>
      <c r="P349" s="145"/>
      <c r="Q349" s="145"/>
      <c r="R349" s="145"/>
      <c r="S349" s="145"/>
      <c r="T349" s="145"/>
      <c r="U349" s="145"/>
      <c r="V349" s="145"/>
      <c r="W349" s="145"/>
      <c r="X349" s="145"/>
      <c r="Y349" s="145"/>
      <c r="Z349" s="145"/>
    </row>
    <row r="350" customFormat="false" ht="15.75" hidden="false" customHeight="true" outlineLevel="0" collapsed="false">
      <c r="A350" s="145"/>
      <c r="B350" s="145"/>
      <c r="C350" s="145"/>
      <c r="D350" s="145"/>
      <c r="E350" s="145"/>
      <c r="F350" s="145"/>
      <c r="G350" s="145"/>
      <c r="H350" s="145"/>
      <c r="I350" s="145"/>
      <c r="J350" s="145"/>
      <c r="K350" s="145"/>
      <c r="L350" s="145"/>
      <c r="M350" s="145"/>
      <c r="N350" s="145"/>
      <c r="O350" s="145"/>
      <c r="P350" s="145"/>
      <c r="Q350" s="145"/>
      <c r="R350" s="145"/>
      <c r="S350" s="145"/>
      <c r="T350" s="145"/>
      <c r="U350" s="145"/>
      <c r="V350" s="145"/>
      <c r="W350" s="145"/>
      <c r="X350" s="145"/>
      <c r="Y350" s="145"/>
      <c r="Z350" s="145"/>
    </row>
    <row r="351" customFormat="false" ht="15.75" hidden="false" customHeight="true" outlineLevel="0" collapsed="false">
      <c r="A351" s="145"/>
      <c r="B351" s="145"/>
      <c r="C351" s="145"/>
      <c r="D351" s="145"/>
      <c r="E351" s="145"/>
      <c r="F351" s="145"/>
      <c r="G351" s="145"/>
      <c r="H351" s="145"/>
      <c r="I351" s="145"/>
      <c r="J351" s="145"/>
      <c r="K351" s="145"/>
      <c r="L351" s="145"/>
      <c r="M351" s="145"/>
      <c r="N351" s="145"/>
      <c r="O351" s="145"/>
      <c r="P351" s="145"/>
      <c r="Q351" s="145"/>
      <c r="R351" s="145"/>
      <c r="S351" s="145"/>
      <c r="T351" s="145"/>
      <c r="U351" s="145"/>
      <c r="V351" s="145"/>
      <c r="W351" s="145"/>
      <c r="X351" s="145"/>
      <c r="Y351" s="145"/>
      <c r="Z351" s="145"/>
    </row>
    <row r="352" customFormat="false" ht="15.75" hidden="false" customHeight="true" outlineLevel="0" collapsed="false">
      <c r="A352" s="145"/>
      <c r="B352" s="145"/>
      <c r="C352" s="145"/>
      <c r="D352" s="145"/>
      <c r="E352" s="145"/>
      <c r="F352" s="145"/>
      <c r="G352" s="145"/>
      <c r="H352" s="145"/>
      <c r="I352" s="145"/>
      <c r="J352" s="145"/>
      <c r="K352" s="145"/>
      <c r="L352" s="145"/>
      <c r="M352" s="145"/>
      <c r="N352" s="145"/>
      <c r="O352" s="145"/>
      <c r="P352" s="145"/>
      <c r="Q352" s="145"/>
      <c r="R352" s="145"/>
      <c r="S352" s="145"/>
      <c r="T352" s="145"/>
      <c r="U352" s="145"/>
      <c r="V352" s="145"/>
      <c r="W352" s="145"/>
      <c r="X352" s="145"/>
      <c r="Y352" s="145"/>
      <c r="Z352" s="145"/>
    </row>
    <row r="353" customFormat="false" ht="15.75" hidden="false" customHeight="true" outlineLevel="0" collapsed="false">
      <c r="A353" s="145"/>
      <c r="B353" s="145"/>
      <c r="C353" s="145"/>
      <c r="D353" s="145"/>
      <c r="E353" s="145"/>
      <c r="F353" s="145"/>
      <c r="G353" s="145"/>
      <c r="H353" s="145"/>
      <c r="I353" s="145"/>
      <c r="J353" s="145"/>
      <c r="K353" s="145"/>
      <c r="L353" s="145"/>
      <c r="M353" s="145"/>
      <c r="N353" s="145"/>
      <c r="O353" s="145"/>
      <c r="P353" s="145"/>
      <c r="Q353" s="145"/>
      <c r="R353" s="145"/>
      <c r="S353" s="145"/>
      <c r="T353" s="145"/>
      <c r="U353" s="145"/>
      <c r="V353" s="145"/>
      <c r="W353" s="145"/>
      <c r="X353" s="145"/>
      <c r="Y353" s="145"/>
      <c r="Z353" s="145"/>
    </row>
    <row r="354" customFormat="false" ht="15.75" hidden="false" customHeight="true" outlineLevel="0" collapsed="false">
      <c r="A354" s="145"/>
      <c r="B354" s="145"/>
      <c r="C354" s="145"/>
      <c r="D354" s="145"/>
      <c r="E354" s="145"/>
      <c r="F354" s="145"/>
      <c r="G354" s="145"/>
      <c r="H354" s="145"/>
      <c r="I354" s="145"/>
      <c r="J354" s="145"/>
      <c r="K354" s="145"/>
      <c r="L354" s="145"/>
      <c r="M354" s="145"/>
      <c r="N354" s="145"/>
      <c r="O354" s="145"/>
      <c r="P354" s="145"/>
      <c r="Q354" s="145"/>
      <c r="R354" s="145"/>
      <c r="S354" s="145"/>
      <c r="T354" s="145"/>
      <c r="U354" s="145"/>
      <c r="V354" s="145"/>
      <c r="W354" s="145"/>
      <c r="X354" s="145"/>
      <c r="Y354" s="145"/>
      <c r="Z354" s="145"/>
    </row>
    <row r="355" customFormat="false" ht="15.75" hidden="false" customHeight="true" outlineLevel="0" collapsed="false">
      <c r="A355" s="145"/>
      <c r="B355" s="145"/>
      <c r="C355" s="145"/>
      <c r="D355" s="145"/>
      <c r="E355" s="145"/>
      <c r="F355" s="145"/>
      <c r="G355" s="145"/>
      <c r="H355" s="145"/>
      <c r="I355" s="145"/>
      <c r="J355" s="145"/>
      <c r="K355" s="145"/>
      <c r="L355" s="145"/>
      <c r="M355" s="145"/>
      <c r="N355" s="145"/>
      <c r="O355" s="145"/>
      <c r="P355" s="145"/>
      <c r="Q355" s="145"/>
      <c r="R355" s="145"/>
      <c r="S355" s="145"/>
      <c r="T355" s="145"/>
      <c r="U355" s="145"/>
      <c r="V355" s="145"/>
      <c r="W355" s="145"/>
      <c r="X355" s="145"/>
      <c r="Y355" s="145"/>
      <c r="Z355" s="145"/>
    </row>
    <row r="356" customFormat="false" ht="15.75" hidden="false" customHeight="true" outlineLevel="0" collapsed="false">
      <c r="A356" s="145"/>
      <c r="B356" s="145"/>
      <c r="C356" s="145"/>
      <c r="D356" s="145"/>
      <c r="E356" s="145"/>
      <c r="F356" s="145"/>
      <c r="G356" s="145"/>
      <c r="H356" s="145"/>
      <c r="I356" s="145"/>
      <c r="J356" s="145"/>
      <c r="K356" s="145"/>
      <c r="L356" s="145"/>
      <c r="M356" s="145"/>
      <c r="N356" s="145"/>
      <c r="O356" s="145"/>
      <c r="P356" s="145"/>
      <c r="Q356" s="145"/>
      <c r="R356" s="145"/>
      <c r="S356" s="145"/>
      <c r="T356" s="145"/>
      <c r="U356" s="145"/>
      <c r="V356" s="145"/>
      <c r="W356" s="145"/>
      <c r="X356" s="145"/>
      <c r="Y356" s="145"/>
      <c r="Z356" s="145"/>
    </row>
    <row r="357" customFormat="false" ht="15.75" hidden="false" customHeight="true" outlineLevel="0" collapsed="false">
      <c r="A357" s="145"/>
      <c r="B357" s="145"/>
      <c r="C357" s="145"/>
      <c r="D357" s="145"/>
      <c r="E357" s="145"/>
      <c r="F357" s="145"/>
      <c r="G357" s="145"/>
      <c r="H357" s="145"/>
      <c r="I357" s="145"/>
      <c r="J357" s="145"/>
      <c r="K357" s="145"/>
      <c r="L357" s="145"/>
      <c r="M357" s="145"/>
      <c r="N357" s="145"/>
      <c r="O357" s="145"/>
      <c r="P357" s="145"/>
      <c r="Q357" s="145"/>
      <c r="R357" s="145"/>
      <c r="S357" s="145"/>
      <c r="T357" s="145"/>
      <c r="U357" s="145"/>
      <c r="V357" s="145"/>
      <c r="W357" s="145"/>
      <c r="X357" s="145"/>
      <c r="Y357" s="145"/>
      <c r="Z357" s="145"/>
    </row>
    <row r="358" customFormat="false" ht="15.75" hidden="false" customHeight="true" outlineLevel="0" collapsed="false">
      <c r="A358" s="145"/>
      <c r="B358" s="145"/>
      <c r="C358" s="145"/>
      <c r="D358" s="145"/>
      <c r="E358" s="145"/>
      <c r="F358" s="145"/>
      <c r="G358" s="145"/>
      <c r="H358" s="145"/>
      <c r="I358" s="145"/>
      <c r="J358" s="145"/>
      <c r="K358" s="145"/>
      <c r="L358" s="145"/>
      <c r="M358" s="145"/>
      <c r="N358" s="145"/>
      <c r="O358" s="145"/>
      <c r="P358" s="145"/>
      <c r="Q358" s="145"/>
      <c r="R358" s="145"/>
      <c r="S358" s="145"/>
      <c r="T358" s="145"/>
      <c r="U358" s="145"/>
      <c r="V358" s="145"/>
      <c r="W358" s="145"/>
      <c r="X358" s="145"/>
      <c r="Y358" s="145"/>
      <c r="Z358" s="145"/>
    </row>
    <row r="359" customFormat="false" ht="15.75" hidden="false" customHeight="true" outlineLevel="0" collapsed="false">
      <c r="A359" s="145"/>
      <c r="B359" s="145"/>
      <c r="C359" s="145"/>
      <c r="D359" s="145"/>
      <c r="E359" s="145"/>
      <c r="F359" s="145"/>
      <c r="G359" s="145"/>
      <c r="H359" s="145"/>
      <c r="I359" s="145"/>
      <c r="J359" s="145"/>
      <c r="K359" s="145"/>
      <c r="L359" s="145"/>
      <c r="M359" s="145"/>
      <c r="N359" s="145"/>
      <c r="O359" s="145"/>
      <c r="P359" s="145"/>
      <c r="Q359" s="145"/>
      <c r="R359" s="145"/>
      <c r="S359" s="145"/>
      <c r="T359" s="145"/>
      <c r="U359" s="145"/>
      <c r="V359" s="145"/>
      <c r="W359" s="145"/>
      <c r="X359" s="145"/>
      <c r="Y359" s="145"/>
      <c r="Z359" s="145"/>
    </row>
    <row r="360" customFormat="false" ht="15.75" hidden="false" customHeight="true" outlineLevel="0" collapsed="false">
      <c r="A360" s="145"/>
      <c r="B360" s="145"/>
      <c r="C360" s="145"/>
      <c r="D360" s="145"/>
      <c r="E360" s="145"/>
      <c r="F360" s="145"/>
      <c r="G360" s="145"/>
      <c r="H360" s="145"/>
      <c r="I360" s="145"/>
      <c r="J360" s="145"/>
      <c r="K360" s="145"/>
      <c r="L360" s="145"/>
      <c r="M360" s="145"/>
      <c r="N360" s="145"/>
      <c r="O360" s="145"/>
      <c r="P360" s="145"/>
      <c r="Q360" s="145"/>
      <c r="R360" s="145"/>
      <c r="S360" s="145"/>
      <c r="T360" s="145"/>
      <c r="U360" s="145"/>
      <c r="V360" s="145"/>
      <c r="W360" s="145"/>
      <c r="X360" s="145"/>
      <c r="Y360" s="145"/>
      <c r="Z360" s="145"/>
    </row>
    <row r="361" customFormat="false" ht="15.75" hidden="false" customHeight="true" outlineLevel="0" collapsed="false">
      <c r="A361" s="145"/>
      <c r="B361" s="145"/>
      <c r="C361" s="145"/>
      <c r="D361" s="145"/>
      <c r="E361" s="145"/>
      <c r="F361" s="145"/>
      <c r="G361" s="145"/>
      <c r="H361" s="145"/>
      <c r="I361" s="145"/>
      <c r="J361" s="145"/>
      <c r="K361" s="145"/>
      <c r="L361" s="145"/>
      <c r="M361" s="145"/>
      <c r="N361" s="145"/>
      <c r="O361" s="145"/>
      <c r="P361" s="145"/>
      <c r="Q361" s="145"/>
      <c r="R361" s="145"/>
      <c r="S361" s="145"/>
      <c r="T361" s="145"/>
      <c r="U361" s="145"/>
      <c r="V361" s="145"/>
      <c r="W361" s="145"/>
      <c r="X361" s="145"/>
      <c r="Y361" s="145"/>
      <c r="Z361" s="145"/>
    </row>
    <row r="362" customFormat="false" ht="15.75" hidden="false" customHeight="true" outlineLevel="0" collapsed="false">
      <c r="A362" s="145"/>
      <c r="B362" s="145"/>
      <c r="C362" s="145"/>
      <c r="D362" s="145"/>
      <c r="E362" s="145"/>
      <c r="F362" s="145"/>
      <c r="G362" s="145"/>
      <c r="H362" s="145"/>
      <c r="I362" s="145"/>
      <c r="J362" s="145"/>
      <c r="K362" s="145"/>
      <c r="L362" s="145"/>
      <c r="M362" s="145"/>
      <c r="N362" s="145"/>
      <c r="O362" s="145"/>
      <c r="P362" s="145"/>
      <c r="Q362" s="145"/>
      <c r="R362" s="145"/>
      <c r="S362" s="145"/>
      <c r="T362" s="145"/>
      <c r="U362" s="145"/>
      <c r="V362" s="145"/>
      <c r="W362" s="145"/>
      <c r="X362" s="145"/>
      <c r="Y362" s="145"/>
      <c r="Z362" s="145"/>
    </row>
    <row r="363" customFormat="false" ht="15.75" hidden="false" customHeight="true" outlineLevel="0" collapsed="false">
      <c r="A363" s="145"/>
      <c r="B363" s="145"/>
      <c r="C363" s="145"/>
      <c r="D363" s="145"/>
      <c r="E363" s="145"/>
      <c r="F363" s="145"/>
      <c r="G363" s="145"/>
      <c r="H363" s="145"/>
      <c r="I363" s="145"/>
      <c r="J363" s="145"/>
      <c r="K363" s="145"/>
      <c r="L363" s="145"/>
      <c r="M363" s="145"/>
      <c r="N363" s="145"/>
      <c r="O363" s="145"/>
      <c r="P363" s="145"/>
      <c r="Q363" s="145"/>
      <c r="R363" s="145"/>
      <c r="S363" s="145"/>
      <c r="T363" s="145"/>
      <c r="U363" s="145"/>
      <c r="V363" s="145"/>
      <c r="W363" s="145"/>
      <c r="X363" s="145"/>
      <c r="Y363" s="145"/>
      <c r="Z363" s="145"/>
    </row>
    <row r="364" customFormat="false" ht="15.75" hidden="false" customHeight="true" outlineLevel="0" collapsed="false">
      <c r="A364" s="145"/>
      <c r="B364" s="145"/>
      <c r="C364" s="145"/>
      <c r="D364" s="145"/>
      <c r="E364" s="145"/>
      <c r="F364" s="145"/>
      <c r="G364" s="145"/>
      <c r="H364" s="145"/>
      <c r="I364" s="145"/>
      <c r="J364" s="145"/>
      <c r="K364" s="145"/>
      <c r="L364" s="145"/>
      <c r="M364" s="145"/>
      <c r="N364" s="145"/>
      <c r="O364" s="145"/>
      <c r="P364" s="145"/>
      <c r="Q364" s="145"/>
      <c r="R364" s="145"/>
      <c r="S364" s="145"/>
      <c r="T364" s="145"/>
      <c r="U364" s="145"/>
      <c r="V364" s="145"/>
      <c r="W364" s="145"/>
      <c r="X364" s="145"/>
      <c r="Y364" s="145"/>
      <c r="Z364" s="145"/>
    </row>
    <row r="365" customFormat="false" ht="15.75" hidden="false" customHeight="true" outlineLevel="0" collapsed="false">
      <c r="A365" s="145"/>
      <c r="B365" s="145"/>
      <c r="C365" s="145"/>
      <c r="D365" s="145"/>
      <c r="E365" s="145"/>
      <c r="F365" s="145"/>
      <c r="G365" s="145"/>
      <c r="H365" s="145"/>
      <c r="I365" s="145"/>
      <c r="J365" s="145"/>
      <c r="K365" s="145"/>
      <c r="L365" s="145"/>
      <c r="M365" s="145"/>
      <c r="N365" s="145"/>
      <c r="O365" s="145"/>
      <c r="P365" s="145"/>
      <c r="Q365" s="145"/>
      <c r="R365" s="145"/>
      <c r="S365" s="145"/>
      <c r="T365" s="145"/>
      <c r="U365" s="145"/>
      <c r="V365" s="145"/>
      <c r="W365" s="145"/>
      <c r="X365" s="145"/>
      <c r="Y365" s="145"/>
      <c r="Z365" s="145"/>
    </row>
    <row r="366" customFormat="false" ht="15.75" hidden="false" customHeight="true" outlineLevel="0" collapsed="false">
      <c r="A366" s="145"/>
      <c r="B366" s="145"/>
      <c r="C366" s="145"/>
      <c r="D366" s="145"/>
      <c r="E366" s="145"/>
      <c r="F366" s="145"/>
      <c r="G366" s="145"/>
      <c r="H366" s="145"/>
      <c r="I366" s="145"/>
      <c r="J366" s="145"/>
      <c r="K366" s="145"/>
      <c r="L366" s="145"/>
      <c r="M366" s="145"/>
      <c r="N366" s="145"/>
      <c r="O366" s="145"/>
      <c r="P366" s="145"/>
      <c r="Q366" s="145"/>
      <c r="R366" s="145"/>
      <c r="S366" s="145"/>
      <c r="T366" s="145"/>
      <c r="U366" s="145"/>
      <c r="V366" s="145"/>
      <c r="W366" s="145"/>
      <c r="X366" s="145"/>
      <c r="Y366" s="145"/>
      <c r="Z366" s="145"/>
    </row>
    <row r="367" customFormat="false" ht="15.75" hidden="false" customHeight="true" outlineLevel="0" collapsed="false">
      <c r="A367" s="145"/>
      <c r="B367" s="145"/>
      <c r="C367" s="145"/>
      <c r="D367" s="145"/>
      <c r="E367" s="145"/>
      <c r="F367" s="145"/>
      <c r="G367" s="145"/>
      <c r="H367" s="145"/>
      <c r="I367" s="145"/>
      <c r="J367" s="145"/>
      <c r="K367" s="145"/>
      <c r="L367" s="145"/>
      <c r="M367" s="145"/>
      <c r="N367" s="145"/>
      <c r="O367" s="145"/>
      <c r="P367" s="145"/>
      <c r="Q367" s="145"/>
      <c r="R367" s="145"/>
      <c r="S367" s="145"/>
      <c r="T367" s="145"/>
      <c r="U367" s="145"/>
      <c r="V367" s="145"/>
      <c r="W367" s="145"/>
      <c r="X367" s="145"/>
      <c r="Y367" s="145"/>
      <c r="Z367" s="145"/>
    </row>
    <row r="368" customFormat="false" ht="15.75" hidden="false" customHeight="true" outlineLevel="0" collapsed="false">
      <c r="A368" s="145"/>
      <c r="B368" s="145"/>
      <c r="C368" s="145"/>
      <c r="D368" s="145"/>
      <c r="E368" s="145"/>
      <c r="F368" s="145"/>
      <c r="G368" s="145"/>
      <c r="H368" s="145"/>
      <c r="I368" s="145"/>
      <c r="J368" s="145"/>
      <c r="K368" s="145"/>
      <c r="L368" s="145"/>
      <c r="M368" s="145"/>
      <c r="N368" s="145"/>
      <c r="O368" s="145"/>
      <c r="P368" s="145"/>
      <c r="Q368" s="145"/>
      <c r="R368" s="145"/>
      <c r="S368" s="145"/>
      <c r="T368" s="145"/>
      <c r="U368" s="145"/>
      <c r="V368" s="145"/>
      <c r="W368" s="145"/>
      <c r="X368" s="145"/>
      <c r="Y368" s="145"/>
      <c r="Z368" s="145"/>
    </row>
    <row r="369" customFormat="false" ht="15.75" hidden="false" customHeight="true" outlineLevel="0" collapsed="false">
      <c r="A369" s="145"/>
      <c r="B369" s="145"/>
      <c r="C369" s="145"/>
      <c r="D369" s="145"/>
      <c r="E369" s="145"/>
      <c r="F369" s="145"/>
      <c r="G369" s="145"/>
      <c r="H369" s="145"/>
      <c r="I369" s="145"/>
      <c r="J369" s="145"/>
      <c r="K369" s="145"/>
      <c r="L369" s="145"/>
      <c r="M369" s="145"/>
      <c r="N369" s="145"/>
      <c r="O369" s="145"/>
      <c r="P369" s="145"/>
      <c r="Q369" s="145"/>
      <c r="R369" s="145"/>
      <c r="S369" s="145"/>
      <c r="T369" s="145"/>
      <c r="U369" s="145"/>
      <c r="V369" s="145"/>
      <c r="W369" s="145"/>
      <c r="X369" s="145"/>
      <c r="Y369" s="145"/>
      <c r="Z369" s="145"/>
    </row>
    <row r="370" customFormat="false" ht="15.75" hidden="false" customHeight="true" outlineLevel="0" collapsed="false">
      <c r="A370" s="145"/>
      <c r="B370" s="145"/>
      <c r="C370" s="145"/>
      <c r="D370" s="145"/>
      <c r="E370" s="145"/>
      <c r="F370" s="145"/>
      <c r="G370" s="145"/>
      <c r="H370" s="145"/>
      <c r="I370" s="145"/>
      <c r="J370" s="145"/>
      <c r="K370" s="145"/>
      <c r="L370" s="145"/>
      <c r="M370" s="145"/>
      <c r="N370" s="145"/>
      <c r="O370" s="145"/>
      <c r="P370" s="145"/>
      <c r="Q370" s="145"/>
      <c r="R370" s="145"/>
      <c r="S370" s="145"/>
      <c r="T370" s="145"/>
      <c r="U370" s="145"/>
      <c r="V370" s="145"/>
      <c r="W370" s="145"/>
      <c r="X370" s="145"/>
      <c r="Y370" s="145"/>
      <c r="Z370" s="145"/>
    </row>
    <row r="371" customFormat="false" ht="15.75" hidden="false" customHeight="true" outlineLevel="0" collapsed="false">
      <c r="A371" s="145"/>
      <c r="B371" s="145"/>
      <c r="C371" s="145"/>
      <c r="D371" s="145"/>
      <c r="E371" s="145"/>
      <c r="F371" s="145"/>
      <c r="G371" s="145"/>
      <c r="H371" s="145"/>
      <c r="I371" s="145"/>
      <c r="J371" s="145"/>
      <c r="K371" s="145"/>
      <c r="L371" s="145"/>
      <c r="M371" s="145"/>
      <c r="N371" s="145"/>
      <c r="O371" s="145"/>
      <c r="P371" s="145"/>
      <c r="Q371" s="145"/>
      <c r="R371" s="145"/>
      <c r="S371" s="145"/>
      <c r="T371" s="145"/>
      <c r="U371" s="145"/>
      <c r="V371" s="145"/>
      <c r="W371" s="145"/>
      <c r="X371" s="145"/>
      <c r="Y371" s="145"/>
      <c r="Z371" s="145"/>
    </row>
    <row r="372" customFormat="false" ht="15.75" hidden="false" customHeight="true" outlineLevel="0" collapsed="false">
      <c r="A372" s="145"/>
      <c r="B372" s="145"/>
      <c r="C372" s="145"/>
      <c r="D372" s="145"/>
      <c r="E372" s="145"/>
      <c r="F372" s="145"/>
      <c r="G372" s="145"/>
      <c r="H372" s="145"/>
      <c r="I372" s="145"/>
      <c r="J372" s="145"/>
      <c r="K372" s="145"/>
      <c r="L372" s="145"/>
      <c r="M372" s="145"/>
      <c r="N372" s="145"/>
      <c r="O372" s="145"/>
      <c r="P372" s="145"/>
      <c r="Q372" s="145"/>
      <c r="R372" s="145"/>
      <c r="S372" s="145"/>
      <c r="T372" s="145"/>
      <c r="U372" s="145"/>
      <c r="V372" s="145"/>
      <c r="W372" s="145"/>
      <c r="X372" s="145"/>
      <c r="Y372" s="145"/>
      <c r="Z372" s="145"/>
    </row>
    <row r="373" customFormat="false" ht="15.75" hidden="false" customHeight="true" outlineLevel="0" collapsed="false">
      <c r="A373" s="145"/>
      <c r="B373" s="145"/>
      <c r="C373" s="145"/>
      <c r="D373" s="145"/>
      <c r="E373" s="145"/>
      <c r="F373" s="145"/>
      <c r="G373" s="145"/>
      <c r="H373" s="145"/>
      <c r="I373" s="145"/>
      <c r="J373" s="145"/>
      <c r="K373" s="145"/>
      <c r="L373" s="145"/>
      <c r="M373" s="145"/>
      <c r="N373" s="145"/>
      <c r="O373" s="145"/>
      <c r="P373" s="145"/>
      <c r="Q373" s="145"/>
      <c r="R373" s="145"/>
      <c r="S373" s="145"/>
      <c r="T373" s="145"/>
      <c r="U373" s="145"/>
      <c r="V373" s="145"/>
      <c r="W373" s="145"/>
      <c r="X373" s="145"/>
      <c r="Y373" s="145"/>
      <c r="Z373" s="145"/>
    </row>
    <row r="374" customFormat="false" ht="15.75" hidden="false" customHeight="true" outlineLevel="0" collapsed="false">
      <c r="A374" s="145"/>
      <c r="B374" s="145"/>
      <c r="C374" s="145"/>
      <c r="D374" s="145"/>
      <c r="E374" s="145"/>
      <c r="F374" s="145"/>
      <c r="G374" s="145"/>
      <c r="H374" s="145"/>
      <c r="I374" s="145"/>
      <c r="J374" s="145"/>
      <c r="K374" s="145"/>
      <c r="L374" s="145"/>
      <c r="M374" s="145"/>
      <c r="N374" s="145"/>
      <c r="O374" s="145"/>
      <c r="P374" s="145"/>
      <c r="Q374" s="145"/>
      <c r="R374" s="145"/>
      <c r="S374" s="145"/>
      <c r="T374" s="145"/>
      <c r="U374" s="145"/>
      <c r="V374" s="145"/>
      <c r="W374" s="145"/>
      <c r="X374" s="145"/>
      <c r="Y374" s="145"/>
      <c r="Z374" s="145"/>
    </row>
    <row r="375" customFormat="false" ht="15.75" hidden="false" customHeight="true" outlineLevel="0" collapsed="false">
      <c r="A375" s="145"/>
      <c r="B375" s="145"/>
      <c r="C375" s="145"/>
      <c r="D375" s="145"/>
      <c r="E375" s="145"/>
      <c r="F375" s="145"/>
      <c r="G375" s="145"/>
      <c r="H375" s="145"/>
      <c r="I375" s="145"/>
      <c r="J375" s="145"/>
      <c r="K375" s="145"/>
      <c r="L375" s="145"/>
      <c r="M375" s="145"/>
      <c r="N375" s="145"/>
      <c r="O375" s="145"/>
      <c r="P375" s="145"/>
      <c r="Q375" s="145"/>
      <c r="R375" s="145"/>
      <c r="S375" s="145"/>
      <c r="T375" s="145"/>
      <c r="U375" s="145"/>
      <c r="V375" s="145"/>
      <c r="W375" s="145"/>
      <c r="X375" s="145"/>
      <c r="Y375" s="145"/>
      <c r="Z375" s="145"/>
    </row>
    <row r="376" customFormat="false" ht="15.75" hidden="false" customHeight="true" outlineLevel="0" collapsed="false">
      <c r="A376" s="145"/>
      <c r="B376" s="145"/>
      <c r="C376" s="145"/>
      <c r="D376" s="145"/>
      <c r="E376" s="145"/>
      <c r="F376" s="145"/>
      <c r="G376" s="145"/>
      <c r="H376" s="145"/>
      <c r="I376" s="145"/>
      <c r="J376" s="145"/>
      <c r="K376" s="145"/>
      <c r="L376" s="145"/>
      <c r="M376" s="145"/>
      <c r="N376" s="145"/>
      <c r="O376" s="145"/>
      <c r="P376" s="145"/>
      <c r="Q376" s="145"/>
      <c r="R376" s="145"/>
      <c r="S376" s="145"/>
      <c r="T376" s="145"/>
      <c r="U376" s="145"/>
      <c r="V376" s="145"/>
      <c r="W376" s="145"/>
      <c r="X376" s="145"/>
      <c r="Y376" s="145"/>
      <c r="Z376" s="145"/>
    </row>
    <row r="377" customFormat="false" ht="15.75" hidden="false" customHeight="true" outlineLevel="0" collapsed="false">
      <c r="A377" s="145"/>
      <c r="B377" s="145"/>
      <c r="C377" s="145"/>
      <c r="D377" s="145"/>
      <c r="E377" s="145"/>
      <c r="F377" s="145"/>
      <c r="G377" s="145"/>
      <c r="H377" s="145"/>
      <c r="I377" s="145"/>
      <c r="J377" s="145"/>
      <c r="K377" s="145"/>
      <c r="L377" s="145"/>
      <c r="M377" s="145"/>
      <c r="N377" s="145"/>
      <c r="O377" s="145"/>
      <c r="P377" s="145"/>
      <c r="Q377" s="145"/>
      <c r="R377" s="145"/>
      <c r="S377" s="145"/>
      <c r="T377" s="145"/>
      <c r="U377" s="145"/>
      <c r="V377" s="145"/>
      <c r="W377" s="145"/>
      <c r="X377" s="145"/>
      <c r="Y377" s="145"/>
      <c r="Z377" s="145"/>
    </row>
    <row r="378" customFormat="false" ht="15.75" hidden="false" customHeight="true" outlineLevel="0" collapsed="false">
      <c r="A378" s="145"/>
      <c r="B378" s="145"/>
      <c r="C378" s="145"/>
      <c r="D378" s="145"/>
      <c r="E378" s="145"/>
      <c r="F378" s="145"/>
      <c r="G378" s="145"/>
      <c r="H378" s="145"/>
      <c r="I378" s="145"/>
      <c r="J378" s="145"/>
      <c r="K378" s="145"/>
      <c r="L378" s="145"/>
      <c r="M378" s="145"/>
      <c r="N378" s="145"/>
      <c r="O378" s="145"/>
      <c r="P378" s="145"/>
      <c r="Q378" s="145"/>
      <c r="R378" s="145"/>
      <c r="S378" s="145"/>
      <c r="T378" s="145"/>
      <c r="U378" s="145"/>
      <c r="V378" s="145"/>
      <c r="W378" s="145"/>
      <c r="X378" s="145"/>
      <c r="Y378" s="145"/>
      <c r="Z378" s="145"/>
    </row>
    <row r="379" customFormat="false" ht="15.75" hidden="false" customHeight="true" outlineLevel="0" collapsed="false">
      <c r="A379" s="145"/>
      <c r="B379" s="145"/>
      <c r="C379" s="145"/>
      <c r="D379" s="145"/>
      <c r="E379" s="145"/>
      <c r="F379" s="145"/>
      <c r="G379" s="145"/>
      <c r="H379" s="145"/>
      <c r="I379" s="145"/>
      <c r="J379" s="145"/>
      <c r="K379" s="145"/>
      <c r="L379" s="145"/>
      <c r="M379" s="145"/>
      <c r="N379" s="145"/>
      <c r="O379" s="145"/>
      <c r="P379" s="145"/>
      <c r="Q379" s="145"/>
      <c r="R379" s="145"/>
      <c r="S379" s="145"/>
      <c r="T379" s="145"/>
      <c r="U379" s="145"/>
      <c r="V379" s="145"/>
      <c r="W379" s="145"/>
      <c r="X379" s="145"/>
      <c r="Y379" s="145"/>
      <c r="Z379" s="145"/>
    </row>
    <row r="380" customFormat="false" ht="15.75" hidden="false" customHeight="true" outlineLevel="0" collapsed="false">
      <c r="A380" s="145"/>
      <c r="B380" s="145"/>
      <c r="C380" s="145"/>
      <c r="D380" s="145"/>
      <c r="E380" s="145"/>
      <c r="F380" s="145"/>
      <c r="G380" s="145"/>
      <c r="H380" s="145"/>
      <c r="I380" s="145"/>
      <c r="J380" s="145"/>
      <c r="K380" s="145"/>
      <c r="L380" s="145"/>
      <c r="M380" s="145"/>
      <c r="N380" s="145"/>
      <c r="O380" s="145"/>
      <c r="P380" s="145"/>
      <c r="Q380" s="145"/>
      <c r="R380" s="145"/>
      <c r="S380" s="145"/>
      <c r="T380" s="145"/>
      <c r="U380" s="145"/>
      <c r="V380" s="145"/>
      <c r="W380" s="145"/>
      <c r="X380" s="145"/>
      <c r="Y380" s="145"/>
      <c r="Z380" s="145"/>
    </row>
    <row r="381" customFormat="false" ht="15.75" hidden="false" customHeight="true" outlineLevel="0" collapsed="false">
      <c r="A381" s="145"/>
      <c r="B381" s="145"/>
      <c r="C381" s="145"/>
      <c r="D381" s="145"/>
      <c r="E381" s="145"/>
      <c r="F381" s="145"/>
      <c r="G381" s="145"/>
      <c r="H381" s="145"/>
      <c r="I381" s="145"/>
      <c r="J381" s="145"/>
      <c r="K381" s="145"/>
      <c r="L381" s="145"/>
      <c r="M381" s="145"/>
      <c r="N381" s="145"/>
      <c r="O381" s="145"/>
      <c r="P381" s="145"/>
      <c r="Q381" s="145"/>
      <c r="R381" s="145"/>
      <c r="S381" s="145"/>
      <c r="T381" s="145"/>
      <c r="U381" s="145"/>
      <c r="V381" s="145"/>
      <c r="W381" s="145"/>
      <c r="X381" s="145"/>
      <c r="Y381" s="145"/>
      <c r="Z381" s="145"/>
    </row>
    <row r="382" customFormat="false" ht="15.75" hidden="false" customHeight="true" outlineLevel="0" collapsed="false">
      <c r="A382" s="145"/>
      <c r="B382" s="145"/>
      <c r="C382" s="145"/>
      <c r="D382" s="145"/>
      <c r="E382" s="145"/>
      <c r="F382" s="145"/>
      <c r="G382" s="145"/>
      <c r="H382" s="145"/>
      <c r="I382" s="145"/>
      <c r="J382" s="145"/>
      <c r="K382" s="145"/>
      <c r="L382" s="145"/>
      <c r="M382" s="145"/>
      <c r="N382" s="145"/>
      <c r="O382" s="145"/>
      <c r="P382" s="145"/>
      <c r="Q382" s="145"/>
      <c r="R382" s="145"/>
      <c r="S382" s="145"/>
      <c r="T382" s="145"/>
      <c r="U382" s="145"/>
      <c r="V382" s="145"/>
      <c r="W382" s="145"/>
      <c r="X382" s="145"/>
      <c r="Y382" s="145"/>
      <c r="Z382" s="145"/>
    </row>
    <row r="383" customFormat="false" ht="15.75" hidden="false" customHeight="true" outlineLevel="0" collapsed="false">
      <c r="A383" s="145"/>
      <c r="B383" s="145"/>
      <c r="C383" s="145"/>
      <c r="D383" s="145"/>
      <c r="E383" s="145"/>
      <c r="F383" s="145"/>
      <c r="G383" s="145"/>
      <c r="H383" s="145"/>
      <c r="I383" s="145"/>
      <c r="J383" s="145"/>
      <c r="K383" s="145"/>
      <c r="L383" s="145"/>
      <c r="M383" s="145"/>
      <c r="N383" s="145"/>
      <c r="O383" s="145"/>
      <c r="P383" s="145"/>
      <c r="Q383" s="145"/>
      <c r="R383" s="145"/>
      <c r="S383" s="145"/>
      <c r="T383" s="145"/>
      <c r="U383" s="145"/>
      <c r="V383" s="145"/>
      <c r="W383" s="145"/>
      <c r="X383" s="145"/>
      <c r="Y383" s="145"/>
      <c r="Z383" s="145"/>
    </row>
    <row r="384" customFormat="false" ht="15.75" hidden="false" customHeight="true" outlineLevel="0" collapsed="false">
      <c r="A384" s="145"/>
      <c r="B384" s="145"/>
      <c r="C384" s="145"/>
      <c r="D384" s="145"/>
      <c r="E384" s="145"/>
      <c r="F384" s="145"/>
      <c r="G384" s="145"/>
      <c r="H384" s="145"/>
      <c r="I384" s="145"/>
      <c r="J384" s="145"/>
      <c r="K384" s="145"/>
      <c r="L384" s="145"/>
      <c r="M384" s="145"/>
      <c r="N384" s="145"/>
      <c r="O384" s="145"/>
      <c r="P384" s="145"/>
      <c r="Q384" s="145"/>
      <c r="R384" s="145"/>
      <c r="S384" s="145"/>
      <c r="T384" s="145"/>
      <c r="U384" s="145"/>
      <c r="V384" s="145"/>
      <c r="W384" s="145"/>
      <c r="X384" s="145"/>
      <c r="Y384" s="145"/>
      <c r="Z384" s="145"/>
    </row>
    <row r="385" customFormat="false" ht="15.75" hidden="false" customHeight="true" outlineLevel="0" collapsed="false">
      <c r="A385" s="145"/>
      <c r="B385" s="145"/>
      <c r="C385" s="145"/>
      <c r="D385" s="145"/>
      <c r="E385" s="145"/>
      <c r="F385" s="145"/>
      <c r="G385" s="145"/>
      <c r="H385" s="145"/>
      <c r="I385" s="145"/>
      <c r="J385" s="145"/>
      <c r="K385" s="145"/>
      <c r="L385" s="145"/>
      <c r="M385" s="145"/>
      <c r="N385" s="145"/>
      <c r="O385" s="145"/>
      <c r="P385" s="145"/>
      <c r="Q385" s="145"/>
      <c r="R385" s="145"/>
      <c r="S385" s="145"/>
      <c r="T385" s="145"/>
      <c r="U385" s="145"/>
      <c r="V385" s="145"/>
      <c r="W385" s="145"/>
      <c r="X385" s="145"/>
      <c r="Y385" s="145"/>
      <c r="Z385" s="145"/>
    </row>
    <row r="386" customFormat="false" ht="15.75" hidden="false" customHeight="true" outlineLevel="0" collapsed="false">
      <c r="A386" s="145"/>
      <c r="B386" s="145"/>
      <c r="C386" s="145"/>
      <c r="D386" s="145"/>
      <c r="E386" s="145"/>
      <c r="F386" s="145"/>
      <c r="G386" s="145"/>
      <c r="H386" s="145"/>
      <c r="I386" s="145"/>
      <c r="J386" s="145"/>
      <c r="K386" s="145"/>
      <c r="L386" s="145"/>
      <c r="M386" s="145"/>
      <c r="N386" s="145"/>
      <c r="O386" s="145"/>
      <c r="P386" s="145"/>
      <c r="Q386" s="145"/>
      <c r="R386" s="145"/>
      <c r="S386" s="145"/>
      <c r="T386" s="145"/>
      <c r="U386" s="145"/>
      <c r="V386" s="145"/>
      <c r="W386" s="145"/>
      <c r="X386" s="145"/>
      <c r="Y386" s="145"/>
      <c r="Z386" s="145"/>
    </row>
    <row r="387" customFormat="false" ht="15.75" hidden="false" customHeight="true" outlineLevel="0" collapsed="false">
      <c r="A387" s="145"/>
      <c r="B387" s="145"/>
      <c r="C387" s="145"/>
      <c r="D387" s="145"/>
      <c r="E387" s="145"/>
      <c r="F387" s="145"/>
      <c r="G387" s="145"/>
      <c r="H387" s="145"/>
      <c r="I387" s="145"/>
      <c r="J387" s="145"/>
      <c r="K387" s="145"/>
      <c r="L387" s="145"/>
      <c r="M387" s="145"/>
      <c r="N387" s="145"/>
      <c r="O387" s="145"/>
      <c r="P387" s="145"/>
      <c r="Q387" s="145"/>
      <c r="R387" s="145"/>
      <c r="S387" s="145"/>
      <c r="T387" s="145"/>
      <c r="U387" s="145"/>
      <c r="V387" s="145"/>
      <c r="W387" s="145"/>
      <c r="X387" s="145"/>
      <c r="Y387" s="145"/>
      <c r="Z387" s="145"/>
    </row>
    <row r="388" customFormat="false" ht="15.75" hidden="false" customHeight="true" outlineLevel="0" collapsed="false">
      <c r="A388" s="145"/>
      <c r="B388" s="145"/>
      <c r="C388" s="145"/>
      <c r="D388" s="145"/>
      <c r="E388" s="145"/>
      <c r="F388" s="145"/>
      <c r="G388" s="145"/>
      <c r="H388" s="145"/>
      <c r="I388" s="145"/>
      <c r="J388" s="145"/>
      <c r="K388" s="145"/>
      <c r="L388" s="145"/>
      <c r="M388" s="145"/>
      <c r="N388" s="145"/>
      <c r="O388" s="145"/>
      <c r="P388" s="145"/>
      <c r="Q388" s="145"/>
      <c r="R388" s="145"/>
      <c r="S388" s="145"/>
      <c r="T388" s="145"/>
      <c r="U388" s="145"/>
      <c r="V388" s="145"/>
      <c r="W388" s="145"/>
      <c r="X388" s="145"/>
      <c r="Y388" s="145"/>
      <c r="Z388" s="145"/>
    </row>
    <row r="389" customFormat="false" ht="15.75" hidden="false" customHeight="true" outlineLevel="0" collapsed="false">
      <c r="A389" s="145"/>
      <c r="B389" s="145"/>
      <c r="C389" s="145"/>
      <c r="D389" s="145"/>
      <c r="E389" s="145"/>
      <c r="F389" s="145"/>
      <c r="G389" s="145"/>
      <c r="H389" s="145"/>
      <c r="I389" s="145"/>
      <c r="J389" s="145"/>
      <c r="K389" s="145"/>
      <c r="L389" s="145"/>
      <c r="M389" s="145"/>
      <c r="N389" s="145"/>
      <c r="O389" s="145"/>
      <c r="P389" s="145"/>
      <c r="Q389" s="145"/>
      <c r="R389" s="145"/>
      <c r="S389" s="145"/>
      <c r="T389" s="145"/>
      <c r="U389" s="145"/>
      <c r="V389" s="145"/>
      <c r="W389" s="145"/>
      <c r="X389" s="145"/>
      <c r="Y389" s="145"/>
      <c r="Z389" s="145"/>
    </row>
    <row r="390" customFormat="false" ht="15.75" hidden="false" customHeight="true" outlineLevel="0" collapsed="false">
      <c r="A390" s="145"/>
      <c r="B390" s="145"/>
      <c r="C390" s="145"/>
      <c r="D390" s="145"/>
      <c r="E390" s="145"/>
      <c r="F390" s="145"/>
      <c r="G390" s="145"/>
      <c r="H390" s="145"/>
      <c r="I390" s="145"/>
      <c r="J390" s="145"/>
      <c r="K390" s="145"/>
      <c r="L390" s="145"/>
      <c r="M390" s="145"/>
      <c r="N390" s="145"/>
      <c r="O390" s="145"/>
      <c r="P390" s="145"/>
      <c r="Q390" s="145"/>
      <c r="R390" s="145"/>
      <c r="S390" s="145"/>
      <c r="T390" s="145"/>
      <c r="U390" s="145"/>
      <c r="V390" s="145"/>
      <c r="W390" s="145"/>
      <c r="X390" s="145"/>
      <c r="Y390" s="145"/>
      <c r="Z390" s="145"/>
    </row>
    <row r="391" customFormat="false" ht="15.75" hidden="false" customHeight="true" outlineLevel="0" collapsed="false">
      <c r="A391" s="145"/>
      <c r="B391" s="145"/>
      <c r="C391" s="145"/>
      <c r="D391" s="145"/>
      <c r="E391" s="145"/>
      <c r="F391" s="145"/>
      <c r="G391" s="145"/>
      <c r="H391" s="145"/>
      <c r="I391" s="145"/>
      <c r="J391" s="145"/>
      <c r="K391" s="145"/>
      <c r="L391" s="145"/>
      <c r="M391" s="145"/>
      <c r="N391" s="145"/>
      <c r="O391" s="145"/>
      <c r="P391" s="145"/>
      <c r="Q391" s="145"/>
      <c r="R391" s="145"/>
      <c r="S391" s="145"/>
      <c r="T391" s="145"/>
      <c r="U391" s="145"/>
      <c r="V391" s="145"/>
      <c r="W391" s="145"/>
      <c r="X391" s="145"/>
      <c r="Y391" s="145"/>
      <c r="Z391" s="145"/>
    </row>
    <row r="392" customFormat="false" ht="15.75" hidden="false" customHeight="true" outlineLevel="0" collapsed="false">
      <c r="A392" s="145"/>
      <c r="B392" s="145"/>
      <c r="C392" s="145"/>
      <c r="D392" s="145"/>
      <c r="E392" s="145"/>
      <c r="F392" s="145"/>
      <c r="G392" s="145"/>
      <c r="H392" s="145"/>
      <c r="I392" s="145"/>
      <c r="J392" s="145"/>
      <c r="K392" s="145"/>
      <c r="L392" s="145"/>
      <c r="M392" s="145"/>
      <c r="N392" s="145"/>
      <c r="O392" s="145"/>
      <c r="P392" s="145"/>
      <c r="Q392" s="145"/>
      <c r="R392" s="145"/>
      <c r="S392" s="145"/>
      <c r="T392" s="145"/>
      <c r="U392" s="145"/>
      <c r="V392" s="145"/>
      <c r="W392" s="145"/>
      <c r="X392" s="145"/>
      <c r="Y392" s="145"/>
      <c r="Z392" s="145"/>
    </row>
    <row r="393" customFormat="false" ht="15.75" hidden="false" customHeight="true" outlineLevel="0" collapsed="false">
      <c r="A393" s="145"/>
      <c r="B393" s="145"/>
      <c r="C393" s="145"/>
      <c r="D393" s="145"/>
      <c r="E393" s="145"/>
      <c r="F393" s="145"/>
      <c r="G393" s="145"/>
      <c r="H393" s="145"/>
      <c r="I393" s="145"/>
      <c r="J393" s="145"/>
      <c r="K393" s="145"/>
      <c r="L393" s="145"/>
      <c r="M393" s="145"/>
      <c r="N393" s="145"/>
      <c r="O393" s="145"/>
      <c r="P393" s="145"/>
      <c r="Q393" s="145"/>
      <c r="R393" s="145"/>
      <c r="S393" s="145"/>
      <c r="T393" s="145"/>
      <c r="U393" s="145"/>
      <c r="V393" s="145"/>
      <c r="W393" s="145"/>
      <c r="X393" s="145"/>
      <c r="Y393" s="145"/>
      <c r="Z393" s="145"/>
    </row>
    <row r="394" customFormat="false" ht="15.75" hidden="false" customHeight="true" outlineLevel="0" collapsed="false">
      <c r="A394" s="145"/>
      <c r="B394" s="145"/>
      <c r="C394" s="145"/>
      <c r="D394" s="145"/>
      <c r="E394" s="145"/>
      <c r="F394" s="145"/>
      <c r="G394" s="145"/>
      <c r="H394" s="145"/>
      <c r="I394" s="145"/>
      <c r="J394" s="145"/>
      <c r="K394" s="145"/>
      <c r="L394" s="145"/>
      <c r="M394" s="145"/>
      <c r="N394" s="145"/>
      <c r="O394" s="145"/>
      <c r="P394" s="145"/>
      <c r="Q394" s="145"/>
      <c r="R394" s="145"/>
      <c r="S394" s="145"/>
      <c r="T394" s="145"/>
      <c r="U394" s="145"/>
      <c r="V394" s="145"/>
      <c r="W394" s="145"/>
      <c r="X394" s="145"/>
      <c r="Y394" s="145"/>
      <c r="Z394" s="145"/>
    </row>
    <row r="395" customFormat="false" ht="15.75" hidden="false" customHeight="true" outlineLevel="0" collapsed="false">
      <c r="A395" s="145"/>
      <c r="B395" s="145"/>
      <c r="C395" s="145"/>
      <c r="D395" s="145"/>
      <c r="E395" s="145"/>
      <c r="F395" s="145"/>
      <c r="G395" s="145"/>
      <c r="H395" s="145"/>
      <c r="I395" s="145"/>
      <c r="J395" s="145"/>
      <c r="K395" s="145"/>
      <c r="L395" s="145"/>
      <c r="M395" s="145"/>
      <c r="N395" s="145"/>
      <c r="O395" s="145"/>
      <c r="P395" s="145"/>
      <c r="Q395" s="145"/>
      <c r="R395" s="145"/>
      <c r="S395" s="145"/>
      <c r="T395" s="145"/>
      <c r="U395" s="145"/>
      <c r="V395" s="145"/>
      <c r="W395" s="145"/>
      <c r="X395" s="145"/>
      <c r="Y395" s="145"/>
      <c r="Z395" s="145"/>
    </row>
    <row r="396" customFormat="false" ht="15.75" hidden="false" customHeight="true" outlineLevel="0" collapsed="false">
      <c r="A396" s="145"/>
      <c r="B396" s="145"/>
      <c r="C396" s="145"/>
      <c r="D396" s="145"/>
      <c r="E396" s="145"/>
      <c r="F396" s="145"/>
      <c r="G396" s="145"/>
      <c r="H396" s="145"/>
      <c r="I396" s="145"/>
      <c r="J396" s="145"/>
      <c r="K396" s="145"/>
      <c r="L396" s="145"/>
      <c r="M396" s="145"/>
      <c r="N396" s="145"/>
      <c r="O396" s="145"/>
      <c r="P396" s="145"/>
      <c r="Q396" s="145"/>
      <c r="R396" s="145"/>
      <c r="S396" s="145"/>
      <c r="T396" s="145"/>
      <c r="U396" s="145"/>
      <c r="V396" s="145"/>
      <c r="W396" s="145"/>
      <c r="X396" s="145"/>
      <c r="Y396" s="145"/>
      <c r="Z396" s="145"/>
    </row>
    <row r="397" customFormat="false" ht="15.75" hidden="false" customHeight="true" outlineLevel="0" collapsed="false">
      <c r="A397" s="145"/>
      <c r="B397" s="145"/>
      <c r="C397" s="145"/>
      <c r="D397" s="145"/>
      <c r="E397" s="145"/>
      <c r="F397" s="145"/>
      <c r="G397" s="145"/>
      <c r="H397" s="145"/>
      <c r="I397" s="145"/>
      <c r="J397" s="145"/>
      <c r="K397" s="145"/>
      <c r="L397" s="145"/>
      <c r="M397" s="145"/>
      <c r="N397" s="145"/>
      <c r="O397" s="145"/>
      <c r="P397" s="145"/>
      <c r="Q397" s="145"/>
      <c r="R397" s="145"/>
      <c r="S397" s="145"/>
      <c r="T397" s="145"/>
      <c r="U397" s="145"/>
      <c r="V397" s="145"/>
      <c r="W397" s="145"/>
      <c r="X397" s="145"/>
      <c r="Y397" s="145"/>
      <c r="Z397" s="145"/>
    </row>
    <row r="398" customFormat="false" ht="15.75" hidden="false" customHeight="true" outlineLevel="0" collapsed="false">
      <c r="A398" s="145"/>
      <c r="B398" s="145"/>
      <c r="C398" s="145"/>
      <c r="D398" s="145"/>
      <c r="E398" s="145"/>
      <c r="F398" s="145"/>
      <c r="G398" s="145"/>
      <c r="H398" s="145"/>
      <c r="I398" s="145"/>
      <c r="J398" s="145"/>
      <c r="K398" s="145"/>
      <c r="L398" s="145"/>
      <c r="M398" s="145"/>
      <c r="N398" s="145"/>
      <c r="O398" s="145"/>
      <c r="P398" s="145"/>
      <c r="Q398" s="145"/>
      <c r="R398" s="145"/>
      <c r="S398" s="145"/>
      <c r="T398" s="145"/>
      <c r="U398" s="145"/>
      <c r="V398" s="145"/>
      <c r="W398" s="145"/>
      <c r="X398" s="145"/>
      <c r="Y398" s="145"/>
      <c r="Z398" s="145"/>
    </row>
    <row r="399" customFormat="false" ht="15.75" hidden="false" customHeight="true" outlineLevel="0" collapsed="false">
      <c r="A399" s="145"/>
      <c r="B399" s="145"/>
      <c r="C399" s="145"/>
      <c r="D399" s="145"/>
      <c r="E399" s="145"/>
      <c r="F399" s="145"/>
      <c r="G399" s="145"/>
      <c r="H399" s="145"/>
      <c r="I399" s="145"/>
      <c r="J399" s="145"/>
      <c r="K399" s="145"/>
      <c r="L399" s="145"/>
      <c r="M399" s="145"/>
      <c r="N399" s="145"/>
      <c r="O399" s="145"/>
      <c r="P399" s="145"/>
      <c r="Q399" s="145"/>
      <c r="R399" s="145"/>
      <c r="S399" s="145"/>
      <c r="T399" s="145"/>
      <c r="U399" s="145"/>
      <c r="V399" s="145"/>
      <c r="W399" s="145"/>
      <c r="X399" s="145"/>
      <c r="Y399" s="145"/>
      <c r="Z399" s="145"/>
    </row>
    <row r="400" customFormat="false" ht="15.75" hidden="false" customHeight="true" outlineLevel="0" collapsed="false">
      <c r="A400" s="145"/>
      <c r="B400" s="145"/>
      <c r="C400" s="145"/>
      <c r="D400" s="145"/>
      <c r="E400" s="145"/>
      <c r="F400" s="145"/>
      <c r="G400" s="145"/>
      <c r="H400" s="145"/>
      <c r="I400" s="145"/>
      <c r="J400" s="145"/>
      <c r="K400" s="145"/>
      <c r="L400" s="145"/>
      <c r="M400" s="145"/>
      <c r="N400" s="145"/>
      <c r="O400" s="145"/>
      <c r="P400" s="145"/>
      <c r="Q400" s="145"/>
      <c r="R400" s="145"/>
      <c r="S400" s="145"/>
      <c r="T400" s="145"/>
      <c r="U400" s="145"/>
      <c r="V400" s="145"/>
      <c r="W400" s="145"/>
      <c r="X400" s="145"/>
      <c r="Y400" s="145"/>
      <c r="Z400" s="145"/>
    </row>
    <row r="401" customFormat="false" ht="15.75" hidden="false" customHeight="true" outlineLevel="0" collapsed="false">
      <c r="A401" s="145"/>
      <c r="B401" s="145"/>
      <c r="C401" s="145"/>
      <c r="D401" s="145"/>
      <c r="E401" s="145"/>
      <c r="F401" s="145"/>
      <c r="G401" s="145"/>
      <c r="H401" s="145"/>
      <c r="I401" s="145"/>
      <c r="J401" s="145"/>
      <c r="K401" s="145"/>
      <c r="L401" s="145"/>
      <c r="M401" s="145"/>
      <c r="N401" s="145"/>
      <c r="O401" s="145"/>
      <c r="P401" s="145"/>
      <c r="Q401" s="145"/>
      <c r="R401" s="145"/>
      <c r="S401" s="145"/>
      <c r="T401" s="145"/>
      <c r="U401" s="145"/>
      <c r="V401" s="145"/>
      <c r="W401" s="145"/>
      <c r="X401" s="145"/>
      <c r="Y401" s="145"/>
      <c r="Z401" s="145"/>
    </row>
    <row r="402" customFormat="false" ht="15.75" hidden="false" customHeight="true" outlineLevel="0" collapsed="false">
      <c r="A402" s="145"/>
      <c r="B402" s="145"/>
      <c r="C402" s="145"/>
      <c r="D402" s="145"/>
      <c r="E402" s="145"/>
      <c r="F402" s="145"/>
      <c r="G402" s="145"/>
      <c r="H402" s="145"/>
      <c r="I402" s="145"/>
      <c r="J402" s="145"/>
      <c r="K402" s="145"/>
      <c r="L402" s="145"/>
      <c r="M402" s="145"/>
      <c r="N402" s="145"/>
      <c r="O402" s="145"/>
      <c r="P402" s="145"/>
      <c r="Q402" s="145"/>
      <c r="R402" s="145"/>
      <c r="S402" s="145"/>
      <c r="T402" s="145"/>
      <c r="U402" s="145"/>
      <c r="V402" s="145"/>
      <c r="W402" s="145"/>
      <c r="X402" s="145"/>
      <c r="Y402" s="145"/>
      <c r="Z402" s="145"/>
    </row>
    <row r="403" customFormat="false" ht="15.75" hidden="false" customHeight="true" outlineLevel="0" collapsed="false">
      <c r="A403" s="145"/>
      <c r="B403" s="145"/>
      <c r="C403" s="145"/>
      <c r="D403" s="145"/>
      <c r="E403" s="145"/>
      <c r="F403" s="145"/>
      <c r="G403" s="145"/>
      <c r="H403" s="145"/>
      <c r="I403" s="145"/>
      <c r="J403" s="145"/>
      <c r="K403" s="145"/>
      <c r="L403" s="145"/>
      <c r="M403" s="145"/>
      <c r="N403" s="145"/>
      <c r="O403" s="145"/>
      <c r="P403" s="145"/>
      <c r="Q403" s="145"/>
      <c r="R403" s="145"/>
      <c r="S403" s="145"/>
      <c r="T403" s="145"/>
      <c r="U403" s="145"/>
      <c r="V403" s="145"/>
      <c r="W403" s="145"/>
      <c r="X403" s="145"/>
      <c r="Y403" s="145"/>
      <c r="Z403" s="145"/>
    </row>
    <row r="404" customFormat="false" ht="15.75" hidden="false" customHeight="true" outlineLevel="0" collapsed="false">
      <c r="A404" s="145"/>
      <c r="B404" s="145"/>
      <c r="C404" s="145"/>
      <c r="D404" s="145"/>
      <c r="E404" s="145"/>
      <c r="F404" s="145"/>
      <c r="G404" s="145"/>
      <c r="H404" s="145"/>
      <c r="I404" s="145"/>
      <c r="J404" s="145"/>
      <c r="K404" s="145"/>
      <c r="L404" s="145"/>
      <c r="M404" s="145"/>
      <c r="N404" s="145"/>
      <c r="O404" s="145"/>
      <c r="P404" s="145"/>
      <c r="Q404" s="145"/>
      <c r="R404" s="145"/>
      <c r="S404" s="145"/>
      <c r="T404" s="145"/>
      <c r="U404" s="145"/>
      <c r="V404" s="145"/>
      <c r="W404" s="145"/>
      <c r="X404" s="145"/>
      <c r="Y404" s="145"/>
      <c r="Z404" s="145"/>
    </row>
    <row r="405" customFormat="false" ht="15.75" hidden="false" customHeight="true" outlineLevel="0" collapsed="false">
      <c r="A405" s="145"/>
      <c r="B405" s="145"/>
      <c r="C405" s="145"/>
      <c r="D405" s="145"/>
      <c r="E405" s="145"/>
      <c r="F405" s="145"/>
      <c r="G405" s="145"/>
      <c r="H405" s="145"/>
      <c r="I405" s="145"/>
      <c r="J405" s="145"/>
      <c r="K405" s="145"/>
      <c r="L405" s="145"/>
      <c r="M405" s="145"/>
      <c r="N405" s="145"/>
      <c r="O405" s="145"/>
      <c r="P405" s="145"/>
      <c r="Q405" s="145"/>
      <c r="R405" s="145"/>
      <c r="S405" s="145"/>
      <c r="T405" s="145"/>
      <c r="U405" s="145"/>
      <c r="V405" s="145"/>
      <c r="W405" s="145"/>
      <c r="X405" s="145"/>
      <c r="Y405" s="145"/>
      <c r="Z405" s="145"/>
    </row>
    <row r="406" customFormat="false" ht="15.75" hidden="false" customHeight="true" outlineLevel="0" collapsed="false">
      <c r="A406" s="145"/>
      <c r="B406" s="145"/>
      <c r="C406" s="145"/>
      <c r="D406" s="145"/>
      <c r="E406" s="145"/>
      <c r="F406" s="145"/>
      <c r="G406" s="145"/>
      <c r="H406" s="145"/>
      <c r="I406" s="145"/>
      <c r="J406" s="145"/>
      <c r="K406" s="145"/>
      <c r="L406" s="145"/>
      <c r="M406" s="145"/>
      <c r="N406" s="145"/>
      <c r="O406" s="145"/>
      <c r="P406" s="145"/>
      <c r="Q406" s="145"/>
      <c r="R406" s="145"/>
      <c r="S406" s="145"/>
      <c r="T406" s="145"/>
      <c r="U406" s="145"/>
      <c r="V406" s="145"/>
      <c r="W406" s="145"/>
      <c r="X406" s="145"/>
      <c r="Y406" s="145"/>
      <c r="Z406" s="145"/>
    </row>
    <row r="407" customFormat="false" ht="15.75" hidden="false" customHeight="true" outlineLevel="0" collapsed="false">
      <c r="A407" s="145"/>
      <c r="B407" s="145"/>
      <c r="C407" s="145"/>
      <c r="D407" s="145"/>
      <c r="E407" s="145"/>
      <c r="F407" s="145"/>
      <c r="G407" s="145"/>
      <c r="H407" s="145"/>
      <c r="I407" s="145"/>
      <c r="J407" s="145"/>
      <c r="K407" s="145"/>
      <c r="L407" s="145"/>
      <c r="M407" s="145"/>
      <c r="N407" s="145"/>
      <c r="O407" s="145"/>
      <c r="P407" s="145"/>
      <c r="Q407" s="145"/>
      <c r="R407" s="145"/>
      <c r="S407" s="145"/>
      <c r="T407" s="145"/>
      <c r="U407" s="145"/>
      <c r="V407" s="145"/>
      <c r="W407" s="145"/>
      <c r="X407" s="145"/>
      <c r="Y407" s="145"/>
      <c r="Z407" s="145"/>
    </row>
    <row r="408" customFormat="false" ht="15.75" hidden="false" customHeight="true" outlineLevel="0" collapsed="false">
      <c r="A408" s="145"/>
      <c r="B408" s="145"/>
      <c r="C408" s="145"/>
      <c r="D408" s="145"/>
      <c r="E408" s="145"/>
      <c r="F408" s="145"/>
      <c r="G408" s="145"/>
      <c r="H408" s="145"/>
      <c r="I408" s="145"/>
      <c r="J408" s="145"/>
      <c r="K408" s="145"/>
      <c r="L408" s="145"/>
      <c r="M408" s="145"/>
      <c r="N408" s="145"/>
      <c r="O408" s="145"/>
      <c r="P408" s="145"/>
      <c r="Q408" s="145"/>
      <c r="R408" s="145"/>
      <c r="S408" s="145"/>
      <c r="T408" s="145"/>
      <c r="U408" s="145"/>
      <c r="V408" s="145"/>
      <c r="W408" s="145"/>
      <c r="X408" s="145"/>
      <c r="Y408" s="145"/>
      <c r="Z408" s="145"/>
    </row>
    <row r="409" customFormat="false" ht="15.75" hidden="false" customHeight="true" outlineLevel="0" collapsed="false">
      <c r="A409" s="145"/>
      <c r="B409" s="145"/>
      <c r="C409" s="145"/>
      <c r="D409" s="145"/>
      <c r="E409" s="145"/>
      <c r="F409" s="145"/>
      <c r="G409" s="145"/>
      <c r="H409" s="145"/>
      <c r="I409" s="145"/>
      <c r="J409" s="145"/>
      <c r="K409" s="145"/>
      <c r="L409" s="145"/>
      <c r="M409" s="145"/>
      <c r="N409" s="145"/>
      <c r="O409" s="145"/>
      <c r="P409" s="145"/>
      <c r="Q409" s="145"/>
      <c r="R409" s="145"/>
      <c r="S409" s="145"/>
      <c r="T409" s="145"/>
      <c r="U409" s="145"/>
      <c r="V409" s="145"/>
      <c r="W409" s="145"/>
      <c r="X409" s="145"/>
      <c r="Y409" s="145"/>
      <c r="Z409" s="145"/>
    </row>
    <row r="410" customFormat="false" ht="15.75" hidden="false" customHeight="true" outlineLevel="0" collapsed="false">
      <c r="A410" s="145"/>
      <c r="B410" s="145"/>
      <c r="C410" s="145"/>
      <c r="D410" s="145"/>
      <c r="E410" s="145"/>
      <c r="F410" s="145"/>
      <c r="G410" s="145"/>
      <c r="H410" s="145"/>
      <c r="I410" s="145"/>
      <c r="J410" s="145"/>
      <c r="K410" s="145"/>
      <c r="L410" s="145"/>
      <c r="M410" s="145"/>
      <c r="N410" s="145"/>
      <c r="O410" s="145"/>
      <c r="P410" s="145"/>
      <c r="Q410" s="145"/>
      <c r="R410" s="145"/>
      <c r="S410" s="145"/>
      <c r="T410" s="145"/>
      <c r="U410" s="145"/>
      <c r="V410" s="145"/>
      <c r="W410" s="145"/>
      <c r="X410" s="145"/>
      <c r="Y410" s="145"/>
      <c r="Z410" s="145"/>
    </row>
    <row r="411" customFormat="false" ht="15.75" hidden="false" customHeight="true" outlineLevel="0" collapsed="false">
      <c r="A411" s="145"/>
      <c r="B411" s="145"/>
      <c r="C411" s="145"/>
      <c r="D411" s="145"/>
      <c r="E411" s="145"/>
      <c r="F411" s="145"/>
      <c r="G411" s="145"/>
      <c r="H411" s="145"/>
      <c r="I411" s="145"/>
      <c r="J411" s="145"/>
      <c r="K411" s="145"/>
      <c r="L411" s="145"/>
      <c r="M411" s="145"/>
      <c r="N411" s="145"/>
      <c r="O411" s="145"/>
      <c r="P411" s="145"/>
      <c r="Q411" s="145"/>
      <c r="R411" s="145"/>
      <c r="S411" s="145"/>
      <c r="T411" s="145"/>
      <c r="U411" s="145"/>
      <c r="V411" s="145"/>
      <c r="W411" s="145"/>
      <c r="X411" s="145"/>
      <c r="Y411" s="145"/>
      <c r="Z411" s="145"/>
    </row>
    <row r="412" customFormat="false" ht="15.75" hidden="false" customHeight="true" outlineLevel="0" collapsed="false">
      <c r="A412" s="145"/>
      <c r="B412" s="145"/>
      <c r="C412" s="145"/>
      <c r="D412" s="145"/>
      <c r="E412" s="145"/>
      <c r="F412" s="145"/>
      <c r="G412" s="145"/>
      <c r="H412" s="145"/>
      <c r="I412" s="145"/>
      <c r="J412" s="145"/>
      <c r="K412" s="145"/>
      <c r="L412" s="145"/>
      <c r="M412" s="145"/>
      <c r="N412" s="145"/>
      <c r="O412" s="145"/>
      <c r="P412" s="145"/>
      <c r="Q412" s="145"/>
      <c r="R412" s="145"/>
      <c r="S412" s="145"/>
      <c r="T412" s="145"/>
      <c r="U412" s="145"/>
      <c r="V412" s="145"/>
      <c r="W412" s="145"/>
      <c r="X412" s="145"/>
      <c r="Y412" s="145"/>
      <c r="Z412" s="145"/>
    </row>
    <row r="413" customFormat="false" ht="15.75" hidden="false" customHeight="true" outlineLevel="0" collapsed="false">
      <c r="A413" s="145"/>
      <c r="B413" s="145"/>
      <c r="C413" s="145"/>
      <c r="D413" s="145"/>
      <c r="E413" s="145"/>
      <c r="F413" s="145"/>
      <c r="G413" s="145"/>
      <c r="H413" s="145"/>
      <c r="I413" s="145"/>
      <c r="J413" s="145"/>
      <c r="K413" s="145"/>
      <c r="L413" s="145"/>
      <c r="M413" s="145"/>
      <c r="N413" s="145"/>
      <c r="O413" s="145"/>
      <c r="P413" s="145"/>
      <c r="Q413" s="145"/>
      <c r="R413" s="145"/>
      <c r="S413" s="145"/>
      <c r="T413" s="145"/>
      <c r="U413" s="145"/>
      <c r="V413" s="145"/>
      <c r="W413" s="145"/>
      <c r="X413" s="145"/>
      <c r="Y413" s="145"/>
      <c r="Z413" s="145"/>
    </row>
    <row r="414" customFormat="false" ht="15.75" hidden="false" customHeight="true" outlineLevel="0" collapsed="false">
      <c r="A414" s="145"/>
      <c r="B414" s="145"/>
      <c r="C414" s="145"/>
      <c r="D414" s="145"/>
      <c r="E414" s="145"/>
      <c r="F414" s="145"/>
      <c r="G414" s="145"/>
      <c r="H414" s="145"/>
      <c r="I414" s="145"/>
      <c r="J414" s="145"/>
      <c r="K414" s="145"/>
      <c r="L414" s="145"/>
      <c r="M414" s="145"/>
      <c r="N414" s="145"/>
      <c r="O414" s="145"/>
      <c r="P414" s="145"/>
      <c r="Q414" s="145"/>
      <c r="R414" s="145"/>
      <c r="S414" s="145"/>
      <c r="T414" s="145"/>
      <c r="U414" s="145"/>
      <c r="V414" s="145"/>
      <c r="W414" s="145"/>
      <c r="X414" s="145"/>
      <c r="Y414" s="145"/>
      <c r="Z414" s="145"/>
    </row>
    <row r="415" customFormat="false" ht="15.75" hidden="false" customHeight="true" outlineLevel="0" collapsed="false">
      <c r="A415" s="145"/>
      <c r="B415" s="145"/>
      <c r="C415" s="145"/>
      <c r="D415" s="145"/>
      <c r="E415" s="145"/>
      <c r="F415" s="145"/>
      <c r="G415" s="145"/>
      <c r="H415" s="145"/>
      <c r="I415" s="145"/>
      <c r="J415" s="145"/>
      <c r="K415" s="145"/>
      <c r="L415" s="145"/>
      <c r="M415" s="145"/>
      <c r="N415" s="145"/>
      <c r="O415" s="145"/>
      <c r="P415" s="145"/>
      <c r="Q415" s="145"/>
      <c r="R415" s="145"/>
      <c r="S415" s="145"/>
      <c r="T415" s="145"/>
      <c r="U415" s="145"/>
      <c r="V415" s="145"/>
      <c r="W415" s="145"/>
      <c r="X415" s="145"/>
      <c r="Y415" s="145"/>
      <c r="Z415" s="145"/>
    </row>
    <row r="416" customFormat="false" ht="15.75" hidden="false" customHeight="true" outlineLevel="0" collapsed="false">
      <c r="A416" s="145"/>
      <c r="B416" s="145"/>
      <c r="C416" s="145"/>
      <c r="D416" s="145"/>
      <c r="E416" s="145"/>
      <c r="F416" s="145"/>
      <c r="G416" s="145"/>
      <c r="H416" s="145"/>
      <c r="I416" s="145"/>
      <c r="J416" s="145"/>
      <c r="K416" s="145"/>
      <c r="L416" s="145"/>
      <c r="M416" s="145"/>
      <c r="N416" s="145"/>
      <c r="O416" s="145"/>
      <c r="P416" s="145"/>
      <c r="Q416" s="145"/>
      <c r="R416" s="145"/>
      <c r="S416" s="145"/>
      <c r="T416" s="145"/>
      <c r="U416" s="145"/>
      <c r="V416" s="145"/>
      <c r="W416" s="145"/>
      <c r="X416" s="145"/>
      <c r="Y416" s="145"/>
      <c r="Z416" s="145"/>
    </row>
    <row r="417" customFormat="false" ht="15.75" hidden="false" customHeight="true" outlineLevel="0" collapsed="false">
      <c r="A417" s="145"/>
      <c r="B417" s="145"/>
      <c r="C417" s="145"/>
      <c r="D417" s="145"/>
      <c r="E417" s="145"/>
      <c r="F417" s="145"/>
      <c r="G417" s="145"/>
      <c r="H417" s="145"/>
      <c r="I417" s="145"/>
      <c r="J417" s="145"/>
      <c r="K417" s="145"/>
      <c r="L417" s="145"/>
      <c r="M417" s="145"/>
      <c r="N417" s="145"/>
      <c r="O417" s="145"/>
      <c r="P417" s="145"/>
      <c r="Q417" s="145"/>
      <c r="R417" s="145"/>
      <c r="S417" s="145"/>
      <c r="T417" s="145"/>
      <c r="U417" s="145"/>
      <c r="V417" s="145"/>
      <c r="W417" s="145"/>
      <c r="X417" s="145"/>
      <c r="Y417" s="145"/>
      <c r="Z417" s="145"/>
    </row>
    <row r="418" customFormat="false" ht="15.75" hidden="false" customHeight="true" outlineLevel="0" collapsed="false">
      <c r="A418" s="145"/>
      <c r="B418" s="145"/>
      <c r="C418" s="145"/>
      <c r="D418" s="145"/>
      <c r="E418" s="145"/>
      <c r="F418" s="145"/>
      <c r="G418" s="145"/>
      <c r="H418" s="145"/>
      <c r="I418" s="145"/>
      <c r="J418" s="145"/>
      <c r="K418" s="145"/>
      <c r="L418" s="145"/>
      <c r="M418" s="145"/>
      <c r="N418" s="145"/>
      <c r="O418" s="145"/>
      <c r="P418" s="145"/>
      <c r="Q418" s="145"/>
      <c r="R418" s="145"/>
      <c r="S418" s="145"/>
      <c r="T418" s="145"/>
      <c r="U418" s="145"/>
      <c r="V418" s="145"/>
      <c r="W418" s="145"/>
      <c r="X418" s="145"/>
      <c r="Y418" s="145"/>
      <c r="Z418" s="145"/>
    </row>
    <row r="419" customFormat="false" ht="15.75" hidden="false" customHeight="true" outlineLevel="0" collapsed="false">
      <c r="A419" s="145"/>
      <c r="B419" s="145"/>
      <c r="C419" s="145"/>
      <c r="D419" s="145"/>
      <c r="E419" s="145"/>
      <c r="F419" s="145"/>
      <c r="G419" s="145"/>
      <c r="H419" s="145"/>
      <c r="I419" s="145"/>
      <c r="J419" s="145"/>
      <c r="K419" s="145"/>
      <c r="L419" s="145"/>
      <c r="M419" s="145"/>
      <c r="N419" s="145"/>
      <c r="O419" s="145"/>
      <c r="P419" s="145"/>
      <c r="Q419" s="145"/>
      <c r="R419" s="145"/>
      <c r="S419" s="145"/>
      <c r="T419" s="145"/>
      <c r="U419" s="145"/>
      <c r="V419" s="145"/>
      <c r="W419" s="145"/>
      <c r="X419" s="145"/>
      <c r="Y419" s="145"/>
      <c r="Z419" s="145"/>
    </row>
    <row r="420" customFormat="false" ht="15.75" hidden="false" customHeight="true" outlineLevel="0" collapsed="false">
      <c r="A420" s="145"/>
      <c r="B420" s="145"/>
      <c r="C420" s="145"/>
      <c r="D420" s="145"/>
      <c r="E420" s="145"/>
      <c r="F420" s="145"/>
      <c r="G420" s="145"/>
      <c r="H420" s="145"/>
      <c r="I420" s="145"/>
      <c r="J420" s="145"/>
      <c r="K420" s="145"/>
      <c r="L420" s="145"/>
      <c r="M420" s="145"/>
      <c r="N420" s="145"/>
      <c r="O420" s="145"/>
      <c r="P420" s="145"/>
      <c r="Q420" s="145"/>
      <c r="R420" s="145"/>
      <c r="S420" s="145"/>
      <c r="T420" s="145"/>
      <c r="U420" s="145"/>
      <c r="V420" s="145"/>
      <c r="W420" s="145"/>
      <c r="X420" s="145"/>
      <c r="Y420" s="145"/>
      <c r="Z420" s="145"/>
    </row>
    <row r="421" customFormat="false" ht="15.75" hidden="false" customHeight="true" outlineLevel="0" collapsed="false">
      <c r="A421" s="145"/>
      <c r="B421" s="145"/>
      <c r="C421" s="145"/>
      <c r="D421" s="145"/>
      <c r="E421" s="145"/>
      <c r="F421" s="145"/>
      <c r="G421" s="145"/>
      <c r="H421" s="145"/>
      <c r="I421" s="145"/>
      <c r="J421" s="145"/>
      <c r="K421" s="145"/>
      <c r="L421" s="145"/>
      <c r="M421" s="145"/>
      <c r="N421" s="145"/>
      <c r="O421" s="145"/>
      <c r="P421" s="145"/>
      <c r="Q421" s="145"/>
      <c r="R421" s="145"/>
      <c r="S421" s="145"/>
      <c r="T421" s="145"/>
      <c r="U421" s="145"/>
      <c r="V421" s="145"/>
      <c r="W421" s="145"/>
      <c r="X421" s="145"/>
      <c r="Y421" s="145"/>
      <c r="Z421" s="145"/>
    </row>
    <row r="422" customFormat="false" ht="15.75" hidden="false" customHeight="true" outlineLevel="0" collapsed="false">
      <c r="A422" s="145"/>
      <c r="B422" s="145"/>
      <c r="C422" s="145"/>
      <c r="D422" s="145"/>
      <c r="E422" s="145"/>
      <c r="F422" s="145"/>
      <c r="G422" s="145"/>
      <c r="H422" s="145"/>
      <c r="I422" s="145"/>
      <c r="J422" s="145"/>
      <c r="K422" s="145"/>
      <c r="L422" s="145"/>
      <c r="M422" s="145"/>
      <c r="N422" s="145"/>
      <c r="O422" s="145"/>
      <c r="P422" s="145"/>
      <c r="Q422" s="145"/>
      <c r="R422" s="145"/>
      <c r="S422" s="145"/>
      <c r="T422" s="145"/>
      <c r="U422" s="145"/>
      <c r="V422" s="145"/>
      <c r="W422" s="145"/>
      <c r="X422" s="145"/>
      <c r="Y422" s="145"/>
      <c r="Z422" s="145"/>
    </row>
    <row r="423" customFormat="false" ht="15.75" hidden="false" customHeight="true" outlineLevel="0" collapsed="false">
      <c r="A423" s="145"/>
      <c r="B423" s="145"/>
      <c r="C423" s="145"/>
      <c r="D423" s="145"/>
      <c r="E423" s="145"/>
      <c r="F423" s="145"/>
      <c r="G423" s="145"/>
      <c r="H423" s="145"/>
      <c r="I423" s="145"/>
      <c r="J423" s="145"/>
      <c r="K423" s="145"/>
      <c r="L423" s="145"/>
      <c r="M423" s="145"/>
      <c r="N423" s="145"/>
      <c r="O423" s="145"/>
      <c r="P423" s="145"/>
      <c r="Q423" s="145"/>
      <c r="R423" s="145"/>
      <c r="S423" s="145"/>
      <c r="T423" s="145"/>
      <c r="U423" s="145"/>
      <c r="V423" s="145"/>
      <c r="W423" s="145"/>
      <c r="X423" s="145"/>
      <c r="Y423" s="145"/>
      <c r="Z423" s="145"/>
    </row>
    <row r="424" customFormat="false" ht="15.75" hidden="false" customHeight="true" outlineLevel="0" collapsed="false">
      <c r="A424" s="145"/>
      <c r="B424" s="145"/>
      <c r="C424" s="145"/>
      <c r="D424" s="145"/>
      <c r="E424" s="145"/>
      <c r="F424" s="145"/>
      <c r="G424" s="145"/>
      <c r="H424" s="145"/>
      <c r="I424" s="145"/>
      <c r="J424" s="145"/>
      <c r="K424" s="145"/>
      <c r="L424" s="145"/>
      <c r="M424" s="145"/>
      <c r="N424" s="145"/>
      <c r="O424" s="145"/>
      <c r="P424" s="145"/>
      <c r="Q424" s="145"/>
      <c r="R424" s="145"/>
      <c r="S424" s="145"/>
      <c r="T424" s="145"/>
      <c r="U424" s="145"/>
      <c r="V424" s="145"/>
      <c r="W424" s="145"/>
      <c r="X424" s="145"/>
      <c r="Y424" s="145"/>
      <c r="Z424" s="145"/>
    </row>
    <row r="425" customFormat="false" ht="15.75" hidden="false" customHeight="true" outlineLevel="0" collapsed="false">
      <c r="A425" s="145"/>
      <c r="B425" s="145"/>
      <c r="C425" s="145"/>
      <c r="D425" s="145"/>
      <c r="E425" s="145"/>
      <c r="F425" s="145"/>
      <c r="G425" s="145"/>
      <c r="H425" s="145"/>
      <c r="I425" s="145"/>
      <c r="J425" s="145"/>
      <c r="K425" s="145"/>
      <c r="L425" s="145"/>
      <c r="M425" s="145"/>
      <c r="N425" s="145"/>
      <c r="O425" s="145"/>
      <c r="P425" s="145"/>
      <c r="Q425" s="145"/>
      <c r="R425" s="145"/>
      <c r="S425" s="145"/>
      <c r="T425" s="145"/>
      <c r="U425" s="145"/>
      <c r="V425" s="145"/>
      <c r="W425" s="145"/>
      <c r="X425" s="145"/>
      <c r="Y425" s="145"/>
      <c r="Z425" s="145"/>
    </row>
    <row r="426" customFormat="false" ht="15.75" hidden="false" customHeight="true" outlineLevel="0" collapsed="false">
      <c r="A426" s="145"/>
      <c r="B426" s="145"/>
      <c r="C426" s="145"/>
      <c r="D426" s="145"/>
      <c r="E426" s="145"/>
      <c r="F426" s="145"/>
      <c r="G426" s="145"/>
      <c r="H426" s="145"/>
      <c r="I426" s="145"/>
      <c r="J426" s="145"/>
      <c r="K426" s="145"/>
      <c r="L426" s="145"/>
      <c r="M426" s="145"/>
      <c r="N426" s="145"/>
      <c r="O426" s="145"/>
      <c r="P426" s="145"/>
      <c r="Q426" s="145"/>
      <c r="R426" s="145"/>
      <c r="S426" s="145"/>
      <c r="T426" s="145"/>
      <c r="U426" s="145"/>
      <c r="V426" s="145"/>
      <c r="W426" s="145"/>
      <c r="X426" s="145"/>
      <c r="Y426" s="145"/>
      <c r="Z426" s="145"/>
    </row>
    <row r="427" customFormat="false" ht="15.75" hidden="false" customHeight="true" outlineLevel="0" collapsed="false">
      <c r="A427" s="145"/>
      <c r="B427" s="145"/>
      <c r="C427" s="145"/>
      <c r="D427" s="145"/>
      <c r="E427" s="145"/>
      <c r="F427" s="145"/>
      <c r="G427" s="145"/>
      <c r="H427" s="145"/>
      <c r="I427" s="145"/>
      <c r="J427" s="145"/>
      <c r="K427" s="145"/>
      <c r="L427" s="145"/>
      <c r="M427" s="145"/>
      <c r="N427" s="145"/>
      <c r="O427" s="145"/>
      <c r="P427" s="145"/>
      <c r="Q427" s="145"/>
      <c r="R427" s="145"/>
      <c r="S427" s="145"/>
      <c r="T427" s="145"/>
      <c r="U427" s="145"/>
      <c r="V427" s="145"/>
      <c r="W427" s="145"/>
      <c r="X427" s="145"/>
      <c r="Y427" s="145"/>
      <c r="Z427" s="145"/>
    </row>
    <row r="428" customFormat="false" ht="15.75" hidden="false" customHeight="true" outlineLevel="0" collapsed="false">
      <c r="A428" s="145"/>
      <c r="B428" s="145"/>
      <c r="C428" s="145"/>
      <c r="D428" s="145"/>
      <c r="E428" s="145"/>
      <c r="F428" s="145"/>
      <c r="G428" s="145"/>
      <c r="H428" s="145"/>
      <c r="I428" s="145"/>
      <c r="J428" s="145"/>
      <c r="K428" s="145"/>
      <c r="L428" s="145"/>
      <c r="M428" s="145"/>
      <c r="N428" s="145"/>
      <c r="O428" s="145"/>
      <c r="P428" s="145"/>
      <c r="Q428" s="145"/>
      <c r="R428" s="145"/>
      <c r="S428" s="145"/>
      <c r="T428" s="145"/>
      <c r="U428" s="145"/>
      <c r="V428" s="145"/>
      <c r="W428" s="145"/>
      <c r="X428" s="145"/>
      <c r="Y428" s="145"/>
      <c r="Z428" s="145"/>
    </row>
    <row r="429" customFormat="false" ht="15.75" hidden="false" customHeight="true" outlineLevel="0" collapsed="false">
      <c r="A429" s="145"/>
      <c r="B429" s="145"/>
      <c r="C429" s="145"/>
      <c r="D429" s="145"/>
      <c r="E429" s="145"/>
      <c r="F429" s="145"/>
      <c r="G429" s="145"/>
      <c r="H429" s="145"/>
      <c r="I429" s="145"/>
      <c r="J429" s="145"/>
      <c r="K429" s="145"/>
      <c r="L429" s="145"/>
      <c r="M429" s="145"/>
      <c r="N429" s="145"/>
      <c r="O429" s="145"/>
      <c r="P429" s="145"/>
      <c r="Q429" s="145"/>
      <c r="R429" s="145"/>
      <c r="S429" s="145"/>
      <c r="T429" s="145"/>
      <c r="U429" s="145"/>
      <c r="V429" s="145"/>
      <c r="W429" s="145"/>
      <c r="X429" s="145"/>
      <c r="Y429" s="145"/>
      <c r="Z429" s="145"/>
    </row>
    <row r="430" customFormat="false" ht="15.75" hidden="false" customHeight="true" outlineLevel="0" collapsed="false">
      <c r="A430" s="145"/>
      <c r="B430" s="145"/>
      <c r="C430" s="145"/>
      <c r="D430" s="145"/>
      <c r="E430" s="145"/>
      <c r="F430" s="145"/>
      <c r="G430" s="145"/>
      <c r="H430" s="145"/>
      <c r="I430" s="145"/>
      <c r="J430" s="145"/>
      <c r="K430" s="145"/>
      <c r="L430" s="145"/>
      <c r="M430" s="145"/>
      <c r="N430" s="145"/>
      <c r="O430" s="145"/>
      <c r="P430" s="145"/>
      <c r="Q430" s="145"/>
      <c r="R430" s="145"/>
      <c r="S430" s="145"/>
      <c r="T430" s="145"/>
      <c r="U430" s="145"/>
      <c r="V430" s="145"/>
      <c r="W430" s="145"/>
      <c r="X430" s="145"/>
      <c r="Y430" s="145"/>
      <c r="Z430" s="145"/>
    </row>
    <row r="431" customFormat="false" ht="15.75" hidden="false" customHeight="true" outlineLevel="0" collapsed="false">
      <c r="A431" s="145"/>
      <c r="B431" s="145"/>
      <c r="C431" s="145"/>
      <c r="D431" s="145"/>
      <c r="E431" s="145"/>
      <c r="F431" s="145"/>
      <c r="G431" s="145"/>
      <c r="H431" s="145"/>
      <c r="I431" s="145"/>
      <c r="J431" s="145"/>
      <c r="K431" s="145"/>
      <c r="L431" s="145"/>
      <c r="M431" s="145"/>
      <c r="N431" s="145"/>
      <c r="O431" s="145"/>
      <c r="P431" s="145"/>
      <c r="Q431" s="145"/>
      <c r="R431" s="145"/>
      <c r="S431" s="145"/>
      <c r="T431" s="145"/>
      <c r="U431" s="145"/>
      <c r="V431" s="145"/>
      <c r="W431" s="145"/>
      <c r="X431" s="145"/>
      <c r="Y431" s="145"/>
      <c r="Z431" s="145"/>
    </row>
    <row r="432" customFormat="false" ht="15.75" hidden="false" customHeight="true" outlineLevel="0" collapsed="false">
      <c r="A432" s="145"/>
      <c r="B432" s="145"/>
      <c r="C432" s="145"/>
      <c r="D432" s="145"/>
      <c r="E432" s="145"/>
      <c r="F432" s="145"/>
      <c r="G432" s="145"/>
      <c r="H432" s="145"/>
      <c r="I432" s="145"/>
      <c r="J432" s="145"/>
      <c r="K432" s="145"/>
      <c r="L432" s="145"/>
      <c r="M432" s="145"/>
      <c r="N432" s="145"/>
      <c r="O432" s="145"/>
      <c r="P432" s="145"/>
      <c r="Q432" s="145"/>
      <c r="R432" s="145"/>
      <c r="S432" s="145"/>
      <c r="T432" s="145"/>
      <c r="U432" s="145"/>
      <c r="V432" s="145"/>
      <c r="W432" s="145"/>
      <c r="X432" s="145"/>
      <c r="Y432" s="145"/>
      <c r="Z432" s="145"/>
    </row>
    <row r="433" customFormat="false" ht="15.75" hidden="false" customHeight="true" outlineLevel="0" collapsed="false">
      <c r="A433" s="145"/>
      <c r="B433" s="145"/>
      <c r="C433" s="145"/>
      <c r="D433" s="145"/>
      <c r="E433" s="145"/>
      <c r="F433" s="145"/>
      <c r="G433" s="145"/>
      <c r="H433" s="145"/>
      <c r="I433" s="145"/>
      <c r="J433" s="145"/>
      <c r="K433" s="145"/>
      <c r="L433" s="145"/>
      <c r="M433" s="145"/>
      <c r="N433" s="145"/>
      <c r="O433" s="145"/>
      <c r="P433" s="145"/>
      <c r="Q433" s="145"/>
      <c r="R433" s="145"/>
      <c r="S433" s="145"/>
      <c r="T433" s="145"/>
      <c r="U433" s="145"/>
      <c r="V433" s="145"/>
      <c r="W433" s="145"/>
      <c r="X433" s="145"/>
      <c r="Y433" s="145"/>
      <c r="Z433" s="145"/>
    </row>
    <row r="434" customFormat="false" ht="15.75" hidden="false" customHeight="true" outlineLevel="0" collapsed="false">
      <c r="A434" s="145"/>
      <c r="B434" s="145"/>
      <c r="C434" s="145"/>
      <c r="D434" s="145"/>
      <c r="E434" s="145"/>
      <c r="F434" s="145"/>
      <c r="G434" s="145"/>
      <c r="H434" s="145"/>
      <c r="I434" s="145"/>
      <c r="J434" s="145"/>
      <c r="K434" s="145"/>
      <c r="L434" s="145"/>
      <c r="M434" s="145"/>
      <c r="N434" s="145"/>
      <c r="O434" s="145"/>
      <c r="P434" s="145"/>
      <c r="Q434" s="145"/>
      <c r="R434" s="145"/>
      <c r="S434" s="145"/>
      <c r="T434" s="145"/>
      <c r="U434" s="145"/>
      <c r="V434" s="145"/>
      <c r="W434" s="145"/>
      <c r="X434" s="145"/>
      <c r="Y434" s="145"/>
      <c r="Z434" s="145"/>
    </row>
    <row r="435" customFormat="false" ht="15.75" hidden="false" customHeight="true" outlineLevel="0" collapsed="false">
      <c r="A435" s="145"/>
      <c r="B435" s="145"/>
      <c r="C435" s="145"/>
      <c r="D435" s="145"/>
      <c r="E435" s="145"/>
      <c r="F435" s="145"/>
      <c r="G435" s="145"/>
      <c r="H435" s="145"/>
      <c r="I435" s="145"/>
      <c r="J435" s="145"/>
      <c r="K435" s="145"/>
      <c r="L435" s="145"/>
      <c r="M435" s="145"/>
      <c r="N435" s="145"/>
      <c r="O435" s="145"/>
      <c r="P435" s="145"/>
      <c r="Q435" s="145"/>
      <c r="R435" s="145"/>
      <c r="S435" s="145"/>
      <c r="T435" s="145"/>
      <c r="U435" s="145"/>
      <c r="V435" s="145"/>
      <c r="W435" s="145"/>
      <c r="X435" s="145"/>
      <c r="Y435" s="145"/>
      <c r="Z435" s="145"/>
    </row>
    <row r="436" customFormat="false" ht="15.75" hidden="false" customHeight="true" outlineLevel="0" collapsed="false">
      <c r="A436" s="145"/>
      <c r="B436" s="145"/>
      <c r="C436" s="145"/>
      <c r="D436" s="145"/>
      <c r="E436" s="145"/>
      <c r="F436" s="145"/>
      <c r="G436" s="145"/>
      <c r="H436" s="145"/>
      <c r="I436" s="145"/>
      <c r="J436" s="145"/>
      <c r="K436" s="145"/>
      <c r="L436" s="145"/>
      <c r="M436" s="145"/>
      <c r="N436" s="145"/>
      <c r="O436" s="145"/>
      <c r="P436" s="145"/>
      <c r="Q436" s="145"/>
      <c r="R436" s="145"/>
      <c r="S436" s="145"/>
      <c r="T436" s="145"/>
      <c r="U436" s="145"/>
      <c r="V436" s="145"/>
      <c r="W436" s="145"/>
      <c r="X436" s="145"/>
      <c r="Y436" s="145"/>
      <c r="Z436" s="145"/>
    </row>
    <row r="437" customFormat="false" ht="15.75" hidden="false" customHeight="true" outlineLevel="0" collapsed="false">
      <c r="A437" s="145"/>
      <c r="B437" s="145"/>
      <c r="C437" s="145"/>
      <c r="D437" s="145"/>
      <c r="E437" s="145"/>
      <c r="F437" s="145"/>
      <c r="G437" s="145"/>
      <c r="H437" s="145"/>
      <c r="I437" s="145"/>
      <c r="J437" s="145"/>
      <c r="K437" s="145"/>
      <c r="L437" s="145"/>
      <c r="M437" s="145"/>
      <c r="N437" s="145"/>
      <c r="O437" s="145"/>
      <c r="P437" s="145"/>
      <c r="Q437" s="145"/>
      <c r="R437" s="145"/>
      <c r="S437" s="145"/>
      <c r="T437" s="145"/>
      <c r="U437" s="145"/>
      <c r="V437" s="145"/>
      <c r="W437" s="145"/>
      <c r="X437" s="145"/>
      <c r="Y437" s="145"/>
      <c r="Z437" s="145"/>
    </row>
    <row r="438" customFormat="false" ht="15.75" hidden="false" customHeight="true" outlineLevel="0" collapsed="false">
      <c r="A438" s="145"/>
      <c r="B438" s="145"/>
      <c r="C438" s="145"/>
      <c r="D438" s="145"/>
      <c r="E438" s="145"/>
      <c r="F438" s="145"/>
      <c r="G438" s="145"/>
      <c r="H438" s="145"/>
      <c r="I438" s="145"/>
      <c r="J438" s="145"/>
      <c r="K438" s="145"/>
      <c r="L438" s="145"/>
      <c r="M438" s="145"/>
      <c r="N438" s="145"/>
      <c r="O438" s="145"/>
      <c r="P438" s="145"/>
      <c r="Q438" s="145"/>
      <c r="R438" s="145"/>
      <c r="S438" s="145"/>
      <c r="T438" s="145"/>
      <c r="U438" s="145"/>
      <c r="V438" s="145"/>
      <c r="W438" s="145"/>
      <c r="X438" s="145"/>
      <c r="Y438" s="145"/>
      <c r="Z438" s="145"/>
    </row>
    <row r="439" customFormat="false" ht="15.75" hidden="false" customHeight="true" outlineLevel="0" collapsed="false">
      <c r="A439" s="145"/>
      <c r="B439" s="145"/>
      <c r="C439" s="145"/>
      <c r="D439" s="145"/>
      <c r="E439" s="145"/>
      <c r="F439" s="145"/>
      <c r="G439" s="145"/>
      <c r="H439" s="145"/>
      <c r="I439" s="145"/>
      <c r="J439" s="145"/>
      <c r="K439" s="145"/>
      <c r="L439" s="145"/>
      <c r="M439" s="145"/>
      <c r="N439" s="145"/>
      <c r="O439" s="145"/>
      <c r="P439" s="145"/>
      <c r="Q439" s="145"/>
      <c r="R439" s="145"/>
      <c r="S439" s="145"/>
      <c r="T439" s="145"/>
      <c r="U439" s="145"/>
      <c r="V439" s="145"/>
      <c r="W439" s="145"/>
      <c r="X439" s="145"/>
      <c r="Y439" s="145"/>
      <c r="Z439" s="145"/>
    </row>
    <row r="440" customFormat="false" ht="15.75" hidden="false" customHeight="true" outlineLevel="0" collapsed="false">
      <c r="A440" s="145"/>
      <c r="B440" s="145"/>
      <c r="C440" s="145"/>
      <c r="D440" s="145"/>
      <c r="E440" s="145"/>
      <c r="F440" s="145"/>
      <c r="G440" s="145"/>
      <c r="H440" s="145"/>
      <c r="I440" s="145"/>
      <c r="J440" s="145"/>
      <c r="K440" s="145"/>
      <c r="L440" s="145"/>
      <c r="M440" s="145"/>
      <c r="N440" s="145"/>
      <c r="O440" s="145"/>
      <c r="P440" s="145"/>
      <c r="Q440" s="145"/>
      <c r="R440" s="145"/>
      <c r="S440" s="145"/>
      <c r="T440" s="145"/>
      <c r="U440" s="145"/>
      <c r="V440" s="145"/>
      <c r="W440" s="145"/>
      <c r="X440" s="145"/>
      <c r="Y440" s="145"/>
      <c r="Z440" s="145"/>
    </row>
    <row r="441" customFormat="false" ht="15.75" hidden="false" customHeight="true" outlineLevel="0" collapsed="false">
      <c r="A441" s="145"/>
      <c r="B441" s="145"/>
      <c r="C441" s="145"/>
      <c r="D441" s="145"/>
      <c r="E441" s="145"/>
      <c r="F441" s="145"/>
      <c r="G441" s="145"/>
      <c r="H441" s="145"/>
      <c r="I441" s="145"/>
      <c r="J441" s="145"/>
      <c r="K441" s="145"/>
      <c r="L441" s="145"/>
      <c r="M441" s="145"/>
      <c r="N441" s="145"/>
      <c r="O441" s="145"/>
      <c r="P441" s="145"/>
      <c r="Q441" s="145"/>
      <c r="R441" s="145"/>
      <c r="S441" s="145"/>
      <c r="T441" s="145"/>
      <c r="U441" s="145"/>
      <c r="V441" s="145"/>
      <c r="W441" s="145"/>
      <c r="X441" s="145"/>
      <c r="Y441" s="145"/>
      <c r="Z441" s="145"/>
    </row>
    <row r="442" customFormat="false" ht="15.75" hidden="false" customHeight="true" outlineLevel="0" collapsed="false">
      <c r="A442" s="145"/>
      <c r="B442" s="145"/>
      <c r="C442" s="145"/>
      <c r="D442" s="145"/>
      <c r="E442" s="145"/>
      <c r="F442" s="145"/>
      <c r="G442" s="145"/>
      <c r="H442" s="145"/>
      <c r="I442" s="145"/>
      <c r="J442" s="145"/>
      <c r="K442" s="145"/>
      <c r="L442" s="145"/>
      <c r="M442" s="145"/>
      <c r="N442" s="145"/>
      <c r="O442" s="145"/>
      <c r="P442" s="145"/>
      <c r="Q442" s="145"/>
      <c r="R442" s="145"/>
      <c r="S442" s="145"/>
      <c r="T442" s="145"/>
      <c r="U442" s="145"/>
      <c r="V442" s="145"/>
      <c r="W442" s="145"/>
      <c r="X442" s="145"/>
      <c r="Y442" s="145"/>
      <c r="Z442" s="145"/>
    </row>
    <row r="443" customFormat="false" ht="15.75" hidden="false" customHeight="true" outlineLevel="0" collapsed="false">
      <c r="A443" s="145"/>
      <c r="B443" s="145"/>
      <c r="C443" s="145"/>
      <c r="D443" s="145"/>
      <c r="E443" s="145"/>
      <c r="F443" s="145"/>
      <c r="G443" s="145"/>
      <c r="H443" s="145"/>
      <c r="I443" s="145"/>
      <c r="J443" s="145"/>
      <c r="K443" s="145"/>
      <c r="L443" s="145"/>
      <c r="M443" s="145"/>
      <c r="N443" s="145"/>
      <c r="O443" s="145"/>
      <c r="P443" s="145"/>
      <c r="Q443" s="145"/>
      <c r="R443" s="145"/>
      <c r="S443" s="145"/>
      <c r="T443" s="145"/>
      <c r="U443" s="145"/>
      <c r="V443" s="145"/>
      <c r="W443" s="145"/>
      <c r="X443" s="145"/>
      <c r="Y443" s="145"/>
      <c r="Z443" s="145"/>
    </row>
    <row r="444" customFormat="false" ht="15.75" hidden="false" customHeight="true" outlineLevel="0" collapsed="false">
      <c r="A444" s="145"/>
      <c r="B444" s="145"/>
      <c r="C444" s="145"/>
      <c r="D444" s="145"/>
      <c r="E444" s="145"/>
      <c r="F444" s="145"/>
      <c r="G444" s="145"/>
      <c r="H444" s="145"/>
      <c r="I444" s="145"/>
      <c r="J444" s="145"/>
      <c r="K444" s="145"/>
      <c r="L444" s="145"/>
      <c r="M444" s="145"/>
      <c r="N444" s="145"/>
      <c r="O444" s="145"/>
      <c r="P444" s="145"/>
      <c r="Q444" s="145"/>
      <c r="R444" s="145"/>
      <c r="S444" s="145"/>
      <c r="T444" s="145"/>
      <c r="U444" s="145"/>
      <c r="V444" s="145"/>
      <c r="W444" s="145"/>
      <c r="X444" s="145"/>
      <c r="Y444" s="145"/>
      <c r="Z444" s="145"/>
    </row>
    <row r="445" customFormat="false" ht="15.75" hidden="false" customHeight="true" outlineLevel="0" collapsed="false">
      <c r="A445" s="145"/>
      <c r="B445" s="145"/>
      <c r="C445" s="145"/>
      <c r="D445" s="145"/>
      <c r="E445" s="145"/>
      <c r="F445" s="145"/>
      <c r="G445" s="145"/>
      <c r="H445" s="145"/>
      <c r="I445" s="145"/>
      <c r="J445" s="145"/>
      <c r="K445" s="145"/>
      <c r="L445" s="145"/>
      <c r="M445" s="145"/>
      <c r="N445" s="145"/>
      <c r="O445" s="145"/>
      <c r="P445" s="145"/>
      <c r="Q445" s="145"/>
      <c r="R445" s="145"/>
      <c r="S445" s="145"/>
      <c r="T445" s="145"/>
      <c r="U445" s="145"/>
      <c r="V445" s="145"/>
      <c r="W445" s="145"/>
      <c r="X445" s="145"/>
      <c r="Y445" s="145"/>
      <c r="Z445" s="145"/>
    </row>
    <row r="446" customFormat="false" ht="15.75" hidden="false" customHeight="true" outlineLevel="0" collapsed="false">
      <c r="A446" s="145"/>
      <c r="B446" s="145"/>
      <c r="C446" s="145"/>
      <c r="D446" s="145"/>
      <c r="E446" s="145"/>
      <c r="F446" s="145"/>
      <c r="G446" s="145"/>
      <c r="H446" s="145"/>
      <c r="I446" s="145"/>
      <c r="J446" s="145"/>
      <c r="K446" s="145"/>
      <c r="L446" s="145"/>
      <c r="M446" s="145"/>
      <c r="N446" s="145"/>
      <c r="O446" s="145"/>
      <c r="P446" s="145"/>
      <c r="Q446" s="145"/>
      <c r="R446" s="145"/>
      <c r="S446" s="145"/>
      <c r="T446" s="145"/>
      <c r="U446" s="145"/>
      <c r="V446" s="145"/>
      <c r="W446" s="145"/>
      <c r="X446" s="145"/>
      <c r="Y446" s="145"/>
      <c r="Z446" s="145"/>
    </row>
    <row r="447" customFormat="false" ht="15.75" hidden="false" customHeight="true" outlineLevel="0" collapsed="false">
      <c r="A447" s="145"/>
      <c r="B447" s="145"/>
      <c r="C447" s="145"/>
      <c r="D447" s="145"/>
      <c r="E447" s="145"/>
      <c r="F447" s="145"/>
      <c r="G447" s="145"/>
      <c r="H447" s="145"/>
      <c r="I447" s="145"/>
      <c r="J447" s="145"/>
      <c r="K447" s="145"/>
      <c r="L447" s="145"/>
      <c r="M447" s="145"/>
      <c r="N447" s="145"/>
      <c r="O447" s="145"/>
      <c r="P447" s="145"/>
      <c r="Q447" s="145"/>
      <c r="R447" s="145"/>
      <c r="S447" s="145"/>
      <c r="T447" s="145"/>
      <c r="U447" s="145"/>
      <c r="V447" s="145"/>
      <c r="W447" s="145"/>
      <c r="X447" s="145"/>
      <c r="Y447" s="145"/>
      <c r="Z447" s="145"/>
    </row>
    <row r="448" customFormat="false" ht="15.75" hidden="false" customHeight="true" outlineLevel="0" collapsed="false">
      <c r="A448" s="145"/>
      <c r="B448" s="145"/>
      <c r="C448" s="145"/>
      <c r="D448" s="145"/>
      <c r="E448" s="145"/>
      <c r="F448" s="145"/>
      <c r="G448" s="145"/>
      <c r="H448" s="145"/>
      <c r="I448" s="145"/>
      <c r="J448" s="145"/>
      <c r="K448" s="145"/>
      <c r="L448" s="145"/>
      <c r="M448" s="145"/>
      <c r="N448" s="145"/>
      <c r="O448" s="145"/>
      <c r="P448" s="145"/>
      <c r="Q448" s="145"/>
      <c r="R448" s="145"/>
      <c r="S448" s="145"/>
      <c r="T448" s="145"/>
      <c r="U448" s="145"/>
      <c r="V448" s="145"/>
      <c r="W448" s="145"/>
      <c r="X448" s="145"/>
      <c r="Y448" s="145"/>
      <c r="Z448" s="145"/>
    </row>
    <row r="449" customFormat="false" ht="15.75" hidden="false" customHeight="true" outlineLevel="0" collapsed="false">
      <c r="A449" s="145"/>
      <c r="B449" s="145"/>
      <c r="C449" s="145"/>
      <c r="D449" s="145"/>
      <c r="E449" s="145"/>
      <c r="F449" s="145"/>
      <c r="G449" s="145"/>
      <c r="H449" s="145"/>
      <c r="I449" s="145"/>
      <c r="J449" s="145"/>
      <c r="K449" s="145"/>
      <c r="L449" s="145"/>
      <c r="M449" s="145"/>
      <c r="N449" s="145"/>
      <c r="O449" s="145"/>
      <c r="P449" s="145"/>
      <c r="Q449" s="145"/>
      <c r="R449" s="145"/>
      <c r="S449" s="145"/>
      <c r="T449" s="145"/>
      <c r="U449" s="145"/>
      <c r="V449" s="145"/>
      <c r="W449" s="145"/>
      <c r="X449" s="145"/>
      <c r="Y449" s="145"/>
      <c r="Z449" s="145"/>
    </row>
    <row r="450" customFormat="false" ht="15.75" hidden="false" customHeight="true" outlineLevel="0" collapsed="false">
      <c r="A450" s="145"/>
      <c r="B450" s="145"/>
      <c r="C450" s="145"/>
      <c r="D450" s="145"/>
      <c r="E450" s="145"/>
      <c r="F450" s="145"/>
      <c r="G450" s="145"/>
      <c r="H450" s="145"/>
      <c r="I450" s="145"/>
      <c r="J450" s="145"/>
      <c r="K450" s="145"/>
      <c r="L450" s="145"/>
      <c r="M450" s="145"/>
      <c r="N450" s="145"/>
      <c r="O450" s="145"/>
      <c r="P450" s="145"/>
      <c r="Q450" s="145"/>
      <c r="R450" s="145"/>
      <c r="S450" s="145"/>
      <c r="T450" s="145"/>
      <c r="U450" s="145"/>
      <c r="V450" s="145"/>
      <c r="W450" s="145"/>
      <c r="X450" s="145"/>
      <c r="Y450" s="145"/>
      <c r="Z450" s="145"/>
    </row>
    <row r="451" customFormat="false" ht="15.75" hidden="false" customHeight="true" outlineLevel="0" collapsed="false">
      <c r="A451" s="145"/>
      <c r="B451" s="145"/>
      <c r="C451" s="145"/>
      <c r="D451" s="145"/>
      <c r="E451" s="145"/>
      <c r="F451" s="145"/>
      <c r="G451" s="145"/>
      <c r="H451" s="145"/>
      <c r="I451" s="145"/>
      <c r="J451" s="145"/>
      <c r="K451" s="145"/>
      <c r="L451" s="145"/>
      <c r="M451" s="145"/>
      <c r="N451" s="145"/>
      <c r="O451" s="145"/>
      <c r="P451" s="145"/>
      <c r="Q451" s="145"/>
      <c r="R451" s="145"/>
      <c r="S451" s="145"/>
      <c r="T451" s="145"/>
      <c r="U451" s="145"/>
      <c r="V451" s="145"/>
      <c r="W451" s="145"/>
      <c r="X451" s="145"/>
      <c r="Y451" s="145"/>
      <c r="Z451" s="145"/>
    </row>
    <row r="452" customFormat="false" ht="15.75" hidden="false" customHeight="true" outlineLevel="0" collapsed="false">
      <c r="A452" s="145"/>
      <c r="B452" s="145"/>
      <c r="C452" s="145"/>
      <c r="D452" s="145"/>
      <c r="E452" s="145"/>
      <c r="F452" s="145"/>
      <c r="G452" s="145"/>
      <c r="H452" s="145"/>
      <c r="I452" s="145"/>
      <c r="J452" s="145"/>
      <c r="K452" s="145"/>
      <c r="L452" s="145"/>
      <c r="M452" s="145"/>
      <c r="N452" s="145"/>
      <c r="O452" s="145"/>
      <c r="P452" s="145"/>
      <c r="Q452" s="145"/>
      <c r="R452" s="145"/>
      <c r="S452" s="145"/>
      <c r="T452" s="145"/>
      <c r="U452" s="145"/>
      <c r="V452" s="145"/>
      <c r="W452" s="145"/>
      <c r="X452" s="145"/>
      <c r="Y452" s="145"/>
      <c r="Z452" s="145"/>
    </row>
    <row r="453" customFormat="false" ht="15.75" hidden="false" customHeight="true" outlineLevel="0" collapsed="false">
      <c r="A453" s="145"/>
      <c r="B453" s="145"/>
      <c r="C453" s="145"/>
      <c r="D453" s="145"/>
      <c r="E453" s="145"/>
      <c r="F453" s="145"/>
      <c r="G453" s="145"/>
      <c r="H453" s="145"/>
      <c r="I453" s="145"/>
      <c r="J453" s="145"/>
      <c r="K453" s="145"/>
      <c r="L453" s="145"/>
      <c r="M453" s="145"/>
      <c r="N453" s="145"/>
      <c r="O453" s="145"/>
      <c r="P453" s="145"/>
      <c r="Q453" s="145"/>
      <c r="R453" s="145"/>
      <c r="S453" s="145"/>
      <c r="T453" s="145"/>
      <c r="U453" s="145"/>
      <c r="V453" s="145"/>
      <c r="W453" s="145"/>
      <c r="X453" s="145"/>
      <c r="Y453" s="145"/>
      <c r="Z453" s="145"/>
    </row>
    <row r="454" customFormat="false" ht="15.75" hidden="false" customHeight="true" outlineLevel="0" collapsed="false">
      <c r="A454" s="145"/>
      <c r="B454" s="145"/>
      <c r="C454" s="145"/>
      <c r="D454" s="145"/>
      <c r="E454" s="145"/>
      <c r="F454" s="145"/>
      <c r="G454" s="145"/>
      <c r="H454" s="145"/>
      <c r="I454" s="145"/>
      <c r="J454" s="145"/>
      <c r="K454" s="145"/>
      <c r="L454" s="145"/>
      <c r="M454" s="145"/>
      <c r="N454" s="145"/>
      <c r="O454" s="145"/>
      <c r="P454" s="145"/>
      <c r="Q454" s="145"/>
      <c r="R454" s="145"/>
      <c r="S454" s="145"/>
      <c r="T454" s="145"/>
      <c r="U454" s="145"/>
      <c r="V454" s="145"/>
      <c r="W454" s="145"/>
      <c r="X454" s="145"/>
      <c r="Y454" s="145"/>
      <c r="Z454" s="145"/>
    </row>
    <row r="455" customFormat="false" ht="15.75" hidden="false" customHeight="true" outlineLevel="0" collapsed="false">
      <c r="A455" s="145"/>
      <c r="B455" s="145"/>
      <c r="C455" s="145"/>
      <c r="D455" s="145"/>
      <c r="E455" s="145"/>
      <c r="F455" s="145"/>
      <c r="G455" s="145"/>
      <c r="H455" s="145"/>
      <c r="I455" s="145"/>
      <c r="J455" s="145"/>
      <c r="K455" s="145"/>
      <c r="L455" s="145"/>
      <c r="M455" s="145"/>
      <c r="N455" s="145"/>
      <c r="O455" s="145"/>
      <c r="P455" s="145"/>
      <c r="Q455" s="145"/>
      <c r="R455" s="145"/>
      <c r="S455" s="145"/>
      <c r="T455" s="145"/>
      <c r="U455" s="145"/>
      <c r="V455" s="145"/>
      <c r="W455" s="145"/>
      <c r="X455" s="145"/>
      <c r="Y455" s="145"/>
      <c r="Z455" s="145"/>
    </row>
    <row r="456" customFormat="false" ht="15.75" hidden="false" customHeight="true" outlineLevel="0" collapsed="false">
      <c r="A456" s="145"/>
      <c r="B456" s="145"/>
      <c r="C456" s="145"/>
      <c r="D456" s="145"/>
      <c r="E456" s="145"/>
      <c r="F456" s="145"/>
      <c r="G456" s="145"/>
      <c r="H456" s="145"/>
      <c r="I456" s="145"/>
      <c r="J456" s="145"/>
      <c r="K456" s="145"/>
      <c r="L456" s="145"/>
      <c r="M456" s="145"/>
      <c r="N456" s="145"/>
      <c r="O456" s="145"/>
      <c r="P456" s="145"/>
      <c r="Q456" s="145"/>
      <c r="R456" s="145"/>
      <c r="S456" s="145"/>
      <c r="T456" s="145"/>
      <c r="U456" s="145"/>
      <c r="V456" s="145"/>
      <c r="W456" s="145"/>
      <c r="X456" s="145"/>
      <c r="Y456" s="145"/>
      <c r="Z456" s="145"/>
    </row>
    <row r="457" customFormat="false" ht="15.75" hidden="false" customHeight="true" outlineLevel="0" collapsed="false">
      <c r="A457" s="145"/>
      <c r="B457" s="145"/>
      <c r="C457" s="145"/>
      <c r="D457" s="145"/>
      <c r="E457" s="145"/>
      <c r="F457" s="145"/>
      <c r="G457" s="145"/>
      <c r="H457" s="145"/>
      <c r="I457" s="145"/>
      <c r="J457" s="145"/>
      <c r="K457" s="145"/>
      <c r="L457" s="145"/>
      <c r="M457" s="145"/>
      <c r="N457" s="145"/>
      <c r="O457" s="145"/>
      <c r="P457" s="145"/>
      <c r="Q457" s="145"/>
      <c r="R457" s="145"/>
      <c r="S457" s="145"/>
      <c r="T457" s="145"/>
      <c r="U457" s="145"/>
      <c r="V457" s="145"/>
      <c r="W457" s="145"/>
      <c r="X457" s="145"/>
      <c r="Y457" s="145"/>
      <c r="Z457" s="145"/>
    </row>
    <row r="458" customFormat="false" ht="15.75" hidden="false" customHeight="true" outlineLevel="0" collapsed="false">
      <c r="A458" s="145"/>
      <c r="B458" s="145"/>
      <c r="C458" s="145"/>
      <c r="D458" s="145"/>
      <c r="E458" s="145"/>
      <c r="F458" s="145"/>
      <c r="G458" s="145"/>
      <c r="H458" s="145"/>
      <c r="I458" s="145"/>
      <c r="J458" s="145"/>
      <c r="K458" s="145"/>
      <c r="L458" s="145"/>
      <c r="M458" s="145"/>
      <c r="N458" s="145"/>
      <c r="O458" s="145"/>
      <c r="P458" s="145"/>
      <c r="Q458" s="145"/>
      <c r="R458" s="145"/>
      <c r="S458" s="145"/>
      <c r="T458" s="145"/>
      <c r="U458" s="145"/>
      <c r="V458" s="145"/>
      <c r="W458" s="145"/>
      <c r="X458" s="145"/>
      <c r="Y458" s="145"/>
      <c r="Z458" s="145"/>
    </row>
    <row r="459" customFormat="false" ht="15.75" hidden="false" customHeight="true" outlineLevel="0" collapsed="false">
      <c r="A459" s="145"/>
      <c r="B459" s="145"/>
      <c r="C459" s="145"/>
      <c r="D459" s="145"/>
      <c r="E459" s="145"/>
      <c r="F459" s="145"/>
      <c r="G459" s="145"/>
      <c r="H459" s="145"/>
      <c r="I459" s="145"/>
      <c r="J459" s="145"/>
      <c r="K459" s="145"/>
      <c r="L459" s="145"/>
      <c r="M459" s="145"/>
      <c r="N459" s="145"/>
      <c r="O459" s="145"/>
      <c r="P459" s="145"/>
      <c r="Q459" s="145"/>
      <c r="R459" s="145"/>
      <c r="S459" s="145"/>
      <c r="T459" s="145"/>
      <c r="U459" s="145"/>
      <c r="V459" s="145"/>
      <c r="W459" s="145"/>
      <c r="X459" s="145"/>
      <c r="Y459" s="145"/>
      <c r="Z459" s="145"/>
    </row>
    <row r="460" customFormat="false" ht="15.75" hidden="false" customHeight="true" outlineLevel="0" collapsed="false">
      <c r="A460" s="145"/>
      <c r="B460" s="145"/>
      <c r="C460" s="145"/>
      <c r="D460" s="145"/>
      <c r="E460" s="145"/>
      <c r="F460" s="145"/>
      <c r="G460" s="145"/>
      <c r="H460" s="145"/>
      <c r="I460" s="145"/>
      <c r="J460" s="145"/>
      <c r="K460" s="145"/>
      <c r="L460" s="145"/>
      <c r="M460" s="145"/>
      <c r="N460" s="145"/>
      <c r="O460" s="145"/>
      <c r="P460" s="145"/>
      <c r="Q460" s="145"/>
      <c r="R460" s="145"/>
      <c r="S460" s="145"/>
      <c r="T460" s="145"/>
      <c r="U460" s="145"/>
      <c r="V460" s="145"/>
      <c r="W460" s="145"/>
      <c r="X460" s="145"/>
      <c r="Y460" s="145"/>
      <c r="Z460" s="145"/>
    </row>
    <row r="461" customFormat="false" ht="15.75" hidden="false" customHeight="true" outlineLevel="0" collapsed="false">
      <c r="A461" s="145"/>
      <c r="B461" s="145"/>
      <c r="C461" s="145"/>
      <c r="D461" s="145"/>
      <c r="E461" s="145"/>
      <c r="F461" s="145"/>
      <c r="G461" s="145"/>
      <c r="H461" s="145"/>
      <c r="I461" s="145"/>
      <c r="J461" s="145"/>
      <c r="K461" s="145"/>
      <c r="L461" s="145"/>
      <c r="M461" s="145"/>
      <c r="N461" s="145"/>
      <c r="O461" s="145"/>
      <c r="P461" s="145"/>
      <c r="Q461" s="145"/>
      <c r="R461" s="145"/>
      <c r="S461" s="145"/>
      <c r="T461" s="145"/>
      <c r="U461" s="145"/>
      <c r="V461" s="145"/>
      <c r="W461" s="145"/>
      <c r="X461" s="145"/>
      <c r="Y461" s="145"/>
      <c r="Z461" s="145"/>
    </row>
    <row r="462" customFormat="false" ht="15.75" hidden="false" customHeight="true" outlineLevel="0" collapsed="false">
      <c r="A462" s="145"/>
      <c r="B462" s="145"/>
      <c r="C462" s="145"/>
      <c r="D462" s="145"/>
      <c r="E462" s="145"/>
      <c r="F462" s="145"/>
      <c r="G462" s="145"/>
      <c r="H462" s="145"/>
      <c r="I462" s="145"/>
      <c r="J462" s="145"/>
      <c r="K462" s="145"/>
      <c r="L462" s="145"/>
      <c r="M462" s="145"/>
      <c r="N462" s="145"/>
      <c r="O462" s="145"/>
      <c r="P462" s="145"/>
      <c r="Q462" s="145"/>
      <c r="R462" s="145"/>
      <c r="S462" s="145"/>
      <c r="T462" s="145"/>
      <c r="U462" s="145"/>
      <c r="V462" s="145"/>
      <c r="W462" s="145"/>
      <c r="X462" s="145"/>
      <c r="Y462" s="145"/>
      <c r="Z462" s="145"/>
    </row>
    <row r="463" customFormat="false" ht="15.75" hidden="false" customHeight="true" outlineLevel="0" collapsed="false">
      <c r="A463" s="145"/>
      <c r="B463" s="145"/>
      <c r="C463" s="145"/>
      <c r="D463" s="145"/>
      <c r="E463" s="145"/>
      <c r="F463" s="145"/>
      <c r="G463" s="145"/>
      <c r="H463" s="145"/>
      <c r="I463" s="145"/>
      <c r="J463" s="145"/>
      <c r="K463" s="145"/>
      <c r="L463" s="145"/>
      <c r="M463" s="145"/>
      <c r="N463" s="145"/>
      <c r="O463" s="145"/>
      <c r="P463" s="145"/>
      <c r="Q463" s="145"/>
      <c r="R463" s="145"/>
      <c r="S463" s="145"/>
      <c r="T463" s="145"/>
      <c r="U463" s="145"/>
      <c r="V463" s="145"/>
      <c r="W463" s="145"/>
      <c r="X463" s="145"/>
      <c r="Y463" s="145"/>
      <c r="Z463" s="145"/>
    </row>
    <row r="464" customFormat="false" ht="15.75" hidden="false" customHeight="true" outlineLevel="0" collapsed="false">
      <c r="A464" s="145"/>
      <c r="B464" s="145"/>
      <c r="C464" s="145"/>
      <c r="D464" s="145"/>
      <c r="E464" s="145"/>
      <c r="F464" s="145"/>
      <c r="G464" s="145"/>
      <c r="H464" s="145"/>
      <c r="I464" s="145"/>
      <c r="J464" s="145"/>
      <c r="K464" s="145"/>
      <c r="L464" s="145"/>
      <c r="M464" s="145"/>
      <c r="N464" s="145"/>
      <c r="O464" s="145"/>
      <c r="P464" s="145"/>
      <c r="Q464" s="145"/>
      <c r="R464" s="145"/>
      <c r="S464" s="145"/>
      <c r="T464" s="145"/>
      <c r="U464" s="145"/>
      <c r="V464" s="145"/>
      <c r="W464" s="145"/>
      <c r="X464" s="145"/>
      <c r="Y464" s="145"/>
      <c r="Z464" s="145"/>
    </row>
    <row r="465" customFormat="false" ht="15.75" hidden="false" customHeight="true" outlineLevel="0" collapsed="false">
      <c r="A465" s="145"/>
      <c r="B465" s="145"/>
      <c r="C465" s="145"/>
      <c r="D465" s="145"/>
      <c r="E465" s="145"/>
      <c r="F465" s="145"/>
      <c r="G465" s="145"/>
      <c r="H465" s="145"/>
      <c r="I465" s="145"/>
      <c r="J465" s="145"/>
      <c r="K465" s="145"/>
      <c r="L465" s="145"/>
      <c r="M465" s="145"/>
      <c r="N465" s="145"/>
      <c r="O465" s="145"/>
      <c r="P465" s="145"/>
      <c r="Q465" s="145"/>
      <c r="R465" s="145"/>
      <c r="S465" s="145"/>
      <c r="T465" s="145"/>
      <c r="U465" s="145"/>
      <c r="V465" s="145"/>
      <c r="W465" s="145"/>
      <c r="X465" s="145"/>
      <c r="Y465" s="145"/>
      <c r="Z465" s="145"/>
    </row>
    <row r="466" customFormat="false" ht="15.75" hidden="false" customHeight="true" outlineLevel="0" collapsed="false">
      <c r="A466" s="145"/>
      <c r="B466" s="145"/>
      <c r="C466" s="145"/>
      <c r="D466" s="145"/>
      <c r="E466" s="145"/>
      <c r="F466" s="145"/>
      <c r="G466" s="145"/>
      <c r="H466" s="145"/>
      <c r="I466" s="145"/>
      <c r="J466" s="145"/>
      <c r="K466" s="145"/>
      <c r="L466" s="145"/>
      <c r="M466" s="145"/>
      <c r="N466" s="145"/>
      <c r="O466" s="145"/>
      <c r="P466" s="145"/>
      <c r="Q466" s="145"/>
      <c r="R466" s="145"/>
      <c r="S466" s="145"/>
      <c r="T466" s="145"/>
      <c r="U466" s="145"/>
      <c r="V466" s="145"/>
      <c r="W466" s="145"/>
      <c r="X466" s="145"/>
      <c r="Y466" s="145"/>
      <c r="Z466" s="145"/>
    </row>
    <row r="467" customFormat="false" ht="15.75" hidden="false" customHeight="true" outlineLevel="0" collapsed="false">
      <c r="A467" s="145"/>
      <c r="B467" s="145"/>
      <c r="C467" s="145"/>
      <c r="D467" s="145"/>
      <c r="E467" s="145"/>
      <c r="F467" s="145"/>
      <c r="G467" s="145"/>
      <c r="H467" s="145"/>
      <c r="I467" s="145"/>
      <c r="J467" s="145"/>
      <c r="K467" s="145"/>
      <c r="L467" s="145"/>
      <c r="M467" s="145"/>
      <c r="N467" s="145"/>
      <c r="O467" s="145"/>
      <c r="P467" s="145"/>
      <c r="Q467" s="145"/>
      <c r="R467" s="145"/>
      <c r="S467" s="145"/>
      <c r="T467" s="145"/>
      <c r="U467" s="145"/>
      <c r="V467" s="145"/>
      <c r="W467" s="145"/>
      <c r="X467" s="145"/>
      <c r="Y467" s="145"/>
      <c r="Z467" s="145"/>
    </row>
    <row r="468" customFormat="false" ht="15.75" hidden="false" customHeight="true" outlineLevel="0" collapsed="false">
      <c r="A468" s="145"/>
      <c r="B468" s="145"/>
      <c r="C468" s="145"/>
      <c r="D468" s="145"/>
      <c r="E468" s="145"/>
      <c r="F468" s="145"/>
      <c r="G468" s="145"/>
      <c r="H468" s="145"/>
      <c r="I468" s="145"/>
      <c r="J468" s="145"/>
      <c r="K468" s="145"/>
      <c r="L468" s="145"/>
      <c r="M468" s="145"/>
      <c r="N468" s="145"/>
      <c r="O468" s="145"/>
      <c r="P468" s="145"/>
      <c r="Q468" s="145"/>
      <c r="R468" s="145"/>
      <c r="S468" s="145"/>
      <c r="T468" s="145"/>
      <c r="U468" s="145"/>
      <c r="V468" s="145"/>
      <c r="W468" s="145"/>
      <c r="X468" s="145"/>
      <c r="Y468" s="145"/>
      <c r="Z468" s="145"/>
    </row>
    <row r="469" customFormat="false" ht="15.75" hidden="false" customHeight="true" outlineLevel="0" collapsed="false">
      <c r="A469" s="145"/>
      <c r="B469" s="145"/>
      <c r="C469" s="145"/>
      <c r="D469" s="145"/>
      <c r="E469" s="145"/>
      <c r="F469" s="145"/>
      <c r="G469" s="145"/>
      <c r="H469" s="145"/>
      <c r="I469" s="145"/>
      <c r="J469" s="145"/>
      <c r="K469" s="145"/>
      <c r="L469" s="145"/>
      <c r="M469" s="145"/>
      <c r="N469" s="145"/>
      <c r="O469" s="145"/>
      <c r="P469" s="145"/>
      <c r="Q469" s="145"/>
      <c r="R469" s="145"/>
      <c r="S469" s="145"/>
      <c r="T469" s="145"/>
      <c r="U469" s="145"/>
      <c r="V469" s="145"/>
      <c r="W469" s="145"/>
      <c r="X469" s="145"/>
      <c r="Y469" s="145"/>
      <c r="Z469" s="145"/>
    </row>
    <row r="470" customFormat="false" ht="15.75" hidden="false" customHeight="true" outlineLevel="0" collapsed="false">
      <c r="A470" s="145"/>
      <c r="B470" s="145"/>
      <c r="C470" s="145"/>
      <c r="D470" s="145"/>
      <c r="E470" s="145"/>
      <c r="F470" s="145"/>
      <c r="G470" s="145"/>
      <c r="H470" s="145"/>
      <c r="I470" s="145"/>
      <c r="J470" s="145"/>
      <c r="K470" s="145"/>
      <c r="L470" s="145"/>
      <c r="M470" s="145"/>
      <c r="N470" s="145"/>
      <c r="O470" s="145"/>
      <c r="P470" s="145"/>
      <c r="Q470" s="145"/>
      <c r="R470" s="145"/>
      <c r="S470" s="145"/>
      <c r="T470" s="145"/>
      <c r="U470" s="145"/>
      <c r="V470" s="145"/>
      <c r="W470" s="145"/>
      <c r="X470" s="145"/>
      <c r="Y470" s="145"/>
      <c r="Z470" s="145"/>
    </row>
    <row r="471" customFormat="false" ht="15.75" hidden="false" customHeight="true" outlineLevel="0" collapsed="false">
      <c r="A471" s="145"/>
      <c r="B471" s="145"/>
      <c r="C471" s="145"/>
      <c r="D471" s="145"/>
      <c r="E471" s="145"/>
      <c r="F471" s="145"/>
      <c r="G471" s="145"/>
      <c r="H471" s="145"/>
      <c r="I471" s="145"/>
      <c r="J471" s="145"/>
      <c r="K471" s="145"/>
      <c r="L471" s="145"/>
      <c r="M471" s="145"/>
      <c r="N471" s="145"/>
      <c r="O471" s="145"/>
      <c r="P471" s="145"/>
      <c r="Q471" s="145"/>
      <c r="R471" s="145"/>
      <c r="S471" s="145"/>
      <c r="T471" s="145"/>
      <c r="U471" s="145"/>
      <c r="V471" s="145"/>
      <c r="W471" s="145"/>
      <c r="X471" s="145"/>
      <c r="Y471" s="145"/>
      <c r="Z471" s="145"/>
    </row>
    <row r="472" customFormat="false" ht="15.75" hidden="false" customHeight="true" outlineLevel="0" collapsed="false">
      <c r="A472" s="145"/>
      <c r="B472" s="145"/>
      <c r="C472" s="145"/>
      <c r="D472" s="145"/>
      <c r="E472" s="145"/>
      <c r="F472" s="145"/>
      <c r="G472" s="145"/>
      <c r="H472" s="145"/>
      <c r="I472" s="145"/>
      <c r="J472" s="145"/>
      <c r="K472" s="145"/>
      <c r="L472" s="145"/>
      <c r="M472" s="145"/>
      <c r="N472" s="145"/>
      <c r="O472" s="145"/>
      <c r="P472" s="145"/>
      <c r="Q472" s="145"/>
      <c r="R472" s="145"/>
      <c r="S472" s="145"/>
      <c r="T472" s="145"/>
      <c r="U472" s="145"/>
      <c r="V472" s="145"/>
      <c r="W472" s="145"/>
      <c r="X472" s="145"/>
      <c r="Y472" s="145"/>
      <c r="Z472" s="145"/>
    </row>
    <row r="473" customFormat="false" ht="15.75" hidden="false" customHeight="true" outlineLevel="0" collapsed="false">
      <c r="A473" s="145"/>
      <c r="B473" s="145"/>
      <c r="C473" s="145"/>
      <c r="D473" s="145"/>
      <c r="E473" s="145"/>
      <c r="F473" s="145"/>
      <c r="G473" s="145"/>
      <c r="H473" s="145"/>
      <c r="I473" s="145"/>
      <c r="J473" s="145"/>
      <c r="K473" s="145"/>
      <c r="L473" s="145"/>
      <c r="M473" s="145"/>
      <c r="N473" s="145"/>
      <c r="O473" s="145"/>
      <c r="P473" s="145"/>
      <c r="Q473" s="145"/>
      <c r="R473" s="145"/>
      <c r="S473" s="145"/>
      <c r="T473" s="145"/>
      <c r="U473" s="145"/>
      <c r="V473" s="145"/>
      <c r="W473" s="145"/>
      <c r="X473" s="145"/>
      <c r="Y473" s="145"/>
      <c r="Z473" s="145"/>
    </row>
    <row r="474" customFormat="false" ht="15.75" hidden="false" customHeight="true" outlineLevel="0" collapsed="false">
      <c r="A474" s="145"/>
      <c r="B474" s="145"/>
      <c r="C474" s="145"/>
      <c r="D474" s="145"/>
      <c r="E474" s="145"/>
      <c r="F474" s="145"/>
      <c r="G474" s="145"/>
      <c r="H474" s="145"/>
      <c r="I474" s="145"/>
      <c r="J474" s="145"/>
      <c r="K474" s="145"/>
      <c r="L474" s="145"/>
      <c r="M474" s="145"/>
      <c r="N474" s="145"/>
      <c r="O474" s="145"/>
      <c r="P474" s="145"/>
      <c r="Q474" s="145"/>
      <c r="R474" s="145"/>
      <c r="S474" s="145"/>
      <c r="T474" s="145"/>
      <c r="U474" s="145"/>
      <c r="V474" s="145"/>
      <c r="W474" s="145"/>
      <c r="X474" s="145"/>
      <c r="Y474" s="145"/>
      <c r="Z474" s="145"/>
    </row>
    <row r="475" customFormat="false" ht="15.75" hidden="false" customHeight="true" outlineLevel="0" collapsed="false">
      <c r="A475" s="145"/>
      <c r="B475" s="145"/>
      <c r="C475" s="145"/>
      <c r="D475" s="145"/>
      <c r="E475" s="145"/>
      <c r="F475" s="145"/>
      <c r="G475" s="145"/>
      <c r="H475" s="145"/>
      <c r="I475" s="145"/>
      <c r="J475" s="145"/>
      <c r="K475" s="145"/>
      <c r="L475" s="145"/>
      <c r="M475" s="145"/>
      <c r="N475" s="145"/>
      <c r="O475" s="145"/>
      <c r="P475" s="145"/>
      <c r="Q475" s="145"/>
      <c r="R475" s="145"/>
      <c r="S475" s="145"/>
      <c r="T475" s="145"/>
      <c r="U475" s="145"/>
      <c r="V475" s="145"/>
      <c r="W475" s="145"/>
      <c r="X475" s="145"/>
      <c r="Y475" s="145"/>
      <c r="Z475" s="145"/>
    </row>
    <row r="476" customFormat="false" ht="15.75" hidden="false" customHeight="true" outlineLevel="0" collapsed="false">
      <c r="A476" s="145"/>
      <c r="B476" s="145"/>
      <c r="C476" s="145"/>
      <c r="D476" s="145"/>
      <c r="E476" s="145"/>
      <c r="F476" s="145"/>
      <c r="G476" s="145"/>
      <c r="H476" s="145"/>
      <c r="I476" s="145"/>
      <c r="J476" s="145"/>
      <c r="K476" s="145"/>
      <c r="L476" s="145"/>
      <c r="M476" s="145"/>
      <c r="N476" s="145"/>
      <c r="O476" s="145"/>
      <c r="P476" s="145"/>
      <c r="Q476" s="145"/>
      <c r="R476" s="145"/>
      <c r="S476" s="145"/>
      <c r="T476" s="145"/>
      <c r="U476" s="145"/>
      <c r="V476" s="145"/>
      <c r="W476" s="145"/>
      <c r="X476" s="145"/>
      <c r="Y476" s="145"/>
      <c r="Z476" s="145"/>
    </row>
    <row r="477" customFormat="false" ht="15.75" hidden="false" customHeight="true" outlineLevel="0" collapsed="false">
      <c r="A477" s="145"/>
      <c r="B477" s="145"/>
      <c r="C477" s="145"/>
      <c r="D477" s="145"/>
      <c r="E477" s="145"/>
      <c r="F477" s="145"/>
      <c r="G477" s="145"/>
      <c r="H477" s="145"/>
      <c r="I477" s="145"/>
      <c r="J477" s="145"/>
      <c r="K477" s="145"/>
      <c r="L477" s="145"/>
      <c r="M477" s="145"/>
      <c r="N477" s="145"/>
      <c r="O477" s="145"/>
      <c r="P477" s="145"/>
      <c r="Q477" s="145"/>
      <c r="R477" s="145"/>
      <c r="S477" s="145"/>
      <c r="T477" s="145"/>
      <c r="U477" s="145"/>
      <c r="V477" s="145"/>
      <c r="W477" s="145"/>
      <c r="X477" s="145"/>
      <c r="Y477" s="145"/>
      <c r="Z477" s="145"/>
    </row>
    <row r="478" customFormat="false" ht="15.75" hidden="false" customHeight="true" outlineLevel="0" collapsed="false">
      <c r="A478" s="145"/>
      <c r="B478" s="145"/>
      <c r="C478" s="145"/>
      <c r="D478" s="145"/>
      <c r="E478" s="145"/>
      <c r="F478" s="145"/>
      <c r="G478" s="145"/>
      <c r="H478" s="145"/>
      <c r="I478" s="145"/>
      <c r="J478" s="145"/>
      <c r="K478" s="145"/>
      <c r="L478" s="145"/>
      <c r="M478" s="145"/>
      <c r="N478" s="145"/>
      <c r="O478" s="145"/>
      <c r="P478" s="145"/>
      <c r="Q478" s="145"/>
      <c r="R478" s="145"/>
      <c r="S478" s="145"/>
      <c r="T478" s="145"/>
      <c r="U478" s="145"/>
      <c r="V478" s="145"/>
      <c r="W478" s="145"/>
      <c r="X478" s="145"/>
      <c r="Y478" s="145"/>
      <c r="Z478" s="145"/>
    </row>
    <row r="479" customFormat="false" ht="15.75" hidden="false" customHeight="true" outlineLevel="0" collapsed="false">
      <c r="A479" s="145"/>
      <c r="B479" s="145"/>
      <c r="C479" s="145"/>
      <c r="D479" s="145"/>
      <c r="E479" s="145"/>
      <c r="F479" s="145"/>
      <c r="G479" s="145"/>
      <c r="H479" s="145"/>
      <c r="I479" s="145"/>
      <c r="J479" s="145"/>
      <c r="K479" s="145"/>
      <c r="L479" s="145"/>
      <c r="M479" s="145"/>
      <c r="N479" s="145"/>
      <c r="O479" s="145"/>
      <c r="P479" s="145"/>
      <c r="Q479" s="145"/>
      <c r="R479" s="145"/>
      <c r="S479" s="145"/>
      <c r="T479" s="145"/>
      <c r="U479" s="145"/>
      <c r="V479" s="145"/>
      <c r="W479" s="145"/>
      <c r="X479" s="145"/>
      <c r="Y479" s="145"/>
      <c r="Z479" s="145"/>
    </row>
    <row r="480" customFormat="false" ht="15.75" hidden="false" customHeight="true" outlineLevel="0" collapsed="false">
      <c r="A480" s="145"/>
      <c r="B480" s="145"/>
      <c r="C480" s="145"/>
      <c r="D480" s="145"/>
      <c r="E480" s="145"/>
      <c r="F480" s="145"/>
      <c r="G480" s="145"/>
      <c r="H480" s="145"/>
      <c r="I480" s="145"/>
      <c r="J480" s="145"/>
      <c r="K480" s="145"/>
      <c r="L480" s="145"/>
      <c r="M480" s="145"/>
      <c r="N480" s="145"/>
      <c r="O480" s="145"/>
      <c r="P480" s="145"/>
      <c r="Q480" s="145"/>
      <c r="R480" s="145"/>
      <c r="S480" s="145"/>
      <c r="T480" s="145"/>
      <c r="U480" s="145"/>
      <c r="V480" s="145"/>
      <c r="W480" s="145"/>
      <c r="X480" s="145"/>
      <c r="Y480" s="145"/>
      <c r="Z480" s="145"/>
    </row>
    <row r="481" customFormat="false" ht="15.75" hidden="false" customHeight="true" outlineLevel="0" collapsed="false">
      <c r="A481" s="145"/>
      <c r="B481" s="145"/>
      <c r="C481" s="145"/>
      <c r="D481" s="145"/>
      <c r="E481" s="145"/>
      <c r="F481" s="145"/>
      <c r="G481" s="145"/>
      <c r="H481" s="145"/>
      <c r="I481" s="145"/>
      <c r="J481" s="145"/>
      <c r="K481" s="145"/>
      <c r="L481" s="145"/>
      <c r="M481" s="145"/>
      <c r="N481" s="145"/>
      <c r="O481" s="145"/>
      <c r="P481" s="145"/>
      <c r="Q481" s="145"/>
      <c r="R481" s="145"/>
      <c r="S481" s="145"/>
      <c r="T481" s="145"/>
      <c r="U481" s="145"/>
      <c r="V481" s="145"/>
      <c r="W481" s="145"/>
      <c r="X481" s="145"/>
      <c r="Y481" s="145"/>
      <c r="Z481" s="145"/>
    </row>
    <row r="482" customFormat="false" ht="15.75" hidden="false" customHeight="true" outlineLevel="0" collapsed="false">
      <c r="A482" s="145"/>
      <c r="B482" s="145"/>
      <c r="C482" s="145"/>
      <c r="D482" s="145"/>
      <c r="E482" s="145"/>
      <c r="F482" s="145"/>
      <c r="G482" s="145"/>
      <c r="H482" s="145"/>
      <c r="I482" s="145"/>
      <c r="J482" s="145"/>
      <c r="K482" s="145"/>
      <c r="L482" s="145"/>
      <c r="M482" s="145"/>
      <c r="N482" s="145"/>
      <c r="O482" s="145"/>
      <c r="P482" s="145"/>
      <c r="Q482" s="145"/>
      <c r="R482" s="145"/>
      <c r="S482" s="145"/>
      <c r="T482" s="145"/>
      <c r="U482" s="145"/>
      <c r="V482" s="145"/>
      <c r="W482" s="145"/>
      <c r="X482" s="145"/>
      <c r="Y482" s="145"/>
      <c r="Z482" s="145"/>
    </row>
    <row r="483" customFormat="false" ht="15.75" hidden="false" customHeight="true" outlineLevel="0" collapsed="false">
      <c r="A483" s="145"/>
      <c r="B483" s="145"/>
      <c r="C483" s="145"/>
      <c r="D483" s="145"/>
      <c r="E483" s="145"/>
      <c r="F483" s="145"/>
      <c r="G483" s="145"/>
      <c r="H483" s="145"/>
      <c r="I483" s="145"/>
      <c r="J483" s="145"/>
      <c r="K483" s="145"/>
      <c r="L483" s="145"/>
      <c r="M483" s="145"/>
      <c r="N483" s="145"/>
      <c r="O483" s="145"/>
      <c r="P483" s="145"/>
      <c r="Q483" s="145"/>
      <c r="R483" s="145"/>
      <c r="S483" s="145"/>
      <c r="T483" s="145"/>
      <c r="U483" s="145"/>
      <c r="V483" s="145"/>
      <c r="W483" s="145"/>
      <c r="X483" s="145"/>
      <c r="Y483" s="145"/>
      <c r="Z483" s="145"/>
    </row>
    <row r="484" customFormat="false" ht="15.75" hidden="false" customHeight="true" outlineLevel="0" collapsed="false">
      <c r="A484" s="145"/>
      <c r="B484" s="145"/>
      <c r="C484" s="145"/>
      <c r="D484" s="145"/>
      <c r="E484" s="145"/>
      <c r="F484" s="145"/>
      <c r="G484" s="145"/>
      <c r="H484" s="145"/>
      <c r="I484" s="145"/>
      <c r="J484" s="145"/>
      <c r="K484" s="145"/>
      <c r="L484" s="145"/>
      <c r="M484" s="145"/>
      <c r="N484" s="145"/>
      <c r="O484" s="145"/>
      <c r="P484" s="145"/>
      <c r="Q484" s="145"/>
      <c r="R484" s="145"/>
      <c r="S484" s="145"/>
      <c r="T484" s="145"/>
      <c r="U484" s="145"/>
      <c r="V484" s="145"/>
      <c r="W484" s="145"/>
      <c r="X484" s="145"/>
      <c r="Y484" s="145"/>
      <c r="Z484" s="145"/>
    </row>
    <row r="485" customFormat="false" ht="15.75" hidden="false" customHeight="true" outlineLevel="0" collapsed="false">
      <c r="A485" s="145"/>
      <c r="B485" s="145"/>
      <c r="C485" s="145"/>
      <c r="D485" s="145"/>
      <c r="E485" s="145"/>
      <c r="F485" s="145"/>
      <c r="G485" s="145"/>
      <c r="H485" s="145"/>
      <c r="I485" s="145"/>
      <c r="J485" s="145"/>
      <c r="K485" s="145"/>
      <c r="L485" s="145"/>
      <c r="M485" s="145"/>
      <c r="N485" s="145"/>
      <c r="O485" s="145"/>
      <c r="P485" s="145"/>
      <c r="Q485" s="145"/>
      <c r="R485" s="145"/>
      <c r="S485" s="145"/>
      <c r="T485" s="145"/>
      <c r="U485" s="145"/>
      <c r="V485" s="145"/>
      <c r="W485" s="145"/>
      <c r="X485" s="145"/>
      <c r="Y485" s="145"/>
      <c r="Z485" s="145"/>
    </row>
    <row r="486" customFormat="false" ht="15.75" hidden="false" customHeight="true" outlineLevel="0" collapsed="false">
      <c r="A486" s="145"/>
      <c r="B486" s="145"/>
      <c r="C486" s="145"/>
      <c r="D486" s="145"/>
      <c r="E486" s="145"/>
      <c r="F486" s="145"/>
      <c r="G486" s="145"/>
      <c r="H486" s="145"/>
      <c r="I486" s="145"/>
      <c r="J486" s="145"/>
      <c r="K486" s="145"/>
      <c r="L486" s="145"/>
      <c r="M486" s="145"/>
      <c r="N486" s="145"/>
      <c r="O486" s="145"/>
      <c r="P486" s="145"/>
      <c r="Q486" s="145"/>
      <c r="R486" s="145"/>
      <c r="S486" s="145"/>
      <c r="T486" s="145"/>
      <c r="U486" s="145"/>
      <c r="V486" s="145"/>
      <c r="W486" s="145"/>
      <c r="X486" s="145"/>
      <c r="Y486" s="145"/>
      <c r="Z486" s="145"/>
    </row>
    <row r="487" customFormat="false" ht="15.75" hidden="false" customHeight="true" outlineLevel="0" collapsed="false">
      <c r="A487" s="145"/>
      <c r="B487" s="145"/>
      <c r="C487" s="145"/>
      <c r="D487" s="145"/>
      <c r="E487" s="145"/>
      <c r="F487" s="145"/>
      <c r="G487" s="145"/>
      <c r="H487" s="145"/>
      <c r="I487" s="145"/>
      <c r="J487" s="145"/>
      <c r="K487" s="145"/>
      <c r="L487" s="145"/>
      <c r="M487" s="145"/>
      <c r="N487" s="145"/>
      <c r="O487" s="145"/>
      <c r="P487" s="145"/>
      <c r="Q487" s="145"/>
      <c r="R487" s="145"/>
      <c r="S487" s="145"/>
      <c r="T487" s="145"/>
      <c r="U487" s="145"/>
      <c r="V487" s="145"/>
      <c r="W487" s="145"/>
      <c r="X487" s="145"/>
      <c r="Y487" s="145"/>
      <c r="Z487" s="145"/>
    </row>
    <row r="488" customFormat="false" ht="15.75" hidden="false" customHeight="true" outlineLevel="0" collapsed="false">
      <c r="A488" s="145"/>
      <c r="B488" s="145"/>
      <c r="C488" s="145"/>
      <c r="D488" s="145"/>
      <c r="E488" s="145"/>
      <c r="F488" s="145"/>
      <c r="G488" s="145"/>
      <c r="H488" s="145"/>
      <c r="I488" s="145"/>
      <c r="J488" s="145"/>
      <c r="K488" s="145"/>
      <c r="L488" s="145"/>
      <c r="M488" s="145"/>
      <c r="N488" s="145"/>
      <c r="O488" s="145"/>
      <c r="P488" s="145"/>
      <c r="Q488" s="145"/>
      <c r="R488" s="145"/>
      <c r="S488" s="145"/>
      <c r="T488" s="145"/>
      <c r="U488" s="145"/>
      <c r="V488" s="145"/>
      <c r="W488" s="145"/>
      <c r="X488" s="145"/>
      <c r="Y488" s="145"/>
      <c r="Z488" s="145"/>
    </row>
    <row r="489" customFormat="false" ht="15.75" hidden="false" customHeight="true" outlineLevel="0" collapsed="false">
      <c r="A489" s="145"/>
      <c r="B489" s="145"/>
      <c r="C489" s="145"/>
      <c r="D489" s="145"/>
      <c r="E489" s="145"/>
      <c r="F489" s="145"/>
      <c r="G489" s="145"/>
      <c r="H489" s="145"/>
      <c r="I489" s="145"/>
      <c r="J489" s="145"/>
      <c r="K489" s="145"/>
      <c r="L489" s="145"/>
      <c r="M489" s="145"/>
      <c r="N489" s="145"/>
      <c r="O489" s="145"/>
      <c r="P489" s="145"/>
      <c r="Q489" s="145"/>
      <c r="R489" s="145"/>
      <c r="S489" s="145"/>
      <c r="T489" s="145"/>
      <c r="U489" s="145"/>
      <c r="V489" s="145"/>
      <c r="W489" s="145"/>
      <c r="X489" s="145"/>
      <c r="Y489" s="145"/>
      <c r="Z489" s="145"/>
    </row>
    <row r="490" customFormat="false" ht="15.75" hidden="false" customHeight="true" outlineLevel="0" collapsed="false">
      <c r="A490" s="145"/>
      <c r="B490" s="145"/>
      <c r="C490" s="145"/>
      <c r="D490" s="145"/>
      <c r="E490" s="145"/>
      <c r="F490" s="145"/>
      <c r="G490" s="145"/>
      <c r="H490" s="145"/>
      <c r="I490" s="145"/>
      <c r="J490" s="145"/>
      <c r="K490" s="145"/>
      <c r="L490" s="145"/>
      <c r="M490" s="145"/>
      <c r="N490" s="145"/>
      <c r="O490" s="145"/>
      <c r="P490" s="145"/>
      <c r="Q490" s="145"/>
      <c r="R490" s="145"/>
      <c r="S490" s="145"/>
      <c r="T490" s="145"/>
      <c r="U490" s="145"/>
      <c r="V490" s="145"/>
      <c r="W490" s="145"/>
      <c r="X490" s="145"/>
      <c r="Y490" s="145"/>
      <c r="Z490" s="145"/>
    </row>
    <row r="491" customFormat="false" ht="15.75" hidden="false" customHeight="true" outlineLevel="0" collapsed="false">
      <c r="A491" s="145"/>
      <c r="B491" s="145"/>
      <c r="C491" s="145"/>
      <c r="D491" s="145"/>
      <c r="E491" s="145"/>
      <c r="F491" s="145"/>
      <c r="G491" s="145"/>
      <c r="H491" s="145"/>
      <c r="I491" s="145"/>
      <c r="J491" s="145"/>
      <c r="K491" s="145"/>
      <c r="L491" s="145"/>
      <c r="M491" s="145"/>
      <c r="N491" s="145"/>
      <c r="O491" s="145"/>
      <c r="P491" s="145"/>
      <c r="Q491" s="145"/>
      <c r="R491" s="145"/>
      <c r="S491" s="145"/>
      <c r="T491" s="145"/>
      <c r="U491" s="145"/>
      <c r="V491" s="145"/>
      <c r="W491" s="145"/>
      <c r="X491" s="145"/>
      <c r="Y491" s="145"/>
      <c r="Z491" s="145"/>
    </row>
    <row r="492" customFormat="false" ht="15.75" hidden="false" customHeight="true" outlineLevel="0" collapsed="false">
      <c r="A492" s="145"/>
      <c r="B492" s="145"/>
      <c r="C492" s="145"/>
      <c r="D492" s="145"/>
      <c r="E492" s="145"/>
      <c r="F492" s="145"/>
      <c r="G492" s="145"/>
      <c r="H492" s="145"/>
      <c r="I492" s="145"/>
      <c r="J492" s="145"/>
      <c r="K492" s="145"/>
      <c r="L492" s="145"/>
      <c r="M492" s="145"/>
      <c r="N492" s="145"/>
      <c r="O492" s="145"/>
      <c r="P492" s="145"/>
      <c r="Q492" s="145"/>
      <c r="R492" s="145"/>
      <c r="S492" s="145"/>
      <c r="T492" s="145"/>
      <c r="U492" s="145"/>
      <c r="V492" s="145"/>
      <c r="W492" s="145"/>
      <c r="X492" s="145"/>
      <c r="Y492" s="145"/>
      <c r="Z492" s="145"/>
    </row>
    <row r="493" customFormat="false" ht="15.75" hidden="false" customHeight="true" outlineLevel="0" collapsed="false">
      <c r="A493" s="145"/>
      <c r="B493" s="145"/>
      <c r="C493" s="145"/>
      <c r="D493" s="145"/>
      <c r="E493" s="145"/>
      <c r="F493" s="145"/>
      <c r="G493" s="145"/>
      <c r="H493" s="145"/>
      <c r="I493" s="145"/>
      <c r="J493" s="145"/>
      <c r="K493" s="145"/>
      <c r="L493" s="145"/>
      <c r="M493" s="145"/>
      <c r="N493" s="145"/>
      <c r="O493" s="145"/>
      <c r="P493" s="145"/>
      <c r="Q493" s="145"/>
      <c r="R493" s="145"/>
      <c r="S493" s="145"/>
      <c r="T493" s="145"/>
      <c r="U493" s="145"/>
      <c r="V493" s="145"/>
      <c r="W493" s="145"/>
      <c r="X493" s="145"/>
      <c r="Y493" s="145"/>
      <c r="Z493" s="145"/>
    </row>
    <row r="494" customFormat="false" ht="15.75" hidden="false" customHeight="true" outlineLevel="0" collapsed="false">
      <c r="A494" s="145"/>
      <c r="B494" s="145"/>
      <c r="C494" s="145"/>
      <c r="D494" s="145"/>
      <c r="E494" s="145"/>
      <c r="F494" s="145"/>
      <c r="G494" s="145"/>
      <c r="H494" s="145"/>
      <c r="I494" s="145"/>
      <c r="J494" s="145"/>
      <c r="K494" s="145"/>
      <c r="L494" s="145"/>
      <c r="M494" s="145"/>
      <c r="N494" s="145"/>
      <c r="O494" s="145"/>
      <c r="P494" s="145"/>
      <c r="Q494" s="145"/>
      <c r="R494" s="145"/>
      <c r="S494" s="145"/>
      <c r="T494" s="145"/>
      <c r="U494" s="145"/>
      <c r="V494" s="145"/>
      <c r="W494" s="145"/>
      <c r="X494" s="145"/>
      <c r="Y494" s="145"/>
      <c r="Z494" s="145"/>
    </row>
    <row r="495" customFormat="false" ht="15.75" hidden="false" customHeight="true" outlineLevel="0" collapsed="false">
      <c r="A495" s="145"/>
      <c r="B495" s="145"/>
      <c r="C495" s="145"/>
      <c r="D495" s="145"/>
      <c r="E495" s="145"/>
      <c r="F495" s="145"/>
      <c r="G495" s="145"/>
      <c r="H495" s="145"/>
      <c r="I495" s="145"/>
      <c r="J495" s="145"/>
      <c r="K495" s="145"/>
      <c r="L495" s="145"/>
      <c r="M495" s="145"/>
      <c r="N495" s="145"/>
      <c r="O495" s="145"/>
      <c r="P495" s="145"/>
      <c r="Q495" s="145"/>
      <c r="R495" s="145"/>
      <c r="S495" s="145"/>
      <c r="T495" s="145"/>
      <c r="U495" s="145"/>
      <c r="V495" s="145"/>
      <c r="W495" s="145"/>
      <c r="X495" s="145"/>
      <c r="Y495" s="145"/>
      <c r="Z495" s="145"/>
    </row>
    <row r="496" customFormat="false" ht="15.75" hidden="false" customHeight="true" outlineLevel="0" collapsed="false">
      <c r="A496" s="145"/>
      <c r="B496" s="145"/>
      <c r="C496" s="145"/>
      <c r="D496" s="145"/>
      <c r="E496" s="145"/>
      <c r="F496" s="145"/>
      <c r="G496" s="145"/>
      <c r="H496" s="145"/>
      <c r="I496" s="145"/>
      <c r="J496" s="145"/>
      <c r="K496" s="145"/>
      <c r="L496" s="145"/>
      <c r="M496" s="145"/>
      <c r="N496" s="145"/>
      <c r="O496" s="145"/>
      <c r="P496" s="145"/>
      <c r="Q496" s="145"/>
      <c r="R496" s="145"/>
      <c r="S496" s="145"/>
      <c r="T496" s="145"/>
      <c r="U496" s="145"/>
      <c r="V496" s="145"/>
      <c r="W496" s="145"/>
      <c r="X496" s="145"/>
      <c r="Y496" s="145"/>
      <c r="Z496" s="145"/>
    </row>
    <row r="497" customFormat="false" ht="15.75" hidden="false" customHeight="true" outlineLevel="0" collapsed="false">
      <c r="A497" s="145"/>
      <c r="B497" s="145"/>
      <c r="C497" s="145"/>
      <c r="D497" s="145"/>
      <c r="E497" s="145"/>
      <c r="F497" s="145"/>
      <c r="G497" s="145"/>
      <c r="H497" s="145"/>
      <c r="I497" s="145"/>
      <c r="J497" s="145"/>
      <c r="K497" s="145"/>
      <c r="L497" s="145"/>
      <c r="M497" s="145"/>
      <c r="N497" s="145"/>
      <c r="O497" s="145"/>
      <c r="P497" s="145"/>
      <c r="Q497" s="145"/>
      <c r="R497" s="145"/>
      <c r="S497" s="145"/>
      <c r="T497" s="145"/>
      <c r="U497" s="145"/>
      <c r="V497" s="145"/>
      <c r="W497" s="145"/>
      <c r="X497" s="145"/>
      <c r="Y497" s="145"/>
      <c r="Z497" s="145"/>
    </row>
    <row r="498" customFormat="false" ht="15.75" hidden="false" customHeight="true" outlineLevel="0" collapsed="false">
      <c r="A498" s="145"/>
      <c r="B498" s="145"/>
      <c r="C498" s="145"/>
      <c r="D498" s="145"/>
      <c r="E498" s="145"/>
      <c r="F498" s="145"/>
      <c r="G498" s="145"/>
      <c r="H498" s="145"/>
      <c r="I498" s="145"/>
      <c r="J498" s="145"/>
      <c r="K498" s="145"/>
      <c r="L498" s="145"/>
      <c r="M498" s="145"/>
      <c r="N498" s="145"/>
      <c r="O498" s="145"/>
      <c r="P498" s="145"/>
      <c r="Q498" s="145"/>
      <c r="R498" s="145"/>
      <c r="S498" s="145"/>
      <c r="T498" s="145"/>
      <c r="U498" s="145"/>
      <c r="V498" s="145"/>
      <c r="W498" s="145"/>
      <c r="X498" s="145"/>
      <c r="Y498" s="145"/>
      <c r="Z498" s="145"/>
    </row>
    <row r="499" customFormat="false" ht="15.75" hidden="false" customHeight="true" outlineLevel="0" collapsed="false">
      <c r="A499" s="145"/>
      <c r="B499" s="145"/>
      <c r="C499" s="145"/>
      <c r="D499" s="145"/>
      <c r="E499" s="145"/>
      <c r="F499" s="145"/>
      <c r="G499" s="145"/>
      <c r="H499" s="145"/>
      <c r="I499" s="145"/>
      <c r="J499" s="145"/>
      <c r="K499" s="145"/>
      <c r="L499" s="145"/>
      <c r="M499" s="145"/>
      <c r="N499" s="145"/>
      <c r="O499" s="145"/>
      <c r="P499" s="145"/>
      <c r="Q499" s="145"/>
      <c r="R499" s="145"/>
      <c r="S499" s="145"/>
      <c r="T499" s="145"/>
      <c r="U499" s="145"/>
      <c r="V499" s="145"/>
      <c r="W499" s="145"/>
      <c r="X499" s="145"/>
      <c r="Y499" s="145"/>
      <c r="Z499" s="145"/>
    </row>
    <row r="500" customFormat="false" ht="15.75" hidden="false" customHeight="true" outlineLevel="0" collapsed="false">
      <c r="A500" s="145"/>
      <c r="B500" s="145"/>
      <c r="C500" s="145"/>
      <c r="D500" s="145"/>
      <c r="E500" s="145"/>
      <c r="F500" s="145"/>
      <c r="G500" s="145"/>
      <c r="H500" s="145"/>
      <c r="I500" s="145"/>
      <c r="J500" s="145"/>
      <c r="K500" s="145"/>
      <c r="L500" s="145"/>
      <c r="M500" s="145"/>
      <c r="N500" s="145"/>
      <c r="O500" s="145"/>
      <c r="P500" s="145"/>
      <c r="Q500" s="145"/>
      <c r="R500" s="145"/>
      <c r="S500" s="145"/>
      <c r="T500" s="145"/>
      <c r="U500" s="145"/>
      <c r="V500" s="145"/>
      <c r="W500" s="145"/>
      <c r="X500" s="145"/>
      <c r="Y500" s="145"/>
      <c r="Z500" s="145"/>
    </row>
    <row r="501" customFormat="false" ht="15.75" hidden="false" customHeight="true" outlineLevel="0" collapsed="false">
      <c r="A501" s="145"/>
      <c r="B501" s="145"/>
      <c r="C501" s="145"/>
      <c r="D501" s="145"/>
      <c r="E501" s="145"/>
      <c r="F501" s="145"/>
      <c r="G501" s="145"/>
      <c r="H501" s="145"/>
      <c r="I501" s="145"/>
      <c r="J501" s="145"/>
      <c r="K501" s="145"/>
      <c r="L501" s="145"/>
      <c r="M501" s="145"/>
      <c r="N501" s="145"/>
      <c r="O501" s="145"/>
      <c r="P501" s="145"/>
      <c r="Q501" s="145"/>
      <c r="R501" s="145"/>
      <c r="S501" s="145"/>
      <c r="T501" s="145"/>
      <c r="U501" s="145"/>
      <c r="V501" s="145"/>
      <c r="W501" s="145"/>
      <c r="X501" s="145"/>
      <c r="Y501" s="145"/>
      <c r="Z501" s="145"/>
    </row>
    <row r="502" customFormat="false" ht="15.75" hidden="false" customHeight="true" outlineLevel="0" collapsed="false">
      <c r="A502" s="145"/>
      <c r="B502" s="145"/>
      <c r="C502" s="145"/>
      <c r="D502" s="145"/>
      <c r="E502" s="145"/>
      <c r="F502" s="145"/>
      <c r="G502" s="145"/>
      <c r="H502" s="145"/>
      <c r="I502" s="145"/>
      <c r="J502" s="145"/>
      <c r="K502" s="145"/>
      <c r="L502" s="145"/>
      <c r="M502" s="145"/>
      <c r="N502" s="145"/>
      <c r="O502" s="145"/>
      <c r="P502" s="145"/>
      <c r="Q502" s="145"/>
      <c r="R502" s="145"/>
      <c r="S502" s="145"/>
      <c r="T502" s="145"/>
      <c r="U502" s="145"/>
      <c r="V502" s="145"/>
      <c r="W502" s="145"/>
      <c r="X502" s="145"/>
      <c r="Y502" s="145"/>
      <c r="Z502" s="145"/>
    </row>
    <row r="503" customFormat="false" ht="15.75" hidden="false" customHeight="true" outlineLevel="0" collapsed="false">
      <c r="A503" s="145"/>
      <c r="B503" s="145"/>
      <c r="C503" s="145"/>
      <c r="D503" s="145"/>
      <c r="E503" s="145"/>
      <c r="F503" s="145"/>
      <c r="G503" s="145"/>
      <c r="H503" s="145"/>
      <c r="I503" s="145"/>
      <c r="J503" s="145"/>
      <c r="K503" s="145"/>
      <c r="L503" s="145"/>
      <c r="M503" s="145"/>
      <c r="N503" s="145"/>
      <c r="O503" s="145"/>
      <c r="P503" s="145"/>
      <c r="Q503" s="145"/>
      <c r="R503" s="145"/>
      <c r="S503" s="145"/>
      <c r="T503" s="145"/>
      <c r="U503" s="145"/>
      <c r="V503" s="145"/>
      <c r="W503" s="145"/>
      <c r="X503" s="145"/>
      <c r="Y503" s="145"/>
      <c r="Z503" s="145"/>
    </row>
    <row r="504" customFormat="false" ht="15.75" hidden="false" customHeight="true" outlineLevel="0" collapsed="false">
      <c r="A504" s="145"/>
      <c r="B504" s="145"/>
      <c r="C504" s="145"/>
      <c r="D504" s="145"/>
      <c r="E504" s="145"/>
      <c r="F504" s="145"/>
      <c r="G504" s="145"/>
      <c r="H504" s="145"/>
      <c r="I504" s="145"/>
      <c r="J504" s="145"/>
      <c r="K504" s="145"/>
      <c r="L504" s="145"/>
      <c r="M504" s="145"/>
      <c r="N504" s="145"/>
      <c r="O504" s="145"/>
      <c r="P504" s="145"/>
      <c r="Q504" s="145"/>
      <c r="R504" s="145"/>
      <c r="S504" s="145"/>
      <c r="T504" s="145"/>
      <c r="U504" s="145"/>
      <c r="V504" s="145"/>
      <c r="W504" s="145"/>
      <c r="X504" s="145"/>
      <c r="Y504" s="145"/>
      <c r="Z504" s="145"/>
    </row>
    <row r="505" customFormat="false" ht="15.75" hidden="false" customHeight="true" outlineLevel="0" collapsed="false">
      <c r="A505" s="145"/>
      <c r="B505" s="145"/>
      <c r="C505" s="145"/>
      <c r="D505" s="145"/>
      <c r="E505" s="145"/>
      <c r="F505" s="145"/>
      <c r="G505" s="145"/>
      <c r="H505" s="145"/>
      <c r="I505" s="145"/>
      <c r="J505" s="145"/>
      <c r="K505" s="145"/>
      <c r="L505" s="145"/>
      <c r="M505" s="145"/>
      <c r="N505" s="145"/>
      <c r="O505" s="145"/>
      <c r="P505" s="145"/>
      <c r="Q505" s="145"/>
      <c r="R505" s="145"/>
      <c r="S505" s="145"/>
      <c r="T505" s="145"/>
      <c r="U505" s="145"/>
      <c r="V505" s="145"/>
      <c r="W505" s="145"/>
      <c r="X505" s="145"/>
      <c r="Y505" s="145"/>
      <c r="Z505" s="145"/>
    </row>
    <row r="506" customFormat="false" ht="15.75" hidden="false" customHeight="true" outlineLevel="0" collapsed="false">
      <c r="A506" s="145"/>
      <c r="B506" s="145"/>
      <c r="C506" s="145"/>
      <c r="D506" s="145"/>
      <c r="E506" s="145"/>
      <c r="F506" s="145"/>
      <c r="G506" s="145"/>
      <c r="H506" s="145"/>
      <c r="I506" s="145"/>
      <c r="J506" s="145"/>
      <c r="K506" s="145"/>
      <c r="L506" s="145"/>
      <c r="M506" s="145"/>
      <c r="N506" s="145"/>
      <c r="O506" s="145"/>
      <c r="P506" s="145"/>
      <c r="Q506" s="145"/>
      <c r="R506" s="145"/>
      <c r="S506" s="145"/>
      <c r="T506" s="145"/>
      <c r="U506" s="145"/>
      <c r="V506" s="145"/>
      <c r="W506" s="145"/>
      <c r="X506" s="145"/>
      <c r="Y506" s="145"/>
      <c r="Z506" s="145"/>
    </row>
    <row r="507" customFormat="false" ht="15.75" hidden="false" customHeight="true" outlineLevel="0" collapsed="false">
      <c r="A507" s="145"/>
      <c r="B507" s="145"/>
      <c r="C507" s="145"/>
      <c r="D507" s="145"/>
      <c r="E507" s="145"/>
      <c r="F507" s="145"/>
      <c r="G507" s="145"/>
      <c r="H507" s="145"/>
      <c r="I507" s="145"/>
      <c r="J507" s="145"/>
      <c r="K507" s="145"/>
      <c r="L507" s="145"/>
      <c r="M507" s="145"/>
      <c r="N507" s="145"/>
      <c r="O507" s="145"/>
      <c r="P507" s="145"/>
      <c r="Q507" s="145"/>
      <c r="R507" s="145"/>
      <c r="S507" s="145"/>
      <c r="T507" s="145"/>
      <c r="U507" s="145"/>
      <c r="V507" s="145"/>
      <c r="W507" s="145"/>
      <c r="X507" s="145"/>
      <c r="Y507" s="145"/>
      <c r="Z507" s="145"/>
    </row>
    <row r="508" customFormat="false" ht="15.75" hidden="false" customHeight="true" outlineLevel="0" collapsed="false">
      <c r="A508" s="145"/>
      <c r="B508" s="145"/>
      <c r="C508" s="145"/>
      <c r="D508" s="145"/>
      <c r="E508" s="145"/>
      <c r="F508" s="145"/>
      <c r="G508" s="145"/>
      <c r="H508" s="145"/>
      <c r="I508" s="145"/>
      <c r="J508" s="145"/>
      <c r="K508" s="145"/>
      <c r="L508" s="145"/>
      <c r="M508" s="145"/>
      <c r="N508" s="145"/>
      <c r="O508" s="145"/>
      <c r="P508" s="145"/>
      <c r="Q508" s="145"/>
      <c r="R508" s="145"/>
      <c r="S508" s="145"/>
      <c r="T508" s="145"/>
      <c r="U508" s="145"/>
      <c r="V508" s="145"/>
      <c r="W508" s="145"/>
      <c r="X508" s="145"/>
      <c r="Y508" s="145"/>
      <c r="Z508" s="145"/>
    </row>
    <row r="509" customFormat="false" ht="15.75" hidden="false" customHeight="true" outlineLevel="0" collapsed="false">
      <c r="A509" s="145"/>
      <c r="B509" s="145"/>
      <c r="C509" s="145"/>
      <c r="D509" s="145"/>
      <c r="E509" s="145"/>
      <c r="F509" s="145"/>
      <c r="G509" s="145"/>
      <c r="H509" s="145"/>
      <c r="I509" s="145"/>
      <c r="J509" s="145"/>
      <c r="K509" s="145"/>
      <c r="L509" s="145"/>
      <c r="M509" s="145"/>
      <c r="N509" s="145"/>
      <c r="O509" s="145"/>
      <c r="P509" s="145"/>
      <c r="Q509" s="145"/>
      <c r="R509" s="145"/>
      <c r="S509" s="145"/>
      <c r="T509" s="145"/>
      <c r="U509" s="145"/>
      <c r="V509" s="145"/>
      <c r="W509" s="145"/>
      <c r="X509" s="145"/>
      <c r="Y509" s="145"/>
      <c r="Z509" s="145"/>
    </row>
    <row r="510" customFormat="false" ht="15.75" hidden="false" customHeight="true" outlineLevel="0" collapsed="false">
      <c r="A510" s="145"/>
      <c r="B510" s="145"/>
      <c r="C510" s="145"/>
      <c r="D510" s="145"/>
      <c r="E510" s="145"/>
      <c r="F510" s="145"/>
      <c r="G510" s="145"/>
      <c r="H510" s="145"/>
      <c r="I510" s="145"/>
      <c r="J510" s="145"/>
      <c r="K510" s="145"/>
      <c r="L510" s="145"/>
      <c r="M510" s="145"/>
      <c r="N510" s="145"/>
      <c r="O510" s="145"/>
      <c r="P510" s="145"/>
      <c r="Q510" s="145"/>
      <c r="R510" s="145"/>
      <c r="S510" s="145"/>
      <c r="T510" s="145"/>
      <c r="U510" s="145"/>
      <c r="V510" s="145"/>
      <c r="W510" s="145"/>
      <c r="X510" s="145"/>
      <c r="Y510" s="145"/>
      <c r="Z510" s="145"/>
    </row>
    <row r="511" customFormat="false" ht="15.75" hidden="false" customHeight="true" outlineLevel="0" collapsed="false">
      <c r="A511" s="145"/>
      <c r="B511" s="145"/>
      <c r="C511" s="145"/>
      <c r="D511" s="145"/>
      <c r="E511" s="145"/>
      <c r="F511" s="145"/>
      <c r="G511" s="145"/>
      <c r="H511" s="145"/>
      <c r="I511" s="145"/>
      <c r="J511" s="145"/>
      <c r="K511" s="145"/>
      <c r="L511" s="145"/>
      <c r="M511" s="145"/>
      <c r="N511" s="145"/>
      <c r="O511" s="145"/>
      <c r="P511" s="145"/>
      <c r="Q511" s="145"/>
      <c r="R511" s="145"/>
      <c r="S511" s="145"/>
      <c r="T511" s="145"/>
      <c r="U511" s="145"/>
      <c r="V511" s="145"/>
      <c r="W511" s="145"/>
      <c r="X511" s="145"/>
      <c r="Y511" s="145"/>
      <c r="Z511" s="145"/>
    </row>
    <row r="512" customFormat="false" ht="15.75" hidden="false" customHeight="true" outlineLevel="0" collapsed="false">
      <c r="A512" s="145"/>
      <c r="B512" s="145"/>
      <c r="C512" s="145"/>
      <c r="D512" s="145"/>
      <c r="E512" s="145"/>
      <c r="F512" s="145"/>
      <c r="G512" s="145"/>
      <c r="H512" s="145"/>
      <c r="I512" s="145"/>
      <c r="J512" s="145"/>
      <c r="K512" s="145"/>
      <c r="L512" s="145"/>
      <c r="M512" s="145"/>
      <c r="N512" s="145"/>
      <c r="O512" s="145"/>
      <c r="P512" s="145"/>
      <c r="Q512" s="145"/>
      <c r="R512" s="145"/>
      <c r="S512" s="145"/>
      <c r="T512" s="145"/>
      <c r="U512" s="145"/>
      <c r="V512" s="145"/>
      <c r="W512" s="145"/>
      <c r="X512" s="145"/>
      <c r="Y512" s="145"/>
      <c r="Z512" s="145"/>
    </row>
    <row r="513" customFormat="false" ht="15.75" hidden="false" customHeight="true" outlineLevel="0" collapsed="false">
      <c r="A513" s="145"/>
      <c r="B513" s="145"/>
      <c r="C513" s="145"/>
      <c r="D513" s="145"/>
      <c r="E513" s="145"/>
      <c r="F513" s="145"/>
      <c r="G513" s="145"/>
      <c r="H513" s="145"/>
      <c r="I513" s="145"/>
      <c r="J513" s="145"/>
      <c r="K513" s="145"/>
      <c r="L513" s="145"/>
      <c r="M513" s="145"/>
      <c r="N513" s="145"/>
      <c r="O513" s="145"/>
      <c r="P513" s="145"/>
      <c r="Q513" s="145"/>
      <c r="R513" s="145"/>
      <c r="S513" s="145"/>
      <c r="T513" s="145"/>
      <c r="U513" s="145"/>
      <c r="V513" s="145"/>
      <c r="W513" s="145"/>
      <c r="X513" s="145"/>
      <c r="Y513" s="145"/>
      <c r="Z513" s="145"/>
    </row>
    <row r="514" customFormat="false" ht="15.75" hidden="false" customHeight="true" outlineLevel="0" collapsed="false">
      <c r="A514" s="145"/>
      <c r="B514" s="145"/>
      <c r="C514" s="145"/>
      <c r="D514" s="145"/>
      <c r="E514" s="145"/>
      <c r="F514" s="145"/>
      <c r="G514" s="145"/>
      <c r="H514" s="145"/>
      <c r="I514" s="145"/>
      <c r="J514" s="145"/>
      <c r="K514" s="145"/>
      <c r="L514" s="145"/>
      <c r="M514" s="145"/>
      <c r="N514" s="145"/>
      <c r="O514" s="145"/>
      <c r="P514" s="145"/>
      <c r="Q514" s="145"/>
      <c r="R514" s="145"/>
      <c r="S514" s="145"/>
      <c r="T514" s="145"/>
      <c r="U514" s="145"/>
      <c r="V514" s="145"/>
      <c r="W514" s="145"/>
      <c r="X514" s="145"/>
      <c r="Y514" s="145"/>
      <c r="Z514" s="145"/>
    </row>
    <row r="515" customFormat="false" ht="15.75" hidden="false" customHeight="true" outlineLevel="0" collapsed="false">
      <c r="A515" s="145"/>
      <c r="B515" s="145"/>
      <c r="C515" s="145"/>
      <c r="D515" s="145"/>
      <c r="E515" s="145"/>
      <c r="F515" s="145"/>
      <c r="G515" s="145"/>
      <c r="H515" s="145"/>
      <c r="I515" s="145"/>
      <c r="J515" s="145"/>
      <c r="K515" s="145"/>
      <c r="L515" s="145"/>
      <c r="M515" s="145"/>
      <c r="N515" s="145"/>
      <c r="O515" s="145"/>
      <c r="P515" s="145"/>
      <c r="Q515" s="145"/>
      <c r="R515" s="145"/>
      <c r="S515" s="145"/>
      <c r="T515" s="145"/>
      <c r="U515" s="145"/>
      <c r="V515" s="145"/>
      <c r="W515" s="145"/>
      <c r="X515" s="145"/>
      <c r="Y515" s="145"/>
      <c r="Z515" s="145"/>
    </row>
    <row r="516" customFormat="false" ht="15.75" hidden="false" customHeight="true" outlineLevel="0" collapsed="false">
      <c r="A516" s="145"/>
      <c r="B516" s="145"/>
      <c r="C516" s="145"/>
      <c r="D516" s="145"/>
      <c r="E516" s="145"/>
      <c r="F516" s="145"/>
      <c r="G516" s="145"/>
      <c r="H516" s="145"/>
      <c r="I516" s="145"/>
      <c r="J516" s="145"/>
      <c r="K516" s="145"/>
      <c r="L516" s="145"/>
      <c r="M516" s="145"/>
      <c r="N516" s="145"/>
      <c r="O516" s="145"/>
      <c r="P516" s="145"/>
      <c r="Q516" s="145"/>
      <c r="R516" s="145"/>
      <c r="S516" s="145"/>
      <c r="T516" s="145"/>
      <c r="U516" s="145"/>
      <c r="V516" s="145"/>
      <c r="W516" s="145"/>
      <c r="X516" s="145"/>
      <c r="Y516" s="145"/>
      <c r="Z516" s="145"/>
    </row>
    <row r="517" customFormat="false" ht="15.75" hidden="false" customHeight="true" outlineLevel="0" collapsed="false">
      <c r="A517" s="145"/>
      <c r="B517" s="145"/>
      <c r="C517" s="145"/>
      <c r="D517" s="145"/>
      <c r="E517" s="145"/>
      <c r="F517" s="145"/>
      <c r="G517" s="145"/>
      <c r="H517" s="145"/>
      <c r="I517" s="145"/>
      <c r="J517" s="145"/>
      <c r="K517" s="145"/>
      <c r="L517" s="145"/>
      <c r="M517" s="145"/>
      <c r="N517" s="145"/>
      <c r="O517" s="145"/>
      <c r="P517" s="145"/>
      <c r="Q517" s="145"/>
      <c r="R517" s="145"/>
      <c r="S517" s="145"/>
      <c r="T517" s="145"/>
      <c r="U517" s="145"/>
      <c r="V517" s="145"/>
      <c r="W517" s="145"/>
      <c r="X517" s="145"/>
      <c r="Y517" s="145"/>
      <c r="Z517" s="145"/>
    </row>
    <row r="518" customFormat="false" ht="15.75" hidden="false" customHeight="true" outlineLevel="0" collapsed="false">
      <c r="A518" s="145"/>
      <c r="B518" s="145"/>
      <c r="C518" s="145"/>
      <c r="D518" s="145"/>
      <c r="E518" s="145"/>
      <c r="F518" s="145"/>
      <c r="G518" s="145"/>
      <c r="H518" s="145"/>
      <c r="I518" s="145"/>
      <c r="J518" s="145"/>
      <c r="K518" s="145"/>
      <c r="L518" s="145"/>
      <c r="M518" s="145"/>
      <c r="N518" s="145"/>
      <c r="O518" s="145"/>
      <c r="P518" s="145"/>
      <c r="Q518" s="145"/>
      <c r="R518" s="145"/>
      <c r="S518" s="145"/>
      <c r="T518" s="145"/>
      <c r="U518" s="145"/>
      <c r="V518" s="145"/>
      <c r="W518" s="145"/>
      <c r="X518" s="145"/>
      <c r="Y518" s="145"/>
      <c r="Z518" s="145"/>
    </row>
    <row r="519" customFormat="false" ht="15.75" hidden="false" customHeight="true" outlineLevel="0" collapsed="false">
      <c r="A519" s="145"/>
      <c r="B519" s="145"/>
      <c r="C519" s="145"/>
      <c r="D519" s="145"/>
      <c r="E519" s="145"/>
      <c r="F519" s="145"/>
      <c r="G519" s="145"/>
      <c r="H519" s="145"/>
      <c r="I519" s="145"/>
      <c r="J519" s="145"/>
      <c r="K519" s="145"/>
      <c r="L519" s="145"/>
      <c r="M519" s="145"/>
      <c r="N519" s="145"/>
      <c r="O519" s="145"/>
      <c r="P519" s="145"/>
      <c r="Q519" s="145"/>
      <c r="R519" s="145"/>
      <c r="S519" s="145"/>
      <c r="T519" s="145"/>
      <c r="U519" s="145"/>
      <c r="V519" s="145"/>
      <c r="W519" s="145"/>
      <c r="X519" s="145"/>
      <c r="Y519" s="145"/>
      <c r="Z519" s="145"/>
    </row>
    <row r="520" customFormat="false" ht="15.75" hidden="false" customHeight="true" outlineLevel="0" collapsed="false">
      <c r="A520" s="145"/>
      <c r="B520" s="145"/>
      <c r="C520" s="145"/>
      <c r="D520" s="145"/>
      <c r="E520" s="145"/>
      <c r="F520" s="145"/>
      <c r="G520" s="145"/>
      <c r="H520" s="145"/>
      <c r="I520" s="145"/>
      <c r="J520" s="145"/>
      <c r="K520" s="145"/>
      <c r="L520" s="145"/>
      <c r="M520" s="145"/>
      <c r="N520" s="145"/>
      <c r="O520" s="145"/>
      <c r="P520" s="145"/>
      <c r="Q520" s="145"/>
      <c r="R520" s="145"/>
      <c r="S520" s="145"/>
      <c r="T520" s="145"/>
      <c r="U520" s="145"/>
      <c r="V520" s="145"/>
      <c r="W520" s="145"/>
      <c r="X520" s="145"/>
      <c r="Y520" s="145"/>
      <c r="Z520" s="145"/>
    </row>
    <row r="521" customFormat="false" ht="15.75" hidden="false" customHeight="true" outlineLevel="0" collapsed="false">
      <c r="A521" s="145"/>
      <c r="B521" s="145"/>
      <c r="C521" s="145"/>
      <c r="D521" s="145"/>
      <c r="E521" s="145"/>
      <c r="F521" s="145"/>
      <c r="G521" s="145"/>
      <c r="H521" s="145"/>
      <c r="I521" s="145"/>
      <c r="J521" s="145"/>
      <c r="K521" s="145"/>
      <c r="L521" s="145"/>
      <c r="M521" s="145"/>
      <c r="N521" s="145"/>
      <c r="O521" s="145"/>
      <c r="P521" s="145"/>
      <c r="Q521" s="145"/>
      <c r="R521" s="145"/>
      <c r="S521" s="145"/>
      <c r="T521" s="145"/>
      <c r="U521" s="145"/>
      <c r="V521" s="145"/>
      <c r="W521" s="145"/>
      <c r="X521" s="145"/>
      <c r="Y521" s="145"/>
      <c r="Z521" s="145"/>
    </row>
    <row r="522" customFormat="false" ht="15.75" hidden="false" customHeight="true" outlineLevel="0" collapsed="false">
      <c r="A522" s="145"/>
      <c r="B522" s="145"/>
      <c r="C522" s="145"/>
      <c r="D522" s="145"/>
      <c r="E522" s="145"/>
      <c r="F522" s="145"/>
      <c r="G522" s="145"/>
      <c r="H522" s="145"/>
      <c r="I522" s="145"/>
      <c r="J522" s="145"/>
      <c r="K522" s="145"/>
      <c r="L522" s="145"/>
      <c r="M522" s="145"/>
      <c r="N522" s="145"/>
      <c r="O522" s="145"/>
      <c r="P522" s="145"/>
      <c r="Q522" s="145"/>
      <c r="R522" s="145"/>
      <c r="S522" s="145"/>
      <c r="T522" s="145"/>
      <c r="U522" s="145"/>
      <c r="V522" s="145"/>
      <c r="W522" s="145"/>
      <c r="X522" s="145"/>
      <c r="Y522" s="145"/>
      <c r="Z522" s="145"/>
    </row>
    <row r="523" customFormat="false" ht="15.75" hidden="false" customHeight="true" outlineLevel="0" collapsed="false">
      <c r="A523" s="145"/>
      <c r="B523" s="145"/>
      <c r="C523" s="145"/>
      <c r="D523" s="145"/>
      <c r="E523" s="145"/>
      <c r="F523" s="145"/>
      <c r="G523" s="145"/>
      <c r="H523" s="145"/>
      <c r="I523" s="145"/>
      <c r="J523" s="145"/>
      <c r="K523" s="145"/>
      <c r="L523" s="145"/>
      <c r="M523" s="145"/>
      <c r="N523" s="145"/>
      <c r="O523" s="145"/>
      <c r="P523" s="145"/>
      <c r="Q523" s="145"/>
      <c r="R523" s="145"/>
      <c r="S523" s="145"/>
      <c r="T523" s="145"/>
      <c r="U523" s="145"/>
      <c r="V523" s="145"/>
      <c r="W523" s="145"/>
      <c r="X523" s="145"/>
      <c r="Y523" s="145"/>
      <c r="Z523" s="145"/>
    </row>
    <row r="524" customFormat="false" ht="15.75" hidden="false" customHeight="true" outlineLevel="0" collapsed="false">
      <c r="A524" s="145"/>
      <c r="B524" s="145"/>
      <c r="C524" s="145"/>
      <c r="D524" s="145"/>
      <c r="E524" s="145"/>
      <c r="F524" s="145"/>
      <c r="G524" s="145"/>
      <c r="H524" s="145"/>
      <c r="I524" s="145"/>
      <c r="J524" s="145"/>
      <c r="K524" s="145"/>
      <c r="L524" s="145"/>
      <c r="M524" s="145"/>
      <c r="N524" s="145"/>
      <c r="O524" s="145"/>
      <c r="P524" s="145"/>
      <c r="Q524" s="145"/>
      <c r="R524" s="145"/>
      <c r="S524" s="145"/>
      <c r="T524" s="145"/>
      <c r="U524" s="145"/>
      <c r="V524" s="145"/>
      <c r="W524" s="145"/>
      <c r="X524" s="145"/>
      <c r="Y524" s="145"/>
      <c r="Z524" s="145"/>
    </row>
    <row r="525" customFormat="false" ht="15.75" hidden="false" customHeight="true" outlineLevel="0" collapsed="false">
      <c r="A525" s="145"/>
      <c r="B525" s="145"/>
      <c r="C525" s="145"/>
      <c r="D525" s="145"/>
      <c r="E525" s="145"/>
      <c r="F525" s="145"/>
      <c r="G525" s="145"/>
      <c r="H525" s="145"/>
      <c r="I525" s="145"/>
      <c r="J525" s="145"/>
      <c r="K525" s="145"/>
      <c r="L525" s="145"/>
      <c r="M525" s="145"/>
      <c r="N525" s="145"/>
      <c r="O525" s="145"/>
      <c r="P525" s="145"/>
      <c r="Q525" s="145"/>
      <c r="R525" s="145"/>
      <c r="S525" s="145"/>
      <c r="T525" s="145"/>
      <c r="U525" s="145"/>
      <c r="V525" s="145"/>
      <c r="W525" s="145"/>
      <c r="X525" s="145"/>
      <c r="Y525" s="145"/>
      <c r="Z525" s="145"/>
    </row>
    <row r="526" customFormat="false" ht="15.75" hidden="false" customHeight="true" outlineLevel="0" collapsed="false">
      <c r="A526" s="145"/>
      <c r="B526" s="145"/>
      <c r="C526" s="145"/>
      <c r="D526" s="145"/>
      <c r="E526" s="145"/>
      <c r="F526" s="145"/>
      <c r="G526" s="145"/>
      <c r="H526" s="145"/>
      <c r="I526" s="145"/>
      <c r="J526" s="145"/>
      <c r="K526" s="145"/>
      <c r="L526" s="145"/>
      <c r="M526" s="145"/>
      <c r="N526" s="145"/>
      <c r="O526" s="145"/>
      <c r="P526" s="145"/>
      <c r="Q526" s="145"/>
      <c r="R526" s="145"/>
      <c r="S526" s="145"/>
      <c r="T526" s="145"/>
      <c r="U526" s="145"/>
      <c r="V526" s="145"/>
      <c r="W526" s="145"/>
      <c r="X526" s="145"/>
      <c r="Y526" s="145"/>
      <c r="Z526" s="145"/>
    </row>
    <row r="527" customFormat="false" ht="15.75" hidden="false" customHeight="true" outlineLevel="0" collapsed="false">
      <c r="A527" s="145"/>
      <c r="B527" s="145"/>
      <c r="C527" s="145"/>
      <c r="D527" s="145"/>
      <c r="E527" s="145"/>
      <c r="F527" s="145"/>
      <c r="G527" s="145"/>
      <c r="H527" s="145"/>
      <c r="I527" s="145"/>
      <c r="J527" s="145"/>
      <c r="K527" s="145"/>
      <c r="L527" s="145"/>
      <c r="M527" s="145"/>
      <c r="N527" s="145"/>
      <c r="O527" s="145"/>
      <c r="P527" s="145"/>
      <c r="Q527" s="145"/>
      <c r="R527" s="145"/>
      <c r="S527" s="145"/>
      <c r="T527" s="145"/>
      <c r="U527" s="145"/>
      <c r="V527" s="145"/>
      <c r="W527" s="145"/>
      <c r="X527" s="145"/>
      <c r="Y527" s="145"/>
      <c r="Z527" s="145"/>
    </row>
    <row r="528" customFormat="false" ht="15.75" hidden="false" customHeight="true" outlineLevel="0" collapsed="false">
      <c r="A528" s="145"/>
      <c r="B528" s="145"/>
      <c r="C528" s="145"/>
      <c r="D528" s="145"/>
      <c r="E528" s="145"/>
      <c r="F528" s="145"/>
      <c r="G528" s="145"/>
      <c r="H528" s="145"/>
      <c r="I528" s="145"/>
      <c r="J528" s="145"/>
      <c r="K528" s="145"/>
      <c r="L528" s="145"/>
      <c r="M528" s="145"/>
      <c r="N528" s="145"/>
      <c r="O528" s="145"/>
      <c r="P528" s="145"/>
      <c r="Q528" s="145"/>
      <c r="R528" s="145"/>
      <c r="S528" s="145"/>
      <c r="T528" s="145"/>
      <c r="U528" s="145"/>
      <c r="V528" s="145"/>
      <c r="W528" s="145"/>
      <c r="X528" s="145"/>
      <c r="Y528" s="145"/>
      <c r="Z528" s="145"/>
    </row>
    <row r="529" customFormat="false" ht="15.75" hidden="false" customHeight="true" outlineLevel="0" collapsed="false">
      <c r="A529" s="145"/>
      <c r="B529" s="145"/>
      <c r="C529" s="145"/>
      <c r="D529" s="145"/>
      <c r="E529" s="145"/>
      <c r="F529" s="145"/>
      <c r="G529" s="145"/>
      <c r="H529" s="145"/>
      <c r="I529" s="145"/>
      <c r="J529" s="145"/>
      <c r="K529" s="145"/>
      <c r="L529" s="145"/>
      <c r="M529" s="145"/>
      <c r="N529" s="145"/>
      <c r="O529" s="145"/>
      <c r="P529" s="145"/>
      <c r="Q529" s="145"/>
      <c r="R529" s="145"/>
      <c r="S529" s="145"/>
      <c r="T529" s="145"/>
      <c r="U529" s="145"/>
      <c r="V529" s="145"/>
      <c r="W529" s="145"/>
      <c r="X529" s="145"/>
      <c r="Y529" s="145"/>
      <c r="Z529" s="145"/>
    </row>
    <row r="530" customFormat="false" ht="15.75" hidden="false" customHeight="true" outlineLevel="0" collapsed="false">
      <c r="A530" s="145"/>
      <c r="B530" s="145"/>
      <c r="C530" s="145"/>
      <c r="D530" s="145"/>
      <c r="E530" s="145"/>
      <c r="F530" s="145"/>
      <c r="G530" s="145"/>
      <c r="H530" s="145"/>
      <c r="I530" s="145"/>
      <c r="J530" s="145"/>
      <c r="K530" s="145"/>
      <c r="L530" s="145"/>
      <c r="M530" s="145"/>
      <c r="N530" s="145"/>
      <c r="O530" s="145"/>
      <c r="P530" s="145"/>
      <c r="Q530" s="145"/>
      <c r="R530" s="145"/>
      <c r="S530" s="145"/>
      <c r="T530" s="145"/>
      <c r="U530" s="145"/>
      <c r="V530" s="145"/>
      <c r="W530" s="145"/>
      <c r="X530" s="145"/>
      <c r="Y530" s="145"/>
      <c r="Z530" s="145"/>
    </row>
    <row r="531" customFormat="false" ht="15.75" hidden="false" customHeight="true" outlineLevel="0" collapsed="false">
      <c r="A531" s="145"/>
      <c r="B531" s="145"/>
      <c r="C531" s="145"/>
      <c r="D531" s="145"/>
      <c r="E531" s="145"/>
      <c r="F531" s="145"/>
      <c r="G531" s="145"/>
      <c r="H531" s="145"/>
      <c r="I531" s="145"/>
      <c r="J531" s="145"/>
      <c r="K531" s="145"/>
      <c r="L531" s="145"/>
      <c r="M531" s="145"/>
      <c r="N531" s="145"/>
      <c r="O531" s="145"/>
      <c r="P531" s="145"/>
      <c r="Q531" s="145"/>
      <c r="R531" s="145"/>
      <c r="S531" s="145"/>
      <c r="T531" s="145"/>
      <c r="U531" s="145"/>
      <c r="V531" s="145"/>
      <c r="W531" s="145"/>
      <c r="X531" s="145"/>
      <c r="Y531" s="145"/>
      <c r="Z531" s="145"/>
    </row>
    <row r="532" customFormat="false" ht="15.75" hidden="false" customHeight="true" outlineLevel="0" collapsed="false">
      <c r="A532" s="145"/>
      <c r="B532" s="145"/>
      <c r="C532" s="145"/>
      <c r="D532" s="145"/>
      <c r="E532" s="145"/>
      <c r="F532" s="145"/>
      <c r="G532" s="145"/>
      <c r="H532" s="145"/>
      <c r="I532" s="145"/>
      <c r="J532" s="145"/>
      <c r="K532" s="145"/>
      <c r="L532" s="145"/>
      <c r="M532" s="145"/>
      <c r="N532" s="145"/>
      <c r="O532" s="145"/>
      <c r="P532" s="145"/>
      <c r="Q532" s="145"/>
      <c r="R532" s="145"/>
      <c r="S532" s="145"/>
      <c r="T532" s="145"/>
      <c r="U532" s="145"/>
      <c r="V532" s="145"/>
      <c r="W532" s="145"/>
      <c r="X532" s="145"/>
      <c r="Y532" s="145"/>
      <c r="Z532" s="145"/>
    </row>
    <row r="533" customFormat="false" ht="15.75" hidden="false" customHeight="true" outlineLevel="0" collapsed="false">
      <c r="A533" s="145"/>
      <c r="B533" s="145"/>
      <c r="C533" s="145"/>
      <c r="D533" s="145"/>
      <c r="E533" s="145"/>
      <c r="F533" s="145"/>
      <c r="G533" s="145"/>
      <c r="H533" s="145"/>
      <c r="I533" s="145"/>
      <c r="J533" s="145"/>
      <c r="K533" s="145"/>
      <c r="L533" s="145"/>
      <c r="M533" s="145"/>
      <c r="N533" s="145"/>
      <c r="O533" s="145"/>
      <c r="P533" s="145"/>
      <c r="Q533" s="145"/>
      <c r="R533" s="145"/>
      <c r="S533" s="145"/>
      <c r="T533" s="145"/>
      <c r="U533" s="145"/>
      <c r="V533" s="145"/>
      <c r="W533" s="145"/>
      <c r="X533" s="145"/>
      <c r="Y533" s="145"/>
      <c r="Z533" s="145"/>
    </row>
    <row r="534" customFormat="false" ht="15.75" hidden="false" customHeight="true" outlineLevel="0" collapsed="false">
      <c r="A534" s="145"/>
      <c r="B534" s="145"/>
      <c r="C534" s="145"/>
      <c r="D534" s="145"/>
      <c r="E534" s="145"/>
      <c r="F534" s="145"/>
      <c r="G534" s="145"/>
      <c r="H534" s="145"/>
      <c r="I534" s="145"/>
      <c r="J534" s="145"/>
      <c r="K534" s="145"/>
      <c r="L534" s="145"/>
      <c r="M534" s="145"/>
      <c r="N534" s="145"/>
      <c r="O534" s="145"/>
      <c r="P534" s="145"/>
      <c r="Q534" s="145"/>
      <c r="R534" s="145"/>
      <c r="S534" s="145"/>
      <c r="T534" s="145"/>
      <c r="U534" s="145"/>
      <c r="V534" s="145"/>
      <c r="W534" s="145"/>
      <c r="X534" s="145"/>
      <c r="Y534" s="145"/>
      <c r="Z534" s="145"/>
    </row>
    <row r="535" customFormat="false" ht="15.75" hidden="false" customHeight="true" outlineLevel="0" collapsed="false">
      <c r="A535" s="145"/>
      <c r="B535" s="145"/>
      <c r="C535" s="145"/>
      <c r="D535" s="145"/>
      <c r="E535" s="145"/>
      <c r="F535" s="145"/>
      <c r="G535" s="145"/>
      <c r="H535" s="145"/>
      <c r="I535" s="145"/>
      <c r="J535" s="145"/>
      <c r="K535" s="145"/>
      <c r="L535" s="145"/>
      <c r="M535" s="145"/>
      <c r="N535" s="145"/>
      <c r="O535" s="145"/>
      <c r="P535" s="145"/>
      <c r="Q535" s="145"/>
      <c r="R535" s="145"/>
      <c r="S535" s="145"/>
      <c r="T535" s="145"/>
      <c r="U535" s="145"/>
      <c r="V535" s="145"/>
      <c r="W535" s="145"/>
      <c r="X535" s="145"/>
      <c r="Y535" s="145"/>
      <c r="Z535" s="145"/>
    </row>
    <row r="536" customFormat="false" ht="15.75" hidden="false" customHeight="true" outlineLevel="0" collapsed="false">
      <c r="A536" s="145"/>
      <c r="B536" s="145"/>
      <c r="C536" s="145"/>
      <c r="D536" s="145"/>
      <c r="E536" s="145"/>
      <c r="F536" s="145"/>
      <c r="G536" s="145"/>
      <c r="H536" s="145"/>
      <c r="I536" s="145"/>
      <c r="J536" s="145"/>
      <c r="K536" s="145"/>
      <c r="L536" s="145"/>
      <c r="M536" s="145"/>
      <c r="N536" s="145"/>
      <c r="O536" s="145"/>
      <c r="P536" s="145"/>
      <c r="Q536" s="145"/>
      <c r="R536" s="145"/>
      <c r="S536" s="145"/>
      <c r="T536" s="145"/>
      <c r="U536" s="145"/>
      <c r="V536" s="145"/>
      <c r="W536" s="145"/>
      <c r="X536" s="145"/>
      <c r="Y536" s="145"/>
      <c r="Z536" s="145"/>
    </row>
    <row r="537" customFormat="false" ht="15.75" hidden="false" customHeight="true" outlineLevel="0" collapsed="false">
      <c r="A537" s="145"/>
      <c r="B537" s="145"/>
      <c r="C537" s="145"/>
      <c r="D537" s="145"/>
      <c r="E537" s="145"/>
      <c r="F537" s="145"/>
      <c r="G537" s="145"/>
      <c r="H537" s="145"/>
      <c r="I537" s="145"/>
      <c r="J537" s="145"/>
      <c r="K537" s="145"/>
      <c r="L537" s="145"/>
      <c r="M537" s="145"/>
      <c r="N537" s="145"/>
      <c r="O537" s="145"/>
      <c r="P537" s="145"/>
      <c r="Q537" s="145"/>
      <c r="R537" s="145"/>
      <c r="S537" s="145"/>
      <c r="T537" s="145"/>
      <c r="U537" s="145"/>
      <c r="V537" s="145"/>
      <c r="W537" s="145"/>
      <c r="X537" s="145"/>
      <c r="Y537" s="145"/>
      <c r="Z537" s="145"/>
    </row>
    <row r="538" customFormat="false" ht="15.75" hidden="false" customHeight="true" outlineLevel="0" collapsed="false">
      <c r="A538" s="145"/>
      <c r="B538" s="145"/>
      <c r="C538" s="145"/>
      <c r="D538" s="145"/>
      <c r="E538" s="145"/>
      <c r="F538" s="145"/>
      <c r="G538" s="145"/>
      <c r="H538" s="145"/>
      <c r="I538" s="145"/>
      <c r="J538" s="145"/>
      <c r="K538" s="145"/>
      <c r="L538" s="145"/>
      <c r="M538" s="145"/>
      <c r="N538" s="145"/>
      <c r="O538" s="145"/>
      <c r="P538" s="145"/>
      <c r="Q538" s="145"/>
      <c r="R538" s="145"/>
      <c r="S538" s="145"/>
      <c r="T538" s="145"/>
      <c r="U538" s="145"/>
      <c r="V538" s="145"/>
      <c r="W538" s="145"/>
      <c r="X538" s="145"/>
      <c r="Y538" s="145"/>
      <c r="Z538" s="145"/>
    </row>
    <row r="539" customFormat="false" ht="15.75" hidden="false" customHeight="true" outlineLevel="0" collapsed="false">
      <c r="A539" s="145"/>
      <c r="B539" s="145"/>
      <c r="C539" s="145"/>
      <c r="D539" s="145"/>
      <c r="E539" s="145"/>
      <c r="F539" s="145"/>
      <c r="G539" s="145"/>
      <c r="H539" s="145"/>
      <c r="I539" s="145"/>
      <c r="J539" s="145"/>
      <c r="K539" s="145"/>
      <c r="L539" s="145"/>
      <c r="M539" s="145"/>
      <c r="N539" s="145"/>
      <c r="O539" s="145"/>
      <c r="P539" s="145"/>
      <c r="Q539" s="145"/>
      <c r="R539" s="145"/>
      <c r="S539" s="145"/>
      <c r="T539" s="145"/>
      <c r="U539" s="145"/>
      <c r="V539" s="145"/>
      <c r="W539" s="145"/>
      <c r="X539" s="145"/>
      <c r="Y539" s="145"/>
      <c r="Z539" s="145"/>
    </row>
    <row r="540" customFormat="false" ht="15.75" hidden="false" customHeight="true" outlineLevel="0" collapsed="false">
      <c r="A540" s="145"/>
      <c r="B540" s="145"/>
      <c r="C540" s="145"/>
      <c r="D540" s="145"/>
      <c r="E540" s="145"/>
      <c r="F540" s="145"/>
      <c r="G540" s="145"/>
      <c r="H540" s="145"/>
      <c r="I540" s="145"/>
      <c r="J540" s="145"/>
      <c r="K540" s="145"/>
      <c r="L540" s="145"/>
      <c r="M540" s="145"/>
      <c r="N540" s="145"/>
      <c r="O540" s="145"/>
      <c r="P540" s="145"/>
      <c r="Q540" s="145"/>
      <c r="R540" s="145"/>
      <c r="S540" s="145"/>
      <c r="T540" s="145"/>
      <c r="U540" s="145"/>
      <c r="V540" s="145"/>
      <c r="W540" s="145"/>
      <c r="X540" s="145"/>
      <c r="Y540" s="145"/>
      <c r="Z540" s="145"/>
    </row>
    <row r="541" customFormat="false" ht="15.75" hidden="false" customHeight="true" outlineLevel="0" collapsed="false">
      <c r="A541" s="145"/>
      <c r="B541" s="145"/>
      <c r="C541" s="145"/>
      <c r="D541" s="145"/>
      <c r="E541" s="145"/>
      <c r="F541" s="145"/>
      <c r="G541" s="145"/>
      <c r="H541" s="145"/>
      <c r="I541" s="145"/>
      <c r="J541" s="145"/>
      <c r="K541" s="145"/>
      <c r="L541" s="145"/>
      <c r="M541" s="145"/>
      <c r="N541" s="145"/>
      <c r="O541" s="145"/>
      <c r="P541" s="145"/>
      <c r="Q541" s="145"/>
      <c r="R541" s="145"/>
      <c r="S541" s="145"/>
      <c r="T541" s="145"/>
      <c r="U541" s="145"/>
      <c r="V541" s="145"/>
      <c r="W541" s="145"/>
      <c r="X541" s="145"/>
      <c r="Y541" s="145"/>
      <c r="Z541" s="145"/>
    </row>
    <row r="542" customFormat="false" ht="15.75" hidden="false" customHeight="true" outlineLevel="0" collapsed="false">
      <c r="A542" s="145"/>
      <c r="B542" s="145"/>
      <c r="C542" s="145"/>
      <c r="D542" s="145"/>
      <c r="E542" s="145"/>
      <c r="F542" s="145"/>
      <c r="G542" s="145"/>
      <c r="H542" s="145"/>
      <c r="I542" s="145"/>
      <c r="J542" s="145"/>
      <c r="K542" s="145"/>
      <c r="L542" s="145"/>
      <c r="M542" s="145"/>
      <c r="N542" s="145"/>
      <c r="O542" s="145"/>
      <c r="P542" s="145"/>
      <c r="Q542" s="145"/>
      <c r="R542" s="145"/>
      <c r="S542" s="145"/>
      <c r="T542" s="145"/>
      <c r="U542" s="145"/>
      <c r="V542" s="145"/>
      <c r="W542" s="145"/>
      <c r="X542" s="145"/>
      <c r="Y542" s="145"/>
      <c r="Z542" s="145"/>
    </row>
    <row r="543" customFormat="false" ht="15.75" hidden="false" customHeight="true" outlineLevel="0" collapsed="false">
      <c r="A543" s="145"/>
      <c r="B543" s="145"/>
      <c r="C543" s="145"/>
      <c r="D543" s="145"/>
      <c r="E543" s="145"/>
      <c r="F543" s="145"/>
      <c r="G543" s="145"/>
      <c r="H543" s="145"/>
      <c r="I543" s="145"/>
      <c r="J543" s="145"/>
      <c r="K543" s="145"/>
      <c r="L543" s="145"/>
      <c r="M543" s="145"/>
      <c r="N543" s="145"/>
      <c r="O543" s="145"/>
      <c r="P543" s="145"/>
      <c r="Q543" s="145"/>
      <c r="R543" s="145"/>
      <c r="S543" s="145"/>
      <c r="T543" s="145"/>
      <c r="U543" s="145"/>
      <c r="V543" s="145"/>
      <c r="W543" s="145"/>
      <c r="X543" s="145"/>
      <c r="Y543" s="145"/>
      <c r="Z543" s="145"/>
    </row>
    <row r="544" customFormat="false" ht="15.75" hidden="false" customHeight="true" outlineLevel="0" collapsed="false">
      <c r="A544" s="145"/>
      <c r="B544" s="145"/>
      <c r="C544" s="145"/>
      <c r="D544" s="145"/>
      <c r="E544" s="145"/>
      <c r="F544" s="145"/>
      <c r="G544" s="145"/>
      <c r="H544" s="145"/>
      <c r="I544" s="145"/>
      <c r="J544" s="145"/>
      <c r="K544" s="145"/>
      <c r="L544" s="145"/>
      <c r="M544" s="145"/>
      <c r="N544" s="145"/>
      <c r="O544" s="145"/>
      <c r="P544" s="145"/>
      <c r="Q544" s="145"/>
      <c r="R544" s="145"/>
      <c r="S544" s="145"/>
      <c r="T544" s="145"/>
      <c r="U544" s="145"/>
      <c r="V544" s="145"/>
      <c r="W544" s="145"/>
      <c r="X544" s="145"/>
      <c r="Y544" s="145"/>
      <c r="Z544" s="145"/>
    </row>
    <row r="545" customFormat="false" ht="15.75" hidden="false" customHeight="true" outlineLevel="0" collapsed="false">
      <c r="A545" s="145"/>
      <c r="B545" s="145"/>
      <c r="C545" s="145"/>
      <c r="D545" s="145"/>
      <c r="E545" s="145"/>
      <c r="F545" s="145"/>
      <c r="G545" s="145"/>
      <c r="H545" s="145"/>
      <c r="I545" s="145"/>
      <c r="J545" s="145"/>
      <c r="K545" s="145"/>
      <c r="L545" s="145"/>
      <c r="M545" s="145"/>
      <c r="N545" s="145"/>
      <c r="O545" s="145"/>
      <c r="P545" s="145"/>
      <c r="Q545" s="145"/>
      <c r="R545" s="145"/>
      <c r="S545" s="145"/>
      <c r="T545" s="145"/>
      <c r="U545" s="145"/>
      <c r="V545" s="145"/>
      <c r="W545" s="145"/>
      <c r="X545" s="145"/>
      <c r="Y545" s="145"/>
      <c r="Z545" s="145"/>
    </row>
    <row r="546" customFormat="false" ht="15.75" hidden="false" customHeight="true" outlineLevel="0" collapsed="false">
      <c r="A546" s="145"/>
      <c r="B546" s="145"/>
      <c r="C546" s="145"/>
      <c r="D546" s="145"/>
      <c r="E546" s="145"/>
      <c r="F546" s="145"/>
      <c r="G546" s="145"/>
      <c r="H546" s="145"/>
      <c r="I546" s="145"/>
      <c r="J546" s="145"/>
      <c r="K546" s="145"/>
      <c r="L546" s="145"/>
      <c r="M546" s="145"/>
      <c r="N546" s="145"/>
      <c r="O546" s="145"/>
      <c r="P546" s="145"/>
      <c r="Q546" s="145"/>
      <c r="R546" s="145"/>
      <c r="S546" s="145"/>
      <c r="T546" s="145"/>
      <c r="U546" s="145"/>
      <c r="V546" s="145"/>
      <c r="W546" s="145"/>
      <c r="X546" s="145"/>
      <c r="Y546" s="145"/>
      <c r="Z546" s="145"/>
    </row>
    <row r="547" customFormat="false" ht="15.75" hidden="false" customHeight="true" outlineLevel="0" collapsed="false">
      <c r="A547" s="145"/>
      <c r="B547" s="145"/>
      <c r="C547" s="145"/>
      <c r="D547" s="145"/>
      <c r="E547" s="145"/>
      <c r="F547" s="145"/>
      <c r="G547" s="145"/>
      <c r="H547" s="145"/>
      <c r="I547" s="145"/>
      <c r="J547" s="145"/>
      <c r="K547" s="145"/>
      <c r="L547" s="145"/>
      <c r="M547" s="145"/>
      <c r="N547" s="145"/>
      <c r="O547" s="145"/>
      <c r="P547" s="145"/>
      <c r="Q547" s="145"/>
      <c r="R547" s="145"/>
      <c r="S547" s="145"/>
      <c r="T547" s="145"/>
      <c r="U547" s="145"/>
      <c r="V547" s="145"/>
      <c r="W547" s="145"/>
      <c r="X547" s="145"/>
      <c r="Y547" s="145"/>
      <c r="Z547" s="145"/>
    </row>
    <row r="548" customFormat="false" ht="15.75" hidden="false" customHeight="true" outlineLevel="0" collapsed="false">
      <c r="A548" s="145"/>
      <c r="B548" s="145"/>
      <c r="C548" s="145"/>
      <c r="D548" s="145"/>
      <c r="E548" s="145"/>
      <c r="F548" s="145"/>
      <c r="G548" s="145"/>
      <c r="H548" s="145"/>
      <c r="I548" s="145"/>
      <c r="J548" s="145"/>
      <c r="K548" s="145"/>
      <c r="L548" s="145"/>
      <c r="M548" s="145"/>
      <c r="N548" s="145"/>
      <c r="O548" s="145"/>
      <c r="P548" s="145"/>
      <c r="Q548" s="145"/>
      <c r="R548" s="145"/>
      <c r="S548" s="145"/>
      <c r="T548" s="145"/>
      <c r="U548" s="145"/>
      <c r="V548" s="145"/>
      <c r="W548" s="145"/>
      <c r="X548" s="145"/>
      <c r="Y548" s="145"/>
      <c r="Z548" s="145"/>
    </row>
    <row r="549" customFormat="false" ht="15.75" hidden="false" customHeight="true" outlineLevel="0" collapsed="false">
      <c r="A549" s="145"/>
      <c r="B549" s="145"/>
      <c r="C549" s="145"/>
      <c r="D549" s="145"/>
      <c r="E549" s="145"/>
      <c r="F549" s="145"/>
      <c r="G549" s="145"/>
      <c r="H549" s="145"/>
      <c r="I549" s="145"/>
      <c r="J549" s="145"/>
      <c r="K549" s="145"/>
      <c r="L549" s="145"/>
      <c r="M549" s="145"/>
      <c r="N549" s="145"/>
      <c r="O549" s="145"/>
      <c r="P549" s="145"/>
      <c r="Q549" s="145"/>
      <c r="R549" s="145"/>
      <c r="S549" s="145"/>
      <c r="T549" s="145"/>
      <c r="U549" s="145"/>
      <c r="V549" s="145"/>
      <c r="W549" s="145"/>
      <c r="X549" s="145"/>
      <c r="Y549" s="145"/>
      <c r="Z549" s="145"/>
    </row>
    <row r="550" customFormat="false" ht="15.75" hidden="false" customHeight="true" outlineLevel="0" collapsed="false">
      <c r="A550" s="145"/>
      <c r="B550" s="145"/>
      <c r="C550" s="145"/>
      <c r="D550" s="145"/>
      <c r="E550" s="145"/>
      <c r="F550" s="145"/>
      <c r="G550" s="145"/>
      <c r="H550" s="145"/>
      <c r="I550" s="145"/>
      <c r="J550" s="145"/>
      <c r="K550" s="145"/>
      <c r="L550" s="145"/>
      <c r="M550" s="145"/>
      <c r="N550" s="145"/>
      <c r="O550" s="145"/>
      <c r="P550" s="145"/>
      <c r="Q550" s="145"/>
      <c r="R550" s="145"/>
      <c r="S550" s="145"/>
      <c r="T550" s="145"/>
      <c r="U550" s="145"/>
      <c r="V550" s="145"/>
      <c r="W550" s="145"/>
      <c r="X550" s="145"/>
      <c r="Y550" s="145"/>
      <c r="Z550" s="145"/>
    </row>
    <row r="551" customFormat="false" ht="15.75" hidden="false" customHeight="true" outlineLevel="0" collapsed="false">
      <c r="A551" s="145"/>
      <c r="B551" s="145"/>
      <c r="C551" s="145"/>
      <c r="D551" s="145"/>
      <c r="E551" s="145"/>
      <c r="F551" s="145"/>
      <c r="G551" s="145"/>
      <c r="H551" s="145"/>
      <c r="I551" s="145"/>
      <c r="J551" s="145"/>
      <c r="K551" s="145"/>
      <c r="L551" s="145"/>
      <c r="M551" s="145"/>
      <c r="N551" s="145"/>
      <c r="O551" s="145"/>
      <c r="P551" s="145"/>
      <c r="Q551" s="145"/>
      <c r="R551" s="145"/>
      <c r="S551" s="145"/>
      <c r="T551" s="145"/>
      <c r="U551" s="145"/>
      <c r="V551" s="145"/>
      <c r="W551" s="145"/>
      <c r="X551" s="145"/>
      <c r="Y551" s="145"/>
      <c r="Z551" s="145"/>
    </row>
    <row r="552" customFormat="false" ht="15.75" hidden="false" customHeight="true" outlineLevel="0" collapsed="false">
      <c r="A552" s="145"/>
      <c r="B552" s="145"/>
      <c r="C552" s="145"/>
      <c r="D552" s="145"/>
      <c r="E552" s="145"/>
      <c r="F552" s="145"/>
      <c r="G552" s="145"/>
      <c r="H552" s="145"/>
      <c r="I552" s="145"/>
      <c r="J552" s="145"/>
      <c r="K552" s="145"/>
      <c r="L552" s="145"/>
      <c r="M552" s="145"/>
      <c r="N552" s="145"/>
      <c r="O552" s="145"/>
      <c r="P552" s="145"/>
      <c r="Q552" s="145"/>
      <c r="R552" s="145"/>
      <c r="S552" s="145"/>
      <c r="T552" s="145"/>
      <c r="U552" s="145"/>
      <c r="V552" s="145"/>
      <c r="W552" s="145"/>
      <c r="X552" s="145"/>
      <c r="Y552" s="145"/>
      <c r="Z552" s="145"/>
    </row>
    <row r="553" customFormat="false" ht="15.75" hidden="false" customHeight="true" outlineLevel="0" collapsed="false">
      <c r="A553" s="145"/>
      <c r="B553" s="145"/>
      <c r="C553" s="145"/>
      <c r="D553" s="145"/>
      <c r="E553" s="145"/>
      <c r="F553" s="145"/>
      <c r="G553" s="145"/>
      <c r="H553" s="145"/>
      <c r="I553" s="145"/>
      <c r="J553" s="145"/>
      <c r="K553" s="145"/>
      <c r="L553" s="145"/>
      <c r="M553" s="145"/>
      <c r="N553" s="145"/>
      <c r="O553" s="145"/>
      <c r="P553" s="145"/>
      <c r="Q553" s="145"/>
      <c r="R553" s="145"/>
      <c r="S553" s="145"/>
      <c r="T553" s="145"/>
      <c r="U553" s="145"/>
      <c r="V553" s="145"/>
      <c r="W553" s="145"/>
      <c r="X553" s="145"/>
      <c r="Y553" s="145"/>
      <c r="Z553" s="145"/>
    </row>
    <row r="554" customFormat="false" ht="15.75" hidden="false" customHeight="true" outlineLevel="0" collapsed="false">
      <c r="A554" s="145"/>
      <c r="B554" s="145"/>
      <c r="C554" s="145"/>
      <c r="D554" s="145"/>
      <c r="E554" s="145"/>
      <c r="F554" s="145"/>
      <c r="G554" s="145"/>
      <c r="H554" s="145"/>
      <c r="I554" s="145"/>
      <c r="J554" s="145"/>
      <c r="K554" s="145"/>
      <c r="L554" s="145"/>
      <c r="M554" s="145"/>
      <c r="N554" s="145"/>
      <c r="O554" s="145"/>
      <c r="P554" s="145"/>
      <c r="Q554" s="145"/>
      <c r="R554" s="145"/>
      <c r="S554" s="145"/>
      <c r="T554" s="145"/>
      <c r="U554" s="145"/>
      <c r="V554" s="145"/>
      <c r="W554" s="145"/>
      <c r="X554" s="145"/>
      <c r="Y554" s="145"/>
      <c r="Z554" s="145"/>
    </row>
    <row r="555" customFormat="false" ht="15.75" hidden="false" customHeight="true" outlineLevel="0" collapsed="false">
      <c r="A555" s="145"/>
      <c r="B555" s="145"/>
      <c r="C555" s="145"/>
      <c r="D555" s="145"/>
      <c r="E555" s="145"/>
      <c r="F555" s="145"/>
      <c r="G555" s="145"/>
      <c r="H555" s="145"/>
      <c r="I555" s="145"/>
      <c r="J555" s="145"/>
      <c r="K555" s="145"/>
      <c r="L555" s="145"/>
      <c r="M555" s="145"/>
      <c r="N555" s="145"/>
      <c r="O555" s="145"/>
      <c r="P555" s="145"/>
      <c r="Q555" s="145"/>
      <c r="R555" s="145"/>
      <c r="S555" s="145"/>
      <c r="T555" s="145"/>
      <c r="U555" s="145"/>
      <c r="V555" s="145"/>
      <c r="W555" s="145"/>
      <c r="X555" s="145"/>
      <c r="Y555" s="145"/>
      <c r="Z555" s="145"/>
    </row>
    <row r="556" customFormat="false" ht="15.75" hidden="false" customHeight="true" outlineLevel="0" collapsed="false">
      <c r="A556" s="145"/>
      <c r="B556" s="145"/>
      <c r="C556" s="145"/>
      <c r="D556" s="145"/>
      <c r="E556" s="145"/>
      <c r="F556" s="145"/>
      <c r="G556" s="145"/>
      <c r="H556" s="145"/>
      <c r="I556" s="145"/>
      <c r="J556" s="145"/>
      <c r="K556" s="145"/>
      <c r="L556" s="145"/>
      <c r="M556" s="145"/>
      <c r="N556" s="145"/>
      <c r="O556" s="145"/>
      <c r="P556" s="145"/>
      <c r="Q556" s="145"/>
      <c r="R556" s="145"/>
      <c r="S556" s="145"/>
      <c r="T556" s="145"/>
      <c r="U556" s="145"/>
      <c r="V556" s="145"/>
      <c r="W556" s="145"/>
      <c r="X556" s="145"/>
      <c r="Y556" s="145"/>
      <c r="Z556" s="145"/>
    </row>
    <row r="557" customFormat="false" ht="15.75" hidden="false" customHeight="true" outlineLevel="0" collapsed="false">
      <c r="A557" s="145"/>
      <c r="B557" s="145"/>
      <c r="C557" s="145"/>
      <c r="D557" s="145"/>
      <c r="E557" s="145"/>
      <c r="F557" s="145"/>
      <c r="G557" s="145"/>
      <c r="H557" s="145"/>
      <c r="I557" s="145"/>
      <c r="J557" s="145"/>
      <c r="K557" s="145"/>
      <c r="L557" s="145"/>
      <c r="M557" s="145"/>
      <c r="N557" s="145"/>
      <c r="O557" s="145"/>
      <c r="P557" s="145"/>
      <c r="Q557" s="145"/>
      <c r="R557" s="145"/>
      <c r="S557" s="145"/>
      <c r="T557" s="145"/>
      <c r="U557" s="145"/>
      <c r="V557" s="145"/>
      <c r="W557" s="145"/>
      <c r="X557" s="145"/>
      <c r="Y557" s="145"/>
      <c r="Z557" s="145"/>
    </row>
    <row r="558" customFormat="false" ht="15.75" hidden="false" customHeight="true" outlineLevel="0" collapsed="false">
      <c r="A558" s="145"/>
      <c r="B558" s="145"/>
      <c r="C558" s="145"/>
      <c r="D558" s="145"/>
      <c r="E558" s="145"/>
      <c r="F558" s="145"/>
      <c r="G558" s="145"/>
      <c r="H558" s="145"/>
      <c r="I558" s="145"/>
      <c r="J558" s="145"/>
      <c r="K558" s="145"/>
      <c r="L558" s="145"/>
      <c r="M558" s="145"/>
      <c r="N558" s="145"/>
      <c r="O558" s="145"/>
      <c r="P558" s="145"/>
      <c r="Q558" s="145"/>
      <c r="R558" s="145"/>
      <c r="S558" s="145"/>
      <c r="T558" s="145"/>
      <c r="U558" s="145"/>
      <c r="V558" s="145"/>
      <c r="W558" s="145"/>
      <c r="X558" s="145"/>
      <c r="Y558" s="145"/>
      <c r="Z558" s="145"/>
    </row>
    <row r="559" customFormat="false" ht="15.75" hidden="false" customHeight="true" outlineLevel="0" collapsed="false">
      <c r="A559" s="145"/>
      <c r="B559" s="145"/>
      <c r="C559" s="145"/>
      <c r="D559" s="145"/>
      <c r="E559" s="145"/>
      <c r="F559" s="145"/>
      <c r="G559" s="145"/>
      <c r="H559" s="145"/>
      <c r="I559" s="145"/>
      <c r="J559" s="145"/>
      <c r="K559" s="145"/>
      <c r="L559" s="145"/>
      <c r="M559" s="145"/>
      <c r="N559" s="145"/>
      <c r="O559" s="145"/>
      <c r="P559" s="145"/>
      <c r="Q559" s="145"/>
      <c r="R559" s="145"/>
      <c r="S559" s="145"/>
      <c r="T559" s="145"/>
      <c r="U559" s="145"/>
      <c r="V559" s="145"/>
      <c r="W559" s="145"/>
      <c r="X559" s="145"/>
      <c r="Y559" s="145"/>
      <c r="Z559" s="145"/>
    </row>
    <row r="560" customFormat="false" ht="15.75" hidden="false" customHeight="true" outlineLevel="0" collapsed="false">
      <c r="A560" s="145"/>
      <c r="B560" s="145"/>
      <c r="C560" s="145"/>
      <c r="D560" s="145"/>
      <c r="E560" s="145"/>
      <c r="F560" s="145"/>
      <c r="G560" s="145"/>
      <c r="H560" s="145"/>
      <c r="I560" s="145"/>
      <c r="J560" s="145"/>
      <c r="K560" s="145"/>
      <c r="L560" s="145"/>
      <c r="M560" s="145"/>
      <c r="N560" s="145"/>
      <c r="O560" s="145"/>
      <c r="P560" s="145"/>
      <c r="Q560" s="145"/>
      <c r="R560" s="145"/>
      <c r="S560" s="145"/>
      <c r="T560" s="145"/>
      <c r="U560" s="145"/>
      <c r="V560" s="145"/>
      <c r="W560" s="145"/>
      <c r="X560" s="145"/>
      <c r="Y560" s="145"/>
      <c r="Z560" s="145"/>
    </row>
    <row r="561" customFormat="false" ht="15.75" hidden="false" customHeight="true" outlineLevel="0" collapsed="false">
      <c r="A561" s="145"/>
      <c r="B561" s="145"/>
      <c r="C561" s="145"/>
      <c r="D561" s="145"/>
      <c r="E561" s="145"/>
      <c r="F561" s="145"/>
      <c r="G561" s="145"/>
      <c r="H561" s="145"/>
      <c r="I561" s="145"/>
      <c r="J561" s="145"/>
      <c r="K561" s="145"/>
      <c r="L561" s="145"/>
      <c r="M561" s="145"/>
      <c r="N561" s="145"/>
      <c r="O561" s="145"/>
      <c r="P561" s="145"/>
      <c r="Q561" s="145"/>
      <c r="R561" s="145"/>
      <c r="S561" s="145"/>
      <c r="T561" s="145"/>
      <c r="U561" s="145"/>
      <c r="V561" s="145"/>
      <c r="W561" s="145"/>
      <c r="X561" s="145"/>
      <c r="Y561" s="145"/>
      <c r="Z561" s="145"/>
    </row>
    <row r="562" customFormat="false" ht="15.75" hidden="false" customHeight="true" outlineLevel="0" collapsed="false">
      <c r="A562" s="145"/>
      <c r="B562" s="145"/>
      <c r="C562" s="145"/>
      <c r="D562" s="145"/>
      <c r="E562" s="145"/>
      <c r="F562" s="145"/>
      <c r="G562" s="145"/>
      <c r="H562" s="145"/>
      <c r="I562" s="145"/>
      <c r="J562" s="145"/>
      <c r="K562" s="145"/>
      <c r="L562" s="145"/>
      <c r="M562" s="145"/>
      <c r="N562" s="145"/>
      <c r="O562" s="145"/>
      <c r="P562" s="145"/>
      <c r="Q562" s="145"/>
      <c r="R562" s="145"/>
      <c r="S562" s="145"/>
      <c r="T562" s="145"/>
      <c r="U562" s="145"/>
      <c r="V562" s="145"/>
      <c r="W562" s="145"/>
      <c r="X562" s="145"/>
      <c r="Y562" s="145"/>
      <c r="Z562" s="145"/>
    </row>
    <row r="563" customFormat="false" ht="15.75" hidden="false" customHeight="true" outlineLevel="0" collapsed="false">
      <c r="A563" s="145"/>
      <c r="B563" s="145"/>
      <c r="C563" s="145"/>
      <c r="D563" s="145"/>
      <c r="E563" s="145"/>
      <c r="F563" s="145"/>
      <c r="G563" s="145"/>
      <c r="H563" s="145"/>
      <c r="I563" s="145"/>
      <c r="J563" s="145"/>
      <c r="K563" s="145"/>
      <c r="L563" s="145"/>
      <c r="M563" s="145"/>
      <c r="N563" s="145"/>
      <c r="O563" s="145"/>
      <c r="P563" s="145"/>
      <c r="Q563" s="145"/>
      <c r="R563" s="145"/>
      <c r="S563" s="145"/>
      <c r="T563" s="145"/>
      <c r="U563" s="145"/>
      <c r="V563" s="145"/>
      <c r="W563" s="145"/>
      <c r="X563" s="145"/>
      <c r="Y563" s="145"/>
      <c r="Z563" s="145"/>
    </row>
    <row r="564" customFormat="false" ht="15.75" hidden="false" customHeight="true" outlineLevel="0" collapsed="false">
      <c r="A564" s="145"/>
      <c r="B564" s="145"/>
      <c r="C564" s="145"/>
      <c r="D564" s="145"/>
      <c r="E564" s="145"/>
      <c r="F564" s="145"/>
      <c r="G564" s="145"/>
      <c r="H564" s="145"/>
      <c r="I564" s="145"/>
      <c r="J564" s="145"/>
      <c r="K564" s="145"/>
      <c r="L564" s="145"/>
      <c r="M564" s="145"/>
      <c r="N564" s="145"/>
      <c r="O564" s="145"/>
      <c r="P564" s="145"/>
      <c r="Q564" s="145"/>
      <c r="R564" s="145"/>
      <c r="S564" s="145"/>
      <c r="T564" s="145"/>
      <c r="U564" s="145"/>
      <c r="V564" s="145"/>
      <c r="W564" s="145"/>
      <c r="X564" s="145"/>
      <c r="Y564" s="145"/>
      <c r="Z564" s="145"/>
    </row>
    <row r="565" customFormat="false" ht="15.75" hidden="false" customHeight="true" outlineLevel="0" collapsed="false">
      <c r="A565" s="145"/>
      <c r="B565" s="145"/>
      <c r="C565" s="145"/>
      <c r="D565" s="145"/>
      <c r="E565" s="145"/>
      <c r="F565" s="145"/>
      <c r="G565" s="145"/>
      <c r="H565" s="145"/>
      <c r="I565" s="145"/>
      <c r="J565" s="145"/>
      <c r="K565" s="145"/>
      <c r="L565" s="145"/>
      <c r="M565" s="145"/>
      <c r="N565" s="145"/>
      <c r="O565" s="145"/>
      <c r="P565" s="145"/>
      <c r="Q565" s="145"/>
      <c r="R565" s="145"/>
      <c r="S565" s="145"/>
      <c r="T565" s="145"/>
      <c r="U565" s="145"/>
      <c r="V565" s="145"/>
      <c r="W565" s="145"/>
      <c r="X565" s="145"/>
      <c r="Y565" s="145"/>
      <c r="Z565" s="145"/>
    </row>
    <row r="566" customFormat="false" ht="15.75" hidden="false" customHeight="true" outlineLevel="0" collapsed="false">
      <c r="A566" s="145"/>
      <c r="B566" s="145"/>
      <c r="C566" s="145"/>
      <c r="D566" s="145"/>
      <c r="E566" s="145"/>
      <c r="F566" s="145"/>
      <c r="G566" s="145"/>
      <c r="H566" s="145"/>
      <c r="I566" s="145"/>
      <c r="J566" s="145"/>
      <c r="K566" s="145"/>
      <c r="L566" s="145"/>
      <c r="M566" s="145"/>
      <c r="N566" s="145"/>
      <c r="O566" s="145"/>
      <c r="P566" s="145"/>
      <c r="Q566" s="145"/>
      <c r="R566" s="145"/>
      <c r="S566" s="145"/>
      <c r="T566" s="145"/>
      <c r="U566" s="145"/>
      <c r="V566" s="145"/>
      <c r="W566" s="145"/>
      <c r="X566" s="145"/>
      <c r="Y566" s="145"/>
      <c r="Z566" s="145"/>
    </row>
    <row r="567" customFormat="false" ht="15.75" hidden="false" customHeight="true" outlineLevel="0" collapsed="false">
      <c r="A567" s="145"/>
      <c r="B567" s="145"/>
      <c r="C567" s="145"/>
      <c r="D567" s="145"/>
      <c r="E567" s="145"/>
      <c r="F567" s="145"/>
      <c r="G567" s="145"/>
      <c r="H567" s="145"/>
      <c r="I567" s="145"/>
      <c r="J567" s="145"/>
      <c r="K567" s="145"/>
      <c r="L567" s="145"/>
      <c r="M567" s="145"/>
      <c r="N567" s="145"/>
      <c r="O567" s="145"/>
      <c r="P567" s="145"/>
      <c r="Q567" s="145"/>
      <c r="R567" s="145"/>
      <c r="S567" s="145"/>
      <c r="T567" s="145"/>
      <c r="U567" s="145"/>
      <c r="V567" s="145"/>
      <c r="W567" s="145"/>
      <c r="X567" s="145"/>
      <c r="Y567" s="145"/>
      <c r="Z567" s="145"/>
    </row>
    <row r="568" customFormat="false" ht="15.75" hidden="false" customHeight="true" outlineLevel="0" collapsed="false">
      <c r="A568" s="145"/>
      <c r="B568" s="145"/>
      <c r="C568" s="145"/>
      <c r="D568" s="145"/>
      <c r="E568" s="145"/>
      <c r="F568" s="145"/>
      <c r="G568" s="145"/>
      <c r="H568" s="145"/>
      <c r="I568" s="145"/>
      <c r="J568" s="145"/>
      <c r="K568" s="145"/>
      <c r="L568" s="145"/>
      <c r="M568" s="145"/>
      <c r="N568" s="145"/>
      <c r="O568" s="145"/>
      <c r="P568" s="145"/>
      <c r="Q568" s="145"/>
      <c r="R568" s="145"/>
      <c r="S568" s="145"/>
      <c r="T568" s="145"/>
      <c r="U568" s="145"/>
      <c r="V568" s="145"/>
      <c r="W568" s="145"/>
      <c r="X568" s="145"/>
      <c r="Y568" s="145"/>
      <c r="Z568" s="145"/>
    </row>
    <row r="569" customFormat="false" ht="15.75" hidden="false" customHeight="true" outlineLevel="0" collapsed="false">
      <c r="A569" s="145"/>
      <c r="B569" s="145"/>
      <c r="C569" s="145"/>
      <c r="D569" s="145"/>
      <c r="E569" s="145"/>
      <c r="F569" s="145"/>
      <c r="G569" s="145"/>
      <c r="H569" s="145"/>
      <c r="I569" s="145"/>
      <c r="J569" s="145"/>
      <c r="K569" s="145"/>
      <c r="L569" s="145"/>
      <c r="M569" s="145"/>
      <c r="N569" s="145"/>
      <c r="O569" s="145"/>
      <c r="P569" s="145"/>
      <c r="Q569" s="145"/>
      <c r="R569" s="145"/>
      <c r="S569" s="145"/>
      <c r="T569" s="145"/>
      <c r="U569" s="145"/>
      <c r="V569" s="145"/>
      <c r="W569" s="145"/>
      <c r="X569" s="145"/>
      <c r="Y569" s="145"/>
      <c r="Z569" s="145"/>
    </row>
    <row r="570" customFormat="false" ht="15.75" hidden="false" customHeight="true" outlineLevel="0" collapsed="false">
      <c r="A570" s="145"/>
      <c r="B570" s="145"/>
      <c r="C570" s="145"/>
      <c r="D570" s="145"/>
      <c r="E570" s="145"/>
      <c r="F570" s="145"/>
      <c r="G570" s="145"/>
      <c r="H570" s="145"/>
      <c r="I570" s="145"/>
      <c r="J570" s="145"/>
      <c r="K570" s="145"/>
      <c r="L570" s="145"/>
      <c r="M570" s="145"/>
      <c r="N570" s="145"/>
      <c r="O570" s="145"/>
      <c r="P570" s="145"/>
      <c r="Q570" s="145"/>
      <c r="R570" s="145"/>
      <c r="S570" s="145"/>
      <c r="T570" s="145"/>
      <c r="U570" s="145"/>
      <c r="V570" s="145"/>
      <c r="W570" s="145"/>
      <c r="X570" s="145"/>
      <c r="Y570" s="145"/>
      <c r="Z570" s="145"/>
    </row>
    <row r="571" customFormat="false" ht="15.75" hidden="false" customHeight="true" outlineLevel="0" collapsed="false">
      <c r="A571" s="145"/>
      <c r="B571" s="145"/>
      <c r="C571" s="145"/>
      <c r="D571" s="145"/>
      <c r="E571" s="145"/>
      <c r="F571" s="145"/>
      <c r="G571" s="145"/>
      <c r="H571" s="145"/>
      <c r="I571" s="145"/>
      <c r="J571" s="145"/>
      <c r="K571" s="145"/>
      <c r="L571" s="145"/>
      <c r="M571" s="145"/>
      <c r="N571" s="145"/>
      <c r="O571" s="145"/>
      <c r="P571" s="145"/>
      <c r="Q571" s="145"/>
      <c r="R571" s="145"/>
      <c r="S571" s="145"/>
      <c r="T571" s="145"/>
      <c r="U571" s="145"/>
      <c r="V571" s="145"/>
      <c r="W571" s="145"/>
      <c r="X571" s="145"/>
      <c r="Y571" s="145"/>
      <c r="Z571" s="145"/>
    </row>
    <row r="572" customFormat="false" ht="15.75" hidden="false" customHeight="true" outlineLevel="0" collapsed="false">
      <c r="A572" s="145"/>
      <c r="B572" s="145"/>
      <c r="C572" s="145"/>
      <c r="D572" s="145"/>
      <c r="E572" s="145"/>
      <c r="F572" s="145"/>
      <c r="G572" s="145"/>
      <c r="H572" s="145"/>
      <c r="I572" s="145"/>
      <c r="J572" s="145"/>
      <c r="K572" s="145"/>
      <c r="L572" s="145"/>
      <c r="M572" s="145"/>
      <c r="N572" s="145"/>
      <c r="O572" s="145"/>
      <c r="P572" s="145"/>
      <c r="Q572" s="145"/>
      <c r="R572" s="145"/>
      <c r="S572" s="145"/>
      <c r="T572" s="145"/>
      <c r="U572" s="145"/>
      <c r="V572" s="145"/>
      <c r="W572" s="145"/>
      <c r="X572" s="145"/>
      <c r="Y572" s="145"/>
      <c r="Z572" s="145"/>
    </row>
    <row r="573" customFormat="false" ht="15.75" hidden="false" customHeight="true" outlineLevel="0" collapsed="false">
      <c r="A573" s="145"/>
      <c r="B573" s="145"/>
      <c r="C573" s="145"/>
      <c r="D573" s="145"/>
      <c r="E573" s="145"/>
      <c r="F573" s="145"/>
      <c r="G573" s="145"/>
      <c r="H573" s="145"/>
      <c r="I573" s="145"/>
      <c r="J573" s="145"/>
      <c r="K573" s="145"/>
      <c r="L573" s="145"/>
      <c r="M573" s="145"/>
      <c r="N573" s="145"/>
      <c r="O573" s="145"/>
      <c r="P573" s="145"/>
      <c r="Q573" s="145"/>
      <c r="R573" s="145"/>
      <c r="S573" s="145"/>
      <c r="T573" s="145"/>
      <c r="U573" s="145"/>
      <c r="V573" s="145"/>
      <c r="W573" s="145"/>
      <c r="X573" s="145"/>
      <c r="Y573" s="145"/>
      <c r="Z573" s="145"/>
    </row>
    <row r="574" customFormat="false" ht="15.75" hidden="false" customHeight="true" outlineLevel="0" collapsed="false">
      <c r="A574" s="145"/>
      <c r="B574" s="145"/>
      <c r="C574" s="145"/>
      <c r="D574" s="145"/>
      <c r="E574" s="145"/>
      <c r="F574" s="145"/>
      <c r="G574" s="145"/>
      <c r="H574" s="145"/>
      <c r="I574" s="145"/>
      <c r="J574" s="145"/>
      <c r="K574" s="145"/>
      <c r="L574" s="145"/>
      <c r="M574" s="145"/>
      <c r="N574" s="145"/>
      <c r="O574" s="145"/>
      <c r="P574" s="145"/>
      <c r="Q574" s="145"/>
      <c r="R574" s="145"/>
      <c r="S574" s="145"/>
      <c r="T574" s="145"/>
      <c r="U574" s="145"/>
      <c r="V574" s="145"/>
      <c r="W574" s="145"/>
      <c r="X574" s="145"/>
      <c r="Y574" s="145"/>
      <c r="Z574" s="145"/>
    </row>
    <row r="575" customFormat="false" ht="15.75" hidden="false" customHeight="true" outlineLevel="0" collapsed="false">
      <c r="A575" s="145"/>
      <c r="B575" s="145"/>
      <c r="C575" s="145"/>
      <c r="D575" s="145"/>
      <c r="E575" s="145"/>
      <c r="F575" s="145"/>
      <c r="G575" s="145"/>
      <c r="H575" s="145"/>
      <c r="I575" s="145"/>
      <c r="J575" s="145"/>
      <c r="K575" s="145"/>
      <c r="L575" s="145"/>
      <c r="M575" s="145"/>
      <c r="N575" s="145"/>
      <c r="O575" s="145"/>
      <c r="P575" s="145"/>
      <c r="Q575" s="145"/>
      <c r="R575" s="145"/>
      <c r="S575" s="145"/>
      <c r="T575" s="145"/>
      <c r="U575" s="145"/>
      <c r="V575" s="145"/>
      <c r="W575" s="145"/>
      <c r="X575" s="145"/>
      <c r="Y575" s="145"/>
      <c r="Z575" s="145"/>
    </row>
    <row r="576" customFormat="false" ht="15.75" hidden="false" customHeight="true" outlineLevel="0" collapsed="false">
      <c r="A576" s="145"/>
      <c r="B576" s="145"/>
      <c r="C576" s="145"/>
      <c r="D576" s="145"/>
      <c r="E576" s="145"/>
      <c r="F576" s="145"/>
      <c r="G576" s="145"/>
      <c r="H576" s="145"/>
      <c r="I576" s="145"/>
      <c r="J576" s="145"/>
      <c r="K576" s="145"/>
      <c r="L576" s="145"/>
      <c r="M576" s="145"/>
      <c r="N576" s="145"/>
      <c r="O576" s="145"/>
      <c r="P576" s="145"/>
      <c r="Q576" s="145"/>
      <c r="R576" s="145"/>
      <c r="S576" s="145"/>
      <c r="T576" s="145"/>
      <c r="U576" s="145"/>
      <c r="V576" s="145"/>
      <c r="W576" s="145"/>
      <c r="X576" s="145"/>
      <c r="Y576" s="145"/>
      <c r="Z576" s="145"/>
    </row>
    <row r="577" customFormat="false" ht="15.75" hidden="false" customHeight="true" outlineLevel="0" collapsed="false">
      <c r="A577" s="145"/>
      <c r="B577" s="145"/>
      <c r="C577" s="145"/>
      <c r="D577" s="145"/>
      <c r="E577" s="145"/>
      <c r="F577" s="145"/>
      <c r="G577" s="145"/>
      <c r="H577" s="145"/>
      <c r="I577" s="145"/>
      <c r="J577" s="145"/>
      <c r="K577" s="145"/>
      <c r="L577" s="145"/>
      <c r="M577" s="145"/>
      <c r="N577" s="145"/>
      <c r="O577" s="145"/>
      <c r="P577" s="145"/>
      <c r="Q577" s="145"/>
      <c r="R577" s="145"/>
      <c r="S577" s="145"/>
      <c r="T577" s="145"/>
      <c r="U577" s="145"/>
      <c r="V577" s="145"/>
      <c r="W577" s="145"/>
      <c r="X577" s="145"/>
      <c r="Y577" s="145"/>
      <c r="Z577" s="145"/>
    </row>
    <row r="578" customFormat="false" ht="15.75" hidden="false" customHeight="true" outlineLevel="0" collapsed="false">
      <c r="A578" s="145"/>
      <c r="B578" s="145"/>
      <c r="C578" s="145"/>
      <c r="D578" s="145"/>
      <c r="E578" s="145"/>
      <c r="F578" s="145"/>
      <c r="G578" s="145"/>
      <c r="H578" s="145"/>
      <c r="I578" s="145"/>
      <c r="J578" s="145"/>
      <c r="K578" s="145"/>
      <c r="L578" s="145"/>
      <c r="M578" s="145"/>
      <c r="N578" s="145"/>
      <c r="O578" s="145"/>
      <c r="P578" s="145"/>
      <c r="Q578" s="145"/>
      <c r="R578" s="145"/>
      <c r="S578" s="145"/>
      <c r="T578" s="145"/>
      <c r="U578" s="145"/>
      <c r="V578" s="145"/>
      <c r="W578" s="145"/>
      <c r="X578" s="145"/>
      <c r="Y578" s="145"/>
      <c r="Z578" s="145"/>
    </row>
    <row r="579" customFormat="false" ht="15.75" hidden="false" customHeight="true" outlineLevel="0" collapsed="false">
      <c r="A579" s="145"/>
      <c r="B579" s="145"/>
      <c r="C579" s="145"/>
      <c r="D579" s="145"/>
      <c r="E579" s="145"/>
      <c r="F579" s="145"/>
      <c r="G579" s="145"/>
      <c r="H579" s="145"/>
      <c r="I579" s="145"/>
      <c r="J579" s="145"/>
      <c r="K579" s="145"/>
      <c r="L579" s="145"/>
      <c r="M579" s="145"/>
      <c r="N579" s="145"/>
      <c r="O579" s="145"/>
      <c r="P579" s="145"/>
      <c r="Q579" s="145"/>
      <c r="R579" s="145"/>
      <c r="S579" s="145"/>
      <c r="T579" s="145"/>
      <c r="U579" s="145"/>
      <c r="V579" s="145"/>
      <c r="W579" s="145"/>
      <c r="X579" s="145"/>
      <c r="Y579" s="145"/>
      <c r="Z579" s="145"/>
    </row>
    <row r="580" customFormat="false" ht="15.75" hidden="false" customHeight="true" outlineLevel="0" collapsed="false">
      <c r="A580" s="145"/>
      <c r="B580" s="145"/>
      <c r="C580" s="145"/>
      <c r="D580" s="145"/>
      <c r="E580" s="145"/>
      <c r="F580" s="145"/>
      <c r="G580" s="145"/>
      <c r="H580" s="145"/>
      <c r="I580" s="145"/>
      <c r="J580" s="145"/>
      <c r="K580" s="145"/>
      <c r="L580" s="145"/>
      <c r="M580" s="145"/>
      <c r="N580" s="145"/>
      <c r="O580" s="145"/>
      <c r="P580" s="145"/>
      <c r="Q580" s="145"/>
      <c r="R580" s="145"/>
      <c r="S580" s="145"/>
      <c r="T580" s="145"/>
      <c r="U580" s="145"/>
      <c r="V580" s="145"/>
      <c r="W580" s="145"/>
      <c r="X580" s="145"/>
      <c r="Y580" s="145"/>
      <c r="Z580" s="145"/>
    </row>
    <row r="581" customFormat="false" ht="15.75" hidden="false" customHeight="true" outlineLevel="0" collapsed="false">
      <c r="A581" s="145"/>
      <c r="B581" s="145"/>
      <c r="C581" s="145"/>
      <c r="D581" s="145"/>
      <c r="E581" s="145"/>
      <c r="F581" s="145"/>
      <c r="G581" s="145"/>
      <c r="H581" s="145"/>
      <c r="I581" s="145"/>
      <c r="J581" s="145"/>
      <c r="K581" s="145"/>
      <c r="L581" s="145"/>
      <c r="M581" s="145"/>
      <c r="N581" s="145"/>
      <c r="O581" s="145"/>
      <c r="P581" s="145"/>
      <c r="Q581" s="145"/>
      <c r="R581" s="145"/>
      <c r="S581" s="145"/>
      <c r="T581" s="145"/>
      <c r="U581" s="145"/>
      <c r="V581" s="145"/>
      <c r="W581" s="145"/>
      <c r="X581" s="145"/>
      <c r="Y581" s="145"/>
      <c r="Z581" s="145"/>
    </row>
    <row r="582" customFormat="false" ht="15.75" hidden="false" customHeight="true" outlineLevel="0" collapsed="false">
      <c r="A582" s="145"/>
      <c r="B582" s="145"/>
      <c r="C582" s="145"/>
      <c r="D582" s="145"/>
      <c r="E582" s="145"/>
      <c r="F582" s="145"/>
      <c r="G582" s="145"/>
      <c r="H582" s="145"/>
      <c r="I582" s="145"/>
      <c r="J582" s="145"/>
      <c r="K582" s="145"/>
      <c r="L582" s="145"/>
      <c r="M582" s="145"/>
      <c r="N582" s="145"/>
      <c r="O582" s="145"/>
      <c r="P582" s="145"/>
      <c r="Q582" s="145"/>
      <c r="R582" s="145"/>
      <c r="S582" s="145"/>
      <c r="T582" s="145"/>
      <c r="U582" s="145"/>
      <c r="V582" s="145"/>
      <c r="W582" s="145"/>
      <c r="X582" s="145"/>
      <c r="Y582" s="145"/>
      <c r="Z582" s="145"/>
    </row>
    <row r="583" customFormat="false" ht="15.75" hidden="false" customHeight="true" outlineLevel="0" collapsed="false">
      <c r="A583" s="145"/>
      <c r="B583" s="145"/>
      <c r="C583" s="145"/>
      <c r="D583" s="145"/>
      <c r="E583" s="145"/>
      <c r="F583" s="145"/>
      <c r="G583" s="145"/>
      <c r="H583" s="145"/>
      <c r="I583" s="145"/>
      <c r="J583" s="145"/>
      <c r="K583" s="145"/>
      <c r="L583" s="145"/>
      <c r="M583" s="145"/>
      <c r="N583" s="145"/>
      <c r="O583" s="145"/>
      <c r="P583" s="145"/>
      <c r="Q583" s="145"/>
      <c r="R583" s="145"/>
      <c r="S583" s="145"/>
      <c r="T583" s="145"/>
      <c r="U583" s="145"/>
      <c r="V583" s="145"/>
      <c r="W583" s="145"/>
      <c r="X583" s="145"/>
      <c r="Y583" s="145"/>
      <c r="Z583" s="145"/>
    </row>
    <row r="584" customFormat="false" ht="15.75" hidden="false" customHeight="true" outlineLevel="0" collapsed="false">
      <c r="A584" s="145"/>
      <c r="B584" s="145"/>
      <c r="C584" s="145"/>
      <c r="D584" s="145"/>
      <c r="E584" s="145"/>
      <c r="F584" s="145"/>
      <c r="G584" s="145"/>
      <c r="H584" s="145"/>
      <c r="I584" s="145"/>
      <c r="J584" s="145"/>
      <c r="K584" s="145"/>
      <c r="L584" s="145"/>
      <c r="M584" s="145"/>
      <c r="N584" s="145"/>
      <c r="O584" s="145"/>
      <c r="P584" s="145"/>
      <c r="Q584" s="145"/>
      <c r="R584" s="145"/>
      <c r="S584" s="145"/>
      <c r="T584" s="145"/>
      <c r="U584" s="145"/>
      <c r="V584" s="145"/>
      <c r="W584" s="145"/>
      <c r="X584" s="145"/>
      <c r="Y584" s="145"/>
      <c r="Z584" s="145"/>
    </row>
    <row r="585" customFormat="false" ht="15.75" hidden="false" customHeight="true" outlineLevel="0" collapsed="false">
      <c r="A585" s="145"/>
      <c r="B585" s="145"/>
      <c r="C585" s="145"/>
      <c r="D585" s="145"/>
      <c r="E585" s="145"/>
      <c r="F585" s="145"/>
      <c r="G585" s="145"/>
      <c r="H585" s="145"/>
      <c r="I585" s="145"/>
      <c r="J585" s="145"/>
      <c r="K585" s="145"/>
      <c r="L585" s="145"/>
      <c r="M585" s="145"/>
      <c r="N585" s="145"/>
      <c r="O585" s="145"/>
      <c r="P585" s="145"/>
      <c r="Q585" s="145"/>
      <c r="R585" s="145"/>
      <c r="S585" s="145"/>
      <c r="T585" s="145"/>
      <c r="U585" s="145"/>
      <c r="V585" s="145"/>
      <c r="W585" s="145"/>
      <c r="X585" s="145"/>
      <c r="Y585" s="145"/>
      <c r="Z585" s="145"/>
    </row>
    <row r="586" customFormat="false" ht="15.75" hidden="false" customHeight="true" outlineLevel="0" collapsed="false">
      <c r="A586" s="145"/>
      <c r="B586" s="145"/>
      <c r="C586" s="145"/>
      <c r="D586" s="145"/>
      <c r="E586" s="145"/>
      <c r="F586" s="145"/>
      <c r="G586" s="145"/>
      <c r="H586" s="145"/>
      <c r="I586" s="145"/>
      <c r="J586" s="145"/>
      <c r="K586" s="145"/>
      <c r="L586" s="145"/>
      <c r="M586" s="145"/>
      <c r="N586" s="145"/>
      <c r="O586" s="145"/>
      <c r="P586" s="145"/>
      <c r="Q586" s="145"/>
      <c r="R586" s="145"/>
      <c r="S586" s="145"/>
      <c r="T586" s="145"/>
      <c r="U586" s="145"/>
      <c r="V586" s="145"/>
      <c r="W586" s="145"/>
      <c r="X586" s="145"/>
      <c r="Y586" s="145"/>
      <c r="Z586" s="145"/>
    </row>
    <row r="587" customFormat="false" ht="15.75" hidden="false" customHeight="true" outlineLevel="0" collapsed="false">
      <c r="A587" s="145"/>
      <c r="B587" s="145"/>
      <c r="C587" s="145"/>
      <c r="D587" s="145"/>
      <c r="E587" s="145"/>
      <c r="F587" s="145"/>
      <c r="G587" s="145"/>
      <c r="H587" s="145"/>
      <c r="I587" s="145"/>
      <c r="J587" s="145"/>
      <c r="K587" s="145"/>
      <c r="L587" s="145"/>
      <c r="M587" s="145"/>
      <c r="N587" s="145"/>
      <c r="O587" s="145"/>
      <c r="P587" s="145"/>
      <c r="Q587" s="145"/>
      <c r="R587" s="145"/>
      <c r="S587" s="145"/>
      <c r="T587" s="145"/>
      <c r="U587" s="145"/>
      <c r="V587" s="145"/>
      <c r="W587" s="145"/>
      <c r="X587" s="145"/>
      <c r="Y587" s="145"/>
      <c r="Z587" s="145"/>
    </row>
    <row r="588" customFormat="false" ht="15.75" hidden="false" customHeight="true" outlineLevel="0" collapsed="false">
      <c r="A588" s="145"/>
      <c r="B588" s="145"/>
      <c r="C588" s="145"/>
      <c r="D588" s="145"/>
      <c r="E588" s="145"/>
      <c r="F588" s="145"/>
      <c r="G588" s="145"/>
      <c r="H588" s="145"/>
      <c r="I588" s="145"/>
      <c r="J588" s="145"/>
      <c r="K588" s="145"/>
      <c r="L588" s="145"/>
      <c r="M588" s="145"/>
      <c r="N588" s="145"/>
      <c r="O588" s="145"/>
      <c r="P588" s="145"/>
      <c r="Q588" s="145"/>
      <c r="R588" s="145"/>
      <c r="S588" s="145"/>
      <c r="T588" s="145"/>
      <c r="U588" s="145"/>
      <c r="V588" s="145"/>
      <c r="W588" s="145"/>
      <c r="X588" s="145"/>
      <c r="Y588" s="145"/>
      <c r="Z588" s="145"/>
    </row>
    <row r="589" customFormat="false" ht="15.75" hidden="false" customHeight="true" outlineLevel="0" collapsed="false">
      <c r="A589" s="145"/>
      <c r="B589" s="145"/>
      <c r="C589" s="145"/>
      <c r="D589" s="145"/>
      <c r="E589" s="145"/>
      <c r="F589" s="145"/>
      <c r="G589" s="145"/>
      <c r="H589" s="145"/>
      <c r="I589" s="145"/>
      <c r="J589" s="145"/>
      <c r="K589" s="145"/>
      <c r="L589" s="145"/>
      <c r="M589" s="145"/>
      <c r="N589" s="145"/>
      <c r="O589" s="145"/>
      <c r="P589" s="145"/>
      <c r="Q589" s="145"/>
      <c r="R589" s="145"/>
      <c r="S589" s="145"/>
      <c r="T589" s="145"/>
      <c r="U589" s="145"/>
      <c r="V589" s="145"/>
      <c r="W589" s="145"/>
      <c r="X589" s="145"/>
      <c r="Y589" s="145"/>
      <c r="Z589" s="145"/>
    </row>
    <row r="590" customFormat="false" ht="15.75" hidden="false" customHeight="true" outlineLevel="0" collapsed="false">
      <c r="A590" s="145"/>
      <c r="B590" s="145"/>
      <c r="C590" s="145"/>
      <c r="D590" s="145"/>
      <c r="E590" s="145"/>
      <c r="F590" s="145"/>
      <c r="G590" s="145"/>
      <c r="H590" s="145"/>
      <c r="I590" s="145"/>
      <c r="J590" s="145"/>
      <c r="K590" s="145"/>
      <c r="L590" s="145"/>
      <c r="M590" s="145"/>
      <c r="N590" s="145"/>
      <c r="O590" s="145"/>
      <c r="P590" s="145"/>
      <c r="Q590" s="145"/>
      <c r="R590" s="145"/>
      <c r="S590" s="145"/>
      <c r="T590" s="145"/>
      <c r="U590" s="145"/>
      <c r="V590" s="145"/>
      <c r="W590" s="145"/>
      <c r="X590" s="145"/>
      <c r="Y590" s="145"/>
      <c r="Z590" s="145"/>
    </row>
    <row r="591" customFormat="false" ht="15.75" hidden="false" customHeight="true" outlineLevel="0" collapsed="false">
      <c r="A591" s="145"/>
      <c r="B591" s="145"/>
      <c r="C591" s="145"/>
      <c r="D591" s="145"/>
      <c r="E591" s="145"/>
      <c r="F591" s="145"/>
      <c r="G591" s="145"/>
      <c r="H591" s="145"/>
      <c r="I591" s="145"/>
      <c r="J591" s="145"/>
      <c r="K591" s="145"/>
      <c r="L591" s="145"/>
      <c r="M591" s="145"/>
      <c r="N591" s="145"/>
      <c r="O591" s="145"/>
      <c r="P591" s="145"/>
      <c r="Q591" s="145"/>
      <c r="R591" s="145"/>
      <c r="S591" s="145"/>
      <c r="T591" s="145"/>
      <c r="U591" s="145"/>
      <c r="V591" s="145"/>
      <c r="W591" s="145"/>
      <c r="X591" s="145"/>
      <c r="Y591" s="145"/>
      <c r="Z591" s="145"/>
    </row>
    <row r="592" customFormat="false" ht="15.75" hidden="false" customHeight="true" outlineLevel="0" collapsed="false">
      <c r="A592" s="145"/>
      <c r="B592" s="145"/>
      <c r="C592" s="145"/>
      <c r="D592" s="145"/>
      <c r="E592" s="145"/>
      <c r="F592" s="145"/>
      <c r="G592" s="145"/>
      <c r="H592" s="145"/>
      <c r="I592" s="145"/>
      <c r="J592" s="145"/>
      <c r="K592" s="145"/>
      <c r="L592" s="145"/>
      <c r="M592" s="145"/>
      <c r="N592" s="145"/>
      <c r="O592" s="145"/>
      <c r="P592" s="145"/>
      <c r="Q592" s="145"/>
      <c r="R592" s="145"/>
      <c r="S592" s="145"/>
      <c r="T592" s="145"/>
      <c r="U592" s="145"/>
      <c r="V592" s="145"/>
      <c r="W592" s="145"/>
      <c r="X592" s="145"/>
      <c r="Y592" s="145"/>
      <c r="Z592" s="145"/>
    </row>
    <row r="593" customFormat="false" ht="15.75" hidden="false" customHeight="true" outlineLevel="0" collapsed="false">
      <c r="A593" s="145"/>
      <c r="B593" s="145"/>
      <c r="C593" s="145"/>
      <c r="D593" s="145"/>
      <c r="E593" s="145"/>
      <c r="F593" s="145"/>
      <c r="G593" s="145"/>
      <c r="H593" s="145"/>
      <c r="I593" s="145"/>
      <c r="J593" s="145"/>
      <c r="K593" s="145"/>
      <c r="L593" s="145"/>
      <c r="M593" s="145"/>
      <c r="N593" s="145"/>
      <c r="O593" s="145"/>
      <c r="P593" s="145"/>
      <c r="Q593" s="145"/>
      <c r="R593" s="145"/>
      <c r="S593" s="145"/>
      <c r="T593" s="145"/>
      <c r="U593" s="145"/>
      <c r="V593" s="145"/>
      <c r="W593" s="145"/>
      <c r="X593" s="145"/>
      <c r="Y593" s="145"/>
      <c r="Z593" s="145"/>
    </row>
    <row r="594" customFormat="false" ht="15.75" hidden="false" customHeight="true" outlineLevel="0" collapsed="false">
      <c r="A594" s="145"/>
      <c r="B594" s="145"/>
      <c r="C594" s="145"/>
      <c r="D594" s="145"/>
      <c r="E594" s="145"/>
      <c r="F594" s="145"/>
      <c r="G594" s="145"/>
      <c r="H594" s="145"/>
      <c r="I594" s="145"/>
      <c r="J594" s="145"/>
      <c r="K594" s="145"/>
      <c r="L594" s="145"/>
      <c r="M594" s="145"/>
      <c r="N594" s="145"/>
      <c r="O594" s="145"/>
      <c r="P594" s="145"/>
      <c r="Q594" s="145"/>
      <c r="R594" s="145"/>
      <c r="S594" s="145"/>
      <c r="T594" s="145"/>
      <c r="U594" s="145"/>
      <c r="V594" s="145"/>
      <c r="W594" s="145"/>
      <c r="X594" s="145"/>
      <c r="Y594" s="145"/>
      <c r="Z594" s="145"/>
    </row>
    <row r="595" customFormat="false" ht="15.75" hidden="false" customHeight="true" outlineLevel="0" collapsed="false">
      <c r="A595" s="145"/>
      <c r="B595" s="145"/>
      <c r="C595" s="145"/>
      <c r="D595" s="145"/>
      <c r="E595" s="145"/>
      <c r="F595" s="145"/>
      <c r="G595" s="145"/>
      <c r="H595" s="145"/>
      <c r="I595" s="145"/>
      <c r="J595" s="145"/>
      <c r="K595" s="145"/>
      <c r="L595" s="145"/>
      <c r="M595" s="145"/>
      <c r="N595" s="145"/>
      <c r="O595" s="145"/>
      <c r="P595" s="145"/>
      <c r="Q595" s="145"/>
      <c r="R595" s="145"/>
      <c r="S595" s="145"/>
      <c r="T595" s="145"/>
      <c r="U595" s="145"/>
      <c r="V595" s="145"/>
      <c r="W595" s="145"/>
      <c r="X595" s="145"/>
      <c r="Y595" s="145"/>
      <c r="Z595" s="145"/>
    </row>
    <row r="596" customFormat="false" ht="15.75" hidden="false" customHeight="true" outlineLevel="0" collapsed="false">
      <c r="A596" s="145"/>
      <c r="B596" s="145"/>
      <c r="C596" s="145"/>
      <c r="D596" s="145"/>
      <c r="E596" s="145"/>
      <c r="F596" s="145"/>
      <c r="G596" s="145"/>
      <c r="H596" s="145"/>
      <c r="I596" s="145"/>
      <c r="J596" s="145"/>
      <c r="K596" s="145"/>
      <c r="L596" s="145"/>
      <c r="M596" s="145"/>
      <c r="N596" s="145"/>
      <c r="O596" s="145"/>
      <c r="P596" s="145"/>
      <c r="Q596" s="145"/>
      <c r="R596" s="145"/>
      <c r="S596" s="145"/>
      <c r="T596" s="145"/>
      <c r="U596" s="145"/>
      <c r="V596" s="145"/>
      <c r="W596" s="145"/>
      <c r="X596" s="145"/>
      <c r="Y596" s="145"/>
      <c r="Z596" s="145"/>
    </row>
    <row r="597" customFormat="false" ht="15.75" hidden="false" customHeight="true" outlineLevel="0" collapsed="false">
      <c r="A597" s="145"/>
      <c r="B597" s="145"/>
      <c r="C597" s="145"/>
      <c r="D597" s="145"/>
      <c r="E597" s="145"/>
      <c r="F597" s="145"/>
      <c r="G597" s="145"/>
      <c r="H597" s="145"/>
      <c r="I597" s="145"/>
      <c r="J597" s="145"/>
      <c r="K597" s="145"/>
      <c r="L597" s="145"/>
      <c r="M597" s="145"/>
      <c r="N597" s="145"/>
      <c r="O597" s="145"/>
      <c r="P597" s="145"/>
      <c r="Q597" s="145"/>
      <c r="R597" s="145"/>
      <c r="S597" s="145"/>
      <c r="T597" s="145"/>
      <c r="U597" s="145"/>
      <c r="V597" s="145"/>
      <c r="W597" s="145"/>
      <c r="X597" s="145"/>
      <c r="Y597" s="145"/>
      <c r="Z597" s="145"/>
    </row>
    <row r="598" customFormat="false" ht="15.75" hidden="false" customHeight="true" outlineLevel="0" collapsed="false">
      <c r="A598" s="145"/>
      <c r="B598" s="145"/>
      <c r="C598" s="145"/>
      <c r="D598" s="145"/>
      <c r="E598" s="145"/>
      <c r="F598" s="145"/>
      <c r="G598" s="145"/>
      <c r="H598" s="145"/>
      <c r="I598" s="145"/>
      <c r="J598" s="145"/>
      <c r="K598" s="145"/>
      <c r="L598" s="145"/>
      <c r="M598" s="145"/>
      <c r="N598" s="145"/>
      <c r="O598" s="145"/>
      <c r="P598" s="145"/>
      <c r="Q598" s="145"/>
      <c r="R598" s="145"/>
      <c r="S598" s="145"/>
      <c r="T598" s="145"/>
      <c r="U598" s="145"/>
      <c r="V598" s="145"/>
      <c r="W598" s="145"/>
      <c r="X598" s="145"/>
      <c r="Y598" s="145"/>
      <c r="Z598" s="145"/>
    </row>
    <row r="599" customFormat="false" ht="15.75" hidden="false" customHeight="true" outlineLevel="0" collapsed="false">
      <c r="A599" s="145"/>
      <c r="B599" s="145"/>
      <c r="C599" s="145"/>
      <c r="D599" s="145"/>
      <c r="E599" s="145"/>
      <c r="F599" s="145"/>
      <c r="G599" s="145"/>
      <c r="H599" s="145"/>
      <c r="I599" s="145"/>
      <c r="J599" s="145"/>
      <c r="K599" s="145"/>
      <c r="L599" s="145"/>
      <c r="M599" s="145"/>
      <c r="N599" s="145"/>
      <c r="O599" s="145"/>
      <c r="P599" s="145"/>
      <c r="Q599" s="145"/>
      <c r="R599" s="145"/>
      <c r="S599" s="145"/>
      <c r="T599" s="145"/>
      <c r="U599" s="145"/>
      <c r="V599" s="145"/>
      <c r="W599" s="145"/>
      <c r="X599" s="145"/>
      <c r="Y599" s="145"/>
      <c r="Z599" s="145"/>
    </row>
    <row r="600" customFormat="false" ht="15.75" hidden="false" customHeight="true" outlineLevel="0" collapsed="false">
      <c r="A600" s="145"/>
      <c r="B600" s="145"/>
      <c r="C600" s="145"/>
      <c r="D600" s="145"/>
      <c r="E600" s="145"/>
      <c r="F600" s="145"/>
      <c r="G600" s="145"/>
      <c r="H600" s="145"/>
      <c r="I600" s="145"/>
      <c r="J600" s="145"/>
      <c r="K600" s="145"/>
      <c r="L600" s="145"/>
      <c r="M600" s="145"/>
      <c r="N600" s="145"/>
      <c r="O600" s="145"/>
      <c r="P600" s="145"/>
      <c r="Q600" s="145"/>
      <c r="R600" s="145"/>
      <c r="S600" s="145"/>
      <c r="T600" s="145"/>
      <c r="U600" s="145"/>
      <c r="V600" s="145"/>
      <c r="W600" s="145"/>
      <c r="X600" s="145"/>
      <c r="Y600" s="145"/>
      <c r="Z600" s="145"/>
    </row>
    <row r="601" customFormat="false" ht="15.75" hidden="false" customHeight="true" outlineLevel="0" collapsed="false">
      <c r="A601" s="145"/>
      <c r="B601" s="145"/>
      <c r="C601" s="145"/>
      <c r="D601" s="145"/>
      <c r="E601" s="145"/>
      <c r="F601" s="145"/>
      <c r="G601" s="145"/>
      <c r="H601" s="145"/>
      <c r="I601" s="145"/>
      <c r="J601" s="145"/>
      <c r="K601" s="145"/>
      <c r="L601" s="145"/>
      <c r="M601" s="145"/>
      <c r="N601" s="145"/>
      <c r="O601" s="145"/>
      <c r="P601" s="145"/>
      <c r="Q601" s="145"/>
      <c r="R601" s="145"/>
      <c r="S601" s="145"/>
      <c r="T601" s="145"/>
      <c r="U601" s="145"/>
      <c r="V601" s="145"/>
      <c r="W601" s="145"/>
      <c r="X601" s="145"/>
      <c r="Y601" s="145"/>
      <c r="Z601" s="145"/>
    </row>
    <row r="602" customFormat="false" ht="15.75" hidden="false" customHeight="true" outlineLevel="0" collapsed="false">
      <c r="A602" s="145"/>
      <c r="B602" s="145"/>
      <c r="C602" s="145"/>
      <c r="D602" s="145"/>
      <c r="E602" s="145"/>
      <c r="F602" s="145"/>
      <c r="G602" s="145"/>
      <c r="H602" s="145"/>
      <c r="I602" s="145"/>
      <c r="J602" s="145"/>
      <c r="K602" s="145"/>
      <c r="L602" s="145"/>
      <c r="M602" s="145"/>
      <c r="N602" s="145"/>
      <c r="O602" s="145"/>
      <c r="P602" s="145"/>
      <c r="Q602" s="145"/>
      <c r="R602" s="145"/>
      <c r="S602" s="145"/>
      <c r="T602" s="145"/>
      <c r="U602" s="145"/>
      <c r="V602" s="145"/>
      <c r="W602" s="145"/>
      <c r="X602" s="145"/>
      <c r="Y602" s="145"/>
      <c r="Z602" s="145"/>
    </row>
    <row r="603" customFormat="false" ht="15.75" hidden="false" customHeight="true" outlineLevel="0" collapsed="false">
      <c r="A603" s="145"/>
      <c r="B603" s="145"/>
      <c r="C603" s="145"/>
      <c r="D603" s="145"/>
      <c r="E603" s="145"/>
      <c r="F603" s="145"/>
      <c r="G603" s="145"/>
      <c r="H603" s="145"/>
      <c r="I603" s="145"/>
      <c r="J603" s="145"/>
      <c r="K603" s="145"/>
      <c r="L603" s="145"/>
      <c r="M603" s="145"/>
      <c r="N603" s="145"/>
      <c r="O603" s="145"/>
      <c r="P603" s="145"/>
      <c r="Q603" s="145"/>
      <c r="R603" s="145"/>
      <c r="S603" s="145"/>
      <c r="T603" s="145"/>
      <c r="U603" s="145"/>
      <c r="V603" s="145"/>
      <c r="W603" s="145"/>
      <c r="X603" s="145"/>
      <c r="Y603" s="145"/>
      <c r="Z603" s="145"/>
    </row>
    <row r="604" customFormat="false" ht="15.75" hidden="false" customHeight="true" outlineLevel="0" collapsed="false">
      <c r="A604" s="145"/>
      <c r="B604" s="145"/>
      <c r="C604" s="145"/>
      <c r="D604" s="145"/>
      <c r="E604" s="145"/>
      <c r="F604" s="145"/>
      <c r="G604" s="145"/>
      <c r="H604" s="145"/>
      <c r="I604" s="145"/>
      <c r="J604" s="145"/>
      <c r="K604" s="145"/>
      <c r="L604" s="145"/>
      <c r="M604" s="145"/>
      <c r="N604" s="145"/>
      <c r="O604" s="145"/>
      <c r="P604" s="145"/>
      <c r="Q604" s="145"/>
      <c r="R604" s="145"/>
      <c r="S604" s="145"/>
      <c r="T604" s="145"/>
      <c r="U604" s="145"/>
      <c r="V604" s="145"/>
      <c r="W604" s="145"/>
      <c r="X604" s="145"/>
      <c r="Y604" s="145"/>
      <c r="Z604" s="145"/>
    </row>
    <row r="605" customFormat="false" ht="15.75" hidden="false" customHeight="true" outlineLevel="0" collapsed="false">
      <c r="A605" s="145"/>
      <c r="B605" s="145"/>
      <c r="C605" s="145"/>
      <c r="D605" s="145"/>
      <c r="E605" s="145"/>
      <c r="F605" s="145"/>
      <c r="G605" s="145"/>
      <c r="H605" s="145"/>
      <c r="I605" s="145"/>
      <c r="J605" s="145"/>
      <c r="K605" s="145"/>
      <c r="L605" s="145"/>
      <c r="M605" s="145"/>
      <c r="N605" s="145"/>
      <c r="O605" s="145"/>
      <c r="P605" s="145"/>
      <c r="Q605" s="145"/>
      <c r="R605" s="145"/>
      <c r="S605" s="145"/>
      <c r="T605" s="145"/>
      <c r="U605" s="145"/>
      <c r="V605" s="145"/>
      <c r="W605" s="145"/>
      <c r="X605" s="145"/>
      <c r="Y605" s="145"/>
      <c r="Z605" s="145"/>
    </row>
    <row r="606" customFormat="false" ht="15.75" hidden="false" customHeight="true" outlineLevel="0" collapsed="false">
      <c r="A606" s="145"/>
      <c r="B606" s="145"/>
      <c r="C606" s="145"/>
      <c r="D606" s="145"/>
      <c r="E606" s="145"/>
      <c r="F606" s="145"/>
      <c r="G606" s="145"/>
      <c r="H606" s="145"/>
      <c r="I606" s="145"/>
      <c r="J606" s="145"/>
      <c r="K606" s="145"/>
      <c r="L606" s="145"/>
      <c r="M606" s="145"/>
      <c r="N606" s="145"/>
      <c r="O606" s="145"/>
      <c r="P606" s="145"/>
      <c r="Q606" s="145"/>
      <c r="R606" s="145"/>
      <c r="S606" s="145"/>
      <c r="T606" s="145"/>
      <c r="U606" s="145"/>
      <c r="V606" s="145"/>
      <c r="W606" s="145"/>
      <c r="X606" s="145"/>
      <c r="Y606" s="145"/>
      <c r="Z606" s="145"/>
    </row>
    <row r="607" customFormat="false" ht="15.75" hidden="false" customHeight="true" outlineLevel="0" collapsed="false">
      <c r="A607" s="145"/>
      <c r="B607" s="145"/>
      <c r="C607" s="145"/>
      <c r="D607" s="145"/>
      <c r="E607" s="145"/>
      <c r="F607" s="145"/>
      <c r="G607" s="145"/>
      <c r="H607" s="145"/>
      <c r="I607" s="145"/>
      <c r="J607" s="145"/>
      <c r="K607" s="145"/>
      <c r="L607" s="145"/>
      <c r="M607" s="145"/>
      <c r="N607" s="145"/>
      <c r="O607" s="145"/>
      <c r="P607" s="145"/>
      <c r="Q607" s="145"/>
      <c r="R607" s="145"/>
      <c r="S607" s="145"/>
      <c r="T607" s="145"/>
      <c r="U607" s="145"/>
      <c r="V607" s="145"/>
      <c r="W607" s="145"/>
      <c r="X607" s="145"/>
      <c r="Y607" s="145"/>
      <c r="Z607" s="145"/>
    </row>
    <row r="608" customFormat="false" ht="15.75" hidden="false" customHeight="true" outlineLevel="0" collapsed="false">
      <c r="A608" s="145"/>
      <c r="B608" s="145"/>
      <c r="C608" s="145"/>
      <c r="D608" s="145"/>
      <c r="E608" s="145"/>
      <c r="F608" s="145"/>
      <c r="G608" s="145"/>
      <c r="H608" s="145"/>
      <c r="I608" s="145"/>
      <c r="J608" s="145"/>
      <c r="K608" s="145"/>
      <c r="L608" s="145"/>
      <c r="M608" s="145"/>
      <c r="N608" s="145"/>
      <c r="O608" s="145"/>
      <c r="P608" s="145"/>
      <c r="Q608" s="145"/>
      <c r="R608" s="145"/>
      <c r="S608" s="145"/>
      <c r="T608" s="145"/>
      <c r="U608" s="145"/>
      <c r="V608" s="145"/>
      <c r="W608" s="145"/>
      <c r="X608" s="145"/>
      <c r="Y608" s="145"/>
      <c r="Z608" s="145"/>
    </row>
    <row r="609" customFormat="false" ht="15.75" hidden="false" customHeight="true" outlineLevel="0" collapsed="false">
      <c r="A609" s="145"/>
      <c r="B609" s="145"/>
      <c r="C609" s="145"/>
      <c r="D609" s="145"/>
      <c r="E609" s="145"/>
      <c r="F609" s="145"/>
      <c r="G609" s="145"/>
      <c r="H609" s="145"/>
      <c r="I609" s="145"/>
      <c r="J609" s="145"/>
      <c r="K609" s="145"/>
      <c r="L609" s="145"/>
      <c r="M609" s="145"/>
      <c r="N609" s="145"/>
      <c r="O609" s="145"/>
      <c r="P609" s="145"/>
      <c r="Q609" s="145"/>
      <c r="R609" s="145"/>
      <c r="S609" s="145"/>
      <c r="T609" s="145"/>
      <c r="U609" s="145"/>
      <c r="V609" s="145"/>
      <c r="W609" s="145"/>
      <c r="X609" s="145"/>
      <c r="Y609" s="145"/>
      <c r="Z609" s="145"/>
    </row>
    <row r="610" customFormat="false" ht="15.75" hidden="false" customHeight="true" outlineLevel="0" collapsed="false">
      <c r="A610" s="145"/>
      <c r="B610" s="145"/>
      <c r="C610" s="145"/>
      <c r="D610" s="145"/>
      <c r="E610" s="145"/>
      <c r="F610" s="145"/>
      <c r="G610" s="145"/>
      <c r="H610" s="145"/>
      <c r="I610" s="145"/>
      <c r="J610" s="145"/>
      <c r="K610" s="145"/>
      <c r="L610" s="145"/>
      <c r="M610" s="145"/>
      <c r="N610" s="145"/>
      <c r="O610" s="145"/>
      <c r="P610" s="145"/>
      <c r="Q610" s="145"/>
      <c r="R610" s="145"/>
      <c r="S610" s="145"/>
      <c r="T610" s="145"/>
      <c r="U610" s="145"/>
      <c r="V610" s="145"/>
      <c r="W610" s="145"/>
      <c r="X610" s="145"/>
      <c r="Y610" s="145"/>
      <c r="Z610" s="145"/>
    </row>
    <row r="611" customFormat="false" ht="15.75" hidden="false" customHeight="true" outlineLevel="0" collapsed="false">
      <c r="A611" s="145"/>
      <c r="B611" s="145"/>
      <c r="C611" s="145"/>
      <c r="D611" s="145"/>
      <c r="E611" s="145"/>
      <c r="F611" s="145"/>
      <c r="G611" s="145"/>
      <c r="H611" s="145"/>
      <c r="I611" s="145"/>
      <c r="J611" s="145"/>
      <c r="K611" s="145"/>
      <c r="L611" s="145"/>
      <c r="M611" s="145"/>
      <c r="N611" s="145"/>
      <c r="O611" s="145"/>
      <c r="P611" s="145"/>
      <c r="Q611" s="145"/>
      <c r="R611" s="145"/>
      <c r="S611" s="145"/>
      <c r="T611" s="145"/>
      <c r="U611" s="145"/>
      <c r="V611" s="145"/>
      <c r="W611" s="145"/>
      <c r="X611" s="145"/>
      <c r="Y611" s="145"/>
      <c r="Z611" s="145"/>
    </row>
    <row r="612" customFormat="false" ht="15.75" hidden="false" customHeight="true" outlineLevel="0" collapsed="false">
      <c r="A612" s="145"/>
      <c r="B612" s="145"/>
      <c r="C612" s="145"/>
      <c r="D612" s="145"/>
      <c r="E612" s="145"/>
      <c r="F612" s="145"/>
      <c r="G612" s="145"/>
      <c r="H612" s="145"/>
      <c r="I612" s="145"/>
      <c r="J612" s="145"/>
      <c r="K612" s="145"/>
      <c r="L612" s="145"/>
      <c r="M612" s="145"/>
      <c r="N612" s="145"/>
      <c r="O612" s="145"/>
      <c r="P612" s="145"/>
      <c r="Q612" s="145"/>
      <c r="R612" s="145"/>
      <c r="S612" s="145"/>
      <c r="T612" s="145"/>
      <c r="U612" s="145"/>
      <c r="V612" s="145"/>
      <c r="W612" s="145"/>
      <c r="X612" s="145"/>
      <c r="Y612" s="145"/>
      <c r="Z612" s="145"/>
    </row>
    <row r="613" customFormat="false" ht="15.75" hidden="false" customHeight="true" outlineLevel="0" collapsed="false">
      <c r="A613" s="145"/>
      <c r="B613" s="145"/>
      <c r="C613" s="145"/>
      <c r="D613" s="145"/>
      <c r="E613" s="145"/>
      <c r="F613" s="145"/>
      <c r="G613" s="145"/>
      <c r="H613" s="145"/>
      <c r="I613" s="145"/>
      <c r="J613" s="145"/>
      <c r="K613" s="145"/>
      <c r="L613" s="145"/>
      <c r="M613" s="145"/>
      <c r="N613" s="145"/>
      <c r="O613" s="145"/>
      <c r="P613" s="145"/>
      <c r="Q613" s="145"/>
      <c r="R613" s="145"/>
      <c r="S613" s="145"/>
      <c r="T613" s="145"/>
      <c r="U613" s="145"/>
      <c r="V613" s="145"/>
      <c r="W613" s="145"/>
      <c r="X613" s="145"/>
      <c r="Y613" s="145"/>
      <c r="Z613" s="145"/>
    </row>
    <row r="614" customFormat="false" ht="15.75" hidden="false" customHeight="true" outlineLevel="0" collapsed="false">
      <c r="A614" s="145"/>
      <c r="B614" s="145"/>
      <c r="C614" s="145"/>
      <c r="D614" s="145"/>
      <c r="E614" s="145"/>
      <c r="F614" s="145"/>
      <c r="G614" s="145"/>
      <c r="H614" s="145"/>
      <c r="I614" s="145"/>
      <c r="J614" s="145"/>
      <c r="K614" s="145"/>
      <c r="L614" s="145"/>
      <c r="M614" s="145"/>
      <c r="N614" s="145"/>
      <c r="O614" s="145"/>
      <c r="P614" s="145"/>
      <c r="Q614" s="145"/>
      <c r="R614" s="145"/>
      <c r="S614" s="145"/>
      <c r="T614" s="145"/>
      <c r="U614" s="145"/>
      <c r="V614" s="145"/>
      <c r="W614" s="145"/>
      <c r="X614" s="145"/>
      <c r="Y614" s="145"/>
      <c r="Z614" s="145"/>
    </row>
    <row r="615" customFormat="false" ht="15.75" hidden="false" customHeight="true" outlineLevel="0" collapsed="false">
      <c r="A615" s="145"/>
      <c r="B615" s="145"/>
      <c r="C615" s="145"/>
      <c r="D615" s="145"/>
      <c r="E615" s="145"/>
      <c r="F615" s="145"/>
      <c r="G615" s="145"/>
      <c r="H615" s="145"/>
      <c r="I615" s="145"/>
      <c r="J615" s="145"/>
      <c r="K615" s="145"/>
      <c r="L615" s="145"/>
      <c r="M615" s="145"/>
      <c r="N615" s="145"/>
      <c r="O615" s="145"/>
      <c r="P615" s="145"/>
      <c r="Q615" s="145"/>
      <c r="R615" s="145"/>
      <c r="S615" s="145"/>
      <c r="T615" s="145"/>
      <c r="U615" s="145"/>
      <c r="V615" s="145"/>
      <c r="W615" s="145"/>
      <c r="X615" s="145"/>
      <c r="Y615" s="145"/>
      <c r="Z615" s="145"/>
    </row>
    <row r="616" customFormat="false" ht="15.75" hidden="false" customHeight="true" outlineLevel="0" collapsed="false">
      <c r="A616" s="145"/>
      <c r="B616" s="145"/>
      <c r="C616" s="145"/>
      <c r="D616" s="145"/>
      <c r="E616" s="145"/>
      <c r="F616" s="145"/>
      <c r="G616" s="145"/>
      <c r="H616" s="145"/>
      <c r="I616" s="145"/>
      <c r="J616" s="145"/>
      <c r="K616" s="145"/>
      <c r="L616" s="145"/>
      <c r="M616" s="145"/>
      <c r="N616" s="145"/>
      <c r="O616" s="145"/>
      <c r="P616" s="145"/>
      <c r="Q616" s="145"/>
      <c r="R616" s="145"/>
      <c r="S616" s="145"/>
      <c r="T616" s="145"/>
      <c r="U616" s="145"/>
      <c r="V616" s="145"/>
      <c r="W616" s="145"/>
      <c r="X616" s="145"/>
      <c r="Y616" s="145"/>
      <c r="Z616" s="145"/>
    </row>
    <row r="617" customFormat="false" ht="15.75" hidden="false" customHeight="true" outlineLevel="0" collapsed="false">
      <c r="A617" s="145"/>
      <c r="B617" s="145"/>
      <c r="C617" s="145"/>
      <c r="D617" s="145"/>
      <c r="E617" s="145"/>
      <c r="F617" s="145"/>
      <c r="G617" s="145"/>
      <c r="H617" s="145"/>
      <c r="I617" s="145"/>
      <c r="J617" s="145"/>
      <c r="K617" s="145"/>
      <c r="L617" s="145"/>
      <c r="M617" s="145"/>
      <c r="N617" s="145"/>
      <c r="O617" s="145"/>
      <c r="P617" s="145"/>
      <c r="Q617" s="145"/>
      <c r="R617" s="145"/>
      <c r="S617" s="145"/>
      <c r="T617" s="145"/>
      <c r="U617" s="145"/>
      <c r="V617" s="145"/>
      <c r="W617" s="145"/>
      <c r="X617" s="145"/>
      <c r="Y617" s="145"/>
      <c r="Z617" s="145"/>
    </row>
    <row r="618" customFormat="false" ht="15.75" hidden="false" customHeight="true" outlineLevel="0" collapsed="false">
      <c r="A618" s="145"/>
      <c r="B618" s="145"/>
      <c r="C618" s="145"/>
      <c r="D618" s="145"/>
      <c r="E618" s="145"/>
      <c r="F618" s="145"/>
      <c r="G618" s="145"/>
      <c r="H618" s="145"/>
      <c r="I618" s="145"/>
      <c r="J618" s="145"/>
      <c r="K618" s="145"/>
      <c r="L618" s="145"/>
      <c r="M618" s="145"/>
      <c r="N618" s="145"/>
      <c r="O618" s="145"/>
      <c r="P618" s="145"/>
      <c r="Q618" s="145"/>
      <c r="R618" s="145"/>
      <c r="S618" s="145"/>
      <c r="T618" s="145"/>
      <c r="U618" s="145"/>
      <c r="V618" s="145"/>
      <c r="W618" s="145"/>
      <c r="X618" s="145"/>
      <c r="Y618" s="145"/>
      <c r="Z618" s="145"/>
    </row>
    <row r="619" customFormat="false" ht="15.75" hidden="false" customHeight="true" outlineLevel="0" collapsed="false">
      <c r="A619" s="145"/>
      <c r="B619" s="145"/>
      <c r="C619" s="145"/>
      <c r="D619" s="145"/>
      <c r="E619" s="145"/>
      <c r="F619" s="145"/>
      <c r="G619" s="145"/>
      <c r="H619" s="145"/>
      <c r="I619" s="145"/>
      <c r="J619" s="145"/>
      <c r="K619" s="145"/>
      <c r="L619" s="145"/>
      <c r="M619" s="145"/>
      <c r="N619" s="145"/>
      <c r="O619" s="145"/>
      <c r="P619" s="145"/>
      <c r="Q619" s="145"/>
      <c r="R619" s="145"/>
      <c r="S619" s="145"/>
      <c r="T619" s="145"/>
      <c r="U619" s="145"/>
      <c r="V619" s="145"/>
      <c r="W619" s="145"/>
      <c r="X619" s="145"/>
      <c r="Y619" s="145"/>
      <c r="Z619" s="145"/>
    </row>
    <row r="620" customFormat="false" ht="15.75" hidden="false" customHeight="true" outlineLevel="0" collapsed="false">
      <c r="A620" s="145"/>
      <c r="B620" s="145"/>
      <c r="C620" s="145"/>
      <c r="D620" s="145"/>
      <c r="E620" s="145"/>
      <c r="F620" s="145"/>
      <c r="G620" s="145"/>
      <c r="H620" s="145"/>
      <c r="I620" s="145"/>
      <c r="J620" s="145"/>
      <c r="K620" s="145"/>
      <c r="L620" s="145"/>
      <c r="M620" s="145"/>
      <c r="N620" s="145"/>
      <c r="O620" s="145"/>
      <c r="P620" s="145"/>
      <c r="Q620" s="145"/>
      <c r="R620" s="145"/>
      <c r="S620" s="145"/>
      <c r="T620" s="145"/>
      <c r="U620" s="145"/>
      <c r="V620" s="145"/>
      <c r="W620" s="145"/>
      <c r="X620" s="145"/>
      <c r="Y620" s="145"/>
      <c r="Z620" s="145"/>
    </row>
    <row r="621" customFormat="false" ht="15.75" hidden="false" customHeight="true" outlineLevel="0" collapsed="false">
      <c r="A621" s="145"/>
      <c r="B621" s="145"/>
      <c r="C621" s="145"/>
      <c r="D621" s="145"/>
      <c r="E621" s="145"/>
      <c r="F621" s="145"/>
      <c r="G621" s="145"/>
      <c r="H621" s="145"/>
      <c r="I621" s="145"/>
      <c r="J621" s="145"/>
      <c r="K621" s="145"/>
      <c r="L621" s="145"/>
      <c r="M621" s="145"/>
      <c r="N621" s="145"/>
      <c r="O621" s="145"/>
      <c r="P621" s="145"/>
      <c r="Q621" s="145"/>
      <c r="R621" s="145"/>
      <c r="S621" s="145"/>
      <c r="T621" s="145"/>
      <c r="U621" s="145"/>
      <c r="V621" s="145"/>
      <c r="W621" s="145"/>
      <c r="X621" s="145"/>
      <c r="Y621" s="145"/>
      <c r="Z621" s="145"/>
    </row>
    <row r="622" customFormat="false" ht="15.75" hidden="false" customHeight="true" outlineLevel="0" collapsed="false">
      <c r="A622" s="145"/>
      <c r="B622" s="145"/>
      <c r="C622" s="145"/>
      <c r="D622" s="145"/>
      <c r="E622" s="145"/>
      <c r="F622" s="145"/>
      <c r="G622" s="145"/>
      <c r="H622" s="145"/>
      <c r="I622" s="145"/>
      <c r="J622" s="145"/>
      <c r="K622" s="145"/>
      <c r="L622" s="145"/>
      <c r="M622" s="145"/>
      <c r="N622" s="145"/>
      <c r="O622" s="145"/>
      <c r="P622" s="145"/>
      <c r="Q622" s="145"/>
      <c r="R622" s="145"/>
      <c r="S622" s="145"/>
      <c r="T622" s="145"/>
      <c r="U622" s="145"/>
      <c r="V622" s="145"/>
      <c r="W622" s="145"/>
      <c r="X622" s="145"/>
      <c r="Y622" s="145"/>
      <c r="Z622" s="145"/>
    </row>
    <row r="623" customFormat="false" ht="15.75" hidden="false" customHeight="true" outlineLevel="0" collapsed="false">
      <c r="A623" s="145"/>
      <c r="B623" s="145"/>
      <c r="C623" s="145"/>
      <c r="D623" s="145"/>
      <c r="E623" s="145"/>
      <c r="F623" s="145"/>
      <c r="G623" s="145"/>
      <c r="H623" s="145"/>
      <c r="I623" s="145"/>
      <c r="J623" s="145"/>
      <c r="K623" s="145"/>
      <c r="L623" s="145"/>
      <c r="M623" s="145"/>
      <c r="N623" s="145"/>
      <c r="O623" s="145"/>
      <c r="P623" s="145"/>
      <c r="Q623" s="145"/>
      <c r="R623" s="145"/>
      <c r="S623" s="145"/>
      <c r="T623" s="145"/>
      <c r="U623" s="145"/>
      <c r="V623" s="145"/>
      <c r="W623" s="145"/>
      <c r="X623" s="145"/>
      <c r="Y623" s="145"/>
      <c r="Z623" s="145"/>
    </row>
    <row r="624" customFormat="false" ht="15.75" hidden="false" customHeight="true" outlineLevel="0" collapsed="false">
      <c r="A624" s="145"/>
      <c r="B624" s="145"/>
      <c r="C624" s="145"/>
      <c r="D624" s="145"/>
      <c r="E624" s="145"/>
      <c r="F624" s="145"/>
      <c r="G624" s="145"/>
      <c r="H624" s="145"/>
      <c r="I624" s="145"/>
      <c r="J624" s="145"/>
      <c r="K624" s="145"/>
      <c r="L624" s="145"/>
      <c r="M624" s="145"/>
      <c r="N624" s="145"/>
      <c r="O624" s="145"/>
      <c r="P624" s="145"/>
      <c r="Q624" s="145"/>
      <c r="R624" s="145"/>
      <c r="S624" s="145"/>
      <c r="T624" s="145"/>
      <c r="U624" s="145"/>
      <c r="V624" s="145"/>
      <c r="W624" s="145"/>
      <c r="X624" s="145"/>
      <c r="Y624" s="145"/>
      <c r="Z624" s="145"/>
    </row>
    <row r="625" customFormat="false" ht="15.75" hidden="false" customHeight="true" outlineLevel="0" collapsed="false">
      <c r="A625" s="145"/>
      <c r="B625" s="145"/>
      <c r="C625" s="145"/>
      <c r="D625" s="145"/>
      <c r="E625" s="145"/>
      <c r="F625" s="145"/>
      <c r="G625" s="145"/>
      <c r="H625" s="145"/>
      <c r="I625" s="145"/>
      <c r="J625" s="145"/>
      <c r="K625" s="145"/>
      <c r="L625" s="145"/>
      <c r="M625" s="145"/>
      <c r="N625" s="145"/>
      <c r="O625" s="145"/>
      <c r="P625" s="145"/>
      <c r="Q625" s="145"/>
      <c r="R625" s="145"/>
      <c r="S625" s="145"/>
      <c r="T625" s="145"/>
      <c r="U625" s="145"/>
      <c r="V625" s="145"/>
      <c r="W625" s="145"/>
      <c r="X625" s="145"/>
      <c r="Y625" s="145"/>
      <c r="Z625" s="145"/>
    </row>
    <row r="626" customFormat="false" ht="15.75" hidden="false" customHeight="true" outlineLevel="0" collapsed="false">
      <c r="A626" s="145"/>
      <c r="B626" s="145"/>
      <c r="C626" s="145"/>
      <c r="D626" s="145"/>
      <c r="E626" s="145"/>
      <c r="F626" s="145"/>
      <c r="G626" s="145"/>
      <c r="H626" s="145"/>
      <c r="I626" s="145"/>
      <c r="J626" s="145"/>
      <c r="K626" s="145"/>
      <c r="L626" s="145"/>
      <c r="M626" s="145"/>
      <c r="N626" s="145"/>
      <c r="O626" s="145"/>
      <c r="P626" s="145"/>
      <c r="Q626" s="145"/>
      <c r="R626" s="145"/>
      <c r="S626" s="145"/>
      <c r="T626" s="145"/>
      <c r="U626" s="145"/>
      <c r="V626" s="145"/>
      <c r="W626" s="145"/>
      <c r="X626" s="145"/>
      <c r="Y626" s="145"/>
      <c r="Z626" s="145"/>
    </row>
    <row r="627" customFormat="false" ht="15.75" hidden="false" customHeight="true" outlineLevel="0" collapsed="false">
      <c r="A627" s="145"/>
      <c r="B627" s="145"/>
      <c r="C627" s="145"/>
      <c r="D627" s="145"/>
      <c r="E627" s="145"/>
      <c r="F627" s="145"/>
      <c r="G627" s="145"/>
      <c r="H627" s="145"/>
      <c r="I627" s="145"/>
      <c r="J627" s="145"/>
      <c r="K627" s="145"/>
      <c r="L627" s="145"/>
      <c r="M627" s="145"/>
      <c r="N627" s="145"/>
      <c r="O627" s="145"/>
      <c r="P627" s="145"/>
      <c r="Q627" s="145"/>
      <c r="R627" s="145"/>
      <c r="S627" s="145"/>
      <c r="T627" s="145"/>
      <c r="U627" s="145"/>
      <c r="V627" s="145"/>
      <c r="W627" s="145"/>
      <c r="X627" s="145"/>
      <c r="Y627" s="145"/>
      <c r="Z627" s="145"/>
    </row>
    <row r="628" customFormat="false" ht="15.75" hidden="false" customHeight="true" outlineLevel="0" collapsed="false">
      <c r="A628" s="145"/>
      <c r="B628" s="145"/>
      <c r="C628" s="145"/>
      <c r="D628" s="145"/>
      <c r="E628" s="145"/>
      <c r="F628" s="145"/>
      <c r="G628" s="145"/>
      <c r="H628" s="145"/>
      <c r="I628" s="145"/>
      <c r="J628" s="145"/>
      <c r="K628" s="145"/>
      <c r="L628" s="145"/>
      <c r="M628" s="145"/>
      <c r="N628" s="145"/>
      <c r="O628" s="145"/>
      <c r="P628" s="145"/>
      <c r="Q628" s="145"/>
      <c r="R628" s="145"/>
      <c r="S628" s="145"/>
      <c r="T628" s="145"/>
      <c r="U628" s="145"/>
      <c r="V628" s="145"/>
      <c r="W628" s="145"/>
      <c r="X628" s="145"/>
      <c r="Y628" s="145"/>
      <c r="Z628" s="145"/>
    </row>
    <row r="629" customFormat="false" ht="15.75" hidden="false" customHeight="true" outlineLevel="0" collapsed="false">
      <c r="A629" s="145"/>
      <c r="B629" s="145"/>
      <c r="C629" s="145"/>
      <c r="D629" s="145"/>
      <c r="E629" s="145"/>
      <c r="F629" s="145"/>
      <c r="G629" s="145"/>
      <c r="H629" s="145"/>
      <c r="I629" s="145"/>
      <c r="J629" s="145"/>
      <c r="K629" s="145"/>
      <c r="L629" s="145"/>
      <c r="M629" s="145"/>
      <c r="N629" s="145"/>
      <c r="O629" s="145"/>
      <c r="P629" s="145"/>
      <c r="Q629" s="145"/>
      <c r="R629" s="145"/>
      <c r="S629" s="145"/>
      <c r="T629" s="145"/>
      <c r="U629" s="145"/>
      <c r="V629" s="145"/>
      <c r="W629" s="145"/>
      <c r="X629" s="145"/>
      <c r="Y629" s="145"/>
      <c r="Z629" s="145"/>
    </row>
    <row r="630" customFormat="false" ht="15.75" hidden="false" customHeight="true" outlineLevel="0" collapsed="false">
      <c r="A630" s="145"/>
      <c r="B630" s="145"/>
      <c r="C630" s="145"/>
      <c r="D630" s="145"/>
      <c r="E630" s="145"/>
      <c r="F630" s="145"/>
      <c r="G630" s="145"/>
      <c r="H630" s="145"/>
      <c r="I630" s="145"/>
      <c r="J630" s="145"/>
      <c r="K630" s="145"/>
      <c r="L630" s="145"/>
      <c r="M630" s="145"/>
      <c r="N630" s="145"/>
      <c r="O630" s="145"/>
      <c r="P630" s="145"/>
      <c r="Q630" s="145"/>
      <c r="R630" s="145"/>
      <c r="S630" s="145"/>
      <c r="T630" s="145"/>
      <c r="U630" s="145"/>
      <c r="V630" s="145"/>
      <c r="W630" s="145"/>
      <c r="X630" s="145"/>
      <c r="Y630" s="145"/>
      <c r="Z630" s="145"/>
    </row>
    <row r="631" customFormat="false" ht="15.75" hidden="false" customHeight="true" outlineLevel="0" collapsed="false">
      <c r="A631" s="145"/>
      <c r="B631" s="145"/>
      <c r="C631" s="145"/>
      <c r="D631" s="145"/>
      <c r="E631" s="145"/>
      <c r="F631" s="145"/>
      <c r="G631" s="145"/>
      <c r="H631" s="145"/>
      <c r="I631" s="145"/>
      <c r="J631" s="145"/>
      <c r="K631" s="145"/>
      <c r="L631" s="145"/>
      <c r="M631" s="145"/>
      <c r="N631" s="145"/>
      <c r="O631" s="145"/>
      <c r="P631" s="145"/>
      <c r="Q631" s="145"/>
      <c r="R631" s="145"/>
      <c r="S631" s="145"/>
      <c r="T631" s="145"/>
      <c r="U631" s="145"/>
      <c r="V631" s="145"/>
      <c r="W631" s="145"/>
      <c r="X631" s="145"/>
      <c r="Y631" s="145"/>
      <c r="Z631" s="145"/>
    </row>
    <row r="632" customFormat="false" ht="15.75" hidden="false" customHeight="true" outlineLevel="0" collapsed="false">
      <c r="A632" s="145"/>
      <c r="B632" s="145"/>
      <c r="C632" s="145"/>
      <c r="D632" s="145"/>
      <c r="E632" s="145"/>
      <c r="F632" s="145"/>
      <c r="G632" s="145"/>
      <c r="H632" s="145"/>
      <c r="I632" s="145"/>
      <c r="J632" s="145"/>
      <c r="K632" s="145"/>
      <c r="L632" s="145"/>
      <c r="M632" s="145"/>
      <c r="N632" s="145"/>
      <c r="O632" s="145"/>
      <c r="P632" s="145"/>
      <c r="Q632" s="145"/>
      <c r="R632" s="145"/>
      <c r="S632" s="145"/>
      <c r="T632" s="145"/>
      <c r="U632" s="145"/>
      <c r="V632" s="145"/>
      <c r="W632" s="145"/>
      <c r="X632" s="145"/>
      <c r="Y632" s="145"/>
      <c r="Z632" s="145"/>
    </row>
    <row r="633" customFormat="false" ht="15.75" hidden="false" customHeight="true" outlineLevel="0" collapsed="false">
      <c r="A633" s="145"/>
      <c r="B633" s="145"/>
      <c r="C633" s="145"/>
      <c r="D633" s="145"/>
      <c r="E633" s="145"/>
      <c r="F633" s="145"/>
      <c r="G633" s="145"/>
      <c r="H633" s="145"/>
      <c r="I633" s="145"/>
      <c r="J633" s="145"/>
      <c r="K633" s="145"/>
      <c r="L633" s="145"/>
      <c r="M633" s="145"/>
      <c r="N633" s="145"/>
      <c r="O633" s="145"/>
      <c r="P633" s="145"/>
      <c r="Q633" s="145"/>
      <c r="R633" s="145"/>
      <c r="S633" s="145"/>
      <c r="T633" s="145"/>
      <c r="U633" s="145"/>
      <c r="V633" s="145"/>
      <c r="W633" s="145"/>
      <c r="X633" s="145"/>
      <c r="Y633" s="145"/>
      <c r="Z633" s="145"/>
    </row>
    <row r="634" customFormat="false" ht="15.75" hidden="false" customHeight="true" outlineLevel="0" collapsed="false">
      <c r="A634" s="145"/>
      <c r="B634" s="145"/>
      <c r="C634" s="145"/>
      <c r="D634" s="145"/>
      <c r="E634" s="145"/>
      <c r="F634" s="145"/>
      <c r="G634" s="145"/>
      <c r="H634" s="145"/>
      <c r="I634" s="145"/>
      <c r="J634" s="145"/>
      <c r="K634" s="145"/>
      <c r="L634" s="145"/>
      <c r="M634" s="145"/>
      <c r="N634" s="145"/>
      <c r="O634" s="145"/>
      <c r="P634" s="145"/>
      <c r="Q634" s="145"/>
      <c r="R634" s="145"/>
      <c r="S634" s="145"/>
      <c r="T634" s="145"/>
      <c r="U634" s="145"/>
      <c r="V634" s="145"/>
      <c r="W634" s="145"/>
      <c r="X634" s="145"/>
      <c r="Y634" s="145"/>
      <c r="Z634" s="145"/>
    </row>
    <row r="635" customFormat="false" ht="15.75" hidden="false" customHeight="true" outlineLevel="0" collapsed="false">
      <c r="A635" s="145"/>
      <c r="B635" s="145"/>
      <c r="C635" s="145"/>
      <c r="D635" s="145"/>
      <c r="E635" s="145"/>
      <c r="F635" s="145"/>
      <c r="G635" s="145"/>
      <c r="H635" s="145"/>
      <c r="I635" s="145"/>
      <c r="J635" s="145"/>
      <c r="K635" s="145"/>
      <c r="L635" s="145"/>
      <c r="M635" s="145"/>
      <c r="N635" s="145"/>
      <c r="O635" s="145"/>
      <c r="P635" s="145"/>
      <c r="Q635" s="145"/>
      <c r="R635" s="145"/>
      <c r="S635" s="145"/>
      <c r="T635" s="145"/>
      <c r="U635" s="145"/>
      <c r="V635" s="145"/>
      <c r="W635" s="145"/>
      <c r="X635" s="145"/>
      <c r="Y635" s="145"/>
      <c r="Z635" s="145"/>
    </row>
    <row r="636" customFormat="false" ht="15.75" hidden="false" customHeight="true" outlineLevel="0" collapsed="false">
      <c r="A636" s="145"/>
      <c r="B636" s="145"/>
      <c r="C636" s="145"/>
      <c r="D636" s="145"/>
      <c r="E636" s="145"/>
      <c r="F636" s="145"/>
      <c r="G636" s="145"/>
      <c r="H636" s="145"/>
      <c r="I636" s="145"/>
      <c r="J636" s="145"/>
      <c r="K636" s="145"/>
      <c r="L636" s="145"/>
      <c r="M636" s="145"/>
      <c r="N636" s="145"/>
      <c r="O636" s="145"/>
      <c r="P636" s="145"/>
      <c r="Q636" s="145"/>
      <c r="R636" s="145"/>
      <c r="S636" s="145"/>
      <c r="T636" s="145"/>
      <c r="U636" s="145"/>
      <c r="V636" s="145"/>
      <c r="W636" s="145"/>
      <c r="X636" s="145"/>
      <c r="Y636" s="145"/>
      <c r="Z636" s="145"/>
    </row>
    <row r="637" customFormat="false" ht="15.75" hidden="false" customHeight="true" outlineLevel="0" collapsed="false">
      <c r="A637" s="145"/>
      <c r="B637" s="145"/>
      <c r="C637" s="145"/>
      <c r="D637" s="145"/>
      <c r="E637" s="145"/>
      <c r="F637" s="145"/>
      <c r="G637" s="145"/>
      <c r="H637" s="145"/>
      <c r="I637" s="145"/>
      <c r="J637" s="145"/>
      <c r="K637" s="145"/>
      <c r="L637" s="145"/>
      <c r="M637" s="145"/>
      <c r="N637" s="145"/>
      <c r="O637" s="145"/>
      <c r="P637" s="145"/>
      <c r="Q637" s="145"/>
      <c r="R637" s="145"/>
      <c r="S637" s="145"/>
      <c r="T637" s="145"/>
      <c r="U637" s="145"/>
      <c r="V637" s="145"/>
      <c r="W637" s="145"/>
      <c r="X637" s="145"/>
      <c r="Y637" s="145"/>
      <c r="Z637" s="145"/>
    </row>
    <row r="638" customFormat="false" ht="15.75" hidden="false" customHeight="true" outlineLevel="0" collapsed="false">
      <c r="A638" s="145"/>
      <c r="B638" s="145"/>
      <c r="C638" s="145"/>
      <c r="D638" s="145"/>
      <c r="E638" s="145"/>
      <c r="F638" s="145"/>
      <c r="G638" s="145"/>
      <c r="H638" s="145"/>
      <c r="I638" s="145"/>
      <c r="J638" s="145"/>
      <c r="K638" s="145"/>
      <c r="L638" s="145"/>
      <c r="M638" s="145"/>
      <c r="N638" s="145"/>
      <c r="O638" s="145"/>
      <c r="P638" s="145"/>
      <c r="Q638" s="145"/>
      <c r="R638" s="145"/>
      <c r="S638" s="145"/>
      <c r="T638" s="145"/>
      <c r="U638" s="145"/>
      <c r="V638" s="145"/>
      <c r="W638" s="145"/>
      <c r="X638" s="145"/>
      <c r="Y638" s="145"/>
      <c r="Z638" s="145"/>
    </row>
    <row r="639" customFormat="false" ht="15.75" hidden="false" customHeight="true" outlineLevel="0" collapsed="false">
      <c r="A639" s="145"/>
      <c r="B639" s="145"/>
      <c r="C639" s="145"/>
      <c r="D639" s="145"/>
      <c r="E639" s="145"/>
      <c r="F639" s="145"/>
      <c r="G639" s="145"/>
      <c r="H639" s="145"/>
      <c r="I639" s="145"/>
      <c r="J639" s="145"/>
      <c r="K639" s="145"/>
      <c r="L639" s="145"/>
      <c r="M639" s="145"/>
      <c r="N639" s="145"/>
      <c r="O639" s="145"/>
      <c r="P639" s="145"/>
      <c r="Q639" s="145"/>
      <c r="R639" s="145"/>
      <c r="S639" s="145"/>
      <c r="T639" s="145"/>
      <c r="U639" s="145"/>
      <c r="V639" s="145"/>
      <c r="W639" s="145"/>
      <c r="X639" s="145"/>
      <c r="Y639" s="145"/>
      <c r="Z639" s="145"/>
    </row>
    <row r="640" customFormat="false" ht="15.75" hidden="false" customHeight="true" outlineLevel="0" collapsed="false">
      <c r="A640" s="145"/>
      <c r="B640" s="145"/>
      <c r="C640" s="145"/>
      <c r="D640" s="145"/>
      <c r="E640" s="145"/>
      <c r="F640" s="145"/>
      <c r="G640" s="145"/>
      <c r="H640" s="145"/>
      <c r="I640" s="145"/>
      <c r="J640" s="145"/>
      <c r="K640" s="145"/>
      <c r="L640" s="145"/>
      <c r="M640" s="145"/>
      <c r="N640" s="145"/>
      <c r="O640" s="145"/>
      <c r="P640" s="145"/>
      <c r="Q640" s="145"/>
      <c r="R640" s="145"/>
      <c r="S640" s="145"/>
      <c r="T640" s="145"/>
      <c r="U640" s="145"/>
      <c r="V640" s="145"/>
      <c r="W640" s="145"/>
      <c r="X640" s="145"/>
      <c r="Y640" s="145"/>
      <c r="Z640" s="145"/>
    </row>
    <row r="641" customFormat="false" ht="15.75" hidden="false" customHeight="true" outlineLevel="0" collapsed="false">
      <c r="A641" s="145"/>
      <c r="B641" s="145"/>
      <c r="C641" s="145"/>
      <c r="D641" s="145"/>
      <c r="E641" s="145"/>
      <c r="F641" s="145"/>
      <c r="G641" s="145"/>
      <c r="H641" s="145"/>
      <c r="I641" s="145"/>
      <c r="J641" s="145"/>
      <c r="K641" s="145"/>
      <c r="L641" s="145"/>
      <c r="M641" s="145"/>
      <c r="N641" s="145"/>
      <c r="O641" s="145"/>
      <c r="P641" s="145"/>
      <c r="Q641" s="145"/>
      <c r="R641" s="145"/>
      <c r="S641" s="145"/>
      <c r="T641" s="145"/>
      <c r="U641" s="145"/>
      <c r="V641" s="145"/>
      <c r="W641" s="145"/>
      <c r="X641" s="145"/>
      <c r="Y641" s="145"/>
      <c r="Z641" s="145"/>
    </row>
    <row r="642" customFormat="false" ht="15.75" hidden="false" customHeight="true" outlineLevel="0" collapsed="false">
      <c r="A642" s="145"/>
      <c r="B642" s="145"/>
      <c r="C642" s="145"/>
      <c r="D642" s="145"/>
      <c r="E642" s="145"/>
      <c r="F642" s="145"/>
      <c r="G642" s="145"/>
      <c r="H642" s="145"/>
      <c r="I642" s="145"/>
      <c r="J642" s="145"/>
      <c r="K642" s="145"/>
      <c r="L642" s="145"/>
      <c r="M642" s="145"/>
      <c r="N642" s="145"/>
      <c r="O642" s="145"/>
      <c r="P642" s="145"/>
      <c r="Q642" s="145"/>
      <c r="R642" s="145"/>
      <c r="S642" s="145"/>
      <c r="T642" s="145"/>
      <c r="U642" s="145"/>
      <c r="V642" s="145"/>
      <c r="W642" s="145"/>
      <c r="X642" s="145"/>
      <c r="Y642" s="145"/>
      <c r="Z642" s="145"/>
    </row>
    <row r="643" customFormat="false" ht="15.75" hidden="false" customHeight="true" outlineLevel="0" collapsed="false">
      <c r="A643" s="145"/>
      <c r="B643" s="145"/>
      <c r="C643" s="145"/>
      <c r="D643" s="145"/>
      <c r="E643" s="145"/>
      <c r="F643" s="145"/>
      <c r="G643" s="145"/>
      <c r="H643" s="145"/>
      <c r="I643" s="145"/>
      <c r="J643" s="145"/>
      <c r="K643" s="145"/>
      <c r="L643" s="145"/>
      <c r="M643" s="145"/>
      <c r="N643" s="145"/>
      <c r="O643" s="145"/>
      <c r="P643" s="145"/>
      <c r="Q643" s="145"/>
      <c r="R643" s="145"/>
      <c r="S643" s="145"/>
      <c r="T643" s="145"/>
      <c r="U643" s="145"/>
      <c r="V643" s="145"/>
      <c r="W643" s="145"/>
      <c r="X643" s="145"/>
      <c r="Y643" s="145"/>
      <c r="Z643" s="145"/>
    </row>
    <row r="644" customFormat="false" ht="15.75" hidden="false" customHeight="true" outlineLevel="0" collapsed="false">
      <c r="A644" s="145"/>
      <c r="B644" s="145"/>
      <c r="C644" s="145"/>
      <c r="D644" s="145"/>
      <c r="E644" s="145"/>
      <c r="F644" s="145"/>
      <c r="G644" s="145"/>
      <c r="H644" s="145"/>
      <c r="I644" s="145"/>
      <c r="J644" s="145"/>
      <c r="K644" s="145"/>
      <c r="L644" s="145"/>
      <c r="M644" s="145"/>
      <c r="N644" s="145"/>
      <c r="O644" s="145"/>
      <c r="P644" s="145"/>
      <c r="Q644" s="145"/>
      <c r="R644" s="145"/>
      <c r="S644" s="145"/>
      <c r="T644" s="145"/>
      <c r="U644" s="145"/>
      <c r="V644" s="145"/>
      <c r="W644" s="145"/>
      <c r="X644" s="145"/>
      <c r="Y644" s="145"/>
      <c r="Z644" s="145"/>
    </row>
    <row r="645" customFormat="false" ht="15.75" hidden="false" customHeight="true" outlineLevel="0" collapsed="false">
      <c r="A645" s="145"/>
      <c r="B645" s="145"/>
      <c r="C645" s="145"/>
      <c r="D645" s="145"/>
      <c r="E645" s="145"/>
      <c r="F645" s="145"/>
      <c r="G645" s="145"/>
      <c r="H645" s="145"/>
      <c r="I645" s="145"/>
      <c r="J645" s="145"/>
      <c r="K645" s="145"/>
      <c r="L645" s="145"/>
      <c r="M645" s="145"/>
      <c r="N645" s="145"/>
      <c r="O645" s="145"/>
      <c r="P645" s="145"/>
      <c r="Q645" s="145"/>
      <c r="R645" s="145"/>
      <c r="S645" s="145"/>
      <c r="T645" s="145"/>
      <c r="U645" s="145"/>
      <c r="V645" s="145"/>
      <c r="W645" s="145"/>
      <c r="X645" s="145"/>
      <c r="Y645" s="145"/>
      <c r="Z645" s="145"/>
    </row>
    <row r="646" customFormat="false" ht="15.75" hidden="false" customHeight="true" outlineLevel="0" collapsed="false">
      <c r="A646" s="145"/>
      <c r="B646" s="145"/>
      <c r="C646" s="145"/>
      <c r="D646" s="145"/>
      <c r="E646" s="145"/>
      <c r="F646" s="145"/>
      <c r="G646" s="145"/>
      <c r="H646" s="145"/>
      <c r="I646" s="145"/>
      <c r="J646" s="145"/>
      <c r="K646" s="145"/>
      <c r="L646" s="145"/>
      <c r="M646" s="145"/>
      <c r="N646" s="145"/>
      <c r="O646" s="145"/>
      <c r="P646" s="145"/>
      <c r="Q646" s="145"/>
      <c r="R646" s="145"/>
      <c r="S646" s="145"/>
      <c r="T646" s="145"/>
      <c r="U646" s="145"/>
      <c r="V646" s="145"/>
      <c r="W646" s="145"/>
      <c r="X646" s="145"/>
      <c r="Y646" s="145"/>
      <c r="Z646" s="145"/>
    </row>
    <row r="647" customFormat="false" ht="15.75" hidden="false" customHeight="true" outlineLevel="0" collapsed="false">
      <c r="A647" s="145"/>
      <c r="B647" s="145"/>
      <c r="C647" s="145"/>
      <c r="D647" s="145"/>
      <c r="E647" s="145"/>
      <c r="F647" s="145"/>
      <c r="G647" s="145"/>
      <c r="H647" s="145"/>
      <c r="I647" s="145"/>
      <c r="J647" s="145"/>
      <c r="K647" s="145"/>
      <c r="L647" s="145"/>
      <c r="M647" s="145"/>
      <c r="N647" s="145"/>
      <c r="O647" s="145"/>
      <c r="P647" s="145"/>
      <c r="Q647" s="145"/>
      <c r="R647" s="145"/>
      <c r="S647" s="145"/>
      <c r="T647" s="145"/>
      <c r="U647" s="145"/>
      <c r="V647" s="145"/>
      <c r="W647" s="145"/>
      <c r="X647" s="145"/>
      <c r="Y647" s="145"/>
      <c r="Z647" s="145"/>
    </row>
    <row r="648" customFormat="false" ht="15.75" hidden="false" customHeight="true" outlineLevel="0" collapsed="false">
      <c r="A648" s="145"/>
      <c r="B648" s="145"/>
      <c r="C648" s="145"/>
      <c r="D648" s="145"/>
      <c r="E648" s="145"/>
      <c r="F648" s="145"/>
      <c r="G648" s="145"/>
      <c r="H648" s="145"/>
      <c r="I648" s="145"/>
      <c r="J648" s="145"/>
      <c r="K648" s="145"/>
      <c r="L648" s="145"/>
      <c r="M648" s="145"/>
      <c r="N648" s="145"/>
      <c r="O648" s="145"/>
      <c r="P648" s="145"/>
      <c r="Q648" s="145"/>
      <c r="R648" s="145"/>
      <c r="S648" s="145"/>
      <c r="T648" s="145"/>
      <c r="U648" s="145"/>
      <c r="V648" s="145"/>
      <c r="W648" s="145"/>
      <c r="X648" s="145"/>
      <c r="Y648" s="145"/>
      <c r="Z648" s="145"/>
    </row>
    <row r="649" customFormat="false" ht="15.75" hidden="false" customHeight="true" outlineLevel="0" collapsed="false">
      <c r="A649" s="145"/>
      <c r="B649" s="145"/>
      <c r="C649" s="145"/>
      <c r="D649" s="145"/>
      <c r="E649" s="145"/>
      <c r="F649" s="145"/>
      <c r="G649" s="145"/>
      <c r="H649" s="145"/>
      <c r="I649" s="145"/>
      <c r="J649" s="145"/>
      <c r="K649" s="145"/>
      <c r="L649" s="145"/>
      <c r="M649" s="145"/>
      <c r="N649" s="145"/>
      <c r="O649" s="145"/>
      <c r="P649" s="145"/>
      <c r="Q649" s="145"/>
      <c r="R649" s="145"/>
      <c r="S649" s="145"/>
      <c r="T649" s="145"/>
      <c r="U649" s="145"/>
      <c r="V649" s="145"/>
      <c r="W649" s="145"/>
      <c r="X649" s="145"/>
      <c r="Y649" s="145"/>
      <c r="Z649" s="145"/>
    </row>
    <row r="650" customFormat="false" ht="15.75" hidden="false" customHeight="true" outlineLevel="0" collapsed="false">
      <c r="A650" s="145"/>
      <c r="B650" s="145"/>
      <c r="C650" s="145"/>
      <c r="D650" s="145"/>
      <c r="E650" s="145"/>
      <c r="F650" s="145"/>
      <c r="G650" s="145"/>
      <c r="H650" s="145"/>
      <c r="I650" s="145"/>
      <c r="J650" s="145"/>
      <c r="K650" s="145"/>
      <c r="L650" s="145"/>
      <c r="M650" s="145"/>
      <c r="N650" s="145"/>
      <c r="O650" s="145"/>
      <c r="P650" s="145"/>
      <c r="Q650" s="145"/>
      <c r="R650" s="145"/>
      <c r="S650" s="145"/>
      <c r="T650" s="145"/>
      <c r="U650" s="145"/>
      <c r="V650" s="145"/>
      <c r="W650" s="145"/>
      <c r="X650" s="145"/>
      <c r="Y650" s="145"/>
      <c r="Z650" s="145"/>
    </row>
    <row r="651" customFormat="false" ht="15.75" hidden="false" customHeight="true" outlineLevel="0" collapsed="false">
      <c r="A651" s="145"/>
      <c r="B651" s="145"/>
      <c r="C651" s="145"/>
      <c r="D651" s="145"/>
      <c r="E651" s="145"/>
      <c r="F651" s="145"/>
      <c r="G651" s="145"/>
      <c r="H651" s="145"/>
      <c r="I651" s="145"/>
      <c r="J651" s="145"/>
      <c r="K651" s="145"/>
      <c r="L651" s="145"/>
      <c r="M651" s="145"/>
      <c r="N651" s="145"/>
      <c r="O651" s="145"/>
      <c r="P651" s="145"/>
      <c r="Q651" s="145"/>
      <c r="R651" s="145"/>
      <c r="S651" s="145"/>
      <c r="T651" s="145"/>
      <c r="U651" s="145"/>
      <c r="V651" s="145"/>
      <c r="W651" s="145"/>
      <c r="X651" s="145"/>
      <c r="Y651" s="145"/>
      <c r="Z651" s="145"/>
    </row>
    <row r="652" customFormat="false" ht="15.75" hidden="false" customHeight="true" outlineLevel="0" collapsed="false">
      <c r="A652" s="145"/>
      <c r="B652" s="145"/>
      <c r="C652" s="145"/>
      <c r="D652" s="145"/>
      <c r="E652" s="145"/>
      <c r="F652" s="145"/>
      <c r="G652" s="145"/>
      <c r="H652" s="145"/>
      <c r="I652" s="145"/>
      <c r="J652" s="145"/>
      <c r="K652" s="145"/>
      <c r="L652" s="145"/>
      <c r="M652" s="145"/>
      <c r="N652" s="145"/>
      <c r="O652" s="145"/>
      <c r="P652" s="145"/>
      <c r="Q652" s="145"/>
      <c r="R652" s="145"/>
      <c r="S652" s="145"/>
      <c r="T652" s="145"/>
      <c r="U652" s="145"/>
      <c r="V652" s="145"/>
      <c r="W652" s="145"/>
      <c r="X652" s="145"/>
      <c r="Y652" s="145"/>
      <c r="Z652" s="145"/>
    </row>
    <row r="653" customFormat="false" ht="15.75" hidden="false" customHeight="true" outlineLevel="0" collapsed="false">
      <c r="A653" s="145"/>
      <c r="B653" s="145"/>
      <c r="C653" s="145"/>
      <c r="D653" s="145"/>
      <c r="E653" s="145"/>
      <c r="F653" s="145"/>
      <c r="G653" s="145"/>
      <c r="H653" s="145"/>
      <c r="I653" s="145"/>
      <c r="J653" s="145"/>
      <c r="K653" s="145"/>
      <c r="L653" s="145"/>
      <c r="M653" s="145"/>
      <c r="N653" s="145"/>
      <c r="O653" s="145"/>
      <c r="P653" s="145"/>
      <c r="Q653" s="145"/>
      <c r="R653" s="145"/>
      <c r="S653" s="145"/>
      <c r="T653" s="145"/>
      <c r="U653" s="145"/>
      <c r="V653" s="145"/>
      <c r="W653" s="145"/>
      <c r="X653" s="145"/>
      <c r="Y653" s="145"/>
      <c r="Z653" s="145"/>
    </row>
    <row r="654" customFormat="false" ht="15.75" hidden="false" customHeight="true" outlineLevel="0" collapsed="false">
      <c r="A654" s="145"/>
      <c r="B654" s="145"/>
      <c r="C654" s="145"/>
      <c r="D654" s="145"/>
      <c r="E654" s="145"/>
      <c r="F654" s="145"/>
      <c r="G654" s="145"/>
      <c r="H654" s="145"/>
      <c r="I654" s="145"/>
      <c r="J654" s="145"/>
      <c r="K654" s="145"/>
      <c r="L654" s="145"/>
      <c r="M654" s="145"/>
      <c r="N654" s="145"/>
      <c r="O654" s="145"/>
      <c r="P654" s="145"/>
      <c r="Q654" s="145"/>
      <c r="R654" s="145"/>
      <c r="S654" s="145"/>
      <c r="T654" s="145"/>
      <c r="U654" s="145"/>
      <c r="V654" s="145"/>
      <c r="W654" s="145"/>
      <c r="X654" s="145"/>
      <c r="Y654" s="145"/>
      <c r="Z654" s="145"/>
    </row>
    <row r="655" customFormat="false" ht="15.75" hidden="false" customHeight="true" outlineLevel="0" collapsed="false">
      <c r="A655" s="145"/>
      <c r="B655" s="145"/>
      <c r="C655" s="145"/>
      <c r="D655" s="145"/>
      <c r="E655" s="145"/>
      <c r="F655" s="145"/>
      <c r="G655" s="145"/>
      <c r="H655" s="145"/>
      <c r="I655" s="145"/>
      <c r="J655" s="145"/>
      <c r="K655" s="145"/>
      <c r="L655" s="145"/>
      <c r="M655" s="145"/>
      <c r="N655" s="145"/>
      <c r="O655" s="145"/>
      <c r="P655" s="145"/>
      <c r="Q655" s="145"/>
      <c r="R655" s="145"/>
      <c r="S655" s="145"/>
      <c r="T655" s="145"/>
      <c r="U655" s="145"/>
      <c r="V655" s="145"/>
      <c r="W655" s="145"/>
      <c r="X655" s="145"/>
      <c r="Y655" s="145"/>
      <c r="Z655" s="145"/>
    </row>
    <row r="656" customFormat="false" ht="15.75" hidden="false" customHeight="true" outlineLevel="0" collapsed="false">
      <c r="A656" s="145"/>
      <c r="B656" s="145"/>
      <c r="C656" s="145"/>
      <c r="D656" s="145"/>
      <c r="E656" s="145"/>
      <c r="F656" s="145"/>
      <c r="G656" s="145"/>
      <c r="H656" s="145"/>
      <c r="I656" s="145"/>
      <c r="J656" s="145"/>
      <c r="K656" s="145"/>
      <c r="L656" s="145"/>
      <c r="M656" s="145"/>
      <c r="N656" s="145"/>
      <c r="O656" s="145"/>
      <c r="P656" s="145"/>
      <c r="Q656" s="145"/>
      <c r="R656" s="145"/>
      <c r="S656" s="145"/>
      <c r="T656" s="145"/>
      <c r="U656" s="145"/>
      <c r="V656" s="145"/>
      <c r="W656" s="145"/>
      <c r="X656" s="145"/>
      <c r="Y656" s="145"/>
      <c r="Z656" s="145"/>
    </row>
    <row r="657" customFormat="false" ht="15.75" hidden="false" customHeight="true" outlineLevel="0" collapsed="false">
      <c r="A657" s="145"/>
      <c r="B657" s="145"/>
      <c r="C657" s="145"/>
      <c r="D657" s="145"/>
      <c r="E657" s="145"/>
      <c r="F657" s="145"/>
      <c r="G657" s="145"/>
      <c r="H657" s="145"/>
      <c r="I657" s="145"/>
      <c r="J657" s="145"/>
      <c r="K657" s="145"/>
      <c r="L657" s="145"/>
      <c r="M657" s="145"/>
      <c r="N657" s="145"/>
      <c r="O657" s="145"/>
      <c r="P657" s="145"/>
      <c r="Q657" s="145"/>
      <c r="R657" s="145"/>
      <c r="S657" s="145"/>
      <c r="T657" s="145"/>
      <c r="U657" s="145"/>
      <c r="V657" s="145"/>
      <c r="W657" s="145"/>
      <c r="X657" s="145"/>
      <c r="Y657" s="145"/>
      <c r="Z657" s="145"/>
    </row>
    <row r="658" customFormat="false" ht="15.75" hidden="false" customHeight="true" outlineLevel="0" collapsed="false">
      <c r="A658" s="145"/>
      <c r="B658" s="145"/>
      <c r="C658" s="145"/>
      <c r="D658" s="145"/>
      <c r="E658" s="145"/>
      <c r="F658" s="145"/>
      <c r="G658" s="145"/>
      <c r="H658" s="145"/>
      <c r="I658" s="145"/>
      <c r="J658" s="145"/>
      <c r="K658" s="145"/>
      <c r="L658" s="145"/>
      <c r="M658" s="145"/>
      <c r="N658" s="145"/>
      <c r="O658" s="145"/>
      <c r="P658" s="145"/>
      <c r="Q658" s="145"/>
      <c r="R658" s="145"/>
      <c r="S658" s="145"/>
      <c r="T658" s="145"/>
      <c r="U658" s="145"/>
      <c r="V658" s="145"/>
      <c r="W658" s="145"/>
      <c r="X658" s="145"/>
      <c r="Y658" s="145"/>
      <c r="Z658" s="145"/>
    </row>
    <row r="659" customFormat="false" ht="15.75" hidden="false" customHeight="true" outlineLevel="0" collapsed="false">
      <c r="A659" s="145"/>
      <c r="B659" s="145"/>
      <c r="C659" s="145"/>
      <c r="D659" s="145"/>
      <c r="E659" s="145"/>
      <c r="F659" s="145"/>
      <c r="G659" s="145"/>
      <c r="H659" s="145"/>
      <c r="I659" s="145"/>
      <c r="J659" s="145"/>
      <c r="K659" s="145"/>
      <c r="L659" s="145"/>
      <c r="M659" s="145"/>
      <c r="N659" s="145"/>
      <c r="O659" s="145"/>
      <c r="P659" s="145"/>
      <c r="Q659" s="145"/>
      <c r="R659" s="145"/>
      <c r="S659" s="145"/>
      <c r="T659" s="145"/>
      <c r="U659" s="145"/>
      <c r="V659" s="145"/>
      <c r="W659" s="145"/>
      <c r="X659" s="145"/>
      <c r="Y659" s="145"/>
      <c r="Z659" s="145"/>
    </row>
    <row r="660" customFormat="false" ht="15.75" hidden="false" customHeight="true" outlineLevel="0" collapsed="false">
      <c r="A660" s="145"/>
      <c r="B660" s="145"/>
      <c r="C660" s="145"/>
      <c r="D660" s="145"/>
      <c r="E660" s="145"/>
      <c r="F660" s="145"/>
      <c r="G660" s="145"/>
      <c r="H660" s="145"/>
      <c r="I660" s="145"/>
      <c r="J660" s="145"/>
      <c r="K660" s="145"/>
      <c r="L660" s="145"/>
      <c r="M660" s="145"/>
      <c r="N660" s="145"/>
      <c r="O660" s="145"/>
      <c r="P660" s="145"/>
      <c r="Q660" s="145"/>
      <c r="R660" s="145"/>
      <c r="S660" s="145"/>
      <c r="T660" s="145"/>
      <c r="U660" s="145"/>
      <c r="V660" s="145"/>
      <c r="W660" s="145"/>
      <c r="X660" s="145"/>
      <c r="Y660" s="145"/>
      <c r="Z660" s="145"/>
    </row>
    <row r="661" customFormat="false" ht="15.75" hidden="false" customHeight="true" outlineLevel="0" collapsed="false">
      <c r="A661" s="145"/>
      <c r="B661" s="145"/>
      <c r="C661" s="145"/>
      <c r="D661" s="145"/>
      <c r="E661" s="145"/>
      <c r="F661" s="145"/>
      <c r="G661" s="145"/>
      <c r="H661" s="145"/>
      <c r="I661" s="145"/>
      <c r="J661" s="145"/>
      <c r="K661" s="145"/>
      <c r="L661" s="145"/>
      <c r="M661" s="145"/>
      <c r="N661" s="145"/>
      <c r="O661" s="145"/>
      <c r="P661" s="145"/>
      <c r="Q661" s="145"/>
      <c r="R661" s="145"/>
      <c r="S661" s="145"/>
      <c r="T661" s="145"/>
      <c r="U661" s="145"/>
      <c r="V661" s="145"/>
      <c r="W661" s="145"/>
      <c r="X661" s="145"/>
      <c r="Y661" s="145"/>
      <c r="Z661" s="145"/>
    </row>
    <row r="662" customFormat="false" ht="15.75" hidden="false" customHeight="true" outlineLevel="0" collapsed="false">
      <c r="A662" s="145"/>
      <c r="B662" s="145"/>
      <c r="C662" s="145"/>
      <c r="D662" s="145"/>
      <c r="E662" s="145"/>
      <c r="F662" s="145"/>
      <c r="G662" s="145"/>
      <c r="H662" s="145"/>
      <c r="I662" s="145"/>
      <c r="J662" s="145"/>
      <c r="K662" s="145"/>
      <c r="L662" s="145"/>
      <c r="M662" s="145"/>
      <c r="N662" s="145"/>
      <c r="O662" s="145"/>
      <c r="P662" s="145"/>
      <c r="Q662" s="145"/>
      <c r="R662" s="145"/>
      <c r="S662" s="145"/>
      <c r="T662" s="145"/>
      <c r="U662" s="145"/>
      <c r="V662" s="145"/>
      <c r="W662" s="145"/>
      <c r="X662" s="145"/>
      <c r="Y662" s="145"/>
      <c r="Z662" s="145"/>
    </row>
    <row r="663" customFormat="false" ht="15.75" hidden="false" customHeight="true" outlineLevel="0" collapsed="false">
      <c r="A663" s="145"/>
      <c r="B663" s="145"/>
      <c r="C663" s="145"/>
      <c r="D663" s="145"/>
      <c r="E663" s="145"/>
      <c r="F663" s="145"/>
      <c r="G663" s="145"/>
      <c r="H663" s="145"/>
      <c r="I663" s="145"/>
      <c r="J663" s="145"/>
      <c r="K663" s="145"/>
      <c r="L663" s="145"/>
      <c r="M663" s="145"/>
      <c r="N663" s="145"/>
      <c r="O663" s="145"/>
      <c r="P663" s="145"/>
      <c r="Q663" s="145"/>
      <c r="R663" s="145"/>
      <c r="S663" s="145"/>
      <c r="T663" s="145"/>
      <c r="U663" s="145"/>
      <c r="V663" s="145"/>
      <c r="W663" s="145"/>
      <c r="X663" s="145"/>
      <c r="Y663" s="145"/>
      <c r="Z663" s="145"/>
    </row>
    <row r="664" customFormat="false" ht="15.75" hidden="false" customHeight="true" outlineLevel="0" collapsed="false">
      <c r="A664" s="145"/>
      <c r="B664" s="145"/>
      <c r="C664" s="145"/>
      <c r="D664" s="145"/>
      <c r="E664" s="145"/>
      <c r="F664" s="145"/>
      <c r="G664" s="145"/>
      <c r="H664" s="145"/>
      <c r="I664" s="145"/>
      <c r="J664" s="145"/>
      <c r="K664" s="145"/>
      <c r="L664" s="145"/>
      <c r="M664" s="145"/>
      <c r="N664" s="145"/>
      <c r="O664" s="145"/>
      <c r="P664" s="145"/>
      <c r="Q664" s="145"/>
      <c r="R664" s="145"/>
      <c r="S664" s="145"/>
      <c r="T664" s="145"/>
      <c r="U664" s="145"/>
      <c r="V664" s="145"/>
      <c r="W664" s="145"/>
      <c r="X664" s="145"/>
      <c r="Y664" s="145"/>
      <c r="Z664" s="145"/>
    </row>
    <row r="665" customFormat="false" ht="15.75" hidden="false" customHeight="true" outlineLevel="0" collapsed="false">
      <c r="A665" s="145"/>
      <c r="B665" s="145"/>
      <c r="C665" s="145"/>
      <c r="D665" s="145"/>
      <c r="E665" s="145"/>
      <c r="F665" s="145"/>
      <c r="G665" s="145"/>
      <c r="H665" s="145"/>
      <c r="I665" s="145"/>
      <c r="J665" s="145"/>
      <c r="K665" s="145"/>
      <c r="L665" s="145"/>
      <c r="M665" s="145"/>
      <c r="N665" s="145"/>
      <c r="O665" s="145"/>
      <c r="P665" s="145"/>
      <c r="Q665" s="145"/>
      <c r="R665" s="145"/>
      <c r="S665" s="145"/>
      <c r="T665" s="145"/>
      <c r="U665" s="145"/>
      <c r="V665" s="145"/>
      <c r="W665" s="145"/>
      <c r="X665" s="145"/>
      <c r="Y665" s="145"/>
      <c r="Z665" s="145"/>
    </row>
    <row r="666" customFormat="false" ht="15.75" hidden="false" customHeight="true" outlineLevel="0" collapsed="false">
      <c r="A666" s="145"/>
      <c r="B666" s="145"/>
      <c r="C666" s="145"/>
      <c r="D666" s="145"/>
      <c r="E666" s="145"/>
      <c r="F666" s="145"/>
      <c r="G666" s="145"/>
      <c r="H666" s="145"/>
      <c r="I666" s="145"/>
      <c r="J666" s="145"/>
      <c r="K666" s="145"/>
      <c r="L666" s="145"/>
      <c r="M666" s="145"/>
      <c r="N666" s="145"/>
      <c r="O666" s="145"/>
      <c r="P666" s="145"/>
      <c r="Q666" s="145"/>
      <c r="R666" s="145"/>
      <c r="S666" s="145"/>
      <c r="T666" s="145"/>
      <c r="U666" s="145"/>
      <c r="V666" s="145"/>
      <c r="W666" s="145"/>
      <c r="X666" s="145"/>
      <c r="Y666" s="145"/>
      <c r="Z666" s="145"/>
    </row>
    <row r="667" customFormat="false" ht="15.75" hidden="false" customHeight="true" outlineLevel="0" collapsed="false">
      <c r="A667" s="145"/>
      <c r="B667" s="145"/>
      <c r="C667" s="145"/>
      <c r="D667" s="145"/>
      <c r="E667" s="145"/>
      <c r="F667" s="145"/>
      <c r="G667" s="145"/>
      <c r="H667" s="145"/>
      <c r="I667" s="145"/>
      <c r="J667" s="145"/>
      <c r="K667" s="145"/>
      <c r="L667" s="145"/>
      <c r="M667" s="145"/>
      <c r="N667" s="145"/>
      <c r="O667" s="145"/>
      <c r="P667" s="145"/>
      <c r="Q667" s="145"/>
      <c r="R667" s="145"/>
      <c r="S667" s="145"/>
      <c r="T667" s="145"/>
      <c r="U667" s="145"/>
      <c r="V667" s="145"/>
      <c r="W667" s="145"/>
      <c r="X667" s="145"/>
      <c r="Y667" s="145"/>
      <c r="Z667" s="145"/>
    </row>
    <row r="668" customFormat="false" ht="15.75" hidden="false" customHeight="true" outlineLevel="0" collapsed="false">
      <c r="A668" s="145"/>
      <c r="B668" s="145"/>
      <c r="C668" s="145"/>
      <c r="D668" s="145"/>
      <c r="E668" s="145"/>
      <c r="F668" s="145"/>
      <c r="G668" s="145"/>
      <c r="H668" s="145"/>
      <c r="I668" s="145"/>
      <c r="J668" s="145"/>
      <c r="K668" s="145"/>
      <c r="L668" s="145"/>
      <c r="M668" s="145"/>
      <c r="N668" s="145"/>
      <c r="O668" s="145"/>
      <c r="P668" s="145"/>
      <c r="Q668" s="145"/>
      <c r="R668" s="145"/>
      <c r="S668" s="145"/>
      <c r="T668" s="145"/>
      <c r="U668" s="145"/>
      <c r="V668" s="145"/>
      <c r="W668" s="145"/>
      <c r="X668" s="145"/>
      <c r="Y668" s="145"/>
      <c r="Z668" s="145"/>
    </row>
    <row r="669" customFormat="false" ht="15.75" hidden="false" customHeight="true" outlineLevel="0" collapsed="false">
      <c r="A669" s="145"/>
      <c r="B669" s="145"/>
      <c r="C669" s="145"/>
      <c r="D669" s="145"/>
      <c r="E669" s="145"/>
      <c r="F669" s="145"/>
      <c r="G669" s="145"/>
      <c r="H669" s="145"/>
      <c r="I669" s="145"/>
      <c r="J669" s="145"/>
      <c r="K669" s="145"/>
      <c r="L669" s="145"/>
      <c r="M669" s="145"/>
      <c r="N669" s="145"/>
      <c r="O669" s="145"/>
      <c r="P669" s="145"/>
      <c r="Q669" s="145"/>
      <c r="R669" s="145"/>
      <c r="S669" s="145"/>
      <c r="T669" s="145"/>
      <c r="U669" s="145"/>
      <c r="V669" s="145"/>
      <c r="W669" s="145"/>
      <c r="X669" s="145"/>
      <c r="Y669" s="145"/>
      <c r="Z669" s="145"/>
    </row>
    <row r="670" customFormat="false" ht="15.75" hidden="false" customHeight="true" outlineLevel="0" collapsed="false">
      <c r="A670" s="145"/>
      <c r="B670" s="145"/>
      <c r="C670" s="145"/>
      <c r="D670" s="145"/>
      <c r="E670" s="145"/>
      <c r="F670" s="145"/>
      <c r="G670" s="145"/>
      <c r="H670" s="145"/>
      <c r="I670" s="145"/>
      <c r="J670" s="145"/>
      <c r="K670" s="145"/>
      <c r="L670" s="145"/>
      <c r="M670" s="145"/>
      <c r="N670" s="145"/>
      <c r="O670" s="145"/>
      <c r="P670" s="145"/>
      <c r="Q670" s="145"/>
      <c r="R670" s="145"/>
      <c r="S670" s="145"/>
      <c r="T670" s="145"/>
      <c r="U670" s="145"/>
      <c r="V670" s="145"/>
      <c r="W670" s="145"/>
      <c r="X670" s="145"/>
      <c r="Y670" s="145"/>
      <c r="Z670" s="145"/>
    </row>
    <row r="671" customFormat="false" ht="15.75" hidden="false" customHeight="true" outlineLevel="0" collapsed="false">
      <c r="A671" s="145"/>
      <c r="B671" s="145"/>
      <c r="C671" s="145"/>
      <c r="D671" s="145"/>
      <c r="E671" s="145"/>
      <c r="F671" s="145"/>
      <c r="G671" s="145"/>
      <c r="H671" s="145"/>
      <c r="I671" s="145"/>
      <c r="J671" s="145"/>
      <c r="K671" s="145"/>
      <c r="L671" s="145"/>
      <c r="M671" s="145"/>
      <c r="N671" s="145"/>
      <c r="O671" s="145"/>
      <c r="P671" s="145"/>
      <c r="Q671" s="145"/>
      <c r="R671" s="145"/>
      <c r="S671" s="145"/>
      <c r="T671" s="145"/>
      <c r="U671" s="145"/>
      <c r="V671" s="145"/>
      <c r="W671" s="145"/>
      <c r="X671" s="145"/>
      <c r="Y671" s="145"/>
      <c r="Z671" s="145"/>
    </row>
    <row r="672" customFormat="false" ht="15.75" hidden="false" customHeight="true" outlineLevel="0" collapsed="false">
      <c r="A672" s="145"/>
      <c r="B672" s="145"/>
      <c r="C672" s="145"/>
      <c r="D672" s="145"/>
      <c r="E672" s="145"/>
      <c r="F672" s="145"/>
      <c r="G672" s="145"/>
      <c r="H672" s="145"/>
      <c r="I672" s="145"/>
      <c r="J672" s="145"/>
      <c r="K672" s="145"/>
      <c r="L672" s="145"/>
      <c r="M672" s="145"/>
      <c r="N672" s="145"/>
      <c r="O672" s="145"/>
      <c r="P672" s="145"/>
      <c r="Q672" s="145"/>
      <c r="R672" s="145"/>
      <c r="S672" s="145"/>
      <c r="T672" s="145"/>
      <c r="U672" s="145"/>
      <c r="V672" s="145"/>
      <c r="W672" s="145"/>
      <c r="X672" s="145"/>
      <c r="Y672" s="145"/>
      <c r="Z672" s="145"/>
    </row>
    <row r="673" customFormat="false" ht="15.75" hidden="false" customHeight="true" outlineLevel="0" collapsed="false">
      <c r="A673" s="145"/>
      <c r="B673" s="145"/>
      <c r="C673" s="145"/>
      <c r="D673" s="145"/>
      <c r="E673" s="145"/>
      <c r="F673" s="145"/>
      <c r="G673" s="145"/>
      <c r="H673" s="145"/>
      <c r="I673" s="145"/>
      <c r="J673" s="145"/>
      <c r="K673" s="145"/>
      <c r="L673" s="145"/>
      <c r="M673" s="145"/>
      <c r="N673" s="145"/>
      <c r="O673" s="145"/>
      <c r="P673" s="145"/>
      <c r="Q673" s="145"/>
      <c r="R673" s="145"/>
      <c r="S673" s="145"/>
      <c r="T673" s="145"/>
      <c r="U673" s="145"/>
      <c r="V673" s="145"/>
      <c r="W673" s="145"/>
      <c r="X673" s="145"/>
      <c r="Y673" s="145"/>
      <c r="Z673" s="145"/>
    </row>
    <row r="674" customFormat="false" ht="15.75" hidden="false" customHeight="true" outlineLevel="0" collapsed="false">
      <c r="A674" s="145"/>
      <c r="B674" s="145"/>
      <c r="C674" s="145"/>
      <c r="D674" s="145"/>
      <c r="E674" s="145"/>
      <c r="F674" s="145"/>
      <c r="G674" s="145"/>
      <c r="H674" s="145"/>
      <c r="I674" s="145"/>
      <c r="J674" s="145"/>
      <c r="K674" s="145"/>
      <c r="L674" s="145"/>
      <c r="M674" s="145"/>
      <c r="N674" s="145"/>
      <c r="O674" s="145"/>
      <c r="P674" s="145"/>
      <c r="Q674" s="145"/>
      <c r="R674" s="145"/>
      <c r="S674" s="145"/>
      <c r="T674" s="145"/>
      <c r="U674" s="145"/>
      <c r="V674" s="145"/>
      <c r="W674" s="145"/>
      <c r="X674" s="145"/>
      <c r="Y674" s="145"/>
      <c r="Z674" s="145"/>
    </row>
    <row r="675" customFormat="false" ht="15.75" hidden="false" customHeight="true" outlineLevel="0" collapsed="false">
      <c r="A675" s="145"/>
      <c r="B675" s="145"/>
      <c r="C675" s="145"/>
      <c r="D675" s="145"/>
      <c r="E675" s="145"/>
      <c r="F675" s="145"/>
      <c r="G675" s="145"/>
      <c r="H675" s="145"/>
      <c r="I675" s="145"/>
      <c r="J675" s="145"/>
      <c r="K675" s="145"/>
      <c r="L675" s="145"/>
      <c r="M675" s="145"/>
      <c r="N675" s="145"/>
      <c r="O675" s="145"/>
      <c r="P675" s="145"/>
      <c r="Q675" s="145"/>
      <c r="R675" s="145"/>
      <c r="S675" s="145"/>
      <c r="T675" s="145"/>
      <c r="U675" s="145"/>
      <c r="V675" s="145"/>
      <c r="W675" s="145"/>
      <c r="X675" s="145"/>
      <c r="Y675" s="145"/>
      <c r="Z675" s="145"/>
    </row>
    <row r="676" customFormat="false" ht="15.75" hidden="false" customHeight="true" outlineLevel="0" collapsed="false">
      <c r="A676" s="145"/>
      <c r="B676" s="145"/>
      <c r="C676" s="145"/>
      <c r="D676" s="145"/>
      <c r="E676" s="145"/>
      <c r="F676" s="145"/>
      <c r="G676" s="145"/>
      <c r="H676" s="145"/>
      <c r="I676" s="145"/>
      <c r="J676" s="145"/>
      <c r="K676" s="145"/>
      <c r="L676" s="145"/>
      <c r="M676" s="145"/>
      <c r="N676" s="145"/>
      <c r="O676" s="145"/>
      <c r="P676" s="145"/>
      <c r="Q676" s="145"/>
      <c r="R676" s="145"/>
      <c r="S676" s="145"/>
      <c r="T676" s="145"/>
      <c r="U676" s="145"/>
      <c r="V676" s="145"/>
      <c r="W676" s="145"/>
      <c r="X676" s="145"/>
      <c r="Y676" s="145"/>
      <c r="Z676" s="145"/>
    </row>
    <row r="677" customFormat="false" ht="15.75" hidden="false" customHeight="true" outlineLevel="0" collapsed="false">
      <c r="A677" s="145"/>
      <c r="B677" s="145"/>
      <c r="C677" s="145"/>
      <c r="D677" s="145"/>
      <c r="E677" s="145"/>
      <c r="F677" s="145"/>
      <c r="G677" s="145"/>
      <c r="H677" s="145"/>
      <c r="I677" s="145"/>
      <c r="J677" s="145"/>
      <c r="K677" s="145"/>
      <c r="L677" s="145"/>
      <c r="M677" s="145"/>
      <c r="N677" s="145"/>
      <c r="O677" s="145"/>
      <c r="P677" s="145"/>
      <c r="Q677" s="145"/>
      <c r="R677" s="145"/>
      <c r="S677" s="145"/>
      <c r="T677" s="145"/>
      <c r="U677" s="145"/>
      <c r="V677" s="145"/>
      <c r="W677" s="145"/>
      <c r="X677" s="145"/>
      <c r="Y677" s="145"/>
      <c r="Z677" s="145"/>
    </row>
    <row r="678" customFormat="false" ht="15.75" hidden="false" customHeight="true" outlineLevel="0" collapsed="false">
      <c r="A678" s="145"/>
      <c r="B678" s="145"/>
      <c r="C678" s="145"/>
      <c r="D678" s="145"/>
      <c r="E678" s="145"/>
      <c r="F678" s="145"/>
      <c r="G678" s="145"/>
      <c r="H678" s="145"/>
      <c r="I678" s="145"/>
      <c r="J678" s="145"/>
      <c r="K678" s="145"/>
      <c r="L678" s="145"/>
      <c r="M678" s="145"/>
      <c r="N678" s="145"/>
      <c r="O678" s="145"/>
      <c r="P678" s="145"/>
      <c r="Q678" s="145"/>
      <c r="R678" s="145"/>
      <c r="S678" s="145"/>
      <c r="T678" s="145"/>
      <c r="U678" s="145"/>
      <c r="V678" s="145"/>
      <c r="W678" s="145"/>
      <c r="X678" s="145"/>
      <c r="Y678" s="145"/>
      <c r="Z678" s="145"/>
    </row>
    <row r="679" customFormat="false" ht="15.75" hidden="false" customHeight="true" outlineLevel="0" collapsed="false">
      <c r="A679" s="145"/>
      <c r="B679" s="145"/>
      <c r="C679" s="145"/>
      <c r="D679" s="145"/>
      <c r="E679" s="145"/>
      <c r="F679" s="145"/>
      <c r="G679" s="145"/>
      <c r="H679" s="145"/>
      <c r="I679" s="145"/>
      <c r="J679" s="145"/>
      <c r="K679" s="145"/>
      <c r="L679" s="145"/>
      <c r="M679" s="145"/>
      <c r="N679" s="145"/>
      <c r="O679" s="145"/>
      <c r="P679" s="145"/>
      <c r="Q679" s="145"/>
      <c r="R679" s="145"/>
      <c r="S679" s="145"/>
      <c r="T679" s="145"/>
      <c r="U679" s="145"/>
      <c r="V679" s="145"/>
      <c r="W679" s="145"/>
      <c r="X679" s="145"/>
      <c r="Y679" s="145"/>
      <c r="Z679" s="145"/>
    </row>
    <row r="680" customFormat="false" ht="15.75" hidden="false" customHeight="true" outlineLevel="0" collapsed="false">
      <c r="A680" s="145"/>
      <c r="B680" s="145"/>
      <c r="C680" s="145"/>
      <c r="D680" s="145"/>
      <c r="E680" s="145"/>
      <c r="F680" s="145"/>
      <c r="G680" s="145"/>
      <c r="H680" s="145"/>
      <c r="I680" s="145"/>
      <c r="J680" s="145"/>
      <c r="K680" s="145"/>
      <c r="L680" s="145"/>
      <c r="M680" s="145"/>
      <c r="N680" s="145"/>
      <c r="O680" s="145"/>
      <c r="P680" s="145"/>
      <c r="Q680" s="145"/>
      <c r="R680" s="145"/>
      <c r="S680" s="145"/>
      <c r="T680" s="145"/>
      <c r="U680" s="145"/>
      <c r="V680" s="145"/>
      <c r="W680" s="145"/>
      <c r="X680" s="145"/>
      <c r="Y680" s="145"/>
      <c r="Z680" s="145"/>
    </row>
    <row r="681" customFormat="false" ht="15.75" hidden="false" customHeight="true" outlineLevel="0" collapsed="false">
      <c r="A681" s="145"/>
      <c r="B681" s="145"/>
      <c r="C681" s="145"/>
      <c r="D681" s="145"/>
      <c r="E681" s="145"/>
      <c r="F681" s="145"/>
      <c r="G681" s="145"/>
      <c r="H681" s="145"/>
      <c r="I681" s="145"/>
      <c r="J681" s="145"/>
      <c r="K681" s="145"/>
      <c r="L681" s="145"/>
      <c r="M681" s="145"/>
      <c r="N681" s="145"/>
      <c r="O681" s="145"/>
      <c r="P681" s="145"/>
      <c r="Q681" s="145"/>
      <c r="R681" s="145"/>
      <c r="S681" s="145"/>
      <c r="T681" s="145"/>
      <c r="U681" s="145"/>
      <c r="V681" s="145"/>
      <c r="W681" s="145"/>
      <c r="X681" s="145"/>
      <c r="Y681" s="145"/>
      <c r="Z681" s="145"/>
    </row>
    <row r="682" customFormat="false" ht="15.75" hidden="false" customHeight="true" outlineLevel="0" collapsed="false">
      <c r="A682" s="145"/>
      <c r="B682" s="145"/>
      <c r="C682" s="145"/>
      <c r="D682" s="145"/>
      <c r="E682" s="145"/>
      <c r="F682" s="145"/>
      <c r="G682" s="145"/>
      <c r="H682" s="145"/>
      <c r="I682" s="145"/>
      <c r="J682" s="145"/>
      <c r="K682" s="145"/>
      <c r="L682" s="145"/>
      <c r="M682" s="145"/>
      <c r="N682" s="145"/>
      <c r="O682" s="145"/>
      <c r="P682" s="145"/>
      <c r="Q682" s="145"/>
      <c r="R682" s="145"/>
      <c r="S682" s="145"/>
      <c r="T682" s="145"/>
      <c r="U682" s="145"/>
      <c r="V682" s="145"/>
      <c r="W682" s="145"/>
      <c r="X682" s="145"/>
      <c r="Y682" s="145"/>
      <c r="Z682" s="145"/>
    </row>
    <row r="683" customFormat="false" ht="15.75" hidden="false" customHeight="true" outlineLevel="0" collapsed="false">
      <c r="A683" s="145"/>
      <c r="B683" s="145"/>
      <c r="C683" s="145"/>
      <c r="D683" s="145"/>
      <c r="E683" s="145"/>
      <c r="F683" s="145"/>
      <c r="G683" s="145"/>
      <c r="H683" s="145"/>
      <c r="I683" s="145"/>
      <c r="J683" s="145"/>
      <c r="K683" s="145"/>
      <c r="L683" s="145"/>
      <c r="M683" s="145"/>
      <c r="N683" s="145"/>
      <c r="O683" s="145"/>
      <c r="P683" s="145"/>
      <c r="Q683" s="145"/>
      <c r="R683" s="145"/>
      <c r="S683" s="145"/>
      <c r="T683" s="145"/>
      <c r="U683" s="145"/>
      <c r="V683" s="145"/>
      <c r="W683" s="145"/>
      <c r="X683" s="145"/>
      <c r="Y683" s="145"/>
      <c r="Z683" s="145"/>
    </row>
    <row r="684" customFormat="false" ht="15.75" hidden="false" customHeight="true" outlineLevel="0" collapsed="false">
      <c r="A684" s="145"/>
      <c r="B684" s="145"/>
      <c r="C684" s="145"/>
      <c r="D684" s="145"/>
      <c r="E684" s="145"/>
      <c r="F684" s="145"/>
      <c r="G684" s="145"/>
      <c r="H684" s="145"/>
      <c r="I684" s="145"/>
      <c r="J684" s="145"/>
      <c r="K684" s="145"/>
      <c r="L684" s="145"/>
      <c r="M684" s="145"/>
      <c r="N684" s="145"/>
      <c r="O684" s="145"/>
      <c r="P684" s="145"/>
      <c r="Q684" s="145"/>
      <c r="R684" s="145"/>
      <c r="S684" s="145"/>
      <c r="T684" s="145"/>
      <c r="U684" s="145"/>
      <c r="V684" s="145"/>
      <c r="W684" s="145"/>
      <c r="X684" s="145"/>
      <c r="Y684" s="145"/>
      <c r="Z684" s="145"/>
    </row>
    <row r="685" customFormat="false" ht="15.75" hidden="false" customHeight="true" outlineLevel="0" collapsed="false">
      <c r="A685" s="145"/>
      <c r="B685" s="145"/>
      <c r="C685" s="145"/>
      <c r="D685" s="145"/>
      <c r="E685" s="145"/>
      <c r="F685" s="145"/>
      <c r="G685" s="145"/>
      <c r="H685" s="145"/>
      <c r="I685" s="145"/>
      <c r="J685" s="145"/>
      <c r="K685" s="145"/>
      <c r="L685" s="145"/>
      <c r="M685" s="145"/>
      <c r="N685" s="145"/>
      <c r="O685" s="145"/>
      <c r="P685" s="145"/>
      <c r="Q685" s="145"/>
      <c r="R685" s="145"/>
      <c r="S685" s="145"/>
      <c r="T685" s="145"/>
      <c r="U685" s="145"/>
      <c r="V685" s="145"/>
      <c r="W685" s="145"/>
      <c r="X685" s="145"/>
      <c r="Y685" s="145"/>
      <c r="Z685" s="145"/>
    </row>
    <row r="686" customFormat="false" ht="15.75" hidden="false" customHeight="true" outlineLevel="0" collapsed="false">
      <c r="A686" s="145"/>
      <c r="B686" s="145"/>
      <c r="C686" s="145"/>
      <c r="D686" s="145"/>
      <c r="E686" s="145"/>
      <c r="F686" s="145"/>
      <c r="G686" s="145"/>
      <c r="H686" s="145"/>
      <c r="I686" s="145"/>
      <c r="J686" s="145"/>
      <c r="K686" s="145"/>
      <c r="L686" s="145"/>
      <c r="M686" s="145"/>
      <c r="N686" s="145"/>
      <c r="O686" s="145"/>
      <c r="P686" s="145"/>
      <c r="Q686" s="145"/>
      <c r="R686" s="145"/>
      <c r="S686" s="145"/>
      <c r="T686" s="145"/>
      <c r="U686" s="145"/>
      <c r="V686" s="145"/>
      <c r="W686" s="145"/>
      <c r="X686" s="145"/>
      <c r="Y686" s="145"/>
      <c r="Z686" s="145"/>
    </row>
    <row r="687" customFormat="false" ht="15.75" hidden="false" customHeight="true" outlineLevel="0" collapsed="false">
      <c r="A687" s="145"/>
      <c r="B687" s="145"/>
      <c r="C687" s="145"/>
      <c r="D687" s="145"/>
      <c r="E687" s="145"/>
      <c r="F687" s="145"/>
      <c r="G687" s="145"/>
      <c r="H687" s="145"/>
      <c r="I687" s="145"/>
      <c r="J687" s="145"/>
      <c r="K687" s="145"/>
      <c r="L687" s="145"/>
      <c r="M687" s="145"/>
      <c r="N687" s="145"/>
      <c r="O687" s="145"/>
      <c r="P687" s="145"/>
      <c r="Q687" s="145"/>
      <c r="R687" s="145"/>
      <c r="S687" s="145"/>
      <c r="T687" s="145"/>
      <c r="U687" s="145"/>
      <c r="V687" s="145"/>
      <c r="W687" s="145"/>
      <c r="X687" s="145"/>
      <c r="Y687" s="145"/>
      <c r="Z687" s="145"/>
    </row>
    <row r="688" customFormat="false" ht="15.75" hidden="false" customHeight="true" outlineLevel="0" collapsed="false">
      <c r="A688" s="145"/>
      <c r="B688" s="145"/>
      <c r="C688" s="145"/>
      <c r="D688" s="145"/>
      <c r="E688" s="145"/>
      <c r="F688" s="145"/>
      <c r="G688" s="145"/>
      <c r="H688" s="145"/>
      <c r="I688" s="145"/>
      <c r="J688" s="145"/>
      <c r="K688" s="145"/>
      <c r="L688" s="145"/>
      <c r="M688" s="145"/>
      <c r="N688" s="145"/>
      <c r="O688" s="145"/>
      <c r="P688" s="145"/>
      <c r="Q688" s="145"/>
      <c r="R688" s="145"/>
      <c r="S688" s="145"/>
      <c r="T688" s="145"/>
      <c r="U688" s="145"/>
      <c r="V688" s="145"/>
      <c r="W688" s="145"/>
      <c r="X688" s="145"/>
      <c r="Y688" s="145"/>
      <c r="Z688" s="145"/>
    </row>
    <row r="689" customFormat="false" ht="15.75" hidden="false" customHeight="true" outlineLevel="0" collapsed="false">
      <c r="A689" s="145"/>
      <c r="B689" s="145"/>
      <c r="C689" s="145"/>
      <c r="D689" s="145"/>
      <c r="E689" s="145"/>
      <c r="F689" s="145"/>
      <c r="G689" s="145"/>
      <c r="H689" s="145"/>
      <c r="I689" s="145"/>
      <c r="J689" s="145"/>
      <c r="K689" s="145"/>
      <c r="L689" s="145"/>
      <c r="M689" s="145"/>
      <c r="N689" s="145"/>
      <c r="O689" s="145"/>
      <c r="P689" s="145"/>
      <c r="Q689" s="145"/>
      <c r="R689" s="145"/>
      <c r="S689" s="145"/>
      <c r="T689" s="145"/>
      <c r="U689" s="145"/>
      <c r="V689" s="145"/>
      <c r="W689" s="145"/>
      <c r="X689" s="145"/>
      <c r="Y689" s="145"/>
      <c r="Z689" s="145"/>
    </row>
    <row r="690" customFormat="false" ht="15.75" hidden="false" customHeight="true" outlineLevel="0" collapsed="false">
      <c r="A690" s="145"/>
      <c r="B690" s="145"/>
      <c r="C690" s="145"/>
      <c r="D690" s="145"/>
      <c r="E690" s="145"/>
      <c r="F690" s="145"/>
      <c r="G690" s="145"/>
      <c r="H690" s="145"/>
      <c r="I690" s="145"/>
      <c r="J690" s="145"/>
      <c r="K690" s="145"/>
      <c r="L690" s="145"/>
      <c r="M690" s="145"/>
      <c r="N690" s="145"/>
      <c r="O690" s="145"/>
      <c r="P690" s="145"/>
      <c r="Q690" s="145"/>
      <c r="R690" s="145"/>
      <c r="S690" s="145"/>
      <c r="T690" s="145"/>
      <c r="U690" s="145"/>
      <c r="V690" s="145"/>
      <c r="W690" s="145"/>
      <c r="X690" s="145"/>
      <c r="Y690" s="145"/>
      <c r="Z690" s="145"/>
    </row>
    <row r="691" customFormat="false" ht="15.75" hidden="false" customHeight="true" outlineLevel="0" collapsed="false">
      <c r="A691" s="145"/>
      <c r="B691" s="145"/>
      <c r="C691" s="145"/>
      <c r="D691" s="145"/>
      <c r="E691" s="145"/>
      <c r="F691" s="145"/>
      <c r="G691" s="145"/>
      <c r="H691" s="145"/>
      <c r="I691" s="145"/>
      <c r="J691" s="145"/>
      <c r="K691" s="145"/>
      <c r="L691" s="145"/>
      <c r="M691" s="145"/>
      <c r="N691" s="145"/>
      <c r="O691" s="145"/>
      <c r="P691" s="145"/>
      <c r="Q691" s="145"/>
      <c r="R691" s="145"/>
      <c r="S691" s="145"/>
      <c r="T691" s="145"/>
      <c r="U691" s="145"/>
      <c r="V691" s="145"/>
      <c r="W691" s="145"/>
      <c r="X691" s="145"/>
      <c r="Y691" s="145"/>
      <c r="Z691" s="145"/>
    </row>
    <row r="692" customFormat="false" ht="15.75" hidden="false" customHeight="true" outlineLevel="0" collapsed="false">
      <c r="A692" s="145"/>
      <c r="B692" s="145"/>
      <c r="C692" s="145"/>
      <c r="D692" s="145"/>
      <c r="E692" s="145"/>
      <c r="F692" s="145"/>
      <c r="G692" s="145"/>
      <c r="H692" s="145"/>
      <c r="I692" s="145"/>
      <c r="J692" s="145"/>
      <c r="K692" s="145"/>
      <c r="L692" s="145"/>
      <c r="M692" s="145"/>
      <c r="N692" s="145"/>
      <c r="O692" s="145"/>
      <c r="P692" s="145"/>
      <c r="Q692" s="145"/>
      <c r="R692" s="145"/>
      <c r="S692" s="145"/>
      <c r="T692" s="145"/>
      <c r="U692" s="145"/>
      <c r="V692" s="145"/>
      <c r="W692" s="145"/>
      <c r="X692" s="145"/>
      <c r="Y692" s="145"/>
      <c r="Z692" s="145"/>
    </row>
    <row r="693" customFormat="false" ht="15.75" hidden="false" customHeight="true" outlineLevel="0" collapsed="false">
      <c r="A693" s="145"/>
      <c r="B693" s="145"/>
      <c r="C693" s="145"/>
      <c r="D693" s="145"/>
      <c r="E693" s="145"/>
      <c r="F693" s="145"/>
      <c r="G693" s="145"/>
      <c r="H693" s="145"/>
      <c r="I693" s="145"/>
      <c r="J693" s="145"/>
      <c r="K693" s="145"/>
      <c r="L693" s="145"/>
      <c r="M693" s="145"/>
      <c r="N693" s="145"/>
      <c r="O693" s="145"/>
      <c r="P693" s="145"/>
      <c r="Q693" s="145"/>
      <c r="R693" s="145"/>
      <c r="S693" s="145"/>
      <c r="T693" s="145"/>
      <c r="U693" s="145"/>
      <c r="V693" s="145"/>
      <c r="W693" s="145"/>
      <c r="X693" s="145"/>
      <c r="Y693" s="145"/>
      <c r="Z693" s="145"/>
    </row>
    <row r="694" customFormat="false" ht="15.75" hidden="false" customHeight="true" outlineLevel="0" collapsed="false">
      <c r="A694" s="145"/>
      <c r="B694" s="145"/>
      <c r="C694" s="145"/>
      <c r="D694" s="145"/>
      <c r="E694" s="145"/>
      <c r="F694" s="145"/>
      <c r="G694" s="145"/>
      <c r="H694" s="145"/>
      <c r="I694" s="145"/>
      <c r="J694" s="145"/>
      <c r="K694" s="145"/>
      <c r="L694" s="145"/>
      <c r="M694" s="145"/>
      <c r="N694" s="145"/>
      <c r="O694" s="145"/>
      <c r="P694" s="145"/>
      <c r="Q694" s="145"/>
      <c r="R694" s="145"/>
      <c r="S694" s="145"/>
      <c r="T694" s="145"/>
      <c r="U694" s="145"/>
      <c r="V694" s="145"/>
      <c r="W694" s="145"/>
      <c r="X694" s="145"/>
      <c r="Y694" s="145"/>
      <c r="Z694" s="145"/>
    </row>
    <row r="695" customFormat="false" ht="15.75" hidden="false" customHeight="true" outlineLevel="0" collapsed="false">
      <c r="A695" s="145"/>
      <c r="B695" s="145"/>
      <c r="C695" s="145"/>
      <c r="D695" s="145"/>
      <c r="E695" s="145"/>
      <c r="F695" s="145"/>
      <c r="G695" s="145"/>
      <c r="H695" s="145"/>
      <c r="I695" s="145"/>
      <c r="J695" s="145"/>
      <c r="K695" s="145"/>
      <c r="L695" s="145"/>
      <c r="M695" s="145"/>
      <c r="N695" s="145"/>
      <c r="O695" s="145"/>
      <c r="P695" s="145"/>
      <c r="Q695" s="145"/>
      <c r="R695" s="145"/>
      <c r="S695" s="145"/>
      <c r="T695" s="145"/>
      <c r="U695" s="145"/>
      <c r="V695" s="145"/>
      <c r="W695" s="145"/>
      <c r="X695" s="145"/>
      <c r="Y695" s="145"/>
      <c r="Z695" s="145"/>
    </row>
    <row r="696" customFormat="false" ht="15.75" hidden="false" customHeight="true" outlineLevel="0" collapsed="false">
      <c r="A696" s="145"/>
      <c r="B696" s="145"/>
      <c r="C696" s="145"/>
      <c r="D696" s="145"/>
      <c r="E696" s="145"/>
      <c r="F696" s="145"/>
      <c r="G696" s="145"/>
      <c r="H696" s="145"/>
      <c r="I696" s="145"/>
      <c r="J696" s="145"/>
      <c r="K696" s="145"/>
      <c r="L696" s="145"/>
      <c r="M696" s="145"/>
      <c r="N696" s="145"/>
      <c r="O696" s="145"/>
      <c r="P696" s="145"/>
      <c r="Q696" s="145"/>
      <c r="R696" s="145"/>
      <c r="S696" s="145"/>
      <c r="T696" s="145"/>
      <c r="U696" s="145"/>
      <c r="V696" s="145"/>
      <c r="W696" s="145"/>
      <c r="X696" s="145"/>
      <c r="Y696" s="145"/>
      <c r="Z696" s="145"/>
    </row>
    <row r="697" customFormat="false" ht="15.75" hidden="false" customHeight="true" outlineLevel="0" collapsed="false">
      <c r="A697" s="145"/>
      <c r="B697" s="145"/>
      <c r="C697" s="145"/>
      <c r="D697" s="145"/>
      <c r="E697" s="145"/>
      <c r="F697" s="145"/>
      <c r="G697" s="145"/>
      <c r="H697" s="145"/>
      <c r="I697" s="145"/>
      <c r="J697" s="145"/>
      <c r="K697" s="145"/>
      <c r="L697" s="145"/>
      <c r="M697" s="145"/>
      <c r="N697" s="145"/>
      <c r="O697" s="145"/>
      <c r="P697" s="145"/>
      <c r="Q697" s="145"/>
      <c r="R697" s="145"/>
      <c r="S697" s="145"/>
      <c r="T697" s="145"/>
      <c r="U697" s="145"/>
      <c r="V697" s="145"/>
      <c r="W697" s="145"/>
      <c r="X697" s="145"/>
      <c r="Y697" s="145"/>
      <c r="Z697" s="145"/>
    </row>
    <row r="698" customFormat="false" ht="15.75" hidden="false" customHeight="true" outlineLevel="0" collapsed="false">
      <c r="A698" s="145"/>
      <c r="B698" s="145"/>
      <c r="C698" s="145"/>
      <c r="D698" s="145"/>
      <c r="E698" s="145"/>
      <c r="F698" s="145"/>
      <c r="G698" s="145"/>
      <c r="H698" s="145"/>
      <c r="I698" s="145"/>
      <c r="J698" s="145"/>
      <c r="K698" s="145"/>
      <c r="L698" s="145"/>
      <c r="M698" s="145"/>
      <c r="N698" s="145"/>
      <c r="O698" s="145"/>
      <c r="P698" s="145"/>
      <c r="Q698" s="145"/>
      <c r="R698" s="145"/>
      <c r="S698" s="145"/>
      <c r="T698" s="145"/>
      <c r="U698" s="145"/>
      <c r="V698" s="145"/>
      <c r="W698" s="145"/>
      <c r="X698" s="145"/>
      <c r="Y698" s="145"/>
      <c r="Z698" s="145"/>
    </row>
    <row r="699" customFormat="false" ht="15.75" hidden="false" customHeight="true" outlineLevel="0" collapsed="false">
      <c r="A699" s="145"/>
      <c r="B699" s="145"/>
      <c r="C699" s="145"/>
      <c r="D699" s="145"/>
      <c r="E699" s="145"/>
      <c r="F699" s="145"/>
      <c r="G699" s="145"/>
      <c r="H699" s="145"/>
      <c r="I699" s="145"/>
      <c r="J699" s="145"/>
      <c r="K699" s="145"/>
      <c r="L699" s="145"/>
      <c r="M699" s="145"/>
      <c r="N699" s="145"/>
      <c r="O699" s="145"/>
      <c r="P699" s="145"/>
      <c r="Q699" s="145"/>
      <c r="R699" s="145"/>
      <c r="S699" s="145"/>
      <c r="T699" s="145"/>
      <c r="U699" s="145"/>
      <c r="V699" s="145"/>
      <c r="W699" s="145"/>
      <c r="X699" s="145"/>
      <c r="Y699" s="145"/>
      <c r="Z699" s="145"/>
    </row>
    <row r="700" customFormat="false" ht="15.75" hidden="false" customHeight="true" outlineLevel="0" collapsed="false">
      <c r="A700" s="145"/>
      <c r="B700" s="145"/>
      <c r="C700" s="145"/>
      <c r="D700" s="145"/>
      <c r="E700" s="145"/>
      <c r="F700" s="145"/>
      <c r="G700" s="145"/>
      <c r="H700" s="145"/>
      <c r="I700" s="145"/>
      <c r="J700" s="145"/>
      <c r="K700" s="145"/>
      <c r="L700" s="145"/>
      <c r="M700" s="145"/>
      <c r="N700" s="145"/>
      <c r="O700" s="145"/>
      <c r="P700" s="145"/>
      <c r="Q700" s="145"/>
      <c r="R700" s="145"/>
      <c r="S700" s="145"/>
      <c r="T700" s="145"/>
      <c r="U700" s="145"/>
      <c r="V700" s="145"/>
      <c r="W700" s="145"/>
      <c r="X700" s="145"/>
      <c r="Y700" s="145"/>
      <c r="Z700" s="145"/>
    </row>
    <row r="701" customFormat="false" ht="15.75" hidden="false" customHeight="true" outlineLevel="0" collapsed="false">
      <c r="A701" s="145"/>
      <c r="B701" s="145"/>
      <c r="C701" s="145"/>
      <c r="D701" s="145"/>
      <c r="E701" s="145"/>
      <c r="F701" s="145"/>
      <c r="G701" s="145"/>
      <c r="H701" s="145"/>
      <c r="I701" s="145"/>
      <c r="J701" s="145"/>
      <c r="K701" s="145"/>
      <c r="L701" s="145"/>
      <c r="M701" s="145"/>
      <c r="N701" s="145"/>
      <c r="O701" s="145"/>
      <c r="P701" s="145"/>
      <c r="Q701" s="145"/>
      <c r="R701" s="145"/>
      <c r="S701" s="145"/>
      <c r="T701" s="145"/>
      <c r="U701" s="145"/>
      <c r="V701" s="145"/>
      <c r="W701" s="145"/>
      <c r="X701" s="145"/>
      <c r="Y701" s="145"/>
      <c r="Z701" s="145"/>
    </row>
    <row r="702" customFormat="false" ht="15.75" hidden="false" customHeight="true" outlineLevel="0" collapsed="false">
      <c r="A702" s="145"/>
      <c r="B702" s="145"/>
      <c r="C702" s="145"/>
      <c r="D702" s="145"/>
      <c r="E702" s="145"/>
      <c r="F702" s="145"/>
      <c r="G702" s="145"/>
      <c r="H702" s="145"/>
      <c r="I702" s="145"/>
      <c r="J702" s="145"/>
      <c r="K702" s="145"/>
      <c r="L702" s="145"/>
      <c r="M702" s="145"/>
      <c r="N702" s="145"/>
      <c r="O702" s="145"/>
      <c r="P702" s="145"/>
      <c r="Q702" s="145"/>
      <c r="R702" s="145"/>
      <c r="S702" s="145"/>
      <c r="T702" s="145"/>
      <c r="U702" s="145"/>
      <c r="V702" s="145"/>
      <c r="W702" s="145"/>
      <c r="X702" s="145"/>
      <c r="Y702" s="145"/>
      <c r="Z702" s="145"/>
    </row>
    <row r="703" customFormat="false" ht="15.75" hidden="false" customHeight="true" outlineLevel="0" collapsed="false">
      <c r="A703" s="145"/>
      <c r="B703" s="145"/>
      <c r="C703" s="145"/>
      <c r="D703" s="145"/>
      <c r="E703" s="145"/>
      <c r="F703" s="145"/>
      <c r="G703" s="145"/>
      <c r="H703" s="145"/>
      <c r="I703" s="145"/>
      <c r="J703" s="145"/>
      <c r="K703" s="145"/>
      <c r="L703" s="145"/>
      <c r="M703" s="145"/>
      <c r="N703" s="145"/>
      <c r="O703" s="145"/>
      <c r="P703" s="145"/>
      <c r="Q703" s="145"/>
      <c r="R703" s="145"/>
      <c r="S703" s="145"/>
      <c r="T703" s="145"/>
      <c r="U703" s="145"/>
      <c r="V703" s="145"/>
      <c r="W703" s="145"/>
      <c r="X703" s="145"/>
      <c r="Y703" s="145"/>
      <c r="Z703" s="145"/>
    </row>
    <row r="704" customFormat="false" ht="15.75" hidden="false" customHeight="true" outlineLevel="0" collapsed="false">
      <c r="A704" s="145"/>
      <c r="B704" s="145"/>
      <c r="C704" s="145"/>
      <c r="D704" s="145"/>
      <c r="E704" s="145"/>
      <c r="F704" s="145"/>
      <c r="G704" s="145"/>
      <c r="H704" s="145"/>
      <c r="I704" s="145"/>
      <c r="J704" s="145"/>
      <c r="K704" s="145"/>
      <c r="L704" s="145"/>
      <c r="M704" s="145"/>
      <c r="N704" s="145"/>
      <c r="O704" s="145"/>
      <c r="P704" s="145"/>
      <c r="Q704" s="145"/>
      <c r="R704" s="145"/>
      <c r="S704" s="145"/>
      <c r="T704" s="145"/>
      <c r="U704" s="145"/>
      <c r="V704" s="145"/>
      <c r="W704" s="145"/>
      <c r="X704" s="145"/>
      <c r="Y704" s="145"/>
      <c r="Z704" s="145"/>
    </row>
    <row r="705" customFormat="false" ht="15.75" hidden="false" customHeight="true" outlineLevel="0" collapsed="false">
      <c r="A705" s="145"/>
      <c r="B705" s="145"/>
      <c r="C705" s="145"/>
      <c r="D705" s="145"/>
      <c r="E705" s="145"/>
      <c r="F705" s="145"/>
      <c r="G705" s="145"/>
      <c r="H705" s="145"/>
      <c r="I705" s="145"/>
      <c r="J705" s="145"/>
      <c r="K705" s="145"/>
      <c r="L705" s="145"/>
      <c r="M705" s="145"/>
      <c r="N705" s="145"/>
      <c r="O705" s="145"/>
      <c r="P705" s="145"/>
      <c r="Q705" s="145"/>
      <c r="R705" s="145"/>
      <c r="S705" s="145"/>
      <c r="T705" s="145"/>
      <c r="U705" s="145"/>
      <c r="V705" s="145"/>
      <c r="W705" s="145"/>
      <c r="X705" s="145"/>
      <c r="Y705" s="145"/>
      <c r="Z705" s="145"/>
    </row>
    <row r="706" customFormat="false" ht="15.75" hidden="false" customHeight="true" outlineLevel="0" collapsed="false">
      <c r="A706" s="145"/>
      <c r="B706" s="145"/>
      <c r="C706" s="145"/>
      <c r="D706" s="145"/>
      <c r="E706" s="145"/>
      <c r="F706" s="145"/>
      <c r="G706" s="145"/>
      <c r="H706" s="145"/>
      <c r="I706" s="145"/>
      <c r="J706" s="145"/>
      <c r="K706" s="145"/>
      <c r="L706" s="145"/>
      <c r="M706" s="145"/>
      <c r="N706" s="145"/>
      <c r="O706" s="145"/>
      <c r="P706" s="145"/>
      <c r="Q706" s="145"/>
      <c r="R706" s="145"/>
      <c r="S706" s="145"/>
      <c r="T706" s="145"/>
      <c r="U706" s="145"/>
      <c r="V706" s="145"/>
      <c r="W706" s="145"/>
      <c r="X706" s="145"/>
      <c r="Y706" s="145"/>
      <c r="Z706" s="145"/>
    </row>
    <row r="707" customFormat="false" ht="15.75" hidden="false" customHeight="true" outlineLevel="0" collapsed="false">
      <c r="A707" s="145"/>
      <c r="B707" s="145"/>
      <c r="C707" s="145"/>
      <c r="D707" s="145"/>
      <c r="E707" s="145"/>
      <c r="F707" s="145"/>
      <c r="G707" s="145"/>
      <c r="H707" s="145"/>
      <c r="I707" s="145"/>
      <c r="J707" s="145"/>
      <c r="K707" s="145"/>
      <c r="L707" s="145"/>
      <c r="M707" s="145"/>
      <c r="N707" s="145"/>
      <c r="O707" s="145"/>
      <c r="P707" s="145"/>
      <c r="Q707" s="145"/>
      <c r="R707" s="145"/>
      <c r="S707" s="145"/>
      <c r="T707" s="145"/>
      <c r="U707" s="145"/>
      <c r="V707" s="145"/>
      <c r="W707" s="145"/>
      <c r="X707" s="145"/>
      <c r="Y707" s="145"/>
      <c r="Z707" s="145"/>
    </row>
    <row r="708" customFormat="false" ht="15.75" hidden="false" customHeight="true" outlineLevel="0" collapsed="false">
      <c r="A708" s="145"/>
      <c r="B708" s="145"/>
      <c r="C708" s="145"/>
      <c r="D708" s="145"/>
      <c r="E708" s="145"/>
      <c r="F708" s="145"/>
      <c r="G708" s="145"/>
      <c r="H708" s="145"/>
      <c r="I708" s="145"/>
      <c r="J708" s="145"/>
      <c r="K708" s="145"/>
      <c r="L708" s="145"/>
      <c r="M708" s="145"/>
      <c r="N708" s="145"/>
      <c r="O708" s="145"/>
      <c r="P708" s="145"/>
      <c r="Q708" s="145"/>
      <c r="R708" s="145"/>
      <c r="S708" s="145"/>
      <c r="T708" s="145"/>
      <c r="U708" s="145"/>
      <c r="V708" s="145"/>
      <c r="W708" s="145"/>
      <c r="X708" s="145"/>
      <c r="Y708" s="145"/>
      <c r="Z708" s="145"/>
    </row>
    <row r="709" customFormat="false" ht="15.75" hidden="false" customHeight="true" outlineLevel="0" collapsed="false">
      <c r="A709" s="145"/>
      <c r="B709" s="145"/>
      <c r="C709" s="145"/>
      <c r="D709" s="145"/>
      <c r="E709" s="145"/>
      <c r="F709" s="145"/>
      <c r="G709" s="145"/>
      <c r="H709" s="145"/>
      <c r="I709" s="145"/>
      <c r="J709" s="145"/>
      <c r="K709" s="145"/>
      <c r="L709" s="145"/>
      <c r="M709" s="145"/>
      <c r="N709" s="145"/>
      <c r="O709" s="145"/>
      <c r="P709" s="145"/>
      <c r="Q709" s="145"/>
      <c r="R709" s="145"/>
      <c r="S709" s="145"/>
      <c r="T709" s="145"/>
      <c r="U709" s="145"/>
      <c r="V709" s="145"/>
      <c r="W709" s="145"/>
      <c r="X709" s="145"/>
      <c r="Y709" s="145"/>
      <c r="Z709" s="145"/>
    </row>
    <row r="710" customFormat="false" ht="15.75" hidden="false" customHeight="true" outlineLevel="0" collapsed="false">
      <c r="A710" s="145"/>
      <c r="B710" s="145"/>
      <c r="C710" s="145"/>
      <c r="D710" s="145"/>
      <c r="E710" s="145"/>
      <c r="F710" s="145"/>
      <c r="G710" s="145"/>
      <c r="H710" s="145"/>
      <c r="I710" s="145"/>
      <c r="J710" s="145"/>
      <c r="K710" s="145"/>
      <c r="L710" s="145"/>
      <c r="M710" s="145"/>
      <c r="N710" s="145"/>
      <c r="O710" s="145"/>
      <c r="P710" s="145"/>
      <c r="Q710" s="145"/>
      <c r="R710" s="145"/>
      <c r="S710" s="145"/>
      <c r="T710" s="145"/>
      <c r="U710" s="145"/>
      <c r="V710" s="145"/>
      <c r="W710" s="145"/>
      <c r="X710" s="145"/>
      <c r="Y710" s="145"/>
      <c r="Z710" s="145"/>
    </row>
    <row r="711" customFormat="false" ht="15.75" hidden="false" customHeight="true" outlineLevel="0" collapsed="false">
      <c r="A711" s="145"/>
      <c r="B711" s="145"/>
      <c r="C711" s="145"/>
      <c r="D711" s="145"/>
      <c r="E711" s="145"/>
      <c r="F711" s="145"/>
      <c r="G711" s="145"/>
      <c r="H711" s="145"/>
      <c r="I711" s="145"/>
      <c r="J711" s="145"/>
      <c r="K711" s="145"/>
      <c r="L711" s="145"/>
      <c r="M711" s="145"/>
      <c r="N711" s="145"/>
      <c r="O711" s="145"/>
      <c r="P711" s="145"/>
      <c r="Q711" s="145"/>
      <c r="R711" s="145"/>
      <c r="S711" s="145"/>
      <c r="T711" s="145"/>
      <c r="U711" s="145"/>
      <c r="V711" s="145"/>
      <c r="W711" s="145"/>
      <c r="X711" s="145"/>
      <c r="Y711" s="145"/>
      <c r="Z711" s="145"/>
    </row>
    <row r="712" customFormat="false" ht="15.75" hidden="false" customHeight="true" outlineLevel="0" collapsed="false">
      <c r="A712" s="145"/>
      <c r="B712" s="145"/>
      <c r="C712" s="145"/>
      <c r="D712" s="145"/>
      <c r="E712" s="145"/>
      <c r="F712" s="145"/>
      <c r="G712" s="145"/>
      <c r="H712" s="145"/>
      <c r="I712" s="145"/>
      <c r="J712" s="145"/>
      <c r="K712" s="145"/>
      <c r="L712" s="145"/>
      <c r="M712" s="145"/>
      <c r="N712" s="145"/>
      <c r="O712" s="145"/>
      <c r="P712" s="145"/>
      <c r="Q712" s="145"/>
      <c r="R712" s="145"/>
      <c r="S712" s="145"/>
      <c r="T712" s="145"/>
      <c r="U712" s="145"/>
      <c r="V712" s="145"/>
      <c r="W712" s="145"/>
      <c r="X712" s="145"/>
      <c r="Y712" s="145"/>
      <c r="Z712" s="145"/>
    </row>
    <row r="713" customFormat="false" ht="15.75" hidden="false" customHeight="true" outlineLevel="0" collapsed="false">
      <c r="A713" s="145"/>
      <c r="B713" s="145"/>
      <c r="C713" s="145"/>
      <c r="D713" s="145"/>
      <c r="E713" s="145"/>
      <c r="F713" s="145"/>
      <c r="G713" s="145"/>
      <c r="H713" s="145"/>
      <c r="I713" s="145"/>
      <c r="J713" s="145"/>
      <c r="K713" s="145"/>
      <c r="L713" s="145"/>
      <c r="M713" s="145"/>
      <c r="N713" s="145"/>
      <c r="O713" s="145"/>
      <c r="P713" s="145"/>
      <c r="Q713" s="145"/>
      <c r="R713" s="145"/>
      <c r="S713" s="145"/>
      <c r="T713" s="145"/>
      <c r="U713" s="145"/>
      <c r="V713" s="145"/>
      <c r="W713" s="145"/>
      <c r="X713" s="145"/>
      <c r="Y713" s="145"/>
      <c r="Z713" s="145"/>
    </row>
    <row r="714" customFormat="false" ht="15.75" hidden="false" customHeight="true" outlineLevel="0" collapsed="false">
      <c r="A714" s="145"/>
      <c r="B714" s="145"/>
      <c r="C714" s="145"/>
      <c r="D714" s="145"/>
      <c r="E714" s="145"/>
      <c r="F714" s="145"/>
      <c r="G714" s="145"/>
      <c r="H714" s="145"/>
      <c r="I714" s="145"/>
      <c r="J714" s="145"/>
      <c r="K714" s="145"/>
      <c r="L714" s="145"/>
      <c r="M714" s="145"/>
      <c r="N714" s="145"/>
      <c r="O714" s="145"/>
      <c r="P714" s="145"/>
      <c r="Q714" s="145"/>
      <c r="R714" s="145"/>
      <c r="S714" s="145"/>
      <c r="T714" s="145"/>
      <c r="U714" s="145"/>
      <c r="V714" s="145"/>
      <c r="W714" s="145"/>
      <c r="X714" s="145"/>
      <c r="Y714" s="145"/>
      <c r="Z714" s="145"/>
    </row>
    <row r="715" customFormat="false" ht="15.75" hidden="false" customHeight="true" outlineLevel="0" collapsed="false">
      <c r="A715" s="145"/>
      <c r="B715" s="145"/>
      <c r="C715" s="145"/>
      <c r="D715" s="145"/>
      <c r="E715" s="145"/>
      <c r="F715" s="145"/>
      <c r="G715" s="145"/>
      <c r="H715" s="145"/>
      <c r="I715" s="145"/>
      <c r="J715" s="145"/>
      <c r="K715" s="145"/>
      <c r="L715" s="145"/>
      <c r="M715" s="145"/>
      <c r="N715" s="145"/>
      <c r="O715" s="145"/>
      <c r="P715" s="145"/>
      <c r="Q715" s="145"/>
      <c r="R715" s="145"/>
      <c r="S715" s="145"/>
      <c r="T715" s="145"/>
      <c r="U715" s="145"/>
      <c r="V715" s="145"/>
      <c r="W715" s="145"/>
      <c r="X715" s="145"/>
      <c r="Y715" s="145"/>
      <c r="Z715" s="145"/>
    </row>
    <row r="716" customFormat="false" ht="15.75" hidden="false" customHeight="true" outlineLevel="0" collapsed="false">
      <c r="A716" s="145"/>
      <c r="B716" s="145"/>
      <c r="C716" s="145"/>
      <c r="D716" s="145"/>
      <c r="E716" s="145"/>
      <c r="F716" s="145"/>
      <c r="G716" s="145"/>
      <c r="H716" s="145"/>
      <c r="I716" s="145"/>
      <c r="J716" s="145"/>
      <c r="K716" s="145"/>
      <c r="L716" s="145"/>
      <c r="M716" s="145"/>
      <c r="N716" s="145"/>
      <c r="O716" s="145"/>
      <c r="P716" s="145"/>
      <c r="Q716" s="145"/>
      <c r="R716" s="145"/>
      <c r="S716" s="145"/>
      <c r="T716" s="145"/>
      <c r="U716" s="145"/>
      <c r="V716" s="145"/>
      <c r="W716" s="145"/>
      <c r="X716" s="145"/>
      <c r="Y716" s="145"/>
      <c r="Z716" s="145"/>
    </row>
    <row r="717" customFormat="false" ht="15.75" hidden="false" customHeight="true" outlineLevel="0" collapsed="false">
      <c r="A717" s="145"/>
      <c r="B717" s="145"/>
      <c r="C717" s="145"/>
      <c r="D717" s="145"/>
      <c r="E717" s="145"/>
      <c r="F717" s="145"/>
      <c r="G717" s="145"/>
      <c r="H717" s="145"/>
      <c r="I717" s="145"/>
      <c r="J717" s="145"/>
      <c r="K717" s="145"/>
      <c r="L717" s="145"/>
      <c r="M717" s="145"/>
      <c r="N717" s="145"/>
      <c r="O717" s="145"/>
      <c r="P717" s="145"/>
      <c r="Q717" s="145"/>
      <c r="R717" s="145"/>
      <c r="S717" s="145"/>
      <c r="T717" s="145"/>
      <c r="U717" s="145"/>
      <c r="V717" s="145"/>
      <c r="W717" s="145"/>
      <c r="X717" s="145"/>
      <c r="Y717" s="145"/>
      <c r="Z717" s="145"/>
    </row>
    <row r="718" customFormat="false" ht="15.75" hidden="false" customHeight="true" outlineLevel="0" collapsed="false">
      <c r="A718" s="145"/>
      <c r="B718" s="145"/>
      <c r="C718" s="145"/>
      <c r="D718" s="145"/>
      <c r="E718" s="145"/>
      <c r="F718" s="145"/>
      <c r="G718" s="145"/>
      <c r="H718" s="145"/>
      <c r="I718" s="145"/>
      <c r="J718" s="145"/>
      <c r="K718" s="145"/>
      <c r="L718" s="145"/>
      <c r="M718" s="145"/>
      <c r="N718" s="145"/>
      <c r="O718" s="145"/>
      <c r="P718" s="145"/>
      <c r="Q718" s="145"/>
      <c r="R718" s="145"/>
      <c r="S718" s="145"/>
      <c r="T718" s="145"/>
      <c r="U718" s="145"/>
      <c r="V718" s="145"/>
      <c r="W718" s="145"/>
      <c r="X718" s="145"/>
      <c r="Y718" s="145"/>
      <c r="Z718" s="145"/>
    </row>
    <row r="719" customFormat="false" ht="15.75" hidden="false" customHeight="true" outlineLevel="0" collapsed="false">
      <c r="A719" s="145"/>
      <c r="B719" s="145"/>
      <c r="C719" s="145"/>
      <c r="D719" s="145"/>
      <c r="E719" s="145"/>
      <c r="F719" s="145"/>
      <c r="G719" s="145"/>
      <c r="H719" s="145"/>
      <c r="I719" s="145"/>
      <c r="J719" s="145"/>
      <c r="K719" s="145"/>
      <c r="L719" s="145"/>
      <c r="M719" s="145"/>
      <c r="N719" s="145"/>
      <c r="O719" s="145"/>
      <c r="P719" s="145"/>
      <c r="Q719" s="145"/>
      <c r="R719" s="145"/>
      <c r="S719" s="145"/>
      <c r="T719" s="145"/>
      <c r="U719" s="145"/>
      <c r="V719" s="145"/>
      <c r="W719" s="145"/>
      <c r="X719" s="145"/>
      <c r="Y719" s="145"/>
      <c r="Z719" s="145"/>
    </row>
    <row r="720" customFormat="false" ht="15.75" hidden="false" customHeight="true" outlineLevel="0" collapsed="false">
      <c r="A720" s="145"/>
      <c r="B720" s="145"/>
      <c r="C720" s="145"/>
      <c r="D720" s="145"/>
      <c r="E720" s="145"/>
      <c r="F720" s="145"/>
      <c r="G720" s="145"/>
      <c r="H720" s="145"/>
      <c r="I720" s="145"/>
      <c r="J720" s="145"/>
      <c r="K720" s="145"/>
      <c r="L720" s="145"/>
      <c r="M720" s="145"/>
      <c r="N720" s="145"/>
      <c r="O720" s="145"/>
      <c r="P720" s="145"/>
      <c r="Q720" s="145"/>
      <c r="R720" s="145"/>
      <c r="S720" s="145"/>
      <c r="T720" s="145"/>
      <c r="U720" s="145"/>
      <c r="V720" s="145"/>
      <c r="W720" s="145"/>
      <c r="X720" s="145"/>
      <c r="Y720" s="145"/>
      <c r="Z720" s="145"/>
    </row>
    <row r="721" customFormat="false" ht="15.75" hidden="false" customHeight="true" outlineLevel="0" collapsed="false">
      <c r="A721" s="145"/>
      <c r="B721" s="145"/>
      <c r="C721" s="145"/>
      <c r="D721" s="145"/>
      <c r="E721" s="145"/>
      <c r="F721" s="145"/>
      <c r="G721" s="145"/>
      <c r="H721" s="145"/>
      <c r="I721" s="145"/>
      <c r="J721" s="145"/>
      <c r="K721" s="145"/>
      <c r="L721" s="145"/>
      <c r="M721" s="145"/>
      <c r="N721" s="145"/>
      <c r="O721" s="145"/>
      <c r="P721" s="145"/>
      <c r="Q721" s="145"/>
      <c r="R721" s="145"/>
      <c r="S721" s="145"/>
      <c r="T721" s="145"/>
      <c r="U721" s="145"/>
      <c r="V721" s="145"/>
      <c r="W721" s="145"/>
      <c r="X721" s="145"/>
      <c r="Y721" s="145"/>
      <c r="Z721" s="145"/>
    </row>
    <row r="722" customFormat="false" ht="15.75" hidden="false" customHeight="true" outlineLevel="0" collapsed="false">
      <c r="A722" s="145"/>
      <c r="B722" s="145"/>
      <c r="C722" s="145"/>
      <c r="D722" s="145"/>
      <c r="E722" s="145"/>
      <c r="F722" s="145"/>
      <c r="G722" s="145"/>
      <c r="H722" s="145"/>
      <c r="I722" s="145"/>
      <c r="J722" s="145"/>
      <c r="K722" s="145"/>
      <c r="L722" s="145"/>
      <c r="M722" s="145"/>
      <c r="N722" s="145"/>
      <c r="O722" s="145"/>
      <c r="P722" s="145"/>
      <c r="Q722" s="145"/>
      <c r="R722" s="145"/>
      <c r="S722" s="145"/>
      <c r="T722" s="145"/>
      <c r="U722" s="145"/>
      <c r="V722" s="145"/>
      <c r="W722" s="145"/>
      <c r="X722" s="145"/>
      <c r="Y722" s="145"/>
      <c r="Z722" s="145"/>
    </row>
    <row r="723" customFormat="false" ht="15.75" hidden="false" customHeight="true" outlineLevel="0" collapsed="false">
      <c r="A723" s="145"/>
      <c r="B723" s="145"/>
      <c r="C723" s="145"/>
      <c r="D723" s="145"/>
      <c r="E723" s="145"/>
      <c r="F723" s="145"/>
      <c r="G723" s="145"/>
      <c r="H723" s="145"/>
      <c r="I723" s="145"/>
      <c r="J723" s="145"/>
      <c r="K723" s="145"/>
      <c r="L723" s="145"/>
      <c r="M723" s="145"/>
      <c r="N723" s="145"/>
      <c r="O723" s="145"/>
      <c r="P723" s="145"/>
      <c r="Q723" s="145"/>
      <c r="R723" s="145"/>
      <c r="S723" s="145"/>
      <c r="T723" s="145"/>
      <c r="U723" s="145"/>
      <c r="V723" s="145"/>
      <c r="W723" s="145"/>
      <c r="X723" s="145"/>
      <c r="Y723" s="145"/>
      <c r="Z723" s="145"/>
    </row>
    <row r="724" customFormat="false" ht="15.75" hidden="false" customHeight="true" outlineLevel="0" collapsed="false">
      <c r="A724" s="145"/>
      <c r="B724" s="145"/>
      <c r="C724" s="145"/>
      <c r="D724" s="145"/>
      <c r="E724" s="145"/>
      <c r="F724" s="145"/>
      <c r="G724" s="145"/>
      <c r="H724" s="145"/>
      <c r="I724" s="145"/>
      <c r="J724" s="145"/>
      <c r="K724" s="145"/>
      <c r="L724" s="145"/>
      <c r="M724" s="145"/>
      <c r="N724" s="145"/>
      <c r="O724" s="145"/>
      <c r="P724" s="145"/>
      <c r="Q724" s="145"/>
      <c r="R724" s="145"/>
      <c r="S724" s="145"/>
      <c r="T724" s="145"/>
      <c r="U724" s="145"/>
      <c r="V724" s="145"/>
      <c r="W724" s="145"/>
      <c r="X724" s="145"/>
      <c r="Y724" s="145"/>
      <c r="Z724" s="145"/>
    </row>
    <row r="725" customFormat="false" ht="15.75" hidden="false" customHeight="true" outlineLevel="0" collapsed="false">
      <c r="A725" s="145"/>
      <c r="B725" s="145"/>
      <c r="C725" s="145"/>
      <c r="D725" s="145"/>
      <c r="E725" s="145"/>
      <c r="F725" s="145"/>
      <c r="G725" s="145"/>
      <c r="H725" s="145"/>
      <c r="I725" s="145"/>
      <c r="J725" s="145"/>
      <c r="K725" s="145"/>
      <c r="L725" s="145"/>
      <c r="M725" s="145"/>
      <c r="N725" s="145"/>
      <c r="O725" s="145"/>
      <c r="P725" s="145"/>
      <c r="Q725" s="145"/>
      <c r="R725" s="145"/>
      <c r="S725" s="145"/>
      <c r="T725" s="145"/>
      <c r="U725" s="145"/>
      <c r="V725" s="145"/>
      <c r="W725" s="145"/>
      <c r="X725" s="145"/>
      <c r="Y725" s="145"/>
      <c r="Z725" s="145"/>
    </row>
    <row r="726" customFormat="false" ht="15.75" hidden="false" customHeight="true" outlineLevel="0" collapsed="false">
      <c r="A726" s="145"/>
      <c r="B726" s="145"/>
      <c r="C726" s="145"/>
      <c r="D726" s="145"/>
      <c r="E726" s="145"/>
      <c r="F726" s="145"/>
      <c r="G726" s="145"/>
      <c r="H726" s="145"/>
      <c r="I726" s="145"/>
      <c r="J726" s="145"/>
      <c r="K726" s="145"/>
      <c r="L726" s="145"/>
      <c r="M726" s="145"/>
      <c r="N726" s="145"/>
      <c r="O726" s="145"/>
      <c r="P726" s="145"/>
      <c r="Q726" s="145"/>
      <c r="R726" s="145"/>
      <c r="S726" s="145"/>
      <c r="T726" s="145"/>
      <c r="U726" s="145"/>
      <c r="V726" s="145"/>
      <c r="W726" s="145"/>
      <c r="X726" s="145"/>
      <c r="Y726" s="145"/>
      <c r="Z726" s="145"/>
    </row>
    <row r="727" customFormat="false" ht="15.75" hidden="false" customHeight="true" outlineLevel="0" collapsed="false">
      <c r="A727" s="145"/>
      <c r="B727" s="145"/>
      <c r="C727" s="145"/>
      <c r="D727" s="145"/>
      <c r="E727" s="145"/>
      <c r="F727" s="145"/>
      <c r="G727" s="145"/>
      <c r="H727" s="145"/>
      <c r="I727" s="145"/>
      <c r="J727" s="145"/>
      <c r="K727" s="145"/>
      <c r="L727" s="145"/>
      <c r="M727" s="145"/>
      <c r="N727" s="145"/>
      <c r="O727" s="145"/>
      <c r="P727" s="145"/>
      <c r="Q727" s="145"/>
      <c r="R727" s="145"/>
      <c r="S727" s="145"/>
      <c r="T727" s="145"/>
      <c r="U727" s="145"/>
      <c r="V727" s="145"/>
      <c r="W727" s="145"/>
      <c r="X727" s="145"/>
      <c r="Y727" s="145"/>
      <c r="Z727" s="145"/>
    </row>
    <row r="728" customFormat="false" ht="15.75" hidden="false" customHeight="true" outlineLevel="0" collapsed="false">
      <c r="A728" s="145"/>
      <c r="B728" s="145"/>
      <c r="C728" s="145"/>
      <c r="D728" s="145"/>
      <c r="E728" s="145"/>
      <c r="F728" s="145"/>
      <c r="G728" s="145"/>
      <c r="H728" s="145"/>
      <c r="I728" s="145"/>
      <c r="J728" s="145"/>
      <c r="K728" s="145"/>
      <c r="L728" s="145"/>
      <c r="M728" s="145"/>
      <c r="N728" s="145"/>
      <c r="O728" s="145"/>
      <c r="P728" s="145"/>
      <c r="Q728" s="145"/>
      <c r="R728" s="145"/>
      <c r="S728" s="145"/>
      <c r="T728" s="145"/>
      <c r="U728" s="145"/>
      <c r="V728" s="145"/>
      <c r="W728" s="145"/>
      <c r="X728" s="145"/>
      <c r="Y728" s="145"/>
      <c r="Z728" s="145"/>
    </row>
    <row r="729" customFormat="false" ht="15.75" hidden="false" customHeight="true" outlineLevel="0" collapsed="false">
      <c r="A729" s="145"/>
      <c r="B729" s="145"/>
      <c r="C729" s="145"/>
      <c r="D729" s="145"/>
      <c r="E729" s="145"/>
      <c r="F729" s="145"/>
      <c r="G729" s="145"/>
      <c r="H729" s="145"/>
      <c r="I729" s="145"/>
      <c r="J729" s="145"/>
      <c r="K729" s="145"/>
      <c r="L729" s="145"/>
      <c r="M729" s="145"/>
      <c r="N729" s="145"/>
      <c r="O729" s="145"/>
      <c r="P729" s="145"/>
      <c r="Q729" s="145"/>
      <c r="R729" s="145"/>
      <c r="S729" s="145"/>
      <c r="T729" s="145"/>
      <c r="U729" s="145"/>
      <c r="V729" s="145"/>
      <c r="W729" s="145"/>
      <c r="X729" s="145"/>
      <c r="Y729" s="145"/>
      <c r="Z729" s="145"/>
    </row>
    <row r="730" customFormat="false" ht="15.75" hidden="false" customHeight="true" outlineLevel="0" collapsed="false">
      <c r="A730" s="145"/>
      <c r="B730" s="145"/>
      <c r="C730" s="145"/>
      <c r="D730" s="145"/>
      <c r="E730" s="145"/>
      <c r="F730" s="145"/>
      <c r="G730" s="145"/>
      <c r="H730" s="145"/>
      <c r="I730" s="145"/>
      <c r="J730" s="145"/>
      <c r="K730" s="145"/>
      <c r="L730" s="145"/>
      <c r="M730" s="145"/>
      <c r="N730" s="145"/>
      <c r="O730" s="145"/>
      <c r="P730" s="145"/>
      <c r="Q730" s="145"/>
      <c r="R730" s="145"/>
      <c r="S730" s="145"/>
      <c r="T730" s="145"/>
      <c r="U730" s="145"/>
      <c r="V730" s="145"/>
      <c r="W730" s="145"/>
      <c r="X730" s="145"/>
      <c r="Y730" s="145"/>
      <c r="Z730" s="145"/>
    </row>
    <row r="731" customFormat="false" ht="15.75" hidden="false" customHeight="true" outlineLevel="0" collapsed="false">
      <c r="A731" s="145"/>
      <c r="B731" s="145"/>
      <c r="C731" s="145"/>
      <c r="D731" s="145"/>
      <c r="E731" s="145"/>
      <c r="F731" s="145"/>
      <c r="G731" s="145"/>
      <c r="H731" s="145"/>
      <c r="I731" s="145"/>
      <c r="J731" s="145"/>
      <c r="K731" s="145"/>
      <c r="L731" s="145"/>
      <c r="M731" s="145"/>
      <c r="N731" s="145"/>
      <c r="O731" s="145"/>
      <c r="P731" s="145"/>
      <c r="Q731" s="145"/>
      <c r="R731" s="145"/>
      <c r="S731" s="145"/>
      <c r="T731" s="145"/>
      <c r="U731" s="145"/>
      <c r="V731" s="145"/>
      <c r="W731" s="145"/>
      <c r="X731" s="145"/>
      <c r="Y731" s="145"/>
      <c r="Z731" s="145"/>
    </row>
    <row r="732" customFormat="false" ht="15.75" hidden="false" customHeight="true" outlineLevel="0" collapsed="false">
      <c r="A732" s="145"/>
      <c r="B732" s="145"/>
      <c r="C732" s="145"/>
      <c r="D732" s="145"/>
      <c r="E732" s="145"/>
      <c r="F732" s="145"/>
      <c r="G732" s="145"/>
      <c r="H732" s="145"/>
      <c r="I732" s="145"/>
      <c r="J732" s="145"/>
      <c r="K732" s="145"/>
      <c r="L732" s="145"/>
      <c r="M732" s="145"/>
      <c r="N732" s="145"/>
      <c r="O732" s="145"/>
      <c r="P732" s="145"/>
      <c r="Q732" s="145"/>
      <c r="R732" s="145"/>
      <c r="S732" s="145"/>
      <c r="T732" s="145"/>
      <c r="U732" s="145"/>
      <c r="V732" s="145"/>
      <c r="W732" s="145"/>
      <c r="X732" s="145"/>
      <c r="Y732" s="145"/>
      <c r="Z732" s="145"/>
    </row>
    <row r="733" customFormat="false" ht="15.75" hidden="false" customHeight="true" outlineLevel="0" collapsed="false">
      <c r="A733" s="145"/>
      <c r="B733" s="145"/>
      <c r="C733" s="145"/>
      <c r="D733" s="145"/>
      <c r="E733" s="145"/>
      <c r="F733" s="145"/>
      <c r="G733" s="145"/>
      <c r="H733" s="145"/>
      <c r="I733" s="145"/>
      <c r="J733" s="145"/>
      <c r="K733" s="145"/>
      <c r="L733" s="145"/>
      <c r="M733" s="145"/>
      <c r="N733" s="145"/>
      <c r="O733" s="145"/>
      <c r="P733" s="145"/>
      <c r="Q733" s="145"/>
      <c r="R733" s="145"/>
      <c r="S733" s="145"/>
      <c r="T733" s="145"/>
      <c r="U733" s="145"/>
      <c r="V733" s="145"/>
      <c r="W733" s="145"/>
      <c r="X733" s="145"/>
      <c r="Y733" s="145"/>
      <c r="Z733" s="145"/>
    </row>
    <row r="734" customFormat="false" ht="15.75" hidden="false" customHeight="true" outlineLevel="0" collapsed="false">
      <c r="A734" s="145"/>
      <c r="B734" s="145"/>
      <c r="C734" s="145"/>
      <c r="D734" s="145"/>
      <c r="E734" s="145"/>
      <c r="F734" s="145"/>
      <c r="G734" s="145"/>
      <c r="H734" s="145"/>
      <c r="I734" s="145"/>
      <c r="J734" s="145"/>
      <c r="K734" s="145"/>
      <c r="L734" s="145"/>
      <c r="M734" s="145"/>
      <c r="N734" s="145"/>
      <c r="O734" s="145"/>
      <c r="P734" s="145"/>
      <c r="Q734" s="145"/>
      <c r="R734" s="145"/>
      <c r="S734" s="145"/>
      <c r="T734" s="145"/>
      <c r="U734" s="145"/>
      <c r="V734" s="145"/>
      <c r="W734" s="145"/>
      <c r="X734" s="145"/>
      <c r="Y734" s="145"/>
      <c r="Z734" s="145"/>
    </row>
    <row r="735" customFormat="false" ht="15.75" hidden="false" customHeight="true" outlineLevel="0" collapsed="false">
      <c r="A735" s="145"/>
      <c r="B735" s="145"/>
      <c r="C735" s="145"/>
      <c r="D735" s="145"/>
      <c r="E735" s="145"/>
      <c r="F735" s="145"/>
      <c r="G735" s="145"/>
      <c r="H735" s="145"/>
      <c r="I735" s="145"/>
      <c r="J735" s="145"/>
      <c r="K735" s="145"/>
      <c r="L735" s="145"/>
      <c r="M735" s="145"/>
      <c r="N735" s="145"/>
      <c r="O735" s="145"/>
      <c r="P735" s="145"/>
      <c r="Q735" s="145"/>
      <c r="R735" s="145"/>
      <c r="S735" s="145"/>
      <c r="T735" s="145"/>
      <c r="U735" s="145"/>
      <c r="V735" s="145"/>
      <c r="W735" s="145"/>
      <c r="X735" s="145"/>
      <c r="Y735" s="145"/>
      <c r="Z735" s="145"/>
    </row>
    <row r="736" customFormat="false" ht="15.75" hidden="false" customHeight="true" outlineLevel="0" collapsed="false">
      <c r="A736" s="145"/>
      <c r="B736" s="145"/>
      <c r="C736" s="145"/>
      <c r="D736" s="145"/>
      <c r="E736" s="145"/>
      <c r="F736" s="145"/>
      <c r="G736" s="145"/>
      <c r="H736" s="145"/>
      <c r="I736" s="145"/>
      <c r="J736" s="145"/>
      <c r="K736" s="145"/>
      <c r="L736" s="145"/>
      <c r="M736" s="145"/>
      <c r="N736" s="145"/>
      <c r="O736" s="145"/>
      <c r="P736" s="145"/>
      <c r="Q736" s="145"/>
      <c r="R736" s="145"/>
      <c r="S736" s="145"/>
      <c r="T736" s="145"/>
      <c r="U736" s="145"/>
      <c r="V736" s="145"/>
      <c r="W736" s="145"/>
      <c r="X736" s="145"/>
      <c r="Y736" s="145"/>
      <c r="Z736" s="145"/>
    </row>
    <row r="737" customFormat="false" ht="15.75" hidden="false" customHeight="true" outlineLevel="0" collapsed="false">
      <c r="A737" s="145"/>
      <c r="B737" s="145"/>
      <c r="C737" s="145"/>
      <c r="D737" s="145"/>
      <c r="E737" s="145"/>
      <c r="F737" s="145"/>
      <c r="G737" s="145"/>
      <c r="H737" s="145"/>
      <c r="I737" s="145"/>
      <c r="J737" s="145"/>
      <c r="K737" s="145"/>
      <c r="L737" s="145"/>
      <c r="M737" s="145"/>
      <c r="N737" s="145"/>
      <c r="O737" s="145"/>
      <c r="P737" s="145"/>
      <c r="Q737" s="145"/>
      <c r="R737" s="145"/>
      <c r="S737" s="145"/>
      <c r="T737" s="145"/>
      <c r="U737" s="145"/>
      <c r="V737" s="145"/>
      <c r="W737" s="145"/>
      <c r="X737" s="145"/>
      <c r="Y737" s="145"/>
      <c r="Z737" s="145"/>
    </row>
    <row r="738" customFormat="false" ht="15.75" hidden="false" customHeight="true" outlineLevel="0" collapsed="false">
      <c r="A738" s="145"/>
      <c r="B738" s="145"/>
      <c r="C738" s="145"/>
      <c r="D738" s="145"/>
      <c r="E738" s="145"/>
      <c r="F738" s="145"/>
      <c r="G738" s="145"/>
      <c r="H738" s="145"/>
      <c r="I738" s="145"/>
      <c r="J738" s="145"/>
      <c r="K738" s="145"/>
      <c r="L738" s="145"/>
      <c r="M738" s="145"/>
      <c r="N738" s="145"/>
      <c r="O738" s="145"/>
      <c r="P738" s="145"/>
      <c r="Q738" s="145"/>
      <c r="R738" s="145"/>
      <c r="S738" s="145"/>
      <c r="T738" s="145"/>
      <c r="U738" s="145"/>
      <c r="V738" s="145"/>
      <c r="W738" s="145"/>
      <c r="X738" s="145"/>
      <c r="Y738" s="145"/>
      <c r="Z738" s="145"/>
    </row>
    <row r="739" customFormat="false" ht="15.75" hidden="false" customHeight="true" outlineLevel="0" collapsed="false">
      <c r="A739" s="145"/>
      <c r="B739" s="145"/>
      <c r="C739" s="145"/>
      <c r="D739" s="145"/>
      <c r="E739" s="145"/>
      <c r="F739" s="145"/>
      <c r="G739" s="145"/>
      <c r="H739" s="145"/>
      <c r="I739" s="145"/>
      <c r="J739" s="145"/>
      <c r="K739" s="145"/>
      <c r="L739" s="145"/>
      <c r="M739" s="145"/>
      <c r="N739" s="145"/>
      <c r="O739" s="145"/>
      <c r="P739" s="145"/>
      <c r="Q739" s="145"/>
      <c r="R739" s="145"/>
      <c r="S739" s="145"/>
      <c r="T739" s="145"/>
      <c r="U739" s="145"/>
      <c r="V739" s="145"/>
      <c r="W739" s="145"/>
      <c r="X739" s="145"/>
      <c r="Y739" s="145"/>
      <c r="Z739" s="145"/>
    </row>
    <row r="740" customFormat="false" ht="15.75" hidden="false" customHeight="true" outlineLevel="0" collapsed="false">
      <c r="A740" s="145"/>
      <c r="B740" s="145"/>
      <c r="C740" s="145"/>
      <c r="D740" s="145"/>
      <c r="E740" s="145"/>
      <c r="F740" s="145"/>
      <c r="G740" s="145"/>
      <c r="H740" s="145"/>
      <c r="I740" s="145"/>
      <c r="J740" s="145"/>
      <c r="K740" s="145"/>
      <c r="L740" s="145"/>
      <c r="M740" s="145"/>
      <c r="N740" s="145"/>
      <c r="O740" s="145"/>
      <c r="P740" s="145"/>
      <c r="Q740" s="145"/>
      <c r="R740" s="145"/>
      <c r="S740" s="145"/>
      <c r="T740" s="145"/>
      <c r="U740" s="145"/>
      <c r="V740" s="145"/>
      <c r="W740" s="145"/>
      <c r="X740" s="145"/>
      <c r="Y740" s="145"/>
      <c r="Z740" s="145"/>
    </row>
    <row r="741" customFormat="false" ht="15.75" hidden="false" customHeight="true" outlineLevel="0" collapsed="false">
      <c r="A741" s="145"/>
      <c r="B741" s="145"/>
      <c r="C741" s="145"/>
      <c r="D741" s="145"/>
      <c r="E741" s="145"/>
      <c r="F741" s="145"/>
      <c r="G741" s="145"/>
      <c r="H741" s="145"/>
      <c r="I741" s="145"/>
      <c r="J741" s="145"/>
      <c r="K741" s="145"/>
      <c r="L741" s="145"/>
      <c r="M741" s="145"/>
      <c r="N741" s="145"/>
      <c r="O741" s="145"/>
      <c r="P741" s="145"/>
      <c r="Q741" s="145"/>
      <c r="R741" s="145"/>
      <c r="S741" s="145"/>
      <c r="T741" s="145"/>
      <c r="U741" s="145"/>
      <c r="V741" s="145"/>
      <c r="W741" s="145"/>
      <c r="X741" s="145"/>
      <c r="Y741" s="145"/>
      <c r="Z741" s="145"/>
    </row>
    <row r="742" customFormat="false" ht="15.75" hidden="false" customHeight="true" outlineLevel="0" collapsed="false">
      <c r="A742" s="145"/>
      <c r="B742" s="145"/>
      <c r="C742" s="145"/>
      <c r="D742" s="145"/>
      <c r="E742" s="145"/>
      <c r="F742" s="145"/>
      <c r="G742" s="145"/>
      <c r="H742" s="145"/>
      <c r="I742" s="145"/>
      <c r="J742" s="145"/>
      <c r="K742" s="145"/>
      <c r="L742" s="145"/>
      <c r="M742" s="145"/>
      <c r="N742" s="145"/>
      <c r="O742" s="145"/>
      <c r="P742" s="145"/>
      <c r="Q742" s="145"/>
      <c r="R742" s="145"/>
      <c r="S742" s="145"/>
      <c r="T742" s="145"/>
      <c r="U742" s="145"/>
      <c r="V742" s="145"/>
      <c r="W742" s="145"/>
      <c r="X742" s="145"/>
      <c r="Y742" s="145"/>
      <c r="Z742" s="145"/>
    </row>
    <row r="743" customFormat="false" ht="15.75" hidden="false" customHeight="true" outlineLevel="0" collapsed="false">
      <c r="A743" s="145"/>
      <c r="B743" s="145"/>
      <c r="C743" s="145"/>
      <c r="D743" s="145"/>
      <c r="E743" s="145"/>
      <c r="F743" s="145"/>
      <c r="G743" s="145"/>
      <c r="H743" s="145"/>
      <c r="I743" s="145"/>
      <c r="J743" s="145"/>
      <c r="K743" s="145"/>
      <c r="L743" s="145"/>
      <c r="M743" s="145"/>
      <c r="N743" s="145"/>
      <c r="O743" s="145"/>
      <c r="P743" s="145"/>
      <c r="Q743" s="145"/>
      <c r="R743" s="145"/>
      <c r="S743" s="145"/>
      <c r="T743" s="145"/>
      <c r="U743" s="145"/>
      <c r="V743" s="145"/>
      <c r="W743" s="145"/>
      <c r="X743" s="145"/>
      <c r="Y743" s="145"/>
      <c r="Z743" s="145"/>
    </row>
    <row r="744" customFormat="false" ht="15.75" hidden="false" customHeight="true" outlineLevel="0" collapsed="false">
      <c r="A744" s="145"/>
      <c r="B744" s="145"/>
      <c r="C744" s="145"/>
      <c r="D744" s="145"/>
      <c r="E744" s="145"/>
      <c r="F744" s="145"/>
      <c r="G744" s="145"/>
      <c r="H744" s="145"/>
      <c r="I744" s="145"/>
      <c r="J744" s="145"/>
      <c r="K744" s="145"/>
      <c r="L744" s="145"/>
      <c r="M744" s="145"/>
      <c r="N744" s="145"/>
      <c r="O744" s="145"/>
      <c r="P744" s="145"/>
      <c r="Q744" s="145"/>
      <c r="R744" s="145"/>
      <c r="S744" s="145"/>
      <c r="T744" s="145"/>
      <c r="U744" s="145"/>
      <c r="V744" s="145"/>
      <c r="W744" s="145"/>
      <c r="X744" s="145"/>
      <c r="Y744" s="145"/>
      <c r="Z744" s="145"/>
    </row>
    <row r="745" customFormat="false" ht="15.75" hidden="false" customHeight="true" outlineLevel="0" collapsed="false">
      <c r="A745" s="145"/>
      <c r="B745" s="145"/>
      <c r="C745" s="145"/>
      <c r="D745" s="145"/>
      <c r="E745" s="145"/>
      <c r="F745" s="145"/>
      <c r="G745" s="145"/>
      <c r="H745" s="145"/>
      <c r="I745" s="145"/>
      <c r="J745" s="145"/>
      <c r="K745" s="145"/>
      <c r="L745" s="145"/>
      <c r="M745" s="145"/>
      <c r="N745" s="145"/>
      <c r="O745" s="145"/>
      <c r="P745" s="145"/>
      <c r="Q745" s="145"/>
      <c r="R745" s="145"/>
      <c r="S745" s="145"/>
      <c r="T745" s="145"/>
      <c r="U745" s="145"/>
      <c r="V745" s="145"/>
      <c r="W745" s="145"/>
      <c r="X745" s="145"/>
      <c r="Y745" s="145"/>
      <c r="Z745" s="145"/>
    </row>
    <row r="746" customFormat="false" ht="15.75" hidden="false" customHeight="true" outlineLevel="0" collapsed="false">
      <c r="A746" s="145"/>
      <c r="B746" s="145"/>
      <c r="C746" s="145"/>
      <c r="D746" s="145"/>
      <c r="E746" s="145"/>
      <c r="F746" s="145"/>
      <c r="G746" s="145"/>
      <c r="H746" s="145"/>
      <c r="I746" s="145"/>
      <c r="J746" s="145"/>
      <c r="K746" s="145"/>
      <c r="L746" s="145"/>
      <c r="M746" s="145"/>
      <c r="N746" s="145"/>
      <c r="O746" s="145"/>
      <c r="P746" s="145"/>
      <c r="Q746" s="145"/>
      <c r="R746" s="145"/>
      <c r="S746" s="145"/>
      <c r="T746" s="145"/>
      <c r="U746" s="145"/>
      <c r="V746" s="145"/>
      <c r="W746" s="145"/>
      <c r="X746" s="145"/>
      <c r="Y746" s="145"/>
      <c r="Z746" s="145"/>
    </row>
    <row r="747" customFormat="false" ht="15.75" hidden="false" customHeight="true" outlineLevel="0" collapsed="false">
      <c r="A747" s="145"/>
      <c r="B747" s="145"/>
      <c r="C747" s="145"/>
      <c r="D747" s="145"/>
      <c r="E747" s="145"/>
      <c r="F747" s="145"/>
      <c r="G747" s="145"/>
      <c r="H747" s="145"/>
      <c r="I747" s="145"/>
      <c r="J747" s="145"/>
      <c r="K747" s="145"/>
      <c r="L747" s="145"/>
      <c r="M747" s="145"/>
      <c r="N747" s="145"/>
      <c r="O747" s="145"/>
      <c r="P747" s="145"/>
      <c r="Q747" s="145"/>
      <c r="R747" s="145"/>
      <c r="S747" s="145"/>
      <c r="T747" s="145"/>
      <c r="U747" s="145"/>
      <c r="V747" s="145"/>
      <c r="W747" s="145"/>
      <c r="X747" s="145"/>
      <c r="Y747" s="145"/>
      <c r="Z747" s="145"/>
    </row>
    <row r="748" customFormat="false" ht="15.75" hidden="false" customHeight="true" outlineLevel="0" collapsed="false">
      <c r="A748" s="145"/>
      <c r="B748" s="145"/>
      <c r="C748" s="145"/>
      <c r="D748" s="145"/>
      <c r="E748" s="145"/>
      <c r="F748" s="145"/>
      <c r="G748" s="145"/>
      <c r="H748" s="145"/>
      <c r="I748" s="145"/>
      <c r="J748" s="145"/>
      <c r="K748" s="145"/>
      <c r="L748" s="145"/>
      <c r="M748" s="145"/>
      <c r="N748" s="145"/>
      <c r="O748" s="145"/>
      <c r="P748" s="145"/>
      <c r="Q748" s="145"/>
      <c r="R748" s="145"/>
      <c r="S748" s="145"/>
      <c r="T748" s="145"/>
      <c r="U748" s="145"/>
      <c r="V748" s="145"/>
      <c r="W748" s="145"/>
      <c r="X748" s="145"/>
      <c r="Y748" s="145"/>
      <c r="Z748" s="145"/>
    </row>
    <row r="749" customFormat="false" ht="15.75" hidden="false" customHeight="true" outlineLevel="0" collapsed="false">
      <c r="A749" s="145"/>
      <c r="B749" s="145"/>
      <c r="C749" s="145"/>
      <c r="D749" s="145"/>
      <c r="E749" s="145"/>
      <c r="F749" s="145"/>
      <c r="G749" s="145"/>
      <c r="H749" s="145"/>
      <c r="I749" s="145"/>
      <c r="J749" s="145"/>
      <c r="K749" s="145"/>
      <c r="L749" s="145"/>
      <c r="M749" s="145"/>
      <c r="N749" s="145"/>
      <c r="O749" s="145"/>
      <c r="P749" s="145"/>
      <c r="Q749" s="145"/>
      <c r="R749" s="145"/>
      <c r="S749" s="145"/>
      <c r="T749" s="145"/>
      <c r="U749" s="145"/>
      <c r="V749" s="145"/>
      <c r="W749" s="145"/>
      <c r="X749" s="145"/>
      <c r="Y749" s="145"/>
      <c r="Z749" s="145"/>
    </row>
    <row r="750" customFormat="false" ht="15.75" hidden="false" customHeight="true" outlineLevel="0" collapsed="false">
      <c r="A750" s="145"/>
      <c r="B750" s="145"/>
      <c r="C750" s="145"/>
      <c r="D750" s="145"/>
      <c r="E750" s="145"/>
      <c r="F750" s="145"/>
      <c r="G750" s="145"/>
      <c r="H750" s="145"/>
      <c r="I750" s="145"/>
      <c r="J750" s="145"/>
      <c r="K750" s="145"/>
      <c r="L750" s="145"/>
      <c r="M750" s="145"/>
      <c r="N750" s="145"/>
      <c r="O750" s="145"/>
      <c r="P750" s="145"/>
      <c r="Q750" s="145"/>
      <c r="R750" s="145"/>
      <c r="S750" s="145"/>
      <c r="T750" s="145"/>
      <c r="U750" s="145"/>
      <c r="V750" s="145"/>
      <c r="W750" s="145"/>
      <c r="X750" s="145"/>
      <c r="Y750" s="145"/>
      <c r="Z750" s="145"/>
    </row>
    <row r="751" customFormat="false" ht="15.75" hidden="false" customHeight="true" outlineLevel="0" collapsed="false">
      <c r="A751" s="145"/>
      <c r="B751" s="145"/>
      <c r="C751" s="145"/>
      <c r="D751" s="145"/>
      <c r="E751" s="145"/>
      <c r="F751" s="145"/>
      <c r="G751" s="145"/>
      <c r="H751" s="145"/>
      <c r="I751" s="145"/>
      <c r="J751" s="145"/>
      <c r="K751" s="145"/>
      <c r="L751" s="145"/>
      <c r="M751" s="145"/>
      <c r="N751" s="145"/>
      <c r="O751" s="145"/>
      <c r="P751" s="145"/>
      <c r="Q751" s="145"/>
      <c r="R751" s="145"/>
      <c r="S751" s="145"/>
      <c r="T751" s="145"/>
      <c r="U751" s="145"/>
      <c r="V751" s="145"/>
      <c r="W751" s="145"/>
      <c r="X751" s="145"/>
      <c r="Y751" s="145"/>
      <c r="Z751" s="145"/>
    </row>
    <row r="752" customFormat="false" ht="15.75" hidden="false" customHeight="true" outlineLevel="0" collapsed="false">
      <c r="A752" s="145"/>
      <c r="B752" s="145"/>
      <c r="C752" s="145"/>
      <c r="D752" s="145"/>
      <c r="E752" s="145"/>
      <c r="F752" s="145"/>
      <c r="G752" s="145"/>
      <c r="H752" s="145"/>
      <c r="I752" s="145"/>
      <c r="J752" s="145"/>
      <c r="K752" s="145"/>
      <c r="L752" s="145"/>
      <c r="M752" s="145"/>
      <c r="N752" s="145"/>
      <c r="O752" s="145"/>
      <c r="P752" s="145"/>
      <c r="Q752" s="145"/>
      <c r="R752" s="145"/>
      <c r="S752" s="145"/>
      <c r="T752" s="145"/>
      <c r="U752" s="145"/>
      <c r="V752" s="145"/>
      <c r="W752" s="145"/>
      <c r="X752" s="145"/>
      <c r="Y752" s="145"/>
      <c r="Z752" s="145"/>
    </row>
    <row r="753" customFormat="false" ht="15.75" hidden="false" customHeight="true" outlineLevel="0" collapsed="false">
      <c r="A753" s="145"/>
      <c r="B753" s="145"/>
      <c r="C753" s="145"/>
      <c r="D753" s="145"/>
      <c r="E753" s="145"/>
      <c r="F753" s="145"/>
      <c r="G753" s="145"/>
      <c r="H753" s="145"/>
      <c r="I753" s="145"/>
      <c r="J753" s="145"/>
      <c r="K753" s="145"/>
      <c r="L753" s="145"/>
      <c r="M753" s="145"/>
      <c r="N753" s="145"/>
      <c r="O753" s="145"/>
      <c r="P753" s="145"/>
      <c r="Q753" s="145"/>
      <c r="R753" s="145"/>
      <c r="S753" s="145"/>
      <c r="T753" s="145"/>
      <c r="U753" s="145"/>
      <c r="V753" s="145"/>
      <c r="W753" s="145"/>
      <c r="X753" s="145"/>
      <c r="Y753" s="145"/>
      <c r="Z753" s="145"/>
    </row>
    <row r="754" customFormat="false" ht="15.75" hidden="false" customHeight="true" outlineLevel="0" collapsed="false">
      <c r="A754" s="145"/>
      <c r="B754" s="145"/>
      <c r="C754" s="145"/>
      <c r="D754" s="145"/>
      <c r="E754" s="145"/>
      <c r="F754" s="145"/>
      <c r="G754" s="145"/>
      <c r="H754" s="145"/>
      <c r="I754" s="145"/>
      <c r="J754" s="145"/>
      <c r="K754" s="145"/>
      <c r="L754" s="145"/>
      <c r="M754" s="145"/>
      <c r="N754" s="145"/>
      <c r="O754" s="145"/>
      <c r="P754" s="145"/>
      <c r="Q754" s="145"/>
      <c r="R754" s="145"/>
      <c r="S754" s="145"/>
      <c r="T754" s="145"/>
      <c r="U754" s="145"/>
      <c r="V754" s="145"/>
      <c r="W754" s="145"/>
      <c r="X754" s="145"/>
      <c r="Y754" s="145"/>
      <c r="Z754" s="145"/>
    </row>
    <row r="755" customFormat="false" ht="15.75" hidden="false" customHeight="true" outlineLevel="0" collapsed="false">
      <c r="A755" s="145"/>
      <c r="B755" s="145"/>
      <c r="C755" s="145"/>
      <c r="D755" s="145"/>
      <c r="E755" s="145"/>
      <c r="F755" s="145"/>
      <c r="G755" s="145"/>
      <c r="H755" s="145"/>
      <c r="I755" s="145"/>
      <c r="J755" s="145"/>
      <c r="K755" s="145"/>
      <c r="L755" s="145"/>
      <c r="M755" s="145"/>
      <c r="N755" s="145"/>
      <c r="O755" s="145"/>
      <c r="P755" s="145"/>
      <c r="Q755" s="145"/>
      <c r="R755" s="145"/>
      <c r="S755" s="145"/>
      <c r="T755" s="145"/>
      <c r="U755" s="145"/>
      <c r="V755" s="145"/>
      <c r="W755" s="145"/>
      <c r="X755" s="145"/>
      <c r="Y755" s="145"/>
      <c r="Z755" s="145"/>
    </row>
    <row r="756" customFormat="false" ht="15.75" hidden="false" customHeight="true" outlineLevel="0" collapsed="false">
      <c r="A756" s="145"/>
      <c r="B756" s="145"/>
      <c r="C756" s="145"/>
      <c r="D756" s="145"/>
      <c r="E756" s="145"/>
      <c r="F756" s="145"/>
      <c r="G756" s="145"/>
      <c r="H756" s="145"/>
      <c r="I756" s="145"/>
      <c r="J756" s="145"/>
      <c r="K756" s="145"/>
      <c r="L756" s="145"/>
      <c r="M756" s="145"/>
      <c r="N756" s="145"/>
      <c r="O756" s="145"/>
      <c r="P756" s="145"/>
      <c r="Q756" s="145"/>
      <c r="R756" s="145"/>
      <c r="S756" s="145"/>
      <c r="T756" s="145"/>
      <c r="U756" s="145"/>
      <c r="V756" s="145"/>
      <c r="W756" s="145"/>
      <c r="X756" s="145"/>
      <c r="Y756" s="145"/>
      <c r="Z756" s="145"/>
    </row>
    <row r="757" customFormat="false" ht="15.75" hidden="false" customHeight="true" outlineLevel="0" collapsed="false">
      <c r="A757" s="145"/>
      <c r="B757" s="145"/>
      <c r="C757" s="145"/>
      <c r="D757" s="145"/>
      <c r="E757" s="145"/>
      <c r="F757" s="145"/>
      <c r="G757" s="145"/>
      <c r="H757" s="145"/>
      <c r="I757" s="145"/>
      <c r="J757" s="145"/>
      <c r="K757" s="145"/>
      <c r="L757" s="145"/>
      <c r="M757" s="145"/>
      <c r="N757" s="145"/>
      <c r="O757" s="145"/>
      <c r="P757" s="145"/>
      <c r="Q757" s="145"/>
      <c r="R757" s="145"/>
      <c r="S757" s="145"/>
      <c r="T757" s="145"/>
      <c r="U757" s="145"/>
      <c r="V757" s="145"/>
      <c r="W757" s="145"/>
      <c r="X757" s="145"/>
      <c r="Y757" s="145"/>
      <c r="Z757" s="145"/>
    </row>
    <row r="758" customFormat="false" ht="15.75" hidden="false" customHeight="true" outlineLevel="0" collapsed="false">
      <c r="A758" s="145"/>
      <c r="B758" s="145"/>
      <c r="C758" s="145"/>
      <c r="D758" s="145"/>
      <c r="E758" s="145"/>
      <c r="F758" s="145"/>
      <c r="G758" s="145"/>
      <c r="H758" s="145"/>
      <c r="I758" s="145"/>
      <c r="J758" s="145"/>
      <c r="K758" s="145"/>
      <c r="L758" s="145"/>
      <c r="M758" s="145"/>
      <c r="N758" s="145"/>
      <c r="O758" s="145"/>
      <c r="P758" s="145"/>
      <c r="Q758" s="145"/>
      <c r="R758" s="145"/>
      <c r="S758" s="145"/>
      <c r="T758" s="145"/>
      <c r="U758" s="145"/>
      <c r="V758" s="145"/>
      <c r="W758" s="145"/>
      <c r="X758" s="145"/>
      <c r="Y758" s="145"/>
      <c r="Z758" s="145"/>
    </row>
    <row r="759" customFormat="false" ht="15.75" hidden="false" customHeight="true" outlineLevel="0" collapsed="false">
      <c r="A759" s="145"/>
      <c r="B759" s="145"/>
      <c r="C759" s="145"/>
      <c r="D759" s="145"/>
      <c r="E759" s="145"/>
      <c r="F759" s="145"/>
      <c r="G759" s="145"/>
      <c r="H759" s="145"/>
      <c r="I759" s="145"/>
      <c r="J759" s="145"/>
      <c r="K759" s="145"/>
      <c r="L759" s="145"/>
      <c r="M759" s="145"/>
      <c r="N759" s="145"/>
      <c r="O759" s="145"/>
      <c r="P759" s="145"/>
      <c r="Q759" s="145"/>
      <c r="R759" s="145"/>
      <c r="S759" s="145"/>
      <c r="T759" s="145"/>
      <c r="U759" s="145"/>
      <c r="V759" s="145"/>
      <c r="W759" s="145"/>
      <c r="X759" s="145"/>
      <c r="Y759" s="145"/>
      <c r="Z759" s="145"/>
    </row>
    <row r="760" customFormat="false" ht="15.75" hidden="false" customHeight="true" outlineLevel="0" collapsed="false">
      <c r="A760" s="145"/>
      <c r="B760" s="145"/>
      <c r="C760" s="145"/>
      <c r="D760" s="145"/>
      <c r="E760" s="145"/>
      <c r="F760" s="145"/>
      <c r="G760" s="145"/>
      <c r="H760" s="145"/>
      <c r="I760" s="145"/>
      <c r="J760" s="145"/>
      <c r="K760" s="145"/>
      <c r="L760" s="145"/>
      <c r="M760" s="145"/>
      <c r="N760" s="145"/>
      <c r="O760" s="145"/>
      <c r="P760" s="145"/>
      <c r="Q760" s="145"/>
      <c r="R760" s="145"/>
      <c r="S760" s="145"/>
      <c r="T760" s="145"/>
      <c r="U760" s="145"/>
      <c r="V760" s="145"/>
      <c r="W760" s="145"/>
      <c r="X760" s="145"/>
      <c r="Y760" s="145"/>
      <c r="Z760" s="145"/>
    </row>
    <row r="761" customFormat="false" ht="15.75" hidden="false" customHeight="true" outlineLevel="0" collapsed="false">
      <c r="A761" s="145"/>
      <c r="B761" s="145"/>
      <c r="C761" s="145"/>
      <c r="D761" s="145"/>
      <c r="E761" s="145"/>
      <c r="F761" s="145"/>
      <c r="G761" s="145"/>
      <c r="H761" s="145"/>
      <c r="I761" s="145"/>
      <c r="J761" s="145"/>
      <c r="K761" s="145"/>
      <c r="L761" s="145"/>
      <c r="M761" s="145"/>
      <c r="N761" s="145"/>
      <c r="O761" s="145"/>
      <c r="P761" s="145"/>
      <c r="Q761" s="145"/>
      <c r="R761" s="145"/>
      <c r="S761" s="145"/>
      <c r="T761" s="145"/>
      <c r="U761" s="145"/>
      <c r="V761" s="145"/>
      <c r="W761" s="145"/>
      <c r="X761" s="145"/>
      <c r="Y761" s="145"/>
      <c r="Z761" s="145"/>
    </row>
    <row r="762" customFormat="false" ht="15.75" hidden="false" customHeight="true" outlineLevel="0" collapsed="false">
      <c r="A762" s="145"/>
      <c r="B762" s="145"/>
      <c r="C762" s="145"/>
      <c r="D762" s="145"/>
      <c r="E762" s="145"/>
      <c r="F762" s="145"/>
      <c r="G762" s="145"/>
      <c r="H762" s="145"/>
      <c r="I762" s="145"/>
      <c r="J762" s="145"/>
      <c r="K762" s="145"/>
      <c r="L762" s="145"/>
      <c r="M762" s="145"/>
      <c r="N762" s="145"/>
      <c r="O762" s="145"/>
      <c r="P762" s="145"/>
      <c r="Q762" s="145"/>
      <c r="R762" s="145"/>
      <c r="S762" s="145"/>
      <c r="T762" s="145"/>
      <c r="U762" s="145"/>
      <c r="V762" s="145"/>
      <c r="W762" s="145"/>
      <c r="X762" s="145"/>
      <c r="Y762" s="145"/>
      <c r="Z762" s="145"/>
    </row>
    <row r="763" customFormat="false" ht="15.75" hidden="false" customHeight="true" outlineLevel="0" collapsed="false">
      <c r="A763" s="145"/>
      <c r="B763" s="145"/>
      <c r="C763" s="145"/>
      <c r="D763" s="145"/>
      <c r="E763" s="145"/>
      <c r="F763" s="145"/>
      <c r="G763" s="145"/>
      <c r="H763" s="145"/>
      <c r="I763" s="145"/>
      <c r="J763" s="145"/>
      <c r="K763" s="145"/>
      <c r="L763" s="145"/>
      <c r="M763" s="145"/>
      <c r="N763" s="145"/>
      <c r="O763" s="145"/>
      <c r="P763" s="145"/>
      <c r="Q763" s="145"/>
      <c r="R763" s="145"/>
      <c r="S763" s="145"/>
      <c r="T763" s="145"/>
      <c r="U763" s="145"/>
      <c r="V763" s="145"/>
      <c r="W763" s="145"/>
      <c r="X763" s="145"/>
      <c r="Y763" s="145"/>
      <c r="Z763" s="145"/>
    </row>
    <row r="764" customFormat="false" ht="15.75" hidden="false" customHeight="true" outlineLevel="0" collapsed="false">
      <c r="A764" s="145"/>
      <c r="B764" s="145"/>
      <c r="C764" s="145"/>
      <c r="D764" s="145"/>
      <c r="E764" s="145"/>
      <c r="F764" s="145"/>
      <c r="G764" s="145"/>
      <c r="H764" s="145"/>
      <c r="I764" s="145"/>
      <c r="J764" s="145"/>
      <c r="K764" s="145"/>
      <c r="L764" s="145"/>
      <c r="M764" s="145"/>
      <c r="N764" s="145"/>
      <c r="O764" s="145"/>
      <c r="P764" s="145"/>
      <c r="Q764" s="145"/>
      <c r="R764" s="145"/>
      <c r="S764" s="145"/>
      <c r="T764" s="145"/>
      <c r="U764" s="145"/>
      <c r="V764" s="145"/>
      <c r="W764" s="145"/>
      <c r="X764" s="145"/>
      <c r="Y764" s="145"/>
      <c r="Z764" s="145"/>
    </row>
    <row r="765" customFormat="false" ht="15.75" hidden="false" customHeight="true" outlineLevel="0" collapsed="false">
      <c r="A765" s="145"/>
      <c r="B765" s="145"/>
      <c r="C765" s="145"/>
      <c r="D765" s="145"/>
      <c r="E765" s="145"/>
      <c r="F765" s="145"/>
      <c r="G765" s="145"/>
      <c r="H765" s="145"/>
      <c r="I765" s="145"/>
      <c r="J765" s="145"/>
      <c r="K765" s="145"/>
      <c r="L765" s="145"/>
      <c r="M765" s="145"/>
      <c r="N765" s="145"/>
      <c r="O765" s="145"/>
      <c r="P765" s="145"/>
      <c r="Q765" s="145"/>
      <c r="R765" s="145"/>
      <c r="S765" s="145"/>
      <c r="T765" s="145"/>
      <c r="U765" s="145"/>
      <c r="V765" s="145"/>
      <c r="W765" s="145"/>
      <c r="X765" s="145"/>
      <c r="Y765" s="145"/>
      <c r="Z765" s="145"/>
    </row>
    <row r="766" customFormat="false" ht="15.75" hidden="false" customHeight="true" outlineLevel="0" collapsed="false">
      <c r="A766" s="145"/>
      <c r="B766" s="145"/>
      <c r="C766" s="145"/>
      <c r="D766" s="145"/>
      <c r="E766" s="145"/>
      <c r="F766" s="145"/>
      <c r="G766" s="145"/>
      <c r="H766" s="145"/>
      <c r="I766" s="145"/>
      <c r="J766" s="145"/>
      <c r="K766" s="145"/>
      <c r="L766" s="145"/>
      <c r="M766" s="145"/>
      <c r="N766" s="145"/>
      <c r="O766" s="145"/>
      <c r="P766" s="145"/>
      <c r="Q766" s="145"/>
      <c r="R766" s="145"/>
      <c r="S766" s="145"/>
      <c r="T766" s="145"/>
      <c r="U766" s="145"/>
      <c r="V766" s="145"/>
      <c r="W766" s="145"/>
      <c r="X766" s="145"/>
      <c r="Y766" s="145"/>
      <c r="Z766" s="145"/>
    </row>
    <row r="767" customFormat="false" ht="15.75" hidden="false" customHeight="true" outlineLevel="0" collapsed="false">
      <c r="A767" s="145"/>
      <c r="B767" s="145"/>
      <c r="C767" s="145"/>
      <c r="D767" s="145"/>
      <c r="E767" s="145"/>
      <c r="F767" s="145"/>
      <c r="G767" s="145"/>
      <c r="H767" s="145"/>
      <c r="I767" s="145"/>
      <c r="J767" s="145"/>
      <c r="K767" s="145"/>
      <c r="L767" s="145"/>
      <c r="M767" s="145"/>
      <c r="N767" s="145"/>
      <c r="O767" s="145"/>
      <c r="P767" s="145"/>
      <c r="Q767" s="145"/>
      <c r="R767" s="145"/>
      <c r="S767" s="145"/>
      <c r="T767" s="145"/>
      <c r="U767" s="145"/>
      <c r="V767" s="145"/>
      <c r="W767" s="145"/>
      <c r="X767" s="145"/>
      <c r="Y767" s="145"/>
      <c r="Z767" s="145"/>
    </row>
    <row r="768" customFormat="false" ht="15.75" hidden="false" customHeight="true" outlineLevel="0" collapsed="false">
      <c r="A768" s="145"/>
      <c r="B768" s="145"/>
      <c r="C768" s="145"/>
      <c r="D768" s="145"/>
      <c r="E768" s="145"/>
      <c r="F768" s="145"/>
      <c r="G768" s="145"/>
      <c r="H768" s="145"/>
      <c r="I768" s="145"/>
      <c r="J768" s="145"/>
      <c r="K768" s="145"/>
      <c r="L768" s="145"/>
      <c r="M768" s="145"/>
      <c r="N768" s="145"/>
      <c r="O768" s="145"/>
      <c r="P768" s="145"/>
      <c r="Q768" s="145"/>
      <c r="R768" s="145"/>
      <c r="S768" s="145"/>
      <c r="T768" s="145"/>
      <c r="U768" s="145"/>
      <c r="V768" s="145"/>
      <c r="W768" s="145"/>
      <c r="X768" s="145"/>
      <c r="Y768" s="145"/>
      <c r="Z768" s="145"/>
    </row>
    <row r="769" customFormat="false" ht="15.75" hidden="false" customHeight="true" outlineLevel="0" collapsed="false">
      <c r="A769" s="145"/>
      <c r="B769" s="145"/>
      <c r="C769" s="145"/>
      <c r="D769" s="145"/>
      <c r="E769" s="145"/>
      <c r="F769" s="145"/>
      <c r="G769" s="145"/>
      <c r="H769" s="145"/>
      <c r="I769" s="145"/>
      <c r="J769" s="145"/>
      <c r="K769" s="145"/>
      <c r="L769" s="145"/>
      <c r="M769" s="145"/>
      <c r="N769" s="145"/>
      <c r="O769" s="145"/>
      <c r="P769" s="145"/>
      <c r="Q769" s="145"/>
      <c r="R769" s="145"/>
      <c r="S769" s="145"/>
      <c r="T769" s="145"/>
      <c r="U769" s="145"/>
      <c r="V769" s="145"/>
      <c r="W769" s="145"/>
      <c r="X769" s="145"/>
      <c r="Y769" s="145"/>
      <c r="Z769" s="145"/>
    </row>
    <row r="770" customFormat="false" ht="15.75" hidden="false" customHeight="true" outlineLevel="0" collapsed="false">
      <c r="A770" s="145"/>
      <c r="B770" s="145"/>
      <c r="C770" s="145"/>
      <c r="D770" s="145"/>
      <c r="E770" s="145"/>
      <c r="F770" s="145"/>
      <c r="G770" s="145"/>
      <c r="H770" s="145"/>
      <c r="I770" s="145"/>
      <c r="J770" s="145"/>
      <c r="K770" s="145"/>
      <c r="L770" s="145"/>
      <c r="M770" s="145"/>
      <c r="N770" s="145"/>
      <c r="O770" s="145"/>
      <c r="P770" s="145"/>
      <c r="Q770" s="145"/>
      <c r="R770" s="145"/>
      <c r="S770" s="145"/>
      <c r="T770" s="145"/>
      <c r="U770" s="145"/>
      <c r="V770" s="145"/>
      <c r="W770" s="145"/>
      <c r="X770" s="145"/>
      <c r="Y770" s="145"/>
      <c r="Z770" s="145"/>
    </row>
    <row r="771" customFormat="false" ht="15.75" hidden="false" customHeight="true" outlineLevel="0" collapsed="false">
      <c r="A771" s="145"/>
      <c r="B771" s="145"/>
      <c r="C771" s="145"/>
      <c r="D771" s="145"/>
      <c r="E771" s="145"/>
      <c r="F771" s="145"/>
      <c r="G771" s="145"/>
      <c r="H771" s="145"/>
      <c r="I771" s="145"/>
      <c r="J771" s="145"/>
      <c r="K771" s="145"/>
      <c r="L771" s="145"/>
      <c r="M771" s="145"/>
      <c r="N771" s="145"/>
      <c r="O771" s="145"/>
      <c r="P771" s="145"/>
      <c r="Q771" s="145"/>
      <c r="R771" s="145"/>
      <c r="S771" s="145"/>
      <c r="T771" s="145"/>
      <c r="U771" s="145"/>
      <c r="V771" s="145"/>
      <c r="W771" s="145"/>
      <c r="X771" s="145"/>
      <c r="Y771" s="145"/>
      <c r="Z771" s="145"/>
    </row>
    <row r="772" customFormat="false" ht="15.75" hidden="false" customHeight="true" outlineLevel="0" collapsed="false">
      <c r="A772" s="145"/>
      <c r="B772" s="145"/>
      <c r="C772" s="145"/>
      <c r="D772" s="145"/>
      <c r="E772" s="145"/>
      <c r="F772" s="145"/>
      <c r="G772" s="145"/>
      <c r="H772" s="145"/>
      <c r="I772" s="145"/>
      <c r="J772" s="145"/>
      <c r="K772" s="145"/>
      <c r="L772" s="145"/>
      <c r="M772" s="145"/>
      <c r="N772" s="145"/>
      <c r="O772" s="145"/>
      <c r="P772" s="145"/>
      <c r="Q772" s="145"/>
      <c r="R772" s="145"/>
      <c r="S772" s="145"/>
      <c r="T772" s="145"/>
      <c r="U772" s="145"/>
      <c r="V772" s="145"/>
      <c r="W772" s="145"/>
      <c r="X772" s="145"/>
      <c r="Y772" s="145"/>
      <c r="Z772" s="145"/>
    </row>
    <row r="773" customFormat="false" ht="15.75" hidden="false" customHeight="true" outlineLevel="0" collapsed="false">
      <c r="A773" s="145"/>
      <c r="B773" s="145"/>
      <c r="C773" s="145"/>
      <c r="D773" s="145"/>
      <c r="E773" s="145"/>
      <c r="F773" s="145"/>
      <c r="G773" s="145"/>
      <c r="H773" s="145"/>
      <c r="I773" s="145"/>
      <c r="J773" s="145"/>
      <c r="K773" s="145"/>
      <c r="L773" s="145"/>
      <c r="M773" s="145"/>
      <c r="N773" s="145"/>
      <c r="O773" s="145"/>
      <c r="P773" s="145"/>
      <c r="Q773" s="145"/>
      <c r="R773" s="145"/>
      <c r="S773" s="145"/>
      <c r="T773" s="145"/>
      <c r="U773" s="145"/>
      <c r="V773" s="145"/>
      <c r="W773" s="145"/>
      <c r="X773" s="145"/>
      <c r="Y773" s="145"/>
      <c r="Z773" s="145"/>
    </row>
    <row r="774" customFormat="false" ht="15.75" hidden="false" customHeight="true" outlineLevel="0" collapsed="false">
      <c r="A774" s="145"/>
      <c r="B774" s="145"/>
      <c r="C774" s="145"/>
      <c r="D774" s="145"/>
      <c r="E774" s="145"/>
      <c r="F774" s="145"/>
      <c r="G774" s="145"/>
      <c r="H774" s="145"/>
      <c r="I774" s="145"/>
      <c r="J774" s="145"/>
      <c r="K774" s="145"/>
      <c r="L774" s="145"/>
      <c r="M774" s="145"/>
      <c r="N774" s="145"/>
      <c r="O774" s="145"/>
      <c r="P774" s="145"/>
      <c r="Q774" s="145"/>
      <c r="R774" s="145"/>
      <c r="S774" s="145"/>
      <c r="T774" s="145"/>
      <c r="U774" s="145"/>
      <c r="V774" s="145"/>
      <c r="W774" s="145"/>
      <c r="X774" s="145"/>
      <c r="Y774" s="145"/>
      <c r="Z774" s="145"/>
    </row>
    <row r="775" customFormat="false" ht="15.75" hidden="false" customHeight="true" outlineLevel="0" collapsed="false">
      <c r="A775" s="145"/>
      <c r="B775" s="145"/>
      <c r="C775" s="145"/>
      <c r="D775" s="145"/>
      <c r="E775" s="145"/>
      <c r="F775" s="145"/>
      <c r="G775" s="145"/>
      <c r="H775" s="145"/>
      <c r="I775" s="145"/>
      <c r="J775" s="145"/>
      <c r="K775" s="145"/>
      <c r="L775" s="145"/>
      <c r="M775" s="145"/>
      <c r="N775" s="145"/>
      <c r="O775" s="145"/>
      <c r="P775" s="145"/>
      <c r="Q775" s="145"/>
      <c r="R775" s="145"/>
      <c r="S775" s="145"/>
      <c r="T775" s="145"/>
      <c r="U775" s="145"/>
      <c r="V775" s="145"/>
      <c r="W775" s="145"/>
      <c r="X775" s="145"/>
      <c r="Y775" s="145"/>
      <c r="Z775" s="145"/>
    </row>
    <row r="776" customFormat="false" ht="15.75" hidden="false" customHeight="true" outlineLevel="0" collapsed="false">
      <c r="A776" s="145"/>
      <c r="B776" s="145"/>
      <c r="C776" s="145"/>
      <c r="D776" s="145"/>
      <c r="E776" s="145"/>
      <c r="F776" s="145"/>
      <c r="G776" s="145"/>
      <c r="H776" s="145"/>
      <c r="I776" s="145"/>
      <c r="J776" s="145"/>
      <c r="K776" s="145"/>
      <c r="L776" s="145"/>
      <c r="M776" s="145"/>
      <c r="N776" s="145"/>
      <c r="O776" s="145"/>
      <c r="P776" s="145"/>
      <c r="Q776" s="145"/>
      <c r="R776" s="145"/>
      <c r="S776" s="145"/>
      <c r="T776" s="145"/>
      <c r="U776" s="145"/>
      <c r="V776" s="145"/>
      <c r="W776" s="145"/>
      <c r="X776" s="145"/>
      <c r="Y776" s="145"/>
      <c r="Z776" s="145"/>
    </row>
    <row r="777" customFormat="false" ht="15.75" hidden="false" customHeight="true" outlineLevel="0" collapsed="false">
      <c r="A777" s="145"/>
      <c r="B777" s="145"/>
      <c r="C777" s="145"/>
      <c r="D777" s="145"/>
      <c r="E777" s="145"/>
      <c r="F777" s="145"/>
      <c r="G777" s="145"/>
      <c r="H777" s="145"/>
      <c r="I777" s="145"/>
      <c r="J777" s="145"/>
      <c r="K777" s="145"/>
      <c r="L777" s="145"/>
      <c r="M777" s="145"/>
      <c r="N777" s="145"/>
      <c r="O777" s="145"/>
      <c r="P777" s="145"/>
      <c r="Q777" s="145"/>
      <c r="R777" s="145"/>
      <c r="S777" s="145"/>
      <c r="T777" s="145"/>
      <c r="U777" s="145"/>
      <c r="V777" s="145"/>
      <c r="W777" s="145"/>
      <c r="X777" s="145"/>
      <c r="Y777" s="145"/>
      <c r="Z777" s="145"/>
    </row>
    <row r="778" customFormat="false" ht="15.75" hidden="false" customHeight="true" outlineLevel="0" collapsed="false">
      <c r="A778" s="145"/>
      <c r="B778" s="145"/>
      <c r="C778" s="145"/>
      <c r="D778" s="145"/>
      <c r="E778" s="145"/>
      <c r="F778" s="145"/>
      <c r="G778" s="145"/>
      <c r="H778" s="145"/>
      <c r="I778" s="145"/>
      <c r="J778" s="145"/>
      <c r="K778" s="145"/>
      <c r="L778" s="145"/>
      <c r="M778" s="145"/>
      <c r="N778" s="145"/>
      <c r="O778" s="145"/>
      <c r="P778" s="145"/>
      <c r="Q778" s="145"/>
      <c r="R778" s="145"/>
      <c r="S778" s="145"/>
      <c r="T778" s="145"/>
      <c r="U778" s="145"/>
      <c r="V778" s="145"/>
      <c r="W778" s="145"/>
      <c r="X778" s="145"/>
      <c r="Y778" s="145"/>
      <c r="Z778" s="145"/>
    </row>
    <row r="779" customFormat="false" ht="15.75" hidden="false" customHeight="true" outlineLevel="0" collapsed="false">
      <c r="A779" s="145"/>
      <c r="B779" s="145"/>
      <c r="C779" s="145"/>
      <c r="D779" s="145"/>
      <c r="E779" s="145"/>
      <c r="F779" s="145"/>
      <c r="G779" s="145"/>
      <c r="H779" s="145"/>
      <c r="I779" s="145"/>
      <c r="J779" s="145"/>
      <c r="K779" s="145"/>
      <c r="L779" s="145"/>
      <c r="M779" s="145"/>
      <c r="N779" s="145"/>
      <c r="O779" s="145"/>
      <c r="P779" s="145"/>
      <c r="Q779" s="145"/>
      <c r="R779" s="145"/>
      <c r="S779" s="145"/>
      <c r="T779" s="145"/>
      <c r="U779" s="145"/>
      <c r="V779" s="145"/>
      <c r="W779" s="145"/>
      <c r="X779" s="145"/>
      <c r="Y779" s="145"/>
      <c r="Z779" s="145"/>
    </row>
    <row r="780" customFormat="false" ht="15.75" hidden="false" customHeight="true" outlineLevel="0" collapsed="false">
      <c r="A780" s="145"/>
      <c r="B780" s="145"/>
      <c r="C780" s="145"/>
      <c r="D780" s="145"/>
      <c r="E780" s="145"/>
      <c r="F780" s="145"/>
      <c r="G780" s="145"/>
      <c r="H780" s="145"/>
      <c r="I780" s="145"/>
      <c r="J780" s="145"/>
      <c r="K780" s="145"/>
      <c r="L780" s="145"/>
      <c r="M780" s="145"/>
      <c r="N780" s="145"/>
      <c r="O780" s="145"/>
      <c r="P780" s="145"/>
      <c r="Q780" s="145"/>
      <c r="R780" s="145"/>
      <c r="S780" s="145"/>
      <c r="T780" s="145"/>
      <c r="U780" s="145"/>
      <c r="V780" s="145"/>
      <c r="W780" s="145"/>
      <c r="X780" s="145"/>
      <c r="Y780" s="145"/>
      <c r="Z780" s="145"/>
    </row>
    <row r="781" customFormat="false" ht="15.75" hidden="false" customHeight="true" outlineLevel="0" collapsed="false">
      <c r="A781" s="145"/>
      <c r="B781" s="145"/>
      <c r="C781" s="145"/>
      <c r="D781" s="145"/>
      <c r="E781" s="145"/>
      <c r="F781" s="145"/>
      <c r="G781" s="145"/>
      <c r="H781" s="145"/>
      <c r="I781" s="145"/>
      <c r="J781" s="145"/>
      <c r="K781" s="145"/>
      <c r="L781" s="145"/>
      <c r="M781" s="145"/>
      <c r="N781" s="145"/>
      <c r="O781" s="145"/>
      <c r="P781" s="145"/>
      <c r="Q781" s="145"/>
      <c r="R781" s="145"/>
      <c r="S781" s="145"/>
      <c r="T781" s="145"/>
      <c r="U781" s="145"/>
      <c r="V781" s="145"/>
      <c r="W781" s="145"/>
      <c r="X781" s="145"/>
      <c r="Y781" s="145"/>
      <c r="Z781" s="145"/>
    </row>
    <row r="782" customFormat="false" ht="15.75" hidden="false" customHeight="true" outlineLevel="0" collapsed="false">
      <c r="A782" s="145"/>
      <c r="B782" s="145"/>
      <c r="C782" s="145"/>
      <c r="D782" s="145"/>
      <c r="E782" s="145"/>
      <c r="F782" s="145"/>
      <c r="G782" s="145"/>
      <c r="H782" s="145"/>
      <c r="I782" s="145"/>
      <c r="J782" s="145"/>
      <c r="K782" s="145"/>
      <c r="L782" s="145"/>
      <c r="M782" s="145"/>
      <c r="N782" s="145"/>
      <c r="O782" s="145"/>
      <c r="P782" s="145"/>
      <c r="Q782" s="145"/>
      <c r="R782" s="145"/>
      <c r="S782" s="145"/>
      <c r="T782" s="145"/>
      <c r="U782" s="145"/>
      <c r="V782" s="145"/>
      <c r="W782" s="145"/>
      <c r="X782" s="145"/>
      <c r="Y782" s="145"/>
      <c r="Z782" s="145"/>
    </row>
    <row r="783" customFormat="false" ht="15.75" hidden="false" customHeight="true" outlineLevel="0" collapsed="false">
      <c r="A783" s="145"/>
      <c r="B783" s="145"/>
      <c r="C783" s="145"/>
      <c r="D783" s="145"/>
      <c r="E783" s="145"/>
      <c r="F783" s="145"/>
      <c r="G783" s="145"/>
      <c r="H783" s="145"/>
      <c r="I783" s="145"/>
      <c r="J783" s="145"/>
      <c r="K783" s="145"/>
      <c r="L783" s="145"/>
      <c r="M783" s="145"/>
      <c r="N783" s="145"/>
      <c r="O783" s="145"/>
      <c r="P783" s="145"/>
      <c r="Q783" s="145"/>
      <c r="R783" s="145"/>
      <c r="S783" s="145"/>
      <c r="T783" s="145"/>
      <c r="U783" s="145"/>
      <c r="V783" s="145"/>
      <c r="W783" s="145"/>
      <c r="X783" s="145"/>
      <c r="Y783" s="145"/>
      <c r="Z783" s="145"/>
    </row>
    <row r="784" customFormat="false" ht="15.75" hidden="false" customHeight="true" outlineLevel="0" collapsed="false">
      <c r="A784" s="145"/>
      <c r="B784" s="145"/>
      <c r="C784" s="145"/>
      <c r="D784" s="145"/>
      <c r="E784" s="145"/>
      <c r="F784" s="145"/>
      <c r="G784" s="145"/>
      <c r="H784" s="145"/>
      <c r="I784" s="145"/>
      <c r="J784" s="145"/>
      <c r="K784" s="145"/>
      <c r="L784" s="145"/>
      <c r="M784" s="145"/>
      <c r="N784" s="145"/>
      <c r="O784" s="145"/>
      <c r="P784" s="145"/>
      <c r="Q784" s="145"/>
      <c r="R784" s="145"/>
      <c r="S784" s="145"/>
      <c r="T784" s="145"/>
      <c r="U784" s="145"/>
      <c r="V784" s="145"/>
      <c r="W784" s="145"/>
      <c r="X784" s="145"/>
      <c r="Y784" s="145"/>
      <c r="Z784" s="145"/>
    </row>
    <row r="785" customFormat="false" ht="15.75" hidden="false" customHeight="true" outlineLevel="0" collapsed="false">
      <c r="A785" s="145"/>
      <c r="B785" s="145"/>
      <c r="C785" s="145"/>
      <c r="D785" s="145"/>
      <c r="E785" s="145"/>
      <c r="F785" s="145"/>
      <c r="G785" s="145"/>
      <c r="H785" s="145"/>
      <c r="I785" s="145"/>
      <c r="J785" s="145"/>
      <c r="K785" s="145"/>
      <c r="L785" s="145"/>
      <c r="M785" s="145"/>
      <c r="N785" s="145"/>
      <c r="O785" s="145"/>
      <c r="P785" s="145"/>
      <c r="Q785" s="145"/>
      <c r="R785" s="145"/>
      <c r="S785" s="145"/>
      <c r="T785" s="145"/>
      <c r="U785" s="145"/>
      <c r="V785" s="145"/>
      <c r="W785" s="145"/>
      <c r="X785" s="145"/>
      <c r="Y785" s="145"/>
      <c r="Z785" s="145"/>
    </row>
    <row r="786" customFormat="false" ht="15.75" hidden="false" customHeight="true" outlineLevel="0" collapsed="false">
      <c r="A786" s="145"/>
      <c r="B786" s="145"/>
      <c r="C786" s="145"/>
      <c r="D786" s="145"/>
      <c r="E786" s="145"/>
      <c r="F786" s="145"/>
      <c r="G786" s="145"/>
      <c r="H786" s="145"/>
      <c r="I786" s="145"/>
      <c r="J786" s="145"/>
      <c r="K786" s="145"/>
      <c r="L786" s="145"/>
      <c r="M786" s="145"/>
      <c r="N786" s="145"/>
      <c r="O786" s="145"/>
      <c r="P786" s="145"/>
      <c r="Q786" s="145"/>
      <c r="R786" s="145"/>
      <c r="S786" s="145"/>
      <c r="T786" s="145"/>
      <c r="U786" s="145"/>
      <c r="V786" s="145"/>
      <c r="W786" s="145"/>
      <c r="X786" s="145"/>
      <c r="Y786" s="145"/>
      <c r="Z786" s="145"/>
    </row>
    <row r="787" customFormat="false" ht="15.75" hidden="false" customHeight="true" outlineLevel="0" collapsed="false">
      <c r="A787" s="145"/>
      <c r="B787" s="145"/>
      <c r="C787" s="145"/>
      <c r="D787" s="145"/>
      <c r="E787" s="145"/>
      <c r="F787" s="145"/>
      <c r="G787" s="145"/>
      <c r="H787" s="145"/>
      <c r="I787" s="145"/>
      <c r="J787" s="145"/>
      <c r="K787" s="145"/>
      <c r="L787" s="145"/>
      <c r="M787" s="145"/>
      <c r="N787" s="145"/>
      <c r="O787" s="145"/>
      <c r="P787" s="145"/>
      <c r="Q787" s="145"/>
      <c r="R787" s="145"/>
      <c r="S787" s="145"/>
      <c r="T787" s="145"/>
      <c r="U787" s="145"/>
      <c r="V787" s="145"/>
      <c r="W787" s="145"/>
      <c r="X787" s="145"/>
      <c r="Y787" s="145"/>
      <c r="Z787" s="145"/>
    </row>
    <row r="788" customFormat="false" ht="15.75" hidden="false" customHeight="true" outlineLevel="0" collapsed="false">
      <c r="A788" s="145"/>
      <c r="B788" s="145"/>
      <c r="C788" s="145"/>
      <c r="D788" s="145"/>
      <c r="E788" s="145"/>
      <c r="F788" s="145"/>
      <c r="G788" s="145"/>
      <c r="H788" s="145"/>
      <c r="I788" s="145"/>
      <c r="J788" s="145"/>
      <c r="K788" s="145"/>
      <c r="L788" s="145"/>
      <c r="M788" s="145"/>
      <c r="N788" s="145"/>
      <c r="O788" s="145"/>
      <c r="P788" s="145"/>
      <c r="Q788" s="145"/>
      <c r="R788" s="145"/>
      <c r="S788" s="145"/>
      <c r="T788" s="145"/>
      <c r="U788" s="145"/>
      <c r="V788" s="145"/>
      <c r="W788" s="145"/>
      <c r="X788" s="145"/>
      <c r="Y788" s="145"/>
      <c r="Z788" s="145"/>
    </row>
    <row r="789" customFormat="false" ht="15.75" hidden="false" customHeight="true" outlineLevel="0" collapsed="false">
      <c r="A789" s="145"/>
      <c r="B789" s="145"/>
      <c r="C789" s="145"/>
      <c r="D789" s="145"/>
      <c r="E789" s="145"/>
      <c r="F789" s="145"/>
      <c r="G789" s="145"/>
      <c r="H789" s="145"/>
      <c r="I789" s="145"/>
      <c r="J789" s="145"/>
      <c r="K789" s="145"/>
      <c r="L789" s="145"/>
      <c r="M789" s="145"/>
      <c r="N789" s="145"/>
      <c r="O789" s="145"/>
      <c r="P789" s="145"/>
      <c r="Q789" s="145"/>
      <c r="R789" s="145"/>
      <c r="S789" s="145"/>
      <c r="T789" s="145"/>
      <c r="U789" s="145"/>
      <c r="V789" s="145"/>
      <c r="W789" s="145"/>
      <c r="X789" s="145"/>
      <c r="Y789" s="145"/>
      <c r="Z789" s="145"/>
    </row>
    <row r="790" customFormat="false" ht="15.75" hidden="false" customHeight="true" outlineLevel="0" collapsed="false">
      <c r="A790" s="145"/>
      <c r="B790" s="145"/>
      <c r="C790" s="145"/>
      <c r="D790" s="145"/>
      <c r="E790" s="145"/>
      <c r="F790" s="145"/>
      <c r="G790" s="145"/>
      <c r="H790" s="145"/>
      <c r="I790" s="145"/>
      <c r="J790" s="145"/>
      <c r="K790" s="145"/>
      <c r="L790" s="145"/>
      <c r="M790" s="145"/>
      <c r="N790" s="145"/>
      <c r="O790" s="145"/>
      <c r="P790" s="145"/>
      <c r="Q790" s="145"/>
      <c r="R790" s="145"/>
      <c r="S790" s="145"/>
      <c r="T790" s="145"/>
      <c r="U790" s="145"/>
      <c r="V790" s="145"/>
      <c r="W790" s="145"/>
      <c r="X790" s="145"/>
      <c r="Y790" s="145"/>
      <c r="Z790" s="145"/>
    </row>
    <row r="791" customFormat="false" ht="15.75" hidden="false" customHeight="true" outlineLevel="0" collapsed="false">
      <c r="A791" s="145"/>
      <c r="B791" s="145"/>
      <c r="C791" s="145"/>
      <c r="D791" s="145"/>
      <c r="E791" s="145"/>
      <c r="F791" s="145"/>
      <c r="G791" s="145"/>
      <c r="H791" s="145"/>
      <c r="I791" s="145"/>
      <c r="J791" s="145"/>
      <c r="K791" s="145"/>
      <c r="L791" s="145"/>
      <c r="M791" s="145"/>
      <c r="N791" s="145"/>
      <c r="O791" s="145"/>
      <c r="P791" s="145"/>
      <c r="Q791" s="145"/>
      <c r="R791" s="145"/>
      <c r="S791" s="145"/>
      <c r="T791" s="145"/>
      <c r="U791" s="145"/>
      <c r="V791" s="145"/>
      <c r="W791" s="145"/>
      <c r="X791" s="145"/>
      <c r="Y791" s="145"/>
      <c r="Z791" s="145"/>
    </row>
    <row r="792" customFormat="false" ht="15.75" hidden="false" customHeight="true" outlineLevel="0" collapsed="false">
      <c r="A792" s="145"/>
      <c r="B792" s="145"/>
      <c r="C792" s="145"/>
      <c r="D792" s="145"/>
      <c r="E792" s="145"/>
      <c r="F792" s="145"/>
      <c r="G792" s="145"/>
      <c r="H792" s="145"/>
      <c r="I792" s="145"/>
      <c r="J792" s="145"/>
      <c r="K792" s="145"/>
      <c r="L792" s="145"/>
      <c r="M792" s="145"/>
      <c r="N792" s="145"/>
      <c r="O792" s="145"/>
      <c r="P792" s="145"/>
      <c r="Q792" s="145"/>
      <c r="R792" s="145"/>
      <c r="S792" s="145"/>
      <c r="T792" s="145"/>
      <c r="U792" s="145"/>
      <c r="V792" s="145"/>
      <c r="W792" s="145"/>
      <c r="X792" s="145"/>
      <c r="Y792" s="145"/>
      <c r="Z792" s="145"/>
    </row>
    <row r="793" customFormat="false" ht="15.75" hidden="false" customHeight="true" outlineLevel="0" collapsed="false">
      <c r="A793" s="145"/>
      <c r="B793" s="145"/>
      <c r="C793" s="145"/>
      <c r="D793" s="145"/>
      <c r="E793" s="145"/>
      <c r="F793" s="145"/>
      <c r="G793" s="145"/>
      <c r="H793" s="145"/>
      <c r="I793" s="145"/>
      <c r="J793" s="145"/>
      <c r="K793" s="145"/>
      <c r="L793" s="145"/>
      <c r="M793" s="145"/>
      <c r="N793" s="145"/>
      <c r="O793" s="145"/>
      <c r="P793" s="145"/>
      <c r="Q793" s="145"/>
      <c r="R793" s="145"/>
      <c r="S793" s="145"/>
      <c r="T793" s="145"/>
      <c r="U793" s="145"/>
      <c r="V793" s="145"/>
      <c r="W793" s="145"/>
      <c r="X793" s="145"/>
      <c r="Y793" s="145"/>
      <c r="Z793" s="145"/>
    </row>
    <row r="794" customFormat="false" ht="15.75" hidden="false" customHeight="true" outlineLevel="0" collapsed="false">
      <c r="A794" s="145"/>
      <c r="B794" s="145"/>
      <c r="C794" s="145"/>
      <c r="D794" s="145"/>
      <c r="E794" s="145"/>
      <c r="F794" s="145"/>
      <c r="G794" s="145"/>
      <c r="H794" s="145"/>
      <c r="I794" s="145"/>
      <c r="J794" s="145"/>
      <c r="K794" s="145"/>
      <c r="L794" s="145"/>
      <c r="M794" s="145"/>
      <c r="N794" s="145"/>
      <c r="O794" s="145"/>
      <c r="P794" s="145"/>
      <c r="Q794" s="145"/>
      <c r="R794" s="145"/>
      <c r="S794" s="145"/>
      <c r="T794" s="145"/>
      <c r="U794" s="145"/>
      <c r="V794" s="145"/>
      <c r="W794" s="145"/>
      <c r="X794" s="145"/>
      <c r="Y794" s="145"/>
      <c r="Z794" s="145"/>
    </row>
    <row r="795" customFormat="false" ht="15.75" hidden="false" customHeight="true" outlineLevel="0" collapsed="false">
      <c r="A795" s="145"/>
      <c r="B795" s="145"/>
      <c r="C795" s="145"/>
      <c r="D795" s="145"/>
      <c r="E795" s="145"/>
      <c r="F795" s="145"/>
      <c r="G795" s="145"/>
      <c r="H795" s="145"/>
      <c r="I795" s="145"/>
      <c r="J795" s="145"/>
      <c r="K795" s="145"/>
      <c r="L795" s="145"/>
      <c r="M795" s="145"/>
      <c r="N795" s="145"/>
      <c r="O795" s="145"/>
      <c r="P795" s="145"/>
      <c r="Q795" s="145"/>
      <c r="R795" s="145"/>
      <c r="S795" s="145"/>
      <c r="T795" s="145"/>
      <c r="U795" s="145"/>
      <c r="V795" s="145"/>
      <c r="W795" s="145"/>
      <c r="X795" s="145"/>
      <c r="Y795" s="145"/>
      <c r="Z795" s="145"/>
    </row>
    <row r="796" customFormat="false" ht="15.75" hidden="false" customHeight="true" outlineLevel="0" collapsed="false">
      <c r="A796" s="145"/>
      <c r="B796" s="145"/>
      <c r="C796" s="145"/>
      <c r="D796" s="145"/>
      <c r="E796" s="145"/>
      <c r="F796" s="145"/>
      <c r="G796" s="145"/>
      <c r="H796" s="145"/>
      <c r="I796" s="145"/>
      <c r="J796" s="145"/>
      <c r="K796" s="145"/>
      <c r="L796" s="145"/>
      <c r="M796" s="145"/>
      <c r="N796" s="145"/>
      <c r="O796" s="145"/>
      <c r="P796" s="145"/>
      <c r="Q796" s="145"/>
      <c r="R796" s="145"/>
      <c r="S796" s="145"/>
      <c r="T796" s="145"/>
      <c r="U796" s="145"/>
      <c r="V796" s="145"/>
      <c r="W796" s="145"/>
      <c r="X796" s="145"/>
      <c r="Y796" s="145"/>
      <c r="Z796" s="145"/>
    </row>
    <row r="797" customFormat="false" ht="15.75" hidden="false" customHeight="true" outlineLevel="0" collapsed="false">
      <c r="A797" s="145"/>
      <c r="B797" s="145"/>
      <c r="C797" s="145"/>
      <c r="D797" s="145"/>
      <c r="E797" s="145"/>
      <c r="F797" s="145"/>
      <c r="G797" s="145"/>
      <c r="H797" s="145"/>
      <c r="I797" s="145"/>
      <c r="J797" s="145"/>
      <c r="K797" s="145"/>
      <c r="L797" s="145"/>
      <c r="M797" s="145"/>
      <c r="N797" s="145"/>
      <c r="O797" s="145"/>
      <c r="P797" s="145"/>
      <c r="Q797" s="145"/>
      <c r="R797" s="145"/>
      <c r="S797" s="145"/>
      <c r="T797" s="145"/>
      <c r="U797" s="145"/>
      <c r="V797" s="145"/>
      <c r="W797" s="145"/>
      <c r="X797" s="145"/>
      <c r="Y797" s="145"/>
      <c r="Z797" s="145"/>
    </row>
    <row r="798" customFormat="false" ht="15.75" hidden="false" customHeight="true" outlineLevel="0" collapsed="false">
      <c r="A798" s="145"/>
      <c r="B798" s="145"/>
      <c r="C798" s="145"/>
      <c r="D798" s="145"/>
      <c r="E798" s="145"/>
      <c r="F798" s="145"/>
      <c r="G798" s="145"/>
      <c r="H798" s="145"/>
      <c r="I798" s="145"/>
      <c r="J798" s="145"/>
      <c r="K798" s="145"/>
      <c r="L798" s="145"/>
      <c r="M798" s="145"/>
      <c r="N798" s="145"/>
      <c r="O798" s="145"/>
      <c r="P798" s="145"/>
      <c r="Q798" s="145"/>
      <c r="R798" s="145"/>
      <c r="S798" s="145"/>
      <c r="T798" s="145"/>
      <c r="U798" s="145"/>
      <c r="V798" s="145"/>
      <c r="W798" s="145"/>
      <c r="X798" s="145"/>
      <c r="Y798" s="145"/>
      <c r="Z798" s="145"/>
    </row>
    <row r="799" customFormat="false" ht="15.75" hidden="false" customHeight="true" outlineLevel="0" collapsed="false">
      <c r="A799" s="145"/>
      <c r="B799" s="145"/>
      <c r="C799" s="145"/>
      <c r="D799" s="145"/>
      <c r="E799" s="145"/>
      <c r="F799" s="145"/>
      <c r="G799" s="145"/>
      <c r="H799" s="145"/>
      <c r="I799" s="145"/>
      <c r="J799" s="145"/>
      <c r="K799" s="145"/>
      <c r="L799" s="145"/>
      <c r="M799" s="145"/>
      <c r="N799" s="145"/>
      <c r="O799" s="145"/>
      <c r="P799" s="145"/>
      <c r="Q799" s="145"/>
      <c r="R799" s="145"/>
      <c r="S799" s="145"/>
      <c r="T799" s="145"/>
      <c r="U799" s="145"/>
      <c r="V799" s="145"/>
      <c r="W799" s="145"/>
      <c r="X799" s="145"/>
      <c r="Y799" s="145"/>
      <c r="Z799" s="145"/>
    </row>
    <row r="800" customFormat="false" ht="15.75" hidden="false" customHeight="true" outlineLevel="0" collapsed="false">
      <c r="A800" s="145"/>
      <c r="B800" s="145"/>
      <c r="C800" s="145"/>
      <c r="D800" s="145"/>
      <c r="E800" s="145"/>
      <c r="F800" s="145"/>
      <c r="G800" s="145"/>
      <c r="H800" s="145"/>
      <c r="I800" s="145"/>
      <c r="J800" s="145"/>
      <c r="K800" s="145"/>
      <c r="L800" s="145"/>
      <c r="M800" s="145"/>
      <c r="N800" s="145"/>
      <c r="O800" s="145"/>
      <c r="P800" s="145"/>
      <c r="Q800" s="145"/>
      <c r="R800" s="145"/>
      <c r="S800" s="145"/>
      <c r="T800" s="145"/>
      <c r="U800" s="145"/>
      <c r="V800" s="145"/>
      <c r="W800" s="145"/>
      <c r="X800" s="145"/>
      <c r="Y800" s="145"/>
      <c r="Z800" s="145"/>
    </row>
    <row r="801" customFormat="false" ht="15.75" hidden="false" customHeight="true" outlineLevel="0" collapsed="false">
      <c r="A801" s="145"/>
      <c r="B801" s="145"/>
      <c r="C801" s="145"/>
      <c r="D801" s="145"/>
      <c r="E801" s="145"/>
      <c r="F801" s="145"/>
      <c r="G801" s="145"/>
      <c r="H801" s="145"/>
      <c r="I801" s="145"/>
      <c r="J801" s="145"/>
      <c r="K801" s="145"/>
      <c r="L801" s="145"/>
      <c r="M801" s="145"/>
      <c r="N801" s="145"/>
      <c r="O801" s="145"/>
      <c r="P801" s="145"/>
      <c r="Q801" s="145"/>
      <c r="R801" s="145"/>
      <c r="S801" s="145"/>
      <c r="T801" s="145"/>
      <c r="U801" s="145"/>
      <c r="V801" s="145"/>
      <c r="W801" s="145"/>
      <c r="X801" s="145"/>
      <c r="Y801" s="145"/>
      <c r="Z801" s="145"/>
    </row>
    <row r="802" customFormat="false" ht="15.75" hidden="false" customHeight="true" outlineLevel="0" collapsed="false">
      <c r="A802" s="145"/>
      <c r="B802" s="145"/>
      <c r="C802" s="145"/>
      <c r="D802" s="145"/>
      <c r="E802" s="145"/>
      <c r="F802" s="145"/>
      <c r="G802" s="145"/>
      <c r="H802" s="145"/>
      <c r="I802" s="145"/>
      <c r="J802" s="145"/>
      <c r="K802" s="145"/>
      <c r="L802" s="145"/>
      <c r="M802" s="145"/>
      <c r="N802" s="145"/>
      <c r="O802" s="145"/>
      <c r="P802" s="145"/>
      <c r="Q802" s="145"/>
      <c r="R802" s="145"/>
      <c r="S802" s="145"/>
      <c r="T802" s="145"/>
      <c r="U802" s="145"/>
      <c r="V802" s="145"/>
      <c r="W802" s="145"/>
      <c r="X802" s="145"/>
      <c r="Y802" s="145"/>
      <c r="Z802" s="145"/>
    </row>
    <row r="803" customFormat="false" ht="15.75" hidden="false" customHeight="true" outlineLevel="0" collapsed="false">
      <c r="A803" s="145"/>
      <c r="B803" s="145"/>
      <c r="C803" s="145"/>
      <c r="D803" s="145"/>
      <c r="E803" s="145"/>
      <c r="F803" s="145"/>
      <c r="G803" s="145"/>
      <c r="H803" s="145"/>
      <c r="I803" s="145"/>
      <c r="J803" s="145"/>
      <c r="K803" s="145"/>
      <c r="L803" s="145"/>
      <c r="M803" s="145"/>
      <c r="N803" s="145"/>
      <c r="O803" s="145"/>
      <c r="P803" s="145"/>
      <c r="Q803" s="145"/>
      <c r="R803" s="145"/>
      <c r="S803" s="145"/>
      <c r="T803" s="145"/>
      <c r="U803" s="145"/>
      <c r="V803" s="145"/>
      <c r="W803" s="145"/>
      <c r="X803" s="145"/>
      <c r="Y803" s="145"/>
      <c r="Z803" s="145"/>
    </row>
    <row r="804" customFormat="false" ht="15.75" hidden="false" customHeight="true" outlineLevel="0" collapsed="false">
      <c r="A804" s="145"/>
      <c r="B804" s="145"/>
      <c r="C804" s="145"/>
      <c r="D804" s="145"/>
      <c r="E804" s="145"/>
      <c r="F804" s="145"/>
      <c r="G804" s="145"/>
      <c r="H804" s="145"/>
      <c r="I804" s="145"/>
      <c r="J804" s="145"/>
      <c r="K804" s="145"/>
      <c r="L804" s="145"/>
      <c r="M804" s="145"/>
      <c r="N804" s="145"/>
      <c r="O804" s="145"/>
      <c r="P804" s="145"/>
      <c r="Q804" s="145"/>
      <c r="R804" s="145"/>
      <c r="S804" s="145"/>
      <c r="T804" s="145"/>
      <c r="U804" s="145"/>
      <c r="V804" s="145"/>
      <c r="W804" s="145"/>
      <c r="X804" s="145"/>
      <c r="Y804" s="145"/>
      <c r="Z804" s="145"/>
    </row>
    <row r="805" customFormat="false" ht="15.75" hidden="false" customHeight="true" outlineLevel="0" collapsed="false">
      <c r="A805" s="145"/>
      <c r="B805" s="145"/>
      <c r="C805" s="145"/>
      <c r="D805" s="145"/>
      <c r="E805" s="145"/>
      <c r="F805" s="145"/>
      <c r="G805" s="145"/>
      <c r="H805" s="145"/>
      <c r="I805" s="145"/>
      <c r="J805" s="145"/>
      <c r="K805" s="145"/>
      <c r="L805" s="145"/>
      <c r="M805" s="145"/>
      <c r="N805" s="145"/>
      <c r="O805" s="145"/>
      <c r="P805" s="145"/>
      <c r="Q805" s="145"/>
      <c r="R805" s="145"/>
      <c r="S805" s="145"/>
      <c r="T805" s="145"/>
      <c r="U805" s="145"/>
      <c r="V805" s="145"/>
      <c r="W805" s="145"/>
      <c r="X805" s="145"/>
      <c r="Y805" s="145"/>
      <c r="Z805" s="145"/>
    </row>
    <row r="806" customFormat="false" ht="15.75" hidden="false" customHeight="true" outlineLevel="0" collapsed="false">
      <c r="A806" s="145"/>
      <c r="B806" s="145"/>
      <c r="C806" s="145"/>
      <c r="D806" s="145"/>
      <c r="E806" s="145"/>
      <c r="F806" s="145"/>
      <c r="G806" s="145"/>
      <c r="H806" s="145"/>
      <c r="I806" s="145"/>
      <c r="J806" s="145"/>
      <c r="K806" s="145"/>
      <c r="L806" s="145"/>
      <c r="M806" s="145"/>
      <c r="N806" s="145"/>
      <c r="O806" s="145"/>
      <c r="P806" s="145"/>
      <c r="Q806" s="145"/>
      <c r="R806" s="145"/>
      <c r="S806" s="145"/>
      <c r="T806" s="145"/>
      <c r="U806" s="145"/>
      <c r="V806" s="145"/>
      <c r="W806" s="145"/>
      <c r="X806" s="145"/>
      <c r="Y806" s="145"/>
      <c r="Z806" s="145"/>
    </row>
    <row r="807" customFormat="false" ht="15.75" hidden="false" customHeight="true" outlineLevel="0" collapsed="false">
      <c r="A807" s="145"/>
      <c r="B807" s="145"/>
      <c r="C807" s="145"/>
      <c r="D807" s="145"/>
      <c r="E807" s="145"/>
      <c r="F807" s="145"/>
      <c r="G807" s="145"/>
      <c r="H807" s="145"/>
      <c r="I807" s="145"/>
      <c r="J807" s="145"/>
      <c r="K807" s="145"/>
      <c r="L807" s="145"/>
      <c r="M807" s="145"/>
      <c r="N807" s="145"/>
      <c r="O807" s="145"/>
      <c r="P807" s="145"/>
      <c r="Q807" s="145"/>
      <c r="R807" s="145"/>
      <c r="S807" s="145"/>
      <c r="T807" s="145"/>
      <c r="U807" s="145"/>
      <c r="V807" s="145"/>
      <c r="W807" s="145"/>
      <c r="X807" s="145"/>
      <c r="Y807" s="145"/>
      <c r="Z807" s="145"/>
    </row>
    <row r="808" customFormat="false" ht="15.75" hidden="false" customHeight="true" outlineLevel="0" collapsed="false">
      <c r="A808" s="145"/>
      <c r="B808" s="145"/>
      <c r="C808" s="145"/>
      <c r="D808" s="145"/>
      <c r="E808" s="145"/>
      <c r="F808" s="145"/>
      <c r="G808" s="145"/>
      <c r="H808" s="145"/>
      <c r="I808" s="145"/>
      <c r="J808" s="145"/>
      <c r="K808" s="145"/>
      <c r="L808" s="145"/>
      <c r="M808" s="145"/>
      <c r="N808" s="145"/>
      <c r="O808" s="145"/>
      <c r="P808" s="145"/>
      <c r="Q808" s="145"/>
      <c r="R808" s="145"/>
      <c r="S808" s="145"/>
      <c r="T808" s="145"/>
      <c r="U808" s="145"/>
      <c r="V808" s="145"/>
      <c r="W808" s="145"/>
      <c r="X808" s="145"/>
      <c r="Y808" s="145"/>
      <c r="Z808" s="145"/>
    </row>
    <row r="809" customFormat="false" ht="15.75" hidden="false" customHeight="true" outlineLevel="0" collapsed="false">
      <c r="A809" s="145"/>
      <c r="B809" s="145"/>
      <c r="C809" s="145"/>
      <c r="D809" s="145"/>
      <c r="E809" s="145"/>
      <c r="F809" s="145"/>
      <c r="G809" s="145"/>
      <c r="H809" s="145"/>
      <c r="I809" s="145"/>
      <c r="J809" s="145"/>
      <c r="K809" s="145"/>
      <c r="L809" s="145"/>
      <c r="M809" s="145"/>
      <c r="N809" s="145"/>
      <c r="O809" s="145"/>
      <c r="P809" s="145"/>
      <c r="Q809" s="145"/>
      <c r="R809" s="145"/>
      <c r="S809" s="145"/>
      <c r="T809" s="145"/>
      <c r="U809" s="145"/>
      <c r="V809" s="145"/>
      <c r="W809" s="145"/>
      <c r="X809" s="145"/>
      <c r="Y809" s="145"/>
      <c r="Z809" s="145"/>
    </row>
    <row r="810" customFormat="false" ht="15.75" hidden="false" customHeight="true" outlineLevel="0" collapsed="false">
      <c r="A810" s="145"/>
      <c r="B810" s="145"/>
      <c r="C810" s="145"/>
      <c r="D810" s="145"/>
      <c r="E810" s="145"/>
      <c r="F810" s="145"/>
      <c r="G810" s="145"/>
      <c r="H810" s="145"/>
      <c r="I810" s="145"/>
      <c r="J810" s="145"/>
      <c r="K810" s="145"/>
      <c r="L810" s="145"/>
      <c r="M810" s="145"/>
      <c r="N810" s="145"/>
      <c r="O810" s="145"/>
      <c r="P810" s="145"/>
      <c r="Q810" s="145"/>
      <c r="R810" s="145"/>
      <c r="S810" s="145"/>
      <c r="T810" s="145"/>
      <c r="U810" s="145"/>
      <c r="V810" s="145"/>
      <c r="W810" s="145"/>
      <c r="X810" s="145"/>
      <c r="Y810" s="145"/>
      <c r="Z810" s="145"/>
    </row>
    <row r="811" customFormat="false" ht="15.75" hidden="false" customHeight="true" outlineLevel="0" collapsed="false">
      <c r="A811" s="145"/>
      <c r="B811" s="145"/>
      <c r="C811" s="145"/>
      <c r="D811" s="145"/>
      <c r="E811" s="145"/>
      <c r="F811" s="145"/>
      <c r="G811" s="145"/>
      <c r="H811" s="145"/>
      <c r="I811" s="145"/>
      <c r="J811" s="145"/>
      <c r="K811" s="145"/>
      <c r="L811" s="145"/>
      <c r="M811" s="145"/>
      <c r="N811" s="145"/>
      <c r="O811" s="145"/>
      <c r="P811" s="145"/>
      <c r="Q811" s="145"/>
      <c r="R811" s="145"/>
      <c r="S811" s="145"/>
      <c r="T811" s="145"/>
      <c r="U811" s="145"/>
      <c r="V811" s="145"/>
      <c r="W811" s="145"/>
      <c r="X811" s="145"/>
      <c r="Y811" s="145"/>
      <c r="Z811" s="145"/>
    </row>
    <row r="812" customFormat="false" ht="15.75" hidden="false" customHeight="true" outlineLevel="0" collapsed="false">
      <c r="A812" s="145"/>
      <c r="B812" s="145"/>
      <c r="C812" s="145"/>
      <c r="D812" s="145"/>
      <c r="E812" s="145"/>
      <c r="F812" s="145"/>
      <c r="G812" s="145"/>
      <c r="H812" s="145"/>
      <c r="I812" s="145"/>
      <c r="J812" s="145"/>
      <c r="K812" s="145"/>
      <c r="L812" s="145"/>
      <c r="M812" s="145"/>
      <c r="N812" s="145"/>
      <c r="O812" s="145"/>
      <c r="P812" s="145"/>
      <c r="Q812" s="145"/>
      <c r="R812" s="145"/>
      <c r="S812" s="145"/>
      <c r="T812" s="145"/>
      <c r="U812" s="145"/>
      <c r="V812" s="145"/>
      <c r="W812" s="145"/>
      <c r="X812" s="145"/>
      <c r="Y812" s="145"/>
      <c r="Z812" s="145"/>
    </row>
    <row r="813" customFormat="false" ht="15.75" hidden="false" customHeight="true" outlineLevel="0" collapsed="false">
      <c r="A813" s="145"/>
      <c r="B813" s="145"/>
      <c r="C813" s="145"/>
      <c r="D813" s="145"/>
      <c r="E813" s="145"/>
      <c r="F813" s="145"/>
      <c r="G813" s="145"/>
      <c r="H813" s="145"/>
      <c r="I813" s="145"/>
      <c r="J813" s="145"/>
      <c r="K813" s="145"/>
      <c r="L813" s="145"/>
      <c r="M813" s="145"/>
      <c r="N813" s="145"/>
      <c r="O813" s="145"/>
      <c r="P813" s="145"/>
      <c r="Q813" s="145"/>
      <c r="R813" s="145"/>
      <c r="S813" s="145"/>
      <c r="T813" s="145"/>
      <c r="U813" s="145"/>
      <c r="V813" s="145"/>
      <c r="W813" s="145"/>
      <c r="X813" s="145"/>
      <c r="Y813" s="145"/>
      <c r="Z813" s="145"/>
    </row>
    <row r="814" customFormat="false" ht="15.75" hidden="false" customHeight="true" outlineLevel="0" collapsed="false">
      <c r="A814" s="145"/>
      <c r="B814" s="145"/>
      <c r="C814" s="145"/>
      <c r="D814" s="145"/>
      <c r="E814" s="145"/>
      <c r="F814" s="145"/>
      <c r="G814" s="145"/>
      <c r="H814" s="145"/>
      <c r="I814" s="145"/>
      <c r="J814" s="145"/>
      <c r="K814" s="145"/>
      <c r="L814" s="145"/>
      <c r="M814" s="145"/>
      <c r="N814" s="145"/>
      <c r="O814" s="145"/>
      <c r="P814" s="145"/>
      <c r="Q814" s="145"/>
      <c r="R814" s="145"/>
      <c r="S814" s="145"/>
      <c r="T814" s="145"/>
      <c r="U814" s="145"/>
      <c r="V814" s="145"/>
      <c r="W814" s="145"/>
      <c r="X814" s="145"/>
      <c r="Y814" s="145"/>
      <c r="Z814" s="145"/>
    </row>
    <row r="815" customFormat="false" ht="15.75" hidden="false" customHeight="true" outlineLevel="0" collapsed="false">
      <c r="A815" s="145"/>
      <c r="B815" s="145"/>
      <c r="C815" s="145"/>
      <c r="D815" s="145"/>
      <c r="E815" s="145"/>
      <c r="F815" s="145"/>
      <c r="G815" s="145"/>
      <c r="H815" s="145"/>
      <c r="I815" s="145"/>
      <c r="J815" s="145"/>
      <c r="K815" s="145"/>
      <c r="L815" s="145"/>
      <c r="M815" s="145"/>
      <c r="N815" s="145"/>
      <c r="O815" s="145"/>
      <c r="P815" s="145"/>
      <c r="Q815" s="145"/>
      <c r="R815" s="145"/>
      <c r="S815" s="145"/>
      <c r="T815" s="145"/>
      <c r="U815" s="145"/>
      <c r="V815" s="145"/>
      <c r="W815" s="145"/>
      <c r="X815" s="145"/>
      <c r="Y815" s="145"/>
      <c r="Z815" s="145"/>
    </row>
    <row r="816" customFormat="false" ht="15.75" hidden="false" customHeight="true" outlineLevel="0" collapsed="false">
      <c r="A816" s="145"/>
      <c r="B816" s="145"/>
      <c r="C816" s="145"/>
      <c r="D816" s="145"/>
      <c r="E816" s="145"/>
      <c r="F816" s="145"/>
      <c r="G816" s="145"/>
      <c r="H816" s="145"/>
      <c r="I816" s="145"/>
      <c r="J816" s="145"/>
      <c r="K816" s="145"/>
      <c r="L816" s="145"/>
      <c r="M816" s="145"/>
      <c r="N816" s="145"/>
      <c r="O816" s="145"/>
      <c r="P816" s="145"/>
      <c r="Q816" s="145"/>
      <c r="R816" s="145"/>
      <c r="S816" s="145"/>
      <c r="T816" s="145"/>
      <c r="U816" s="145"/>
      <c r="V816" s="145"/>
      <c r="W816" s="145"/>
      <c r="X816" s="145"/>
      <c r="Y816" s="145"/>
      <c r="Z816" s="145"/>
    </row>
    <row r="817" customFormat="false" ht="15.75" hidden="false" customHeight="true" outlineLevel="0" collapsed="false">
      <c r="A817" s="145"/>
      <c r="B817" s="145"/>
      <c r="C817" s="145"/>
      <c r="D817" s="145"/>
      <c r="E817" s="145"/>
      <c r="F817" s="145"/>
      <c r="G817" s="145"/>
      <c r="H817" s="145"/>
      <c r="I817" s="145"/>
      <c r="J817" s="145"/>
      <c r="K817" s="145"/>
      <c r="L817" s="145"/>
      <c r="M817" s="145"/>
      <c r="N817" s="145"/>
      <c r="O817" s="145"/>
      <c r="P817" s="145"/>
      <c r="Q817" s="145"/>
      <c r="R817" s="145"/>
      <c r="S817" s="145"/>
      <c r="T817" s="145"/>
      <c r="U817" s="145"/>
      <c r="V817" s="145"/>
      <c r="W817" s="145"/>
      <c r="X817" s="145"/>
      <c r="Y817" s="145"/>
      <c r="Z817" s="145"/>
    </row>
    <row r="818" customFormat="false" ht="15.75" hidden="false" customHeight="true" outlineLevel="0" collapsed="false">
      <c r="A818" s="145"/>
      <c r="B818" s="145"/>
      <c r="C818" s="145"/>
      <c r="D818" s="145"/>
      <c r="E818" s="145"/>
      <c r="F818" s="145"/>
      <c r="G818" s="145"/>
      <c r="H818" s="145"/>
      <c r="I818" s="145"/>
      <c r="J818" s="145"/>
      <c r="K818" s="145"/>
      <c r="L818" s="145"/>
      <c r="M818" s="145"/>
      <c r="N818" s="145"/>
      <c r="O818" s="145"/>
      <c r="P818" s="145"/>
      <c r="Q818" s="145"/>
      <c r="R818" s="145"/>
      <c r="S818" s="145"/>
      <c r="T818" s="145"/>
      <c r="U818" s="145"/>
      <c r="V818" s="145"/>
      <c r="W818" s="145"/>
      <c r="X818" s="145"/>
      <c r="Y818" s="145"/>
      <c r="Z818" s="145"/>
    </row>
    <row r="819" customFormat="false" ht="15.75" hidden="false" customHeight="true" outlineLevel="0" collapsed="false">
      <c r="A819" s="145"/>
      <c r="B819" s="145"/>
      <c r="C819" s="145"/>
      <c r="D819" s="145"/>
      <c r="E819" s="145"/>
      <c r="F819" s="145"/>
      <c r="G819" s="145"/>
      <c r="H819" s="145"/>
      <c r="I819" s="145"/>
      <c r="J819" s="145"/>
      <c r="K819" s="145"/>
      <c r="L819" s="145"/>
      <c r="M819" s="145"/>
      <c r="N819" s="145"/>
      <c r="O819" s="145"/>
      <c r="P819" s="145"/>
      <c r="Q819" s="145"/>
      <c r="R819" s="145"/>
      <c r="S819" s="145"/>
      <c r="T819" s="145"/>
      <c r="U819" s="145"/>
      <c r="V819" s="145"/>
      <c r="W819" s="145"/>
      <c r="X819" s="145"/>
      <c r="Y819" s="145"/>
      <c r="Z819" s="145"/>
    </row>
    <row r="820" customFormat="false" ht="15.75" hidden="false" customHeight="true" outlineLevel="0" collapsed="false">
      <c r="A820" s="145"/>
      <c r="B820" s="145"/>
      <c r="C820" s="145"/>
      <c r="D820" s="145"/>
      <c r="E820" s="145"/>
      <c r="F820" s="145"/>
      <c r="G820" s="145"/>
      <c r="H820" s="145"/>
      <c r="I820" s="145"/>
      <c r="J820" s="145"/>
      <c r="K820" s="145"/>
      <c r="L820" s="145"/>
      <c r="M820" s="145"/>
      <c r="N820" s="145"/>
      <c r="O820" s="145"/>
      <c r="P820" s="145"/>
      <c r="Q820" s="145"/>
      <c r="R820" s="145"/>
      <c r="S820" s="145"/>
      <c r="T820" s="145"/>
      <c r="U820" s="145"/>
      <c r="V820" s="145"/>
      <c r="W820" s="145"/>
      <c r="X820" s="145"/>
      <c r="Y820" s="145"/>
      <c r="Z820" s="145"/>
    </row>
    <row r="821" customFormat="false" ht="15.75" hidden="false" customHeight="true" outlineLevel="0" collapsed="false">
      <c r="A821" s="145"/>
      <c r="B821" s="145"/>
      <c r="C821" s="145"/>
      <c r="D821" s="145"/>
      <c r="E821" s="145"/>
      <c r="F821" s="145"/>
      <c r="G821" s="145"/>
      <c r="H821" s="145"/>
      <c r="I821" s="145"/>
      <c r="J821" s="145"/>
      <c r="K821" s="145"/>
      <c r="L821" s="145"/>
      <c r="M821" s="145"/>
      <c r="N821" s="145"/>
      <c r="O821" s="145"/>
      <c r="P821" s="145"/>
      <c r="Q821" s="145"/>
      <c r="R821" s="145"/>
      <c r="S821" s="145"/>
      <c r="T821" s="145"/>
      <c r="U821" s="145"/>
      <c r="V821" s="145"/>
      <c r="W821" s="145"/>
      <c r="X821" s="145"/>
      <c r="Y821" s="145"/>
      <c r="Z821" s="145"/>
    </row>
    <row r="822" customFormat="false" ht="15.75" hidden="false" customHeight="true" outlineLevel="0" collapsed="false">
      <c r="A822" s="145"/>
      <c r="B822" s="145"/>
      <c r="C822" s="145"/>
      <c r="D822" s="145"/>
      <c r="E822" s="145"/>
      <c r="F822" s="145"/>
      <c r="G822" s="145"/>
      <c r="H822" s="145"/>
      <c r="I822" s="145"/>
      <c r="J822" s="145"/>
      <c r="K822" s="145"/>
      <c r="L822" s="145"/>
      <c r="M822" s="145"/>
      <c r="N822" s="145"/>
      <c r="O822" s="145"/>
      <c r="P822" s="145"/>
      <c r="Q822" s="145"/>
      <c r="R822" s="145"/>
      <c r="S822" s="145"/>
      <c r="T822" s="145"/>
      <c r="U822" s="145"/>
      <c r="V822" s="145"/>
      <c r="W822" s="145"/>
      <c r="X822" s="145"/>
      <c r="Y822" s="145"/>
      <c r="Z822" s="145"/>
    </row>
    <row r="823" customFormat="false" ht="15.75" hidden="false" customHeight="true" outlineLevel="0" collapsed="false">
      <c r="A823" s="145"/>
      <c r="B823" s="145"/>
      <c r="C823" s="145"/>
      <c r="D823" s="145"/>
      <c r="E823" s="145"/>
      <c r="F823" s="145"/>
      <c r="G823" s="145"/>
      <c r="H823" s="145"/>
      <c r="I823" s="145"/>
      <c r="J823" s="145"/>
      <c r="K823" s="145"/>
      <c r="L823" s="145"/>
      <c r="M823" s="145"/>
      <c r="N823" s="145"/>
      <c r="O823" s="145"/>
      <c r="P823" s="145"/>
      <c r="Q823" s="145"/>
      <c r="R823" s="145"/>
      <c r="S823" s="145"/>
      <c r="T823" s="145"/>
      <c r="U823" s="145"/>
      <c r="V823" s="145"/>
      <c r="W823" s="145"/>
      <c r="X823" s="145"/>
      <c r="Y823" s="145"/>
      <c r="Z823" s="145"/>
    </row>
    <row r="824" customFormat="false" ht="15.75" hidden="false" customHeight="true" outlineLevel="0" collapsed="false">
      <c r="A824" s="145"/>
      <c r="B824" s="145"/>
      <c r="C824" s="145"/>
      <c r="D824" s="145"/>
      <c r="E824" s="145"/>
      <c r="F824" s="145"/>
      <c r="G824" s="145"/>
      <c r="H824" s="145"/>
      <c r="I824" s="145"/>
      <c r="J824" s="145"/>
      <c r="K824" s="145"/>
      <c r="L824" s="145"/>
      <c r="M824" s="145"/>
      <c r="N824" s="145"/>
      <c r="O824" s="145"/>
      <c r="P824" s="145"/>
      <c r="Q824" s="145"/>
      <c r="R824" s="145"/>
      <c r="S824" s="145"/>
      <c r="T824" s="145"/>
      <c r="U824" s="145"/>
      <c r="V824" s="145"/>
      <c r="W824" s="145"/>
      <c r="X824" s="145"/>
      <c r="Y824" s="145"/>
      <c r="Z824" s="145"/>
    </row>
    <row r="825" customFormat="false" ht="15.75" hidden="false" customHeight="true" outlineLevel="0" collapsed="false">
      <c r="A825" s="145"/>
      <c r="B825" s="145"/>
      <c r="C825" s="145"/>
      <c r="D825" s="145"/>
      <c r="E825" s="145"/>
      <c r="F825" s="145"/>
      <c r="G825" s="145"/>
      <c r="H825" s="145"/>
      <c r="I825" s="145"/>
      <c r="J825" s="145"/>
      <c r="K825" s="145"/>
      <c r="L825" s="145"/>
      <c r="M825" s="145"/>
      <c r="N825" s="145"/>
      <c r="O825" s="145"/>
      <c r="P825" s="145"/>
      <c r="Q825" s="145"/>
      <c r="R825" s="145"/>
      <c r="S825" s="145"/>
      <c r="T825" s="145"/>
      <c r="U825" s="145"/>
      <c r="V825" s="145"/>
      <c r="W825" s="145"/>
      <c r="X825" s="145"/>
      <c r="Y825" s="145"/>
      <c r="Z825" s="145"/>
    </row>
    <row r="826" customFormat="false" ht="15.75" hidden="false" customHeight="true" outlineLevel="0" collapsed="false">
      <c r="A826" s="145"/>
      <c r="B826" s="145"/>
      <c r="C826" s="145"/>
      <c r="D826" s="145"/>
      <c r="E826" s="145"/>
      <c r="F826" s="145"/>
      <c r="G826" s="145"/>
      <c r="H826" s="145"/>
      <c r="I826" s="145"/>
      <c r="J826" s="145"/>
      <c r="K826" s="145"/>
      <c r="L826" s="145"/>
      <c r="M826" s="145"/>
      <c r="N826" s="145"/>
      <c r="O826" s="145"/>
      <c r="P826" s="145"/>
      <c r="Q826" s="145"/>
      <c r="R826" s="145"/>
      <c r="S826" s="145"/>
      <c r="T826" s="145"/>
      <c r="U826" s="145"/>
      <c r="V826" s="145"/>
      <c r="W826" s="145"/>
      <c r="X826" s="145"/>
      <c r="Y826" s="145"/>
      <c r="Z826" s="145"/>
    </row>
    <row r="827" customFormat="false" ht="15.75" hidden="false" customHeight="true" outlineLevel="0" collapsed="false">
      <c r="A827" s="145"/>
      <c r="B827" s="145"/>
      <c r="C827" s="145"/>
      <c r="D827" s="145"/>
      <c r="E827" s="145"/>
      <c r="F827" s="145"/>
      <c r="G827" s="145"/>
      <c r="H827" s="145"/>
      <c r="I827" s="145"/>
      <c r="J827" s="145"/>
      <c r="K827" s="145"/>
      <c r="L827" s="145"/>
      <c r="M827" s="145"/>
      <c r="N827" s="145"/>
      <c r="O827" s="145"/>
      <c r="P827" s="145"/>
      <c r="Q827" s="145"/>
      <c r="R827" s="145"/>
      <c r="S827" s="145"/>
      <c r="T827" s="145"/>
      <c r="U827" s="145"/>
      <c r="V827" s="145"/>
      <c r="W827" s="145"/>
      <c r="X827" s="145"/>
      <c r="Y827" s="145"/>
      <c r="Z827" s="145"/>
    </row>
    <row r="828" customFormat="false" ht="15.75" hidden="false" customHeight="true" outlineLevel="0" collapsed="false">
      <c r="A828" s="145"/>
      <c r="B828" s="145"/>
      <c r="C828" s="145"/>
      <c r="D828" s="145"/>
      <c r="E828" s="145"/>
      <c r="F828" s="145"/>
      <c r="G828" s="145"/>
      <c r="H828" s="145"/>
      <c r="I828" s="145"/>
      <c r="J828" s="145"/>
      <c r="K828" s="145"/>
      <c r="L828" s="145"/>
      <c r="M828" s="145"/>
      <c r="N828" s="145"/>
      <c r="O828" s="145"/>
      <c r="P828" s="145"/>
      <c r="Q828" s="145"/>
      <c r="R828" s="145"/>
      <c r="S828" s="145"/>
      <c r="T828" s="145"/>
      <c r="U828" s="145"/>
      <c r="V828" s="145"/>
      <c r="W828" s="145"/>
      <c r="X828" s="145"/>
      <c r="Y828" s="145"/>
      <c r="Z828" s="145"/>
    </row>
    <row r="829" customFormat="false" ht="15.75" hidden="false" customHeight="true" outlineLevel="0" collapsed="false">
      <c r="A829" s="145"/>
      <c r="B829" s="145"/>
      <c r="C829" s="145"/>
      <c r="D829" s="145"/>
      <c r="E829" s="145"/>
      <c r="F829" s="145"/>
      <c r="G829" s="145"/>
      <c r="H829" s="145"/>
      <c r="I829" s="145"/>
      <c r="J829" s="145"/>
      <c r="K829" s="145"/>
      <c r="L829" s="145"/>
      <c r="M829" s="145"/>
      <c r="N829" s="145"/>
      <c r="O829" s="145"/>
      <c r="P829" s="145"/>
      <c r="Q829" s="145"/>
      <c r="R829" s="145"/>
      <c r="S829" s="145"/>
      <c r="T829" s="145"/>
      <c r="U829" s="145"/>
      <c r="V829" s="145"/>
      <c r="W829" s="145"/>
      <c r="X829" s="145"/>
      <c r="Y829" s="145"/>
      <c r="Z829" s="145"/>
    </row>
    <row r="830" customFormat="false" ht="15.75" hidden="false" customHeight="true" outlineLevel="0" collapsed="false">
      <c r="A830" s="145"/>
      <c r="B830" s="145"/>
      <c r="C830" s="145"/>
      <c r="D830" s="145"/>
      <c r="E830" s="145"/>
      <c r="F830" s="145"/>
      <c r="G830" s="145"/>
      <c r="H830" s="145"/>
      <c r="I830" s="145"/>
      <c r="J830" s="145"/>
      <c r="K830" s="145"/>
      <c r="L830" s="145"/>
      <c r="M830" s="145"/>
      <c r="N830" s="145"/>
      <c r="O830" s="145"/>
      <c r="P830" s="145"/>
      <c r="Q830" s="145"/>
      <c r="R830" s="145"/>
      <c r="S830" s="145"/>
      <c r="T830" s="145"/>
      <c r="U830" s="145"/>
      <c r="V830" s="145"/>
      <c r="W830" s="145"/>
      <c r="X830" s="145"/>
      <c r="Y830" s="145"/>
      <c r="Z830" s="145"/>
    </row>
    <row r="831" customFormat="false" ht="15.75" hidden="false" customHeight="true" outlineLevel="0" collapsed="false">
      <c r="A831" s="145"/>
      <c r="B831" s="145"/>
      <c r="C831" s="145"/>
      <c r="D831" s="145"/>
      <c r="E831" s="145"/>
      <c r="F831" s="145"/>
      <c r="G831" s="145"/>
      <c r="H831" s="145"/>
      <c r="I831" s="145"/>
      <c r="J831" s="145"/>
      <c r="K831" s="145"/>
      <c r="L831" s="145"/>
      <c r="M831" s="145"/>
      <c r="N831" s="145"/>
      <c r="O831" s="145"/>
      <c r="P831" s="145"/>
      <c r="Q831" s="145"/>
      <c r="R831" s="145"/>
      <c r="S831" s="145"/>
      <c r="T831" s="145"/>
      <c r="U831" s="145"/>
      <c r="V831" s="145"/>
      <c r="W831" s="145"/>
      <c r="X831" s="145"/>
      <c r="Y831" s="145"/>
      <c r="Z831" s="145"/>
    </row>
    <row r="832" customFormat="false" ht="15.75" hidden="false" customHeight="true" outlineLevel="0" collapsed="false">
      <c r="A832" s="145"/>
      <c r="B832" s="145"/>
      <c r="C832" s="145"/>
      <c r="D832" s="145"/>
      <c r="E832" s="145"/>
      <c r="F832" s="145"/>
      <c r="G832" s="145"/>
      <c r="H832" s="145"/>
      <c r="I832" s="145"/>
      <c r="J832" s="145"/>
      <c r="K832" s="145"/>
      <c r="L832" s="145"/>
      <c r="M832" s="145"/>
      <c r="N832" s="145"/>
      <c r="O832" s="145"/>
      <c r="P832" s="145"/>
      <c r="Q832" s="145"/>
      <c r="R832" s="145"/>
      <c r="S832" s="145"/>
      <c r="T832" s="145"/>
      <c r="U832" s="145"/>
      <c r="V832" s="145"/>
      <c r="W832" s="145"/>
      <c r="X832" s="145"/>
      <c r="Y832" s="145"/>
      <c r="Z832" s="145"/>
    </row>
    <row r="833" customFormat="false" ht="15.75" hidden="false" customHeight="true" outlineLevel="0" collapsed="false">
      <c r="A833" s="145"/>
      <c r="B833" s="145"/>
      <c r="C833" s="145"/>
      <c r="D833" s="145"/>
      <c r="E833" s="145"/>
      <c r="F833" s="145"/>
      <c r="G833" s="145"/>
      <c r="H833" s="145"/>
      <c r="I833" s="145"/>
      <c r="J833" s="145"/>
      <c r="K833" s="145"/>
      <c r="L833" s="145"/>
      <c r="M833" s="145"/>
      <c r="N833" s="145"/>
      <c r="O833" s="145"/>
      <c r="P833" s="145"/>
      <c r="Q833" s="145"/>
      <c r="R833" s="145"/>
      <c r="S833" s="145"/>
      <c r="T833" s="145"/>
      <c r="U833" s="145"/>
      <c r="V833" s="145"/>
      <c r="W833" s="145"/>
      <c r="X833" s="145"/>
      <c r="Y833" s="145"/>
      <c r="Z833" s="145"/>
    </row>
    <row r="834" customFormat="false" ht="15.75" hidden="false" customHeight="true" outlineLevel="0" collapsed="false">
      <c r="A834" s="145"/>
      <c r="B834" s="145"/>
      <c r="C834" s="145"/>
      <c r="D834" s="145"/>
      <c r="E834" s="145"/>
      <c r="F834" s="145"/>
      <c r="G834" s="145"/>
      <c r="H834" s="145"/>
      <c r="I834" s="145"/>
      <c r="J834" s="145"/>
      <c r="K834" s="145"/>
      <c r="L834" s="145"/>
      <c r="M834" s="145"/>
      <c r="N834" s="145"/>
      <c r="O834" s="145"/>
      <c r="P834" s="145"/>
      <c r="Q834" s="145"/>
      <c r="R834" s="145"/>
      <c r="S834" s="145"/>
      <c r="T834" s="145"/>
      <c r="U834" s="145"/>
      <c r="V834" s="145"/>
      <c r="W834" s="145"/>
      <c r="X834" s="145"/>
      <c r="Y834" s="145"/>
      <c r="Z834" s="145"/>
    </row>
    <row r="835" customFormat="false" ht="15.75" hidden="false" customHeight="true" outlineLevel="0" collapsed="false">
      <c r="A835" s="145"/>
      <c r="B835" s="145"/>
      <c r="C835" s="145"/>
      <c r="D835" s="145"/>
      <c r="E835" s="145"/>
      <c r="F835" s="145"/>
      <c r="G835" s="145"/>
      <c r="H835" s="145"/>
      <c r="I835" s="145"/>
      <c r="J835" s="145"/>
      <c r="K835" s="145"/>
      <c r="L835" s="145"/>
      <c r="M835" s="145"/>
      <c r="N835" s="145"/>
      <c r="O835" s="145"/>
      <c r="P835" s="145"/>
      <c r="Q835" s="145"/>
      <c r="R835" s="145"/>
      <c r="S835" s="145"/>
      <c r="T835" s="145"/>
      <c r="U835" s="145"/>
      <c r="V835" s="145"/>
      <c r="W835" s="145"/>
      <c r="X835" s="145"/>
      <c r="Y835" s="145"/>
      <c r="Z835" s="145"/>
    </row>
    <row r="836" customFormat="false" ht="15.75" hidden="false" customHeight="true" outlineLevel="0" collapsed="false">
      <c r="A836" s="145"/>
      <c r="B836" s="145"/>
      <c r="C836" s="145"/>
      <c r="D836" s="145"/>
      <c r="E836" s="145"/>
      <c r="F836" s="145"/>
      <c r="G836" s="145"/>
      <c r="H836" s="145"/>
      <c r="I836" s="145"/>
      <c r="J836" s="145"/>
      <c r="K836" s="145"/>
      <c r="L836" s="145"/>
      <c r="M836" s="145"/>
      <c r="N836" s="145"/>
      <c r="O836" s="145"/>
      <c r="P836" s="145"/>
      <c r="Q836" s="145"/>
      <c r="R836" s="145"/>
      <c r="S836" s="145"/>
      <c r="T836" s="145"/>
      <c r="U836" s="145"/>
      <c r="V836" s="145"/>
      <c r="W836" s="145"/>
      <c r="X836" s="145"/>
      <c r="Y836" s="145"/>
      <c r="Z836" s="145"/>
    </row>
    <row r="837" customFormat="false" ht="15.75" hidden="false" customHeight="true" outlineLevel="0" collapsed="false">
      <c r="A837" s="145"/>
      <c r="B837" s="145"/>
      <c r="C837" s="145"/>
      <c r="D837" s="145"/>
      <c r="E837" s="145"/>
      <c r="F837" s="145"/>
      <c r="G837" s="145"/>
      <c r="H837" s="145"/>
      <c r="I837" s="145"/>
      <c r="J837" s="145"/>
      <c r="K837" s="145"/>
      <c r="L837" s="145"/>
      <c r="M837" s="145"/>
      <c r="N837" s="145"/>
      <c r="O837" s="145"/>
      <c r="P837" s="145"/>
      <c r="Q837" s="145"/>
      <c r="R837" s="145"/>
      <c r="S837" s="145"/>
      <c r="T837" s="145"/>
      <c r="U837" s="145"/>
      <c r="V837" s="145"/>
      <c r="W837" s="145"/>
      <c r="X837" s="145"/>
      <c r="Y837" s="145"/>
      <c r="Z837" s="145"/>
    </row>
    <row r="838" customFormat="false" ht="15.75" hidden="false" customHeight="true" outlineLevel="0" collapsed="false">
      <c r="A838" s="145"/>
      <c r="B838" s="145"/>
      <c r="C838" s="145"/>
      <c r="D838" s="145"/>
      <c r="E838" s="145"/>
      <c r="F838" s="145"/>
      <c r="G838" s="145"/>
      <c r="H838" s="145"/>
      <c r="I838" s="145"/>
      <c r="J838" s="145"/>
      <c r="K838" s="145"/>
      <c r="L838" s="145"/>
      <c r="M838" s="145"/>
      <c r="N838" s="145"/>
      <c r="O838" s="145"/>
      <c r="P838" s="145"/>
      <c r="Q838" s="145"/>
      <c r="R838" s="145"/>
      <c r="S838" s="145"/>
      <c r="T838" s="145"/>
      <c r="U838" s="145"/>
      <c r="V838" s="145"/>
      <c r="W838" s="145"/>
      <c r="X838" s="145"/>
      <c r="Y838" s="145"/>
      <c r="Z838" s="145"/>
    </row>
    <row r="839" customFormat="false" ht="15.75" hidden="false" customHeight="true" outlineLevel="0" collapsed="false">
      <c r="A839" s="145"/>
      <c r="B839" s="145"/>
      <c r="C839" s="145"/>
      <c r="D839" s="145"/>
      <c r="E839" s="145"/>
      <c r="F839" s="145"/>
      <c r="G839" s="145"/>
      <c r="H839" s="145"/>
      <c r="I839" s="145"/>
      <c r="J839" s="145"/>
      <c r="K839" s="145"/>
      <c r="L839" s="145"/>
      <c r="M839" s="145"/>
      <c r="N839" s="145"/>
      <c r="O839" s="145"/>
      <c r="P839" s="145"/>
      <c r="Q839" s="145"/>
      <c r="R839" s="145"/>
      <c r="S839" s="145"/>
      <c r="T839" s="145"/>
      <c r="U839" s="145"/>
      <c r="V839" s="145"/>
      <c r="W839" s="145"/>
      <c r="X839" s="145"/>
      <c r="Y839" s="145"/>
      <c r="Z839" s="145"/>
    </row>
    <row r="840" customFormat="false" ht="15.75" hidden="false" customHeight="true" outlineLevel="0" collapsed="false">
      <c r="A840" s="145"/>
      <c r="B840" s="145"/>
      <c r="C840" s="145"/>
      <c r="D840" s="145"/>
      <c r="E840" s="145"/>
      <c r="F840" s="145"/>
      <c r="G840" s="145"/>
      <c r="H840" s="145"/>
      <c r="I840" s="145"/>
      <c r="J840" s="145"/>
      <c r="K840" s="145"/>
      <c r="L840" s="145"/>
      <c r="M840" s="145"/>
      <c r="N840" s="145"/>
      <c r="O840" s="145"/>
      <c r="P840" s="145"/>
      <c r="Q840" s="145"/>
      <c r="R840" s="145"/>
      <c r="S840" s="145"/>
      <c r="T840" s="145"/>
      <c r="U840" s="145"/>
      <c r="V840" s="145"/>
      <c r="W840" s="145"/>
      <c r="X840" s="145"/>
      <c r="Y840" s="145"/>
      <c r="Z840" s="145"/>
    </row>
    <row r="841" customFormat="false" ht="15.75" hidden="false" customHeight="true" outlineLevel="0" collapsed="false">
      <c r="A841" s="145"/>
      <c r="B841" s="145"/>
      <c r="C841" s="145"/>
      <c r="D841" s="145"/>
      <c r="E841" s="145"/>
      <c r="F841" s="145"/>
      <c r="G841" s="145"/>
      <c r="H841" s="145"/>
      <c r="I841" s="145"/>
      <c r="J841" s="145"/>
      <c r="K841" s="145"/>
      <c r="L841" s="145"/>
      <c r="M841" s="145"/>
      <c r="N841" s="145"/>
      <c r="O841" s="145"/>
      <c r="P841" s="145"/>
      <c r="Q841" s="145"/>
      <c r="R841" s="145"/>
      <c r="S841" s="145"/>
      <c r="T841" s="145"/>
      <c r="U841" s="145"/>
      <c r="V841" s="145"/>
      <c r="W841" s="145"/>
      <c r="X841" s="145"/>
      <c r="Y841" s="145"/>
      <c r="Z841" s="145"/>
    </row>
    <row r="842" customFormat="false" ht="15.75" hidden="false" customHeight="true" outlineLevel="0" collapsed="false">
      <c r="A842" s="145"/>
      <c r="B842" s="145"/>
      <c r="C842" s="145"/>
      <c r="D842" s="145"/>
      <c r="E842" s="145"/>
      <c r="F842" s="145"/>
      <c r="G842" s="145"/>
      <c r="H842" s="145"/>
      <c r="I842" s="145"/>
      <c r="J842" s="145"/>
      <c r="K842" s="145"/>
      <c r="L842" s="145"/>
      <c r="M842" s="145"/>
      <c r="N842" s="145"/>
      <c r="O842" s="145"/>
      <c r="P842" s="145"/>
      <c r="Q842" s="145"/>
      <c r="R842" s="145"/>
      <c r="S842" s="145"/>
      <c r="T842" s="145"/>
      <c r="U842" s="145"/>
      <c r="V842" s="145"/>
      <c r="W842" s="145"/>
      <c r="X842" s="145"/>
      <c r="Y842" s="145"/>
      <c r="Z842" s="145"/>
    </row>
    <row r="843" customFormat="false" ht="15.75" hidden="false" customHeight="true" outlineLevel="0" collapsed="false">
      <c r="A843" s="145"/>
      <c r="B843" s="145"/>
      <c r="C843" s="145"/>
      <c r="D843" s="145"/>
      <c r="E843" s="145"/>
      <c r="F843" s="145"/>
      <c r="G843" s="145"/>
      <c r="H843" s="145"/>
      <c r="I843" s="145"/>
      <c r="J843" s="145"/>
      <c r="K843" s="145"/>
      <c r="L843" s="145"/>
      <c r="M843" s="145"/>
      <c r="N843" s="145"/>
      <c r="O843" s="145"/>
      <c r="P843" s="145"/>
      <c r="Q843" s="145"/>
      <c r="R843" s="145"/>
      <c r="S843" s="145"/>
      <c r="T843" s="145"/>
      <c r="U843" s="145"/>
      <c r="V843" s="145"/>
      <c r="W843" s="145"/>
      <c r="X843" s="145"/>
      <c r="Y843" s="145"/>
      <c r="Z843" s="145"/>
    </row>
    <row r="844" customFormat="false" ht="15.75" hidden="false" customHeight="true" outlineLevel="0" collapsed="false">
      <c r="A844" s="145"/>
      <c r="B844" s="145"/>
      <c r="C844" s="145"/>
      <c r="D844" s="145"/>
      <c r="E844" s="145"/>
      <c r="F844" s="145"/>
      <c r="G844" s="145"/>
      <c r="H844" s="145"/>
      <c r="I844" s="145"/>
      <c r="J844" s="145"/>
      <c r="K844" s="145"/>
      <c r="L844" s="145"/>
      <c r="M844" s="145"/>
      <c r="N844" s="145"/>
      <c r="O844" s="145"/>
      <c r="P844" s="145"/>
      <c r="Q844" s="145"/>
      <c r="R844" s="145"/>
      <c r="S844" s="145"/>
      <c r="T844" s="145"/>
      <c r="U844" s="145"/>
      <c r="V844" s="145"/>
      <c r="W844" s="145"/>
      <c r="X844" s="145"/>
      <c r="Y844" s="145"/>
      <c r="Z844" s="145"/>
    </row>
    <row r="845" customFormat="false" ht="15.75" hidden="false" customHeight="true" outlineLevel="0" collapsed="false">
      <c r="A845" s="145"/>
      <c r="B845" s="145"/>
      <c r="C845" s="145"/>
      <c r="D845" s="145"/>
      <c r="E845" s="145"/>
      <c r="F845" s="145"/>
      <c r="G845" s="145"/>
      <c r="H845" s="145"/>
      <c r="I845" s="145"/>
      <c r="J845" s="145"/>
      <c r="K845" s="145"/>
      <c r="L845" s="145"/>
      <c r="M845" s="145"/>
      <c r="N845" s="145"/>
      <c r="O845" s="145"/>
      <c r="P845" s="145"/>
      <c r="Q845" s="145"/>
      <c r="R845" s="145"/>
      <c r="S845" s="145"/>
      <c r="T845" s="145"/>
      <c r="U845" s="145"/>
      <c r="V845" s="145"/>
      <c r="W845" s="145"/>
      <c r="X845" s="145"/>
      <c r="Y845" s="145"/>
      <c r="Z845" s="145"/>
    </row>
    <row r="846" customFormat="false" ht="15.75" hidden="false" customHeight="true" outlineLevel="0" collapsed="false">
      <c r="A846" s="145"/>
      <c r="B846" s="145"/>
      <c r="C846" s="145"/>
      <c r="D846" s="145"/>
      <c r="E846" s="145"/>
      <c r="F846" s="145"/>
      <c r="G846" s="145"/>
      <c r="H846" s="145"/>
      <c r="I846" s="145"/>
      <c r="J846" s="145"/>
      <c r="K846" s="145"/>
      <c r="L846" s="145"/>
      <c r="M846" s="145"/>
      <c r="N846" s="145"/>
      <c r="O846" s="145"/>
      <c r="P846" s="145"/>
      <c r="Q846" s="145"/>
      <c r="R846" s="145"/>
      <c r="S846" s="145"/>
      <c r="T846" s="145"/>
      <c r="U846" s="145"/>
      <c r="V846" s="145"/>
      <c r="W846" s="145"/>
      <c r="X846" s="145"/>
      <c r="Y846" s="145"/>
      <c r="Z846" s="145"/>
    </row>
    <row r="847" customFormat="false" ht="15.75" hidden="false" customHeight="true" outlineLevel="0" collapsed="false">
      <c r="A847" s="145"/>
      <c r="B847" s="145"/>
      <c r="C847" s="145"/>
      <c r="D847" s="145"/>
      <c r="E847" s="145"/>
      <c r="F847" s="145"/>
      <c r="G847" s="145"/>
      <c r="H847" s="145"/>
      <c r="I847" s="145"/>
      <c r="J847" s="145"/>
      <c r="K847" s="145"/>
      <c r="L847" s="145"/>
      <c r="M847" s="145"/>
      <c r="N847" s="145"/>
      <c r="O847" s="145"/>
      <c r="P847" s="145"/>
      <c r="Q847" s="145"/>
      <c r="R847" s="145"/>
      <c r="S847" s="145"/>
      <c r="T847" s="145"/>
      <c r="U847" s="145"/>
      <c r="V847" s="145"/>
      <c r="W847" s="145"/>
      <c r="X847" s="145"/>
      <c r="Y847" s="145"/>
      <c r="Z847" s="145"/>
    </row>
    <row r="848" customFormat="false" ht="15.75" hidden="false" customHeight="true" outlineLevel="0" collapsed="false">
      <c r="A848" s="145"/>
      <c r="B848" s="145"/>
      <c r="C848" s="145"/>
      <c r="D848" s="145"/>
      <c r="E848" s="145"/>
      <c r="F848" s="145"/>
      <c r="G848" s="145"/>
      <c r="H848" s="145"/>
      <c r="I848" s="145"/>
      <c r="J848" s="145"/>
      <c r="K848" s="145"/>
      <c r="L848" s="145"/>
      <c r="M848" s="145"/>
      <c r="N848" s="145"/>
      <c r="O848" s="145"/>
      <c r="P848" s="145"/>
      <c r="Q848" s="145"/>
      <c r="R848" s="145"/>
      <c r="S848" s="145"/>
      <c r="T848" s="145"/>
      <c r="U848" s="145"/>
      <c r="V848" s="145"/>
      <c r="W848" s="145"/>
      <c r="X848" s="145"/>
      <c r="Y848" s="145"/>
      <c r="Z848" s="145"/>
    </row>
    <row r="849" customFormat="false" ht="15.75" hidden="false" customHeight="true" outlineLevel="0" collapsed="false">
      <c r="A849" s="145"/>
      <c r="B849" s="145"/>
      <c r="C849" s="145"/>
      <c r="D849" s="145"/>
      <c r="E849" s="145"/>
      <c r="F849" s="145"/>
      <c r="G849" s="145"/>
      <c r="H849" s="145"/>
      <c r="I849" s="145"/>
      <c r="J849" s="145"/>
      <c r="K849" s="145"/>
      <c r="L849" s="145"/>
      <c r="M849" s="145"/>
      <c r="N849" s="145"/>
      <c r="O849" s="145"/>
      <c r="P849" s="145"/>
      <c r="Q849" s="145"/>
      <c r="R849" s="145"/>
      <c r="S849" s="145"/>
      <c r="T849" s="145"/>
      <c r="U849" s="145"/>
      <c r="V849" s="145"/>
      <c r="W849" s="145"/>
      <c r="X849" s="145"/>
      <c r="Y849" s="145"/>
      <c r="Z849" s="145"/>
    </row>
    <row r="850" customFormat="false" ht="15.75" hidden="false" customHeight="true" outlineLevel="0" collapsed="false">
      <c r="A850" s="145"/>
      <c r="B850" s="145"/>
      <c r="C850" s="145"/>
      <c r="D850" s="145"/>
      <c r="E850" s="145"/>
      <c r="F850" s="145"/>
      <c r="G850" s="145"/>
      <c r="H850" s="145"/>
      <c r="I850" s="145"/>
      <c r="J850" s="145"/>
      <c r="K850" s="145"/>
      <c r="L850" s="145"/>
      <c r="M850" s="145"/>
      <c r="N850" s="145"/>
      <c r="O850" s="145"/>
      <c r="P850" s="145"/>
      <c r="Q850" s="145"/>
      <c r="R850" s="145"/>
      <c r="S850" s="145"/>
      <c r="T850" s="145"/>
      <c r="U850" s="145"/>
      <c r="V850" s="145"/>
      <c r="W850" s="145"/>
      <c r="X850" s="145"/>
      <c r="Y850" s="145"/>
      <c r="Z850" s="145"/>
    </row>
    <row r="851" customFormat="false" ht="15.75" hidden="false" customHeight="true" outlineLevel="0" collapsed="false">
      <c r="A851" s="145"/>
      <c r="B851" s="145"/>
      <c r="C851" s="145"/>
      <c r="D851" s="145"/>
      <c r="E851" s="145"/>
      <c r="F851" s="145"/>
      <c r="G851" s="145"/>
      <c r="H851" s="145"/>
      <c r="I851" s="145"/>
      <c r="J851" s="145"/>
      <c r="K851" s="145"/>
      <c r="L851" s="145"/>
      <c r="M851" s="145"/>
      <c r="N851" s="145"/>
      <c r="O851" s="145"/>
      <c r="P851" s="145"/>
      <c r="Q851" s="145"/>
      <c r="R851" s="145"/>
      <c r="S851" s="145"/>
      <c r="T851" s="145"/>
      <c r="U851" s="145"/>
      <c r="V851" s="145"/>
      <c r="W851" s="145"/>
      <c r="X851" s="145"/>
      <c r="Y851" s="145"/>
      <c r="Z851" s="145"/>
    </row>
    <row r="852" customFormat="false" ht="15.75" hidden="false" customHeight="true" outlineLevel="0" collapsed="false">
      <c r="A852" s="145"/>
      <c r="B852" s="145"/>
      <c r="C852" s="145"/>
      <c r="D852" s="145"/>
      <c r="E852" s="145"/>
      <c r="F852" s="145"/>
      <c r="G852" s="145"/>
      <c r="H852" s="145"/>
      <c r="I852" s="145"/>
      <c r="J852" s="145"/>
      <c r="K852" s="145"/>
      <c r="L852" s="145"/>
      <c r="M852" s="145"/>
      <c r="N852" s="145"/>
      <c r="O852" s="145"/>
      <c r="P852" s="145"/>
      <c r="Q852" s="145"/>
      <c r="R852" s="145"/>
      <c r="S852" s="145"/>
      <c r="T852" s="145"/>
      <c r="U852" s="145"/>
      <c r="V852" s="145"/>
      <c r="W852" s="145"/>
      <c r="X852" s="145"/>
      <c r="Y852" s="145"/>
      <c r="Z852" s="145"/>
    </row>
    <row r="853" customFormat="false" ht="15.75" hidden="false" customHeight="true" outlineLevel="0" collapsed="false">
      <c r="A853" s="145"/>
      <c r="B853" s="145"/>
      <c r="C853" s="145"/>
      <c r="D853" s="145"/>
      <c r="E853" s="145"/>
      <c r="F853" s="145"/>
      <c r="G853" s="145"/>
      <c r="H853" s="145"/>
      <c r="I853" s="145"/>
      <c r="J853" s="145"/>
      <c r="K853" s="145"/>
      <c r="L853" s="145"/>
      <c r="M853" s="145"/>
      <c r="N853" s="145"/>
      <c r="O853" s="145"/>
      <c r="P853" s="145"/>
      <c r="Q853" s="145"/>
      <c r="R853" s="145"/>
      <c r="S853" s="145"/>
      <c r="T853" s="145"/>
      <c r="U853" s="145"/>
      <c r="V853" s="145"/>
      <c r="W853" s="145"/>
      <c r="X853" s="145"/>
      <c r="Y853" s="145"/>
      <c r="Z853" s="145"/>
    </row>
    <row r="854" customFormat="false" ht="15.75" hidden="false" customHeight="true" outlineLevel="0" collapsed="false">
      <c r="A854" s="145"/>
      <c r="B854" s="145"/>
      <c r="C854" s="145"/>
      <c r="D854" s="145"/>
      <c r="E854" s="145"/>
      <c r="F854" s="145"/>
      <c r="G854" s="145"/>
      <c r="H854" s="145"/>
      <c r="I854" s="145"/>
      <c r="J854" s="145"/>
      <c r="K854" s="145"/>
      <c r="L854" s="145"/>
      <c r="M854" s="145"/>
      <c r="N854" s="145"/>
      <c r="O854" s="145"/>
      <c r="P854" s="145"/>
      <c r="Q854" s="145"/>
      <c r="R854" s="145"/>
      <c r="S854" s="145"/>
      <c r="T854" s="145"/>
      <c r="U854" s="145"/>
      <c r="V854" s="145"/>
      <c r="W854" s="145"/>
      <c r="X854" s="145"/>
      <c r="Y854" s="145"/>
      <c r="Z854" s="145"/>
    </row>
    <row r="855" customFormat="false" ht="15.75" hidden="false" customHeight="true" outlineLevel="0" collapsed="false">
      <c r="A855" s="145"/>
      <c r="B855" s="145"/>
      <c r="C855" s="145"/>
      <c r="D855" s="145"/>
      <c r="E855" s="145"/>
      <c r="F855" s="145"/>
      <c r="G855" s="145"/>
      <c r="H855" s="145"/>
      <c r="I855" s="145"/>
      <c r="J855" s="145"/>
      <c r="K855" s="145"/>
      <c r="L855" s="145"/>
      <c r="M855" s="145"/>
      <c r="N855" s="145"/>
      <c r="O855" s="145"/>
      <c r="P855" s="145"/>
      <c r="Q855" s="145"/>
      <c r="R855" s="145"/>
      <c r="S855" s="145"/>
      <c r="T855" s="145"/>
      <c r="U855" s="145"/>
      <c r="V855" s="145"/>
      <c r="W855" s="145"/>
      <c r="X855" s="145"/>
      <c r="Y855" s="145"/>
      <c r="Z855" s="145"/>
    </row>
    <row r="856" customFormat="false" ht="15.75" hidden="false" customHeight="true" outlineLevel="0" collapsed="false">
      <c r="A856" s="145"/>
      <c r="B856" s="145"/>
      <c r="C856" s="145"/>
      <c r="D856" s="145"/>
      <c r="E856" s="145"/>
      <c r="F856" s="145"/>
      <c r="G856" s="145"/>
      <c r="H856" s="145"/>
      <c r="I856" s="145"/>
      <c r="J856" s="145"/>
      <c r="K856" s="145"/>
      <c r="L856" s="145"/>
      <c r="M856" s="145"/>
      <c r="N856" s="145"/>
      <c r="O856" s="145"/>
      <c r="P856" s="145"/>
      <c r="Q856" s="145"/>
      <c r="R856" s="145"/>
      <c r="S856" s="145"/>
      <c r="T856" s="145"/>
      <c r="U856" s="145"/>
      <c r="V856" s="145"/>
      <c r="W856" s="145"/>
      <c r="X856" s="145"/>
      <c r="Y856" s="145"/>
      <c r="Z856" s="145"/>
    </row>
    <row r="857" customFormat="false" ht="15.75" hidden="false" customHeight="true" outlineLevel="0" collapsed="false">
      <c r="A857" s="145"/>
      <c r="B857" s="145"/>
      <c r="C857" s="145"/>
      <c r="D857" s="145"/>
      <c r="E857" s="145"/>
      <c r="F857" s="145"/>
      <c r="G857" s="145"/>
      <c r="H857" s="145"/>
      <c r="I857" s="145"/>
      <c r="J857" s="145"/>
      <c r="K857" s="145"/>
      <c r="L857" s="145"/>
      <c r="M857" s="145"/>
      <c r="N857" s="145"/>
      <c r="O857" s="145"/>
      <c r="P857" s="145"/>
      <c r="Q857" s="145"/>
      <c r="R857" s="145"/>
      <c r="S857" s="145"/>
      <c r="T857" s="145"/>
      <c r="U857" s="145"/>
      <c r="V857" s="145"/>
      <c r="W857" s="145"/>
      <c r="X857" s="145"/>
      <c r="Y857" s="145"/>
      <c r="Z857" s="145"/>
    </row>
    <row r="858" customFormat="false" ht="15.75" hidden="false" customHeight="true" outlineLevel="0" collapsed="false">
      <c r="A858" s="145"/>
      <c r="B858" s="145"/>
      <c r="C858" s="145"/>
      <c r="D858" s="145"/>
      <c r="E858" s="145"/>
      <c r="F858" s="145"/>
      <c r="G858" s="145"/>
      <c r="H858" s="145"/>
      <c r="I858" s="145"/>
      <c r="J858" s="145"/>
      <c r="K858" s="145"/>
      <c r="L858" s="145"/>
      <c r="M858" s="145"/>
      <c r="N858" s="145"/>
      <c r="O858" s="145"/>
      <c r="P858" s="145"/>
      <c r="Q858" s="145"/>
      <c r="R858" s="145"/>
      <c r="S858" s="145"/>
      <c r="T858" s="145"/>
      <c r="U858" s="145"/>
      <c r="V858" s="145"/>
      <c r="W858" s="145"/>
      <c r="X858" s="145"/>
      <c r="Y858" s="145"/>
      <c r="Z858" s="145"/>
    </row>
    <row r="859" customFormat="false" ht="15.75" hidden="false" customHeight="true" outlineLevel="0" collapsed="false">
      <c r="A859" s="145"/>
      <c r="B859" s="145"/>
      <c r="C859" s="145"/>
      <c r="D859" s="145"/>
      <c r="E859" s="145"/>
      <c r="F859" s="145"/>
      <c r="G859" s="145"/>
      <c r="H859" s="145"/>
      <c r="I859" s="145"/>
      <c r="J859" s="145"/>
      <c r="K859" s="145"/>
      <c r="L859" s="145"/>
      <c r="M859" s="145"/>
      <c r="N859" s="145"/>
      <c r="O859" s="145"/>
      <c r="P859" s="145"/>
      <c r="Q859" s="145"/>
      <c r="R859" s="145"/>
      <c r="S859" s="145"/>
      <c r="T859" s="145"/>
      <c r="U859" s="145"/>
      <c r="V859" s="145"/>
      <c r="W859" s="145"/>
      <c r="X859" s="145"/>
      <c r="Y859" s="145"/>
      <c r="Z859" s="145"/>
    </row>
    <row r="860" customFormat="false" ht="15.75" hidden="false" customHeight="true" outlineLevel="0" collapsed="false">
      <c r="A860" s="145"/>
      <c r="B860" s="145"/>
      <c r="C860" s="145"/>
      <c r="D860" s="145"/>
      <c r="E860" s="145"/>
      <c r="F860" s="145"/>
      <c r="G860" s="145"/>
      <c r="H860" s="145"/>
      <c r="I860" s="145"/>
      <c r="J860" s="145"/>
      <c r="K860" s="145"/>
      <c r="L860" s="145"/>
      <c r="M860" s="145"/>
      <c r="N860" s="145"/>
      <c r="O860" s="145"/>
      <c r="P860" s="145"/>
      <c r="Q860" s="145"/>
      <c r="R860" s="145"/>
      <c r="S860" s="145"/>
      <c r="T860" s="145"/>
      <c r="U860" s="145"/>
      <c r="V860" s="145"/>
      <c r="W860" s="145"/>
      <c r="X860" s="145"/>
      <c r="Y860" s="145"/>
      <c r="Z860" s="145"/>
    </row>
    <row r="861" customFormat="false" ht="15.75" hidden="false" customHeight="true" outlineLevel="0" collapsed="false">
      <c r="A861" s="145"/>
      <c r="B861" s="145"/>
      <c r="C861" s="145"/>
      <c r="D861" s="145"/>
      <c r="E861" s="145"/>
      <c r="F861" s="145"/>
      <c r="G861" s="145"/>
      <c r="H861" s="145"/>
      <c r="I861" s="145"/>
      <c r="J861" s="145"/>
      <c r="K861" s="145"/>
      <c r="L861" s="145"/>
      <c r="M861" s="145"/>
      <c r="N861" s="145"/>
      <c r="O861" s="145"/>
      <c r="P861" s="145"/>
      <c r="Q861" s="145"/>
      <c r="R861" s="145"/>
      <c r="S861" s="145"/>
      <c r="T861" s="145"/>
      <c r="U861" s="145"/>
      <c r="V861" s="145"/>
      <c r="W861" s="145"/>
      <c r="X861" s="145"/>
      <c r="Y861" s="145"/>
      <c r="Z861" s="145"/>
    </row>
    <row r="862" customFormat="false" ht="15.75" hidden="false" customHeight="true" outlineLevel="0" collapsed="false">
      <c r="A862" s="145"/>
      <c r="B862" s="145"/>
      <c r="C862" s="145"/>
      <c r="D862" s="145"/>
      <c r="E862" s="145"/>
      <c r="F862" s="145"/>
      <c r="G862" s="145"/>
      <c r="H862" s="145"/>
      <c r="I862" s="145"/>
      <c r="J862" s="145"/>
      <c r="K862" s="145"/>
      <c r="L862" s="145"/>
      <c r="M862" s="145"/>
      <c r="N862" s="145"/>
      <c r="O862" s="145"/>
      <c r="P862" s="145"/>
      <c r="Q862" s="145"/>
      <c r="R862" s="145"/>
      <c r="S862" s="145"/>
      <c r="T862" s="145"/>
      <c r="U862" s="145"/>
      <c r="V862" s="145"/>
      <c r="W862" s="145"/>
      <c r="X862" s="145"/>
      <c r="Y862" s="145"/>
      <c r="Z862" s="145"/>
    </row>
    <row r="863" customFormat="false" ht="15.75" hidden="false" customHeight="true" outlineLevel="0" collapsed="false">
      <c r="A863" s="145"/>
      <c r="B863" s="145"/>
      <c r="C863" s="145"/>
      <c r="D863" s="145"/>
      <c r="E863" s="145"/>
      <c r="F863" s="145"/>
      <c r="G863" s="145"/>
      <c r="H863" s="145"/>
      <c r="I863" s="145"/>
      <c r="J863" s="145"/>
      <c r="K863" s="145"/>
      <c r="L863" s="145"/>
      <c r="M863" s="145"/>
      <c r="N863" s="145"/>
      <c r="O863" s="145"/>
      <c r="P863" s="145"/>
      <c r="Q863" s="145"/>
      <c r="R863" s="145"/>
      <c r="S863" s="145"/>
      <c r="T863" s="145"/>
      <c r="U863" s="145"/>
      <c r="V863" s="145"/>
      <c r="W863" s="145"/>
      <c r="X863" s="145"/>
      <c r="Y863" s="145"/>
      <c r="Z863" s="145"/>
    </row>
    <row r="864" customFormat="false" ht="15.75" hidden="false" customHeight="true" outlineLevel="0" collapsed="false">
      <c r="A864" s="145"/>
      <c r="B864" s="145"/>
      <c r="C864" s="145"/>
      <c r="D864" s="145"/>
      <c r="E864" s="145"/>
      <c r="F864" s="145"/>
      <c r="G864" s="145"/>
      <c r="H864" s="145"/>
      <c r="I864" s="145"/>
      <c r="J864" s="145"/>
      <c r="K864" s="145"/>
      <c r="L864" s="145"/>
      <c r="M864" s="145"/>
      <c r="N864" s="145"/>
      <c r="O864" s="145"/>
      <c r="P864" s="145"/>
      <c r="Q864" s="145"/>
      <c r="R864" s="145"/>
      <c r="S864" s="145"/>
      <c r="T864" s="145"/>
      <c r="U864" s="145"/>
      <c r="V864" s="145"/>
      <c r="W864" s="145"/>
      <c r="X864" s="145"/>
      <c r="Y864" s="145"/>
      <c r="Z864" s="145"/>
    </row>
    <row r="865" customFormat="false" ht="15.75" hidden="false" customHeight="true" outlineLevel="0" collapsed="false">
      <c r="A865" s="145"/>
      <c r="B865" s="145"/>
      <c r="C865" s="145"/>
      <c r="D865" s="145"/>
      <c r="E865" s="145"/>
      <c r="F865" s="145"/>
      <c r="G865" s="145"/>
      <c r="H865" s="145"/>
      <c r="I865" s="145"/>
      <c r="J865" s="145"/>
      <c r="K865" s="145"/>
      <c r="L865" s="145"/>
      <c r="M865" s="145"/>
      <c r="N865" s="145"/>
      <c r="O865" s="145"/>
      <c r="P865" s="145"/>
      <c r="Q865" s="145"/>
      <c r="R865" s="145"/>
      <c r="S865" s="145"/>
      <c r="T865" s="145"/>
      <c r="U865" s="145"/>
      <c r="V865" s="145"/>
      <c r="W865" s="145"/>
      <c r="X865" s="145"/>
      <c r="Y865" s="145"/>
      <c r="Z865" s="145"/>
    </row>
    <row r="866" customFormat="false" ht="15.75" hidden="false" customHeight="true" outlineLevel="0" collapsed="false">
      <c r="A866" s="145"/>
      <c r="B866" s="145"/>
      <c r="C866" s="145"/>
      <c r="D866" s="145"/>
      <c r="E866" s="145"/>
      <c r="F866" s="145"/>
      <c r="G866" s="145"/>
      <c r="H866" s="145"/>
      <c r="I866" s="145"/>
      <c r="J866" s="145"/>
      <c r="K866" s="145"/>
      <c r="L866" s="145"/>
      <c r="M866" s="145"/>
      <c r="N866" s="145"/>
      <c r="O866" s="145"/>
      <c r="P866" s="145"/>
      <c r="Q866" s="145"/>
      <c r="R866" s="145"/>
      <c r="S866" s="145"/>
      <c r="T866" s="145"/>
      <c r="U866" s="145"/>
      <c r="V866" s="145"/>
      <c r="W866" s="145"/>
      <c r="X866" s="145"/>
      <c r="Y866" s="145"/>
      <c r="Z866" s="145"/>
    </row>
    <row r="867" customFormat="false" ht="15.75" hidden="false" customHeight="true" outlineLevel="0" collapsed="false">
      <c r="A867" s="145"/>
      <c r="B867" s="145"/>
      <c r="C867" s="145"/>
      <c r="D867" s="145"/>
      <c r="E867" s="145"/>
      <c r="F867" s="145"/>
      <c r="G867" s="145"/>
      <c r="H867" s="145"/>
      <c r="I867" s="145"/>
      <c r="J867" s="145"/>
      <c r="K867" s="145"/>
      <c r="L867" s="145"/>
      <c r="M867" s="145"/>
      <c r="N867" s="145"/>
      <c r="O867" s="145"/>
      <c r="P867" s="145"/>
      <c r="Q867" s="145"/>
      <c r="R867" s="145"/>
      <c r="S867" s="145"/>
      <c r="T867" s="145"/>
      <c r="U867" s="145"/>
      <c r="V867" s="145"/>
      <c r="W867" s="145"/>
      <c r="X867" s="145"/>
      <c r="Y867" s="145"/>
      <c r="Z867" s="145"/>
    </row>
    <row r="868" customFormat="false" ht="15.75" hidden="false" customHeight="true" outlineLevel="0" collapsed="false">
      <c r="A868" s="145"/>
      <c r="B868" s="145"/>
      <c r="C868" s="145"/>
      <c r="D868" s="145"/>
      <c r="E868" s="145"/>
      <c r="F868" s="145"/>
      <c r="G868" s="145"/>
      <c r="H868" s="145"/>
      <c r="I868" s="145"/>
      <c r="J868" s="145"/>
      <c r="K868" s="145"/>
      <c r="L868" s="145"/>
      <c r="M868" s="145"/>
      <c r="N868" s="145"/>
      <c r="O868" s="145"/>
      <c r="P868" s="145"/>
      <c r="Q868" s="145"/>
      <c r="R868" s="145"/>
      <c r="S868" s="145"/>
      <c r="T868" s="145"/>
      <c r="U868" s="145"/>
      <c r="V868" s="145"/>
      <c r="W868" s="145"/>
      <c r="X868" s="145"/>
      <c r="Y868" s="145"/>
      <c r="Z868" s="145"/>
    </row>
    <row r="869" customFormat="false" ht="15.75" hidden="false" customHeight="true" outlineLevel="0" collapsed="false">
      <c r="A869" s="145"/>
      <c r="B869" s="145"/>
      <c r="C869" s="145"/>
      <c r="D869" s="145"/>
      <c r="E869" s="145"/>
      <c r="F869" s="145"/>
      <c r="G869" s="145"/>
      <c r="H869" s="145"/>
      <c r="I869" s="145"/>
      <c r="J869" s="145"/>
      <c r="K869" s="145"/>
      <c r="L869" s="145"/>
      <c r="M869" s="145"/>
      <c r="N869" s="145"/>
      <c r="O869" s="145"/>
      <c r="P869" s="145"/>
      <c r="Q869" s="145"/>
      <c r="R869" s="145"/>
      <c r="S869" s="145"/>
      <c r="T869" s="145"/>
      <c r="U869" s="145"/>
      <c r="V869" s="145"/>
      <c r="W869" s="145"/>
      <c r="X869" s="145"/>
      <c r="Y869" s="145"/>
      <c r="Z869" s="145"/>
    </row>
    <row r="870" customFormat="false" ht="15.75" hidden="false" customHeight="true" outlineLevel="0" collapsed="false">
      <c r="A870" s="145"/>
      <c r="B870" s="145"/>
      <c r="C870" s="145"/>
      <c r="D870" s="145"/>
      <c r="E870" s="145"/>
      <c r="F870" s="145"/>
      <c r="G870" s="145"/>
      <c r="H870" s="145"/>
      <c r="I870" s="145"/>
      <c r="J870" s="145"/>
      <c r="K870" s="145"/>
      <c r="L870" s="145"/>
      <c r="M870" s="145"/>
      <c r="N870" s="145"/>
      <c r="O870" s="145"/>
      <c r="P870" s="145"/>
      <c r="Q870" s="145"/>
      <c r="R870" s="145"/>
      <c r="S870" s="145"/>
      <c r="T870" s="145"/>
      <c r="U870" s="145"/>
      <c r="V870" s="145"/>
      <c r="W870" s="145"/>
      <c r="X870" s="145"/>
      <c r="Y870" s="145"/>
      <c r="Z870" s="145"/>
    </row>
    <row r="871" customFormat="false" ht="15.75" hidden="false" customHeight="true" outlineLevel="0" collapsed="false">
      <c r="A871" s="145"/>
      <c r="B871" s="145"/>
      <c r="C871" s="145"/>
      <c r="D871" s="145"/>
      <c r="E871" s="145"/>
      <c r="F871" s="145"/>
      <c r="G871" s="145"/>
      <c r="H871" s="145"/>
      <c r="I871" s="145"/>
      <c r="J871" s="145"/>
      <c r="K871" s="145"/>
      <c r="L871" s="145"/>
      <c r="M871" s="145"/>
      <c r="N871" s="145"/>
      <c r="O871" s="145"/>
      <c r="P871" s="145"/>
      <c r="Q871" s="145"/>
      <c r="R871" s="145"/>
      <c r="S871" s="145"/>
      <c r="T871" s="145"/>
      <c r="U871" s="145"/>
      <c r="V871" s="145"/>
      <c r="W871" s="145"/>
      <c r="X871" s="145"/>
      <c r="Y871" s="145"/>
      <c r="Z871" s="145"/>
    </row>
    <row r="872" customFormat="false" ht="15.75" hidden="false" customHeight="true" outlineLevel="0" collapsed="false">
      <c r="A872" s="145"/>
      <c r="B872" s="145"/>
      <c r="C872" s="145"/>
      <c r="D872" s="145"/>
      <c r="E872" s="145"/>
      <c r="F872" s="145"/>
      <c r="G872" s="145"/>
      <c r="H872" s="145"/>
      <c r="I872" s="145"/>
      <c r="J872" s="145"/>
      <c r="K872" s="145"/>
      <c r="L872" s="145"/>
      <c r="M872" s="145"/>
      <c r="N872" s="145"/>
      <c r="O872" s="145"/>
      <c r="P872" s="145"/>
      <c r="Q872" s="145"/>
      <c r="R872" s="145"/>
      <c r="S872" s="145"/>
      <c r="T872" s="145"/>
      <c r="U872" s="145"/>
      <c r="V872" s="145"/>
      <c r="W872" s="145"/>
      <c r="X872" s="145"/>
      <c r="Y872" s="145"/>
      <c r="Z872" s="145"/>
    </row>
    <row r="873" customFormat="false" ht="15.75" hidden="false" customHeight="true" outlineLevel="0" collapsed="false">
      <c r="A873" s="145"/>
      <c r="B873" s="145"/>
      <c r="C873" s="145"/>
      <c r="D873" s="145"/>
      <c r="E873" s="145"/>
      <c r="F873" s="145"/>
      <c r="G873" s="145"/>
      <c r="H873" s="145"/>
      <c r="I873" s="145"/>
      <c r="J873" s="145"/>
      <c r="K873" s="145"/>
      <c r="L873" s="145"/>
      <c r="M873" s="145"/>
      <c r="N873" s="145"/>
      <c r="O873" s="145"/>
      <c r="P873" s="145"/>
      <c r="Q873" s="145"/>
      <c r="R873" s="145"/>
      <c r="S873" s="145"/>
      <c r="T873" s="145"/>
      <c r="U873" s="145"/>
      <c r="V873" s="145"/>
      <c r="W873" s="145"/>
      <c r="X873" s="145"/>
      <c r="Y873" s="145"/>
      <c r="Z873" s="145"/>
    </row>
    <row r="874" customFormat="false" ht="15.75" hidden="false" customHeight="true" outlineLevel="0" collapsed="false">
      <c r="A874" s="145"/>
      <c r="B874" s="145"/>
      <c r="C874" s="145"/>
      <c r="D874" s="145"/>
      <c r="E874" s="145"/>
      <c r="F874" s="145"/>
      <c r="G874" s="145"/>
      <c r="H874" s="145"/>
      <c r="I874" s="145"/>
      <c r="J874" s="145"/>
      <c r="K874" s="145"/>
      <c r="L874" s="145"/>
      <c r="M874" s="145"/>
      <c r="N874" s="145"/>
      <c r="O874" s="145"/>
      <c r="P874" s="145"/>
      <c r="Q874" s="145"/>
      <c r="R874" s="145"/>
      <c r="S874" s="145"/>
      <c r="T874" s="145"/>
      <c r="U874" s="145"/>
      <c r="V874" s="145"/>
      <c r="W874" s="145"/>
      <c r="X874" s="145"/>
      <c r="Y874" s="145"/>
      <c r="Z874" s="145"/>
    </row>
    <row r="875" customFormat="false" ht="15.75" hidden="false" customHeight="true" outlineLevel="0" collapsed="false">
      <c r="A875" s="145"/>
      <c r="B875" s="145"/>
      <c r="C875" s="145"/>
      <c r="D875" s="145"/>
      <c r="E875" s="145"/>
      <c r="F875" s="145"/>
      <c r="G875" s="145"/>
      <c r="H875" s="145"/>
      <c r="I875" s="145"/>
      <c r="J875" s="145"/>
      <c r="K875" s="145"/>
      <c r="L875" s="145"/>
      <c r="M875" s="145"/>
      <c r="N875" s="145"/>
      <c r="O875" s="145"/>
      <c r="P875" s="145"/>
      <c r="Q875" s="145"/>
      <c r="R875" s="145"/>
      <c r="S875" s="145"/>
      <c r="T875" s="145"/>
      <c r="U875" s="145"/>
      <c r="V875" s="145"/>
      <c r="W875" s="145"/>
      <c r="X875" s="145"/>
      <c r="Y875" s="145"/>
      <c r="Z875" s="145"/>
    </row>
    <row r="876" customFormat="false" ht="15.75" hidden="false" customHeight="true" outlineLevel="0" collapsed="false">
      <c r="A876" s="145"/>
      <c r="B876" s="145"/>
      <c r="C876" s="145"/>
      <c r="D876" s="145"/>
      <c r="E876" s="145"/>
      <c r="F876" s="145"/>
      <c r="G876" s="145"/>
      <c r="H876" s="145"/>
      <c r="I876" s="145"/>
      <c r="J876" s="145"/>
      <c r="K876" s="145"/>
      <c r="L876" s="145"/>
      <c r="M876" s="145"/>
      <c r="N876" s="145"/>
      <c r="O876" s="145"/>
      <c r="P876" s="145"/>
      <c r="Q876" s="145"/>
      <c r="R876" s="145"/>
      <c r="S876" s="145"/>
      <c r="T876" s="145"/>
      <c r="U876" s="145"/>
      <c r="V876" s="145"/>
      <c r="W876" s="145"/>
      <c r="X876" s="145"/>
      <c r="Y876" s="145"/>
      <c r="Z876" s="145"/>
    </row>
    <row r="877" customFormat="false" ht="15.75" hidden="false" customHeight="true" outlineLevel="0" collapsed="false">
      <c r="A877" s="145"/>
      <c r="B877" s="145"/>
      <c r="C877" s="145"/>
      <c r="D877" s="145"/>
      <c r="E877" s="145"/>
      <c r="F877" s="145"/>
      <c r="G877" s="145"/>
      <c r="H877" s="145"/>
      <c r="I877" s="145"/>
      <c r="J877" s="145"/>
      <c r="K877" s="145"/>
      <c r="L877" s="145"/>
      <c r="M877" s="145"/>
      <c r="N877" s="145"/>
      <c r="O877" s="145"/>
      <c r="P877" s="145"/>
      <c r="Q877" s="145"/>
      <c r="R877" s="145"/>
      <c r="S877" s="145"/>
      <c r="T877" s="145"/>
      <c r="U877" s="145"/>
      <c r="V877" s="145"/>
      <c r="W877" s="145"/>
      <c r="X877" s="145"/>
      <c r="Y877" s="145"/>
      <c r="Z877" s="145"/>
    </row>
    <row r="878" customFormat="false" ht="15.75" hidden="false" customHeight="true" outlineLevel="0" collapsed="false">
      <c r="A878" s="145"/>
      <c r="B878" s="145"/>
      <c r="C878" s="145"/>
      <c r="D878" s="145"/>
      <c r="E878" s="145"/>
      <c r="F878" s="145"/>
      <c r="G878" s="145"/>
      <c r="H878" s="145"/>
      <c r="I878" s="145"/>
      <c r="J878" s="145"/>
      <c r="K878" s="145"/>
      <c r="L878" s="145"/>
      <c r="M878" s="145"/>
      <c r="N878" s="145"/>
      <c r="O878" s="145"/>
      <c r="P878" s="145"/>
      <c r="Q878" s="145"/>
      <c r="R878" s="145"/>
      <c r="S878" s="145"/>
      <c r="T878" s="145"/>
      <c r="U878" s="145"/>
      <c r="V878" s="145"/>
      <c r="W878" s="145"/>
      <c r="X878" s="145"/>
      <c r="Y878" s="145"/>
      <c r="Z878" s="145"/>
    </row>
    <row r="879" customFormat="false" ht="15.75" hidden="false" customHeight="true" outlineLevel="0" collapsed="false">
      <c r="A879" s="145"/>
      <c r="B879" s="145"/>
      <c r="C879" s="145"/>
      <c r="D879" s="145"/>
      <c r="E879" s="145"/>
      <c r="F879" s="145"/>
      <c r="G879" s="145"/>
      <c r="H879" s="145"/>
      <c r="I879" s="145"/>
      <c r="J879" s="145"/>
      <c r="K879" s="145"/>
      <c r="L879" s="145"/>
      <c r="M879" s="145"/>
      <c r="N879" s="145"/>
      <c r="O879" s="145"/>
      <c r="P879" s="145"/>
      <c r="Q879" s="145"/>
      <c r="R879" s="145"/>
      <c r="S879" s="145"/>
      <c r="T879" s="145"/>
      <c r="U879" s="145"/>
      <c r="V879" s="145"/>
      <c r="W879" s="145"/>
      <c r="X879" s="145"/>
      <c r="Y879" s="145"/>
      <c r="Z879" s="145"/>
    </row>
    <row r="880" customFormat="false" ht="15.75" hidden="false" customHeight="true" outlineLevel="0" collapsed="false">
      <c r="A880" s="145"/>
      <c r="B880" s="145"/>
      <c r="C880" s="145"/>
      <c r="D880" s="145"/>
      <c r="E880" s="145"/>
      <c r="F880" s="145"/>
      <c r="G880" s="145"/>
      <c r="H880" s="145"/>
      <c r="I880" s="145"/>
      <c r="J880" s="145"/>
      <c r="K880" s="145"/>
      <c r="L880" s="145"/>
      <c r="M880" s="145"/>
      <c r="N880" s="145"/>
      <c r="O880" s="145"/>
      <c r="P880" s="145"/>
      <c r="Q880" s="145"/>
      <c r="R880" s="145"/>
      <c r="S880" s="145"/>
      <c r="T880" s="145"/>
      <c r="U880" s="145"/>
      <c r="V880" s="145"/>
      <c r="W880" s="145"/>
      <c r="X880" s="145"/>
      <c r="Y880" s="145"/>
      <c r="Z880" s="145"/>
    </row>
    <row r="881" customFormat="false" ht="15.75" hidden="false" customHeight="true" outlineLevel="0" collapsed="false">
      <c r="A881" s="145"/>
      <c r="B881" s="145"/>
      <c r="C881" s="145"/>
      <c r="D881" s="145"/>
      <c r="E881" s="145"/>
      <c r="F881" s="145"/>
      <c r="G881" s="145"/>
      <c r="H881" s="145"/>
      <c r="I881" s="145"/>
      <c r="J881" s="145"/>
      <c r="K881" s="145"/>
      <c r="L881" s="145"/>
      <c r="M881" s="145"/>
      <c r="N881" s="145"/>
      <c r="O881" s="145"/>
      <c r="P881" s="145"/>
      <c r="Q881" s="145"/>
      <c r="R881" s="145"/>
      <c r="S881" s="145"/>
      <c r="T881" s="145"/>
      <c r="U881" s="145"/>
      <c r="V881" s="145"/>
      <c r="W881" s="145"/>
      <c r="X881" s="145"/>
      <c r="Y881" s="145"/>
      <c r="Z881" s="145"/>
    </row>
    <row r="882" customFormat="false" ht="15.75" hidden="false" customHeight="true" outlineLevel="0" collapsed="false">
      <c r="A882" s="145"/>
      <c r="B882" s="145"/>
      <c r="C882" s="145"/>
      <c r="D882" s="145"/>
      <c r="E882" s="145"/>
      <c r="F882" s="145"/>
      <c r="G882" s="145"/>
      <c r="H882" s="145"/>
      <c r="I882" s="145"/>
      <c r="J882" s="145"/>
      <c r="K882" s="145"/>
      <c r="L882" s="145"/>
      <c r="M882" s="145"/>
      <c r="N882" s="145"/>
      <c r="O882" s="145"/>
      <c r="P882" s="145"/>
      <c r="Q882" s="145"/>
      <c r="R882" s="145"/>
      <c r="S882" s="145"/>
      <c r="T882" s="145"/>
      <c r="U882" s="145"/>
      <c r="V882" s="145"/>
      <c r="W882" s="145"/>
      <c r="X882" s="145"/>
      <c r="Y882" s="145"/>
      <c r="Z882" s="145"/>
    </row>
    <row r="883" customFormat="false" ht="15.75" hidden="false" customHeight="true" outlineLevel="0" collapsed="false">
      <c r="A883" s="145"/>
      <c r="B883" s="145"/>
      <c r="C883" s="145"/>
      <c r="D883" s="145"/>
      <c r="E883" s="145"/>
      <c r="F883" s="145"/>
      <c r="G883" s="145"/>
      <c r="H883" s="145"/>
      <c r="I883" s="145"/>
      <c r="J883" s="145"/>
      <c r="K883" s="145"/>
      <c r="L883" s="145"/>
      <c r="M883" s="145"/>
      <c r="N883" s="145"/>
      <c r="O883" s="145"/>
      <c r="P883" s="145"/>
      <c r="Q883" s="145"/>
      <c r="R883" s="145"/>
      <c r="S883" s="145"/>
      <c r="T883" s="145"/>
      <c r="U883" s="145"/>
      <c r="V883" s="145"/>
      <c r="W883" s="145"/>
      <c r="X883" s="145"/>
      <c r="Y883" s="145"/>
      <c r="Z883" s="145"/>
    </row>
    <row r="884" customFormat="false" ht="15.75" hidden="false" customHeight="true" outlineLevel="0" collapsed="false">
      <c r="A884" s="145"/>
      <c r="B884" s="145"/>
      <c r="C884" s="145"/>
      <c r="D884" s="145"/>
      <c r="E884" s="145"/>
      <c r="F884" s="145"/>
      <c r="G884" s="145"/>
      <c r="H884" s="145"/>
      <c r="I884" s="145"/>
      <c r="J884" s="145"/>
      <c r="K884" s="145"/>
      <c r="L884" s="145"/>
      <c r="M884" s="145"/>
      <c r="N884" s="145"/>
      <c r="O884" s="145"/>
      <c r="P884" s="145"/>
      <c r="Q884" s="145"/>
      <c r="R884" s="145"/>
      <c r="S884" s="145"/>
      <c r="T884" s="145"/>
      <c r="U884" s="145"/>
      <c r="V884" s="145"/>
      <c r="W884" s="145"/>
      <c r="X884" s="145"/>
      <c r="Y884" s="145"/>
      <c r="Z884" s="145"/>
    </row>
    <row r="885" customFormat="false" ht="15.75" hidden="false" customHeight="true" outlineLevel="0" collapsed="false">
      <c r="A885" s="145"/>
      <c r="B885" s="145"/>
      <c r="C885" s="145"/>
      <c r="D885" s="145"/>
      <c r="E885" s="145"/>
      <c r="F885" s="145"/>
      <c r="G885" s="145"/>
      <c r="H885" s="145"/>
      <c r="I885" s="145"/>
      <c r="J885" s="145"/>
      <c r="K885" s="145"/>
      <c r="L885" s="145"/>
      <c r="M885" s="145"/>
      <c r="N885" s="145"/>
      <c r="O885" s="145"/>
      <c r="P885" s="145"/>
      <c r="Q885" s="145"/>
      <c r="R885" s="145"/>
      <c r="S885" s="145"/>
      <c r="T885" s="145"/>
      <c r="U885" s="145"/>
      <c r="V885" s="145"/>
      <c r="W885" s="145"/>
      <c r="X885" s="145"/>
      <c r="Y885" s="145"/>
      <c r="Z885" s="145"/>
    </row>
    <row r="886" customFormat="false" ht="15.75" hidden="false" customHeight="true" outlineLevel="0" collapsed="false">
      <c r="A886" s="145"/>
      <c r="B886" s="145"/>
      <c r="C886" s="145"/>
      <c r="D886" s="145"/>
      <c r="E886" s="145"/>
      <c r="F886" s="145"/>
      <c r="G886" s="145"/>
      <c r="H886" s="145"/>
      <c r="I886" s="145"/>
      <c r="J886" s="145"/>
      <c r="K886" s="145"/>
      <c r="L886" s="145"/>
      <c r="M886" s="145"/>
      <c r="N886" s="145"/>
      <c r="O886" s="145"/>
      <c r="P886" s="145"/>
      <c r="Q886" s="145"/>
      <c r="R886" s="145"/>
      <c r="S886" s="145"/>
      <c r="T886" s="145"/>
      <c r="U886" s="145"/>
      <c r="V886" s="145"/>
      <c r="W886" s="145"/>
      <c r="X886" s="145"/>
      <c r="Y886" s="145"/>
      <c r="Z886" s="145"/>
    </row>
    <row r="887" customFormat="false" ht="15.75" hidden="false" customHeight="true" outlineLevel="0" collapsed="false">
      <c r="A887" s="145"/>
      <c r="B887" s="145"/>
      <c r="C887" s="145"/>
      <c r="D887" s="145"/>
      <c r="E887" s="145"/>
      <c r="F887" s="145"/>
      <c r="G887" s="145"/>
      <c r="H887" s="145"/>
      <c r="I887" s="145"/>
      <c r="J887" s="145"/>
      <c r="K887" s="145"/>
      <c r="L887" s="145"/>
      <c r="M887" s="145"/>
      <c r="N887" s="145"/>
      <c r="O887" s="145"/>
      <c r="P887" s="145"/>
      <c r="Q887" s="145"/>
      <c r="R887" s="145"/>
      <c r="S887" s="145"/>
      <c r="T887" s="145"/>
      <c r="U887" s="145"/>
      <c r="V887" s="145"/>
      <c r="W887" s="145"/>
      <c r="X887" s="145"/>
      <c r="Y887" s="145"/>
      <c r="Z887" s="145"/>
    </row>
    <row r="888" customFormat="false" ht="15.75" hidden="false" customHeight="true" outlineLevel="0" collapsed="false">
      <c r="A888" s="145"/>
      <c r="B888" s="145"/>
      <c r="C888" s="145"/>
      <c r="D888" s="145"/>
      <c r="E888" s="145"/>
      <c r="F888" s="145"/>
      <c r="G888" s="145"/>
      <c r="H888" s="145"/>
      <c r="I888" s="145"/>
      <c r="J888" s="145"/>
      <c r="K888" s="145"/>
      <c r="L888" s="145"/>
      <c r="M888" s="145"/>
      <c r="N888" s="145"/>
      <c r="O888" s="145"/>
      <c r="P888" s="145"/>
      <c r="Q888" s="145"/>
      <c r="R888" s="145"/>
      <c r="S888" s="145"/>
      <c r="T888" s="145"/>
      <c r="U888" s="145"/>
      <c r="V888" s="145"/>
      <c r="W888" s="145"/>
      <c r="X888" s="145"/>
      <c r="Y888" s="145"/>
      <c r="Z888" s="145"/>
    </row>
    <row r="889" customFormat="false" ht="15.75" hidden="false" customHeight="true" outlineLevel="0" collapsed="false">
      <c r="A889" s="145"/>
      <c r="B889" s="145"/>
      <c r="C889" s="145"/>
      <c r="D889" s="145"/>
      <c r="E889" s="145"/>
      <c r="F889" s="145"/>
      <c r="G889" s="145"/>
      <c r="H889" s="145"/>
      <c r="I889" s="145"/>
      <c r="J889" s="145"/>
      <c r="K889" s="145"/>
      <c r="L889" s="145"/>
      <c r="M889" s="145"/>
      <c r="N889" s="145"/>
      <c r="O889" s="145"/>
      <c r="P889" s="145"/>
      <c r="Q889" s="145"/>
      <c r="R889" s="145"/>
      <c r="S889" s="145"/>
      <c r="T889" s="145"/>
      <c r="U889" s="145"/>
      <c r="V889" s="145"/>
      <c r="W889" s="145"/>
      <c r="X889" s="145"/>
      <c r="Y889" s="145"/>
      <c r="Z889" s="145"/>
    </row>
    <row r="890" customFormat="false" ht="15.75" hidden="false" customHeight="true" outlineLevel="0" collapsed="false">
      <c r="A890" s="145"/>
      <c r="B890" s="145"/>
      <c r="C890" s="145"/>
      <c r="D890" s="145"/>
      <c r="E890" s="145"/>
      <c r="F890" s="145"/>
      <c r="G890" s="145"/>
      <c r="H890" s="145"/>
      <c r="I890" s="145"/>
      <c r="J890" s="145"/>
      <c r="K890" s="145"/>
      <c r="L890" s="145"/>
      <c r="M890" s="145"/>
      <c r="N890" s="145"/>
      <c r="O890" s="145"/>
      <c r="P890" s="145"/>
      <c r="Q890" s="145"/>
      <c r="R890" s="145"/>
      <c r="S890" s="145"/>
      <c r="T890" s="145"/>
      <c r="U890" s="145"/>
      <c r="V890" s="145"/>
      <c r="W890" s="145"/>
      <c r="X890" s="145"/>
      <c r="Y890" s="145"/>
      <c r="Z890" s="145"/>
    </row>
    <row r="891" customFormat="false" ht="15.75" hidden="false" customHeight="true" outlineLevel="0" collapsed="false">
      <c r="A891" s="145"/>
      <c r="B891" s="145"/>
      <c r="C891" s="145"/>
      <c r="D891" s="145"/>
      <c r="E891" s="145"/>
      <c r="F891" s="145"/>
      <c r="G891" s="145"/>
      <c r="H891" s="145"/>
      <c r="I891" s="145"/>
      <c r="J891" s="145"/>
      <c r="K891" s="145"/>
      <c r="L891" s="145"/>
      <c r="M891" s="145"/>
      <c r="N891" s="145"/>
      <c r="O891" s="145"/>
      <c r="P891" s="145"/>
      <c r="Q891" s="145"/>
      <c r="R891" s="145"/>
      <c r="S891" s="145"/>
      <c r="T891" s="145"/>
      <c r="U891" s="145"/>
      <c r="V891" s="145"/>
      <c r="W891" s="145"/>
      <c r="X891" s="145"/>
      <c r="Y891" s="145"/>
      <c r="Z891" s="145"/>
    </row>
    <row r="892" customFormat="false" ht="15.75" hidden="false" customHeight="true" outlineLevel="0" collapsed="false">
      <c r="A892" s="145"/>
      <c r="B892" s="145"/>
      <c r="C892" s="145"/>
      <c r="D892" s="145"/>
      <c r="E892" s="145"/>
      <c r="F892" s="145"/>
      <c r="G892" s="145"/>
      <c r="H892" s="145"/>
      <c r="I892" s="145"/>
      <c r="J892" s="145"/>
      <c r="K892" s="145"/>
      <c r="L892" s="145"/>
      <c r="M892" s="145"/>
      <c r="N892" s="145"/>
      <c r="O892" s="145"/>
      <c r="P892" s="145"/>
      <c r="Q892" s="145"/>
      <c r="R892" s="145"/>
      <c r="S892" s="145"/>
      <c r="T892" s="145"/>
      <c r="U892" s="145"/>
      <c r="V892" s="145"/>
      <c r="W892" s="145"/>
      <c r="X892" s="145"/>
      <c r="Y892" s="145"/>
      <c r="Z892" s="145"/>
    </row>
    <row r="893" customFormat="false" ht="15.75" hidden="false" customHeight="true" outlineLevel="0" collapsed="false">
      <c r="A893" s="145"/>
      <c r="B893" s="145"/>
      <c r="C893" s="145"/>
      <c r="D893" s="145"/>
      <c r="E893" s="145"/>
      <c r="F893" s="145"/>
      <c r="G893" s="145"/>
      <c r="H893" s="145"/>
      <c r="I893" s="145"/>
      <c r="J893" s="145"/>
      <c r="K893" s="145"/>
      <c r="L893" s="145"/>
      <c r="M893" s="145"/>
      <c r="N893" s="145"/>
      <c r="O893" s="145"/>
      <c r="P893" s="145"/>
      <c r="Q893" s="145"/>
      <c r="R893" s="145"/>
      <c r="S893" s="145"/>
      <c r="T893" s="145"/>
      <c r="U893" s="145"/>
      <c r="V893" s="145"/>
      <c r="W893" s="145"/>
      <c r="X893" s="145"/>
      <c r="Y893" s="145"/>
      <c r="Z893" s="145"/>
    </row>
    <row r="894" customFormat="false" ht="15.75" hidden="false" customHeight="true" outlineLevel="0" collapsed="false">
      <c r="A894" s="145"/>
      <c r="B894" s="145"/>
      <c r="C894" s="145"/>
      <c r="D894" s="145"/>
      <c r="E894" s="145"/>
      <c r="F894" s="145"/>
      <c r="G894" s="145"/>
      <c r="H894" s="145"/>
      <c r="I894" s="145"/>
      <c r="J894" s="145"/>
      <c r="K894" s="145"/>
      <c r="L894" s="145"/>
      <c r="M894" s="145"/>
      <c r="N894" s="145"/>
      <c r="O894" s="145"/>
      <c r="P894" s="145"/>
      <c r="Q894" s="145"/>
      <c r="R894" s="145"/>
      <c r="S894" s="145"/>
      <c r="T894" s="145"/>
      <c r="U894" s="145"/>
      <c r="V894" s="145"/>
      <c r="W894" s="145"/>
      <c r="X894" s="145"/>
      <c r="Y894" s="145"/>
      <c r="Z894" s="145"/>
    </row>
    <row r="895" customFormat="false" ht="15.75" hidden="false" customHeight="true" outlineLevel="0" collapsed="false">
      <c r="A895" s="145"/>
      <c r="B895" s="145"/>
      <c r="C895" s="145"/>
      <c r="D895" s="145"/>
      <c r="E895" s="145"/>
      <c r="F895" s="145"/>
      <c r="G895" s="145"/>
      <c r="H895" s="145"/>
      <c r="I895" s="145"/>
      <c r="J895" s="145"/>
      <c r="K895" s="145"/>
      <c r="L895" s="145"/>
      <c r="M895" s="145"/>
      <c r="N895" s="145"/>
      <c r="O895" s="145"/>
      <c r="P895" s="145"/>
      <c r="Q895" s="145"/>
      <c r="R895" s="145"/>
      <c r="S895" s="145"/>
      <c r="T895" s="145"/>
      <c r="U895" s="145"/>
      <c r="V895" s="145"/>
      <c r="W895" s="145"/>
      <c r="X895" s="145"/>
      <c r="Y895" s="145"/>
      <c r="Z895" s="145"/>
    </row>
    <row r="896" customFormat="false" ht="15.75" hidden="false" customHeight="true" outlineLevel="0" collapsed="false">
      <c r="A896" s="145"/>
      <c r="B896" s="145"/>
      <c r="C896" s="145"/>
      <c r="D896" s="145"/>
      <c r="E896" s="145"/>
      <c r="F896" s="145"/>
      <c r="G896" s="145"/>
      <c r="H896" s="145"/>
      <c r="I896" s="145"/>
      <c r="J896" s="145"/>
      <c r="K896" s="145"/>
      <c r="L896" s="145"/>
      <c r="M896" s="145"/>
      <c r="N896" s="145"/>
      <c r="O896" s="145"/>
      <c r="P896" s="145"/>
      <c r="Q896" s="145"/>
      <c r="R896" s="145"/>
      <c r="S896" s="145"/>
      <c r="T896" s="145"/>
      <c r="U896" s="145"/>
      <c r="V896" s="145"/>
      <c r="W896" s="145"/>
      <c r="X896" s="145"/>
      <c r="Y896" s="145"/>
      <c r="Z896" s="145"/>
    </row>
    <row r="897" customFormat="false" ht="15.75" hidden="false" customHeight="true" outlineLevel="0" collapsed="false">
      <c r="A897" s="145"/>
      <c r="B897" s="145"/>
      <c r="C897" s="145"/>
      <c r="D897" s="145"/>
      <c r="E897" s="145"/>
      <c r="F897" s="145"/>
      <c r="G897" s="145"/>
      <c r="H897" s="145"/>
      <c r="I897" s="145"/>
      <c r="J897" s="145"/>
      <c r="K897" s="145"/>
      <c r="L897" s="145"/>
      <c r="M897" s="145"/>
      <c r="N897" s="145"/>
      <c r="O897" s="145"/>
      <c r="P897" s="145"/>
      <c r="Q897" s="145"/>
      <c r="R897" s="145"/>
      <c r="S897" s="145"/>
      <c r="T897" s="145"/>
      <c r="U897" s="145"/>
      <c r="V897" s="145"/>
      <c r="W897" s="145"/>
      <c r="X897" s="145"/>
      <c r="Y897" s="145"/>
      <c r="Z897" s="145"/>
    </row>
    <row r="898" customFormat="false" ht="15.75" hidden="false" customHeight="true" outlineLevel="0" collapsed="false">
      <c r="A898" s="145"/>
      <c r="B898" s="145"/>
      <c r="C898" s="145"/>
      <c r="D898" s="145"/>
      <c r="E898" s="145"/>
      <c r="F898" s="145"/>
      <c r="G898" s="145"/>
      <c r="H898" s="145"/>
      <c r="I898" s="145"/>
      <c r="J898" s="145"/>
      <c r="K898" s="145"/>
      <c r="L898" s="145"/>
      <c r="M898" s="145"/>
      <c r="N898" s="145"/>
      <c r="O898" s="145"/>
      <c r="P898" s="145"/>
      <c r="Q898" s="145"/>
      <c r="R898" s="145"/>
      <c r="S898" s="145"/>
      <c r="T898" s="145"/>
      <c r="U898" s="145"/>
      <c r="V898" s="145"/>
      <c r="W898" s="145"/>
      <c r="X898" s="145"/>
      <c r="Y898" s="145"/>
      <c r="Z898" s="145"/>
    </row>
    <row r="899" customFormat="false" ht="15.75" hidden="false" customHeight="true" outlineLevel="0" collapsed="false">
      <c r="A899" s="145"/>
      <c r="B899" s="145"/>
      <c r="C899" s="145"/>
      <c r="D899" s="145"/>
      <c r="E899" s="145"/>
      <c r="F899" s="145"/>
      <c r="G899" s="145"/>
      <c r="H899" s="145"/>
      <c r="I899" s="145"/>
      <c r="J899" s="145"/>
      <c r="K899" s="145"/>
      <c r="L899" s="145"/>
      <c r="M899" s="145"/>
      <c r="N899" s="145"/>
      <c r="O899" s="145"/>
      <c r="P899" s="145"/>
      <c r="Q899" s="145"/>
      <c r="R899" s="145"/>
      <c r="S899" s="145"/>
      <c r="T899" s="145"/>
      <c r="U899" s="145"/>
      <c r="V899" s="145"/>
      <c r="W899" s="145"/>
      <c r="X899" s="145"/>
      <c r="Y899" s="145"/>
      <c r="Z899" s="145"/>
    </row>
    <row r="900" customFormat="false" ht="15.75" hidden="false" customHeight="true" outlineLevel="0" collapsed="false">
      <c r="A900" s="145"/>
      <c r="B900" s="145"/>
      <c r="C900" s="145"/>
      <c r="D900" s="145"/>
      <c r="E900" s="145"/>
      <c r="F900" s="145"/>
      <c r="G900" s="145"/>
      <c r="H900" s="145"/>
      <c r="I900" s="145"/>
      <c r="J900" s="145"/>
      <c r="K900" s="145"/>
      <c r="L900" s="145"/>
      <c r="M900" s="145"/>
      <c r="N900" s="145"/>
      <c r="O900" s="145"/>
      <c r="P900" s="145"/>
      <c r="Q900" s="145"/>
      <c r="R900" s="145"/>
      <c r="S900" s="145"/>
      <c r="T900" s="145"/>
      <c r="U900" s="145"/>
      <c r="V900" s="145"/>
      <c r="W900" s="145"/>
      <c r="X900" s="145"/>
      <c r="Y900" s="145"/>
      <c r="Z900" s="145"/>
    </row>
    <row r="901" customFormat="false" ht="15.75" hidden="false" customHeight="true" outlineLevel="0" collapsed="false">
      <c r="A901" s="145"/>
      <c r="B901" s="145"/>
      <c r="C901" s="145"/>
      <c r="D901" s="145"/>
      <c r="E901" s="145"/>
      <c r="F901" s="145"/>
      <c r="G901" s="145"/>
      <c r="H901" s="145"/>
      <c r="I901" s="145"/>
      <c r="J901" s="145"/>
      <c r="K901" s="145"/>
      <c r="L901" s="145"/>
      <c r="M901" s="145"/>
      <c r="N901" s="145"/>
      <c r="O901" s="145"/>
      <c r="P901" s="145"/>
      <c r="Q901" s="145"/>
      <c r="R901" s="145"/>
      <c r="S901" s="145"/>
      <c r="T901" s="145"/>
      <c r="U901" s="145"/>
      <c r="V901" s="145"/>
      <c r="W901" s="145"/>
      <c r="X901" s="145"/>
      <c r="Y901" s="145"/>
      <c r="Z901" s="145"/>
    </row>
    <row r="902" customFormat="false" ht="15.75" hidden="false" customHeight="true" outlineLevel="0" collapsed="false">
      <c r="A902" s="145"/>
      <c r="B902" s="145"/>
      <c r="C902" s="145"/>
      <c r="D902" s="145"/>
      <c r="E902" s="145"/>
      <c r="F902" s="145"/>
      <c r="G902" s="145"/>
      <c r="H902" s="145"/>
      <c r="I902" s="145"/>
      <c r="J902" s="145"/>
      <c r="K902" s="145"/>
      <c r="L902" s="145"/>
      <c r="M902" s="145"/>
      <c r="N902" s="145"/>
      <c r="O902" s="145"/>
      <c r="P902" s="145"/>
      <c r="Q902" s="145"/>
      <c r="R902" s="145"/>
      <c r="S902" s="145"/>
      <c r="T902" s="145"/>
      <c r="U902" s="145"/>
      <c r="V902" s="145"/>
      <c r="W902" s="145"/>
      <c r="X902" s="145"/>
      <c r="Y902" s="145"/>
      <c r="Z902" s="145"/>
    </row>
    <row r="903" customFormat="false" ht="15.75" hidden="false" customHeight="true" outlineLevel="0" collapsed="false">
      <c r="A903" s="145"/>
      <c r="B903" s="145"/>
      <c r="C903" s="145"/>
      <c r="D903" s="145"/>
      <c r="E903" s="145"/>
      <c r="F903" s="145"/>
      <c r="G903" s="145"/>
      <c r="H903" s="145"/>
      <c r="I903" s="145"/>
      <c r="J903" s="145"/>
      <c r="K903" s="145"/>
      <c r="L903" s="145"/>
      <c r="M903" s="145"/>
      <c r="N903" s="145"/>
      <c r="O903" s="145"/>
      <c r="P903" s="145"/>
      <c r="Q903" s="145"/>
      <c r="R903" s="145"/>
      <c r="S903" s="145"/>
      <c r="T903" s="145"/>
      <c r="U903" s="145"/>
      <c r="V903" s="145"/>
      <c r="W903" s="145"/>
      <c r="X903" s="145"/>
      <c r="Y903" s="145"/>
      <c r="Z903" s="145"/>
    </row>
    <row r="904" customFormat="false" ht="15.75" hidden="false" customHeight="true" outlineLevel="0" collapsed="false">
      <c r="A904" s="145"/>
      <c r="B904" s="145"/>
      <c r="C904" s="145"/>
      <c r="D904" s="145"/>
      <c r="E904" s="145"/>
      <c r="F904" s="145"/>
      <c r="G904" s="145"/>
      <c r="H904" s="145"/>
      <c r="I904" s="145"/>
      <c r="J904" s="145"/>
      <c r="K904" s="145"/>
      <c r="L904" s="145"/>
      <c r="M904" s="145"/>
      <c r="N904" s="145"/>
      <c r="O904" s="145"/>
      <c r="P904" s="145"/>
      <c r="Q904" s="145"/>
      <c r="R904" s="145"/>
      <c r="S904" s="145"/>
      <c r="T904" s="145"/>
      <c r="U904" s="145"/>
      <c r="V904" s="145"/>
      <c r="W904" s="145"/>
      <c r="X904" s="145"/>
      <c r="Y904" s="145"/>
      <c r="Z904" s="145"/>
    </row>
    <row r="905" customFormat="false" ht="15.75" hidden="false" customHeight="true" outlineLevel="0" collapsed="false">
      <c r="A905" s="145"/>
      <c r="B905" s="145"/>
      <c r="C905" s="145"/>
      <c r="D905" s="145"/>
      <c r="E905" s="145"/>
      <c r="F905" s="145"/>
      <c r="G905" s="145"/>
      <c r="H905" s="145"/>
      <c r="I905" s="145"/>
      <c r="J905" s="145"/>
      <c r="K905" s="145"/>
      <c r="L905" s="145"/>
      <c r="M905" s="145"/>
      <c r="N905" s="145"/>
      <c r="O905" s="145"/>
      <c r="P905" s="145"/>
      <c r="Q905" s="145"/>
      <c r="R905" s="145"/>
      <c r="S905" s="145"/>
      <c r="T905" s="145"/>
      <c r="U905" s="145"/>
      <c r="V905" s="145"/>
      <c r="W905" s="145"/>
      <c r="X905" s="145"/>
      <c r="Y905" s="145"/>
      <c r="Z905" s="145"/>
    </row>
    <row r="906" customFormat="false" ht="15.75" hidden="false" customHeight="true" outlineLevel="0" collapsed="false">
      <c r="A906" s="145"/>
      <c r="B906" s="145"/>
      <c r="C906" s="145"/>
      <c r="D906" s="145"/>
      <c r="E906" s="145"/>
      <c r="F906" s="145"/>
      <c r="G906" s="145"/>
      <c r="H906" s="145"/>
      <c r="I906" s="145"/>
      <c r="J906" s="145"/>
      <c r="K906" s="145"/>
      <c r="L906" s="145"/>
      <c r="M906" s="145"/>
      <c r="N906" s="145"/>
      <c r="O906" s="145"/>
      <c r="P906" s="145"/>
      <c r="Q906" s="145"/>
      <c r="R906" s="145"/>
      <c r="S906" s="145"/>
      <c r="T906" s="145"/>
      <c r="U906" s="145"/>
      <c r="V906" s="145"/>
      <c r="W906" s="145"/>
      <c r="X906" s="145"/>
      <c r="Y906" s="145"/>
      <c r="Z906" s="145"/>
    </row>
    <row r="907" customFormat="false" ht="15.75" hidden="false" customHeight="true" outlineLevel="0" collapsed="false">
      <c r="A907" s="145"/>
      <c r="B907" s="145"/>
      <c r="C907" s="145"/>
      <c r="D907" s="145"/>
      <c r="E907" s="145"/>
      <c r="F907" s="145"/>
      <c r="G907" s="145"/>
      <c r="H907" s="145"/>
      <c r="I907" s="145"/>
      <c r="J907" s="145"/>
      <c r="K907" s="145"/>
      <c r="L907" s="145"/>
      <c r="M907" s="145"/>
      <c r="N907" s="145"/>
      <c r="O907" s="145"/>
      <c r="P907" s="145"/>
      <c r="Q907" s="145"/>
      <c r="R907" s="145"/>
      <c r="S907" s="145"/>
      <c r="T907" s="145"/>
      <c r="U907" s="145"/>
      <c r="V907" s="145"/>
      <c r="W907" s="145"/>
      <c r="X907" s="145"/>
      <c r="Y907" s="145"/>
      <c r="Z907" s="145"/>
    </row>
    <row r="908" customFormat="false" ht="15.75" hidden="false" customHeight="true" outlineLevel="0" collapsed="false">
      <c r="A908" s="145"/>
      <c r="B908" s="145"/>
      <c r="C908" s="145"/>
      <c r="D908" s="145"/>
      <c r="E908" s="145"/>
      <c r="F908" s="145"/>
      <c r="G908" s="145"/>
      <c r="H908" s="145"/>
      <c r="I908" s="145"/>
      <c r="J908" s="145"/>
      <c r="K908" s="145"/>
      <c r="L908" s="145"/>
      <c r="M908" s="145"/>
      <c r="N908" s="145"/>
      <c r="O908" s="145"/>
      <c r="P908" s="145"/>
      <c r="Q908" s="145"/>
      <c r="R908" s="145"/>
      <c r="S908" s="145"/>
      <c r="T908" s="145"/>
      <c r="U908" s="145"/>
      <c r="V908" s="145"/>
      <c r="W908" s="145"/>
      <c r="X908" s="145"/>
      <c r="Y908" s="145"/>
      <c r="Z908" s="145"/>
    </row>
    <row r="909" customFormat="false" ht="15.75" hidden="false" customHeight="true" outlineLevel="0" collapsed="false">
      <c r="A909" s="145"/>
      <c r="B909" s="145"/>
      <c r="C909" s="145"/>
      <c r="D909" s="145"/>
      <c r="E909" s="145"/>
      <c r="F909" s="145"/>
      <c r="G909" s="145"/>
      <c r="H909" s="145"/>
      <c r="I909" s="145"/>
      <c r="J909" s="145"/>
      <c r="K909" s="145"/>
      <c r="L909" s="145"/>
      <c r="M909" s="145"/>
      <c r="N909" s="145"/>
      <c r="O909" s="145"/>
      <c r="P909" s="145"/>
      <c r="Q909" s="145"/>
      <c r="R909" s="145"/>
      <c r="S909" s="145"/>
      <c r="T909" s="145"/>
      <c r="U909" s="145"/>
      <c r="V909" s="145"/>
      <c r="W909" s="145"/>
      <c r="X909" s="145"/>
      <c r="Y909" s="145"/>
      <c r="Z909" s="145"/>
    </row>
    <row r="910" customFormat="false" ht="15.75" hidden="false" customHeight="true" outlineLevel="0" collapsed="false">
      <c r="A910" s="145"/>
      <c r="B910" s="145"/>
      <c r="C910" s="145"/>
      <c r="D910" s="145"/>
      <c r="E910" s="145"/>
      <c r="F910" s="145"/>
      <c r="G910" s="145"/>
      <c r="H910" s="145"/>
      <c r="I910" s="145"/>
      <c r="J910" s="145"/>
      <c r="K910" s="145"/>
      <c r="L910" s="145"/>
      <c r="M910" s="145"/>
      <c r="N910" s="145"/>
      <c r="O910" s="145"/>
      <c r="P910" s="145"/>
      <c r="Q910" s="145"/>
      <c r="R910" s="145"/>
      <c r="S910" s="145"/>
      <c r="T910" s="145"/>
      <c r="U910" s="145"/>
      <c r="V910" s="145"/>
      <c r="W910" s="145"/>
      <c r="X910" s="145"/>
      <c r="Y910" s="145"/>
      <c r="Z910" s="145"/>
    </row>
    <row r="911" customFormat="false" ht="15.75" hidden="false" customHeight="true" outlineLevel="0" collapsed="false">
      <c r="A911" s="145"/>
      <c r="B911" s="145"/>
      <c r="C911" s="145"/>
      <c r="D911" s="145"/>
      <c r="E911" s="145"/>
      <c r="F911" s="145"/>
      <c r="G911" s="145"/>
      <c r="H911" s="145"/>
      <c r="I911" s="145"/>
      <c r="J911" s="145"/>
      <c r="K911" s="145"/>
      <c r="L911" s="145"/>
      <c r="M911" s="145"/>
      <c r="N911" s="145"/>
      <c r="O911" s="145"/>
      <c r="P911" s="145"/>
      <c r="Q911" s="145"/>
      <c r="R911" s="145"/>
      <c r="S911" s="145"/>
      <c r="T911" s="145"/>
      <c r="U911" s="145"/>
      <c r="V911" s="145"/>
      <c r="W911" s="145"/>
      <c r="X911" s="145"/>
      <c r="Y911" s="145"/>
      <c r="Z911" s="145"/>
    </row>
    <row r="912" customFormat="false" ht="15.75" hidden="false" customHeight="true" outlineLevel="0" collapsed="false">
      <c r="A912" s="145"/>
      <c r="B912" s="145"/>
      <c r="C912" s="145"/>
      <c r="D912" s="145"/>
      <c r="E912" s="145"/>
      <c r="F912" s="145"/>
      <c r="G912" s="145"/>
      <c r="H912" s="145"/>
      <c r="I912" s="145"/>
      <c r="J912" s="145"/>
      <c r="K912" s="145"/>
      <c r="L912" s="145"/>
      <c r="M912" s="145"/>
      <c r="N912" s="145"/>
      <c r="O912" s="145"/>
      <c r="P912" s="145"/>
      <c r="Q912" s="145"/>
      <c r="R912" s="145"/>
      <c r="S912" s="145"/>
      <c r="T912" s="145"/>
      <c r="U912" s="145"/>
      <c r="V912" s="145"/>
      <c r="W912" s="145"/>
      <c r="X912" s="145"/>
      <c r="Y912" s="145"/>
      <c r="Z912" s="145"/>
    </row>
    <row r="913" customFormat="false" ht="15.75" hidden="false" customHeight="true" outlineLevel="0" collapsed="false">
      <c r="A913" s="145"/>
      <c r="B913" s="145"/>
      <c r="C913" s="145"/>
      <c r="D913" s="145"/>
      <c r="E913" s="145"/>
      <c r="F913" s="145"/>
      <c r="G913" s="145"/>
      <c r="H913" s="145"/>
      <c r="I913" s="145"/>
      <c r="J913" s="145"/>
      <c r="K913" s="145"/>
      <c r="L913" s="145"/>
      <c r="M913" s="145"/>
      <c r="N913" s="145"/>
      <c r="O913" s="145"/>
      <c r="P913" s="145"/>
      <c r="Q913" s="145"/>
      <c r="R913" s="145"/>
      <c r="S913" s="145"/>
      <c r="T913" s="145"/>
      <c r="U913" s="145"/>
      <c r="V913" s="145"/>
      <c r="W913" s="145"/>
      <c r="X913" s="145"/>
      <c r="Y913" s="145"/>
      <c r="Z913" s="145"/>
    </row>
    <row r="914" customFormat="false" ht="15.75" hidden="false" customHeight="true" outlineLevel="0" collapsed="false">
      <c r="A914" s="145"/>
      <c r="B914" s="145"/>
      <c r="C914" s="145"/>
      <c r="D914" s="145"/>
      <c r="E914" s="145"/>
      <c r="F914" s="145"/>
      <c r="G914" s="145"/>
      <c r="H914" s="145"/>
      <c r="I914" s="145"/>
      <c r="J914" s="145"/>
      <c r="K914" s="145"/>
      <c r="L914" s="145"/>
      <c r="M914" s="145"/>
      <c r="N914" s="145"/>
      <c r="O914" s="145"/>
      <c r="P914" s="145"/>
      <c r="Q914" s="145"/>
      <c r="R914" s="145"/>
      <c r="S914" s="145"/>
      <c r="T914" s="145"/>
      <c r="U914" s="145"/>
      <c r="V914" s="145"/>
      <c r="W914" s="145"/>
      <c r="X914" s="145"/>
      <c r="Y914" s="145"/>
      <c r="Z914" s="145"/>
    </row>
    <row r="915" customFormat="false" ht="15.75" hidden="false" customHeight="true" outlineLevel="0" collapsed="false">
      <c r="A915" s="145"/>
      <c r="B915" s="145"/>
      <c r="C915" s="145"/>
      <c r="D915" s="145"/>
      <c r="E915" s="145"/>
      <c r="F915" s="145"/>
      <c r="G915" s="145"/>
      <c r="H915" s="145"/>
      <c r="I915" s="145"/>
      <c r="J915" s="145"/>
      <c r="K915" s="145"/>
      <c r="L915" s="145"/>
      <c r="M915" s="145"/>
      <c r="N915" s="145"/>
      <c r="O915" s="145"/>
      <c r="P915" s="145"/>
      <c r="Q915" s="145"/>
      <c r="R915" s="145"/>
      <c r="S915" s="145"/>
      <c r="T915" s="145"/>
      <c r="U915" s="145"/>
      <c r="V915" s="145"/>
      <c r="W915" s="145"/>
      <c r="X915" s="145"/>
      <c r="Y915" s="145"/>
      <c r="Z915" s="145"/>
    </row>
    <row r="916" customFormat="false" ht="15.75" hidden="false" customHeight="true" outlineLevel="0" collapsed="false">
      <c r="A916" s="145"/>
      <c r="B916" s="145"/>
      <c r="C916" s="145"/>
      <c r="D916" s="145"/>
      <c r="E916" s="145"/>
      <c r="F916" s="145"/>
      <c r="G916" s="145"/>
      <c r="H916" s="145"/>
      <c r="I916" s="145"/>
      <c r="J916" s="145"/>
      <c r="K916" s="145"/>
      <c r="L916" s="145"/>
      <c r="M916" s="145"/>
      <c r="N916" s="145"/>
      <c r="O916" s="145"/>
      <c r="P916" s="145"/>
      <c r="Q916" s="145"/>
      <c r="R916" s="145"/>
      <c r="S916" s="145"/>
      <c r="T916" s="145"/>
      <c r="U916" s="145"/>
      <c r="V916" s="145"/>
      <c r="W916" s="145"/>
      <c r="X916" s="145"/>
      <c r="Y916" s="145"/>
      <c r="Z916" s="145"/>
    </row>
    <row r="917" customFormat="false" ht="15.75" hidden="false" customHeight="true" outlineLevel="0" collapsed="false">
      <c r="A917" s="145"/>
      <c r="B917" s="145"/>
      <c r="C917" s="145"/>
      <c r="D917" s="145"/>
      <c r="E917" s="145"/>
      <c r="F917" s="145"/>
      <c r="G917" s="145"/>
      <c r="H917" s="145"/>
      <c r="I917" s="145"/>
      <c r="J917" s="145"/>
      <c r="K917" s="145"/>
      <c r="L917" s="145"/>
      <c r="M917" s="145"/>
      <c r="N917" s="145"/>
      <c r="O917" s="145"/>
      <c r="P917" s="145"/>
      <c r="Q917" s="145"/>
      <c r="R917" s="145"/>
      <c r="S917" s="145"/>
      <c r="T917" s="145"/>
      <c r="U917" s="145"/>
      <c r="V917" s="145"/>
      <c r="W917" s="145"/>
      <c r="X917" s="145"/>
      <c r="Y917" s="145"/>
      <c r="Z917" s="145"/>
    </row>
    <row r="918" customFormat="false" ht="15.75" hidden="false" customHeight="true" outlineLevel="0" collapsed="false">
      <c r="A918" s="145"/>
      <c r="B918" s="145"/>
      <c r="C918" s="145"/>
      <c r="D918" s="145"/>
      <c r="E918" s="145"/>
      <c r="F918" s="145"/>
      <c r="G918" s="145"/>
      <c r="H918" s="145"/>
      <c r="I918" s="145"/>
      <c r="J918" s="145"/>
      <c r="K918" s="145"/>
      <c r="L918" s="145"/>
      <c r="M918" s="145"/>
      <c r="N918" s="145"/>
      <c r="O918" s="145"/>
      <c r="P918" s="145"/>
      <c r="Q918" s="145"/>
      <c r="R918" s="145"/>
      <c r="S918" s="145"/>
      <c r="T918" s="145"/>
      <c r="U918" s="145"/>
      <c r="V918" s="145"/>
      <c r="W918" s="145"/>
      <c r="X918" s="145"/>
      <c r="Y918" s="145"/>
      <c r="Z918" s="145"/>
    </row>
    <row r="919" customFormat="false" ht="15.75" hidden="false" customHeight="true" outlineLevel="0" collapsed="false">
      <c r="A919" s="145"/>
      <c r="B919" s="145"/>
      <c r="C919" s="145"/>
      <c r="D919" s="145"/>
      <c r="E919" s="145"/>
      <c r="F919" s="145"/>
      <c r="G919" s="145"/>
      <c r="H919" s="145"/>
      <c r="I919" s="145"/>
      <c r="J919" s="145"/>
      <c r="K919" s="145"/>
      <c r="L919" s="145"/>
      <c r="M919" s="145"/>
      <c r="N919" s="145"/>
      <c r="O919" s="145"/>
      <c r="P919" s="145"/>
      <c r="Q919" s="145"/>
      <c r="R919" s="145"/>
      <c r="S919" s="145"/>
      <c r="T919" s="145"/>
      <c r="U919" s="145"/>
      <c r="V919" s="145"/>
      <c r="W919" s="145"/>
      <c r="X919" s="145"/>
      <c r="Y919" s="145"/>
      <c r="Z919" s="145"/>
    </row>
    <row r="920" customFormat="false" ht="15.75" hidden="false" customHeight="true" outlineLevel="0" collapsed="false">
      <c r="A920" s="145"/>
      <c r="B920" s="145"/>
      <c r="C920" s="145"/>
      <c r="D920" s="145"/>
      <c r="E920" s="145"/>
      <c r="F920" s="145"/>
      <c r="G920" s="145"/>
      <c r="H920" s="145"/>
      <c r="I920" s="145"/>
      <c r="J920" s="145"/>
      <c r="K920" s="145"/>
      <c r="L920" s="145"/>
      <c r="M920" s="145"/>
      <c r="N920" s="145"/>
      <c r="O920" s="145"/>
      <c r="P920" s="145"/>
      <c r="Q920" s="145"/>
      <c r="R920" s="145"/>
      <c r="S920" s="145"/>
      <c r="T920" s="145"/>
      <c r="U920" s="145"/>
      <c r="V920" s="145"/>
      <c r="W920" s="145"/>
      <c r="X920" s="145"/>
      <c r="Y920" s="145"/>
      <c r="Z920" s="145"/>
    </row>
    <row r="921" customFormat="false" ht="15.75" hidden="false" customHeight="true" outlineLevel="0" collapsed="false">
      <c r="A921" s="145"/>
      <c r="B921" s="145"/>
      <c r="C921" s="145"/>
      <c r="D921" s="145"/>
      <c r="E921" s="145"/>
      <c r="F921" s="145"/>
      <c r="G921" s="145"/>
      <c r="H921" s="145"/>
      <c r="I921" s="145"/>
      <c r="J921" s="145"/>
      <c r="K921" s="145"/>
      <c r="L921" s="145"/>
      <c r="M921" s="145"/>
      <c r="N921" s="145"/>
      <c r="O921" s="145"/>
      <c r="P921" s="145"/>
      <c r="Q921" s="145"/>
      <c r="R921" s="145"/>
      <c r="S921" s="145"/>
      <c r="T921" s="145"/>
      <c r="U921" s="145"/>
      <c r="V921" s="145"/>
      <c r="W921" s="145"/>
      <c r="X921" s="145"/>
      <c r="Y921" s="145"/>
      <c r="Z921" s="145"/>
    </row>
    <row r="922" customFormat="false" ht="15.75" hidden="false" customHeight="true" outlineLevel="0" collapsed="false">
      <c r="A922" s="145"/>
      <c r="B922" s="145"/>
      <c r="C922" s="145"/>
      <c r="D922" s="145"/>
      <c r="E922" s="145"/>
      <c r="F922" s="145"/>
      <c r="G922" s="145"/>
      <c r="H922" s="145"/>
      <c r="I922" s="145"/>
      <c r="J922" s="145"/>
      <c r="K922" s="145"/>
      <c r="L922" s="145"/>
      <c r="M922" s="145"/>
      <c r="N922" s="145"/>
      <c r="O922" s="145"/>
      <c r="P922" s="145"/>
      <c r="Q922" s="145"/>
      <c r="R922" s="145"/>
      <c r="S922" s="145"/>
      <c r="T922" s="145"/>
      <c r="U922" s="145"/>
      <c r="V922" s="145"/>
      <c r="W922" s="145"/>
      <c r="X922" s="145"/>
      <c r="Y922" s="145"/>
      <c r="Z922" s="145"/>
    </row>
    <row r="923" customFormat="false" ht="15.75" hidden="false" customHeight="true" outlineLevel="0" collapsed="false">
      <c r="A923" s="145"/>
      <c r="B923" s="145"/>
      <c r="C923" s="145"/>
      <c r="D923" s="145"/>
      <c r="E923" s="145"/>
      <c r="F923" s="145"/>
      <c r="G923" s="145"/>
      <c r="H923" s="145"/>
      <c r="I923" s="145"/>
      <c r="J923" s="145"/>
      <c r="K923" s="145"/>
      <c r="L923" s="145"/>
      <c r="M923" s="145"/>
      <c r="N923" s="145"/>
      <c r="O923" s="145"/>
      <c r="P923" s="145"/>
      <c r="Q923" s="145"/>
      <c r="R923" s="145"/>
      <c r="S923" s="145"/>
      <c r="T923" s="145"/>
      <c r="U923" s="145"/>
      <c r="V923" s="145"/>
      <c r="W923" s="145"/>
      <c r="X923" s="145"/>
      <c r="Y923" s="145"/>
      <c r="Z923" s="145"/>
    </row>
    <row r="924" customFormat="false" ht="15.75" hidden="false" customHeight="true" outlineLevel="0" collapsed="false">
      <c r="A924" s="145"/>
      <c r="B924" s="145"/>
      <c r="C924" s="145"/>
      <c r="D924" s="145"/>
      <c r="E924" s="145"/>
      <c r="F924" s="145"/>
      <c r="G924" s="145"/>
      <c r="H924" s="145"/>
      <c r="I924" s="145"/>
      <c r="J924" s="145"/>
      <c r="K924" s="145"/>
      <c r="L924" s="145"/>
      <c r="M924" s="145"/>
      <c r="N924" s="145"/>
      <c r="O924" s="145"/>
      <c r="P924" s="145"/>
      <c r="Q924" s="145"/>
      <c r="R924" s="145"/>
      <c r="S924" s="145"/>
      <c r="T924" s="145"/>
      <c r="U924" s="145"/>
      <c r="V924" s="145"/>
      <c r="W924" s="145"/>
      <c r="X924" s="145"/>
      <c r="Y924" s="145"/>
      <c r="Z924" s="145"/>
    </row>
    <row r="925" customFormat="false" ht="15.75" hidden="false" customHeight="true" outlineLevel="0" collapsed="false">
      <c r="A925" s="145"/>
      <c r="B925" s="145"/>
      <c r="C925" s="145"/>
      <c r="D925" s="145"/>
      <c r="E925" s="145"/>
      <c r="F925" s="145"/>
      <c r="G925" s="145"/>
      <c r="H925" s="145"/>
      <c r="I925" s="145"/>
      <c r="J925" s="145"/>
      <c r="K925" s="145"/>
      <c r="L925" s="145"/>
      <c r="M925" s="145"/>
      <c r="N925" s="145"/>
      <c r="O925" s="145"/>
      <c r="P925" s="145"/>
      <c r="Q925" s="145"/>
      <c r="R925" s="145"/>
      <c r="S925" s="145"/>
      <c r="T925" s="145"/>
      <c r="U925" s="145"/>
      <c r="V925" s="145"/>
      <c r="W925" s="145"/>
      <c r="X925" s="145"/>
      <c r="Y925" s="145"/>
      <c r="Z925" s="145"/>
    </row>
    <row r="926" customFormat="false" ht="15.75" hidden="false" customHeight="true" outlineLevel="0" collapsed="false">
      <c r="A926" s="145"/>
      <c r="B926" s="145"/>
      <c r="C926" s="145"/>
      <c r="D926" s="145"/>
      <c r="E926" s="145"/>
      <c r="F926" s="145"/>
      <c r="G926" s="145"/>
      <c r="H926" s="145"/>
      <c r="I926" s="145"/>
      <c r="J926" s="145"/>
      <c r="K926" s="145"/>
      <c r="L926" s="145"/>
      <c r="M926" s="145"/>
      <c r="N926" s="145"/>
      <c r="O926" s="145"/>
      <c r="P926" s="145"/>
      <c r="Q926" s="145"/>
      <c r="R926" s="145"/>
      <c r="S926" s="145"/>
      <c r="T926" s="145"/>
      <c r="U926" s="145"/>
      <c r="V926" s="145"/>
      <c r="W926" s="145"/>
      <c r="X926" s="145"/>
      <c r="Y926" s="145"/>
      <c r="Z926" s="145"/>
    </row>
    <row r="927" customFormat="false" ht="15.75" hidden="false" customHeight="true" outlineLevel="0" collapsed="false">
      <c r="A927" s="145"/>
      <c r="B927" s="145"/>
      <c r="C927" s="145"/>
      <c r="D927" s="145"/>
      <c r="E927" s="145"/>
      <c r="F927" s="145"/>
      <c r="G927" s="145"/>
      <c r="H927" s="145"/>
      <c r="I927" s="145"/>
      <c r="J927" s="145"/>
      <c r="K927" s="145"/>
      <c r="L927" s="145"/>
      <c r="M927" s="145"/>
      <c r="N927" s="145"/>
      <c r="O927" s="145"/>
      <c r="P927" s="145"/>
      <c r="Q927" s="145"/>
      <c r="R927" s="145"/>
      <c r="S927" s="145"/>
      <c r="T927" s="145"/>
      <c r="U927" s="145"/>
      <c r="V927" s="145"/>
      <c r="W927" s="145"/>
      <c r="X927" s="145"/>
      <c r="Y927" s="145"/>
      <c r="Z927" s="145"/>
    </row>
    <row r="928" customFormat="false" ht="15.75" hidden="false" customHeight="true" outlineLevel="0" collapsed="false">
      <c r="A928" s="145"/>
      <c r="B928" s="145"/>
      <c r="C928" s="145"/>
      <c r="D928" s="145"/>
      <c r="E928" s="145"/>
      <c r="F928" s="145"/>
      <c r="G928" s="145"/>
      <c r="H928" s="145"/>
      <c r="I928" s="145"/>
      <c r="J928" s="145"/>
      <c r="K928" s="145"/>
      <c r="L928" s="145"/>
      <c r="M928" s="145"/>
      <c r="N928" s="145"/>
      <c r="O928" s="145"/>
      <c r="P928" s="145"/>
      <c r="Q928" s="145"/>
      <c r="R928" s="145"/>
      <c r="S928" s="145"/>
      <c r="T928" s="145"/>
      <c r="U928" s="145"/>
      <c r="V928" s="145"/>
      <c r="W928" s="145"/>
      <c r="X928" s="145"/>
      <c r="Y928" s="145"/>
      <c r="Z928" s="145"/>
    </row>
    <row r="929" customFormat="false" ht="15.75" hidden="false" customHeight="true" outlineLevel="0" collapsed="false">
      <c r="A929" s="145"/>
      <c r="B929" s="145"/>
      <c r="C929" s="145"/>
      <c r="D929" s="145"/>
      <c r="E929" s="145"/>
      <c r="F929" s="145"/>
      <c r="G929" s="145"/>
      <c r="H929" s="145"/>
      <c r="I929" s="145"/>
      <c r="J929" s="145"/>
      <c r="K929" s="145"/>
      <c r="L929" s="145"/>
      <c r="M929" s="145"/>
      <c r="N929" s="145"/>
      <c r="O929" s="145"/>
      <c r="P929" s="145"/>
      <c r="Q929" s="145"/>
      <c r="R929" s="145"/>
      <c r="S929" s="145"/>
      <c r="T929" s="145"/>
      <c r="U929" s="145"/>
      <c r="V929" s="145"/>
      <c r="W929" s="145"/>
      <c r="X929" s="145"/>
      <c r="Y929" s="145"/>
      <c r="Z929" s="145"/>
    </row>
    <row r="930" customFormat="false" ht="15.75" hidden="false" customHeight="true" outlineLevel="0" collapsed="false">
      <c r="A930" s="145"/>
      <c r="B930" s="145"/>
      <c r="C930" s="145"/>
      <c r="D930" s="145"/>
      <c r="E930" s="145"/>
      <c r="F930" s="145"/>
      <c r="G930" s="145"/>
      <c r="H930" s="145"/>
      <c r="I930" s="145"/>
      <c r="J930" s="145"/>
      <c r="K930" s="145"/>
      <c r="L930" s="145"/>
      <c r="M930" s="145"/>
      <c r="N930" s="145"/>
      <c r="O930" s="145"/>
      <c r="P930" s="145"/>
      <c r="Q930" s="145"/>
      <c r="R930" s="145"/>
      <c r="S930" s="145"/>
      <c r="T930" s="145"/>
      <c r="U930" s="145"/>
      <c r="V930" s="145"/>
      <c r="W930" s="145"/>
      <c r="X930" s="145"/>
      <c r="Y930" s="145"/>
      <c r="Z930" s="145"/>
    </row>
    <row r="931" customFormat="false" ht="15.75" hidden="false" customHeight="true" outlineLevel="0" collapsed="false">
      <c r="A931" s="145"/>
      <c r="B931" s="145"/>
      <c r="C931" s="145"/>
      <c r="D931" s="145"/>
      <c r="E931" s="145"/>
      <c r="F931" s="145"/>
      <c r="G931" s="145"/>
      <c r="H931" s="145"/>
      <c r="I931" s="145"/>
      <c r="J931" s="145"/>
      <c r="K931" s="145"/>
      <c r="L931" s="145"/>
      <c r="M931" s="145"/>
      <c r="N931" s="145"/>
      <c r="O931" s="145"/>
      <c r="P931" s="145"/>
      <c r="Q931" s="145"/>
      <c r="R931" s="145"/>
      <c r="S931" s="145"/>
      <c r="T931" s="145"/>
      <c r="U931" s="145"/>
      <c r="V931" s="145"/>
      <c r="W931" s="145"/>
      <c r="X931" s="145"/>
      <c r="Y931" s="145"/>
      <c r="Z931" s="145"/>
    </row>
    <row r="932" customFormat="false" ht="15.75" hidden="false" customHeight="true" outlineLevel="0" collapsed="false">
      <c r="A932" s="145"/>
      <c r="B932" s="145"/>
      <c r="C932" s="145"/>
      <c r="D932" s="145"/>
      <c r="E932" s="145"/>
      <c r="F932" s="145"/>
      <c r="G932" s="145"/>
      <c r="H932" s="145"/>
      <c r="I932" s="145"/>
      <c r="J932" s="145"/>
      <c r="K932" s="145"/>
      <c r="L932" s="145"/>
      <c r="M932" s="145"/>
      <c r="N932" s="145"/>
      <c r="O932" s="145"/>
      <c r="P932" s="145"/>
      <c r="Q932" s="145"/>
      <c r="R932" s="145"/>
      <c r="S932" s="145"/>
      <c r="T932" s="145"/>
      <c r="U932" s="145"/>
      <c r="V932" s="145"/>
      <c r="W932" s="145"/>
      <c r="X932" s="145"/>
      <c r="Y932" s="145"/>
      <c r="Z932" s="145"/>
    </row>
    <row r="933" customFormat="false" ht="15.75" hidden="false" customHeight="true" outlineLevel="0" collapsed="false">
      <c r="A933" s="145"/>
      <c r="B933" s="145"/>
      <c r="C933" s="145"/>
      <c r="D933" s="145"/>
      <c r="E933" s="145"/>
      <c r="F933" s="145"/>
      <c r="G933" s="145"/>
      <c r="H933" s="145"/>
      <c r="I933" s="145"/>
      <c r="J933" s="145"/>
      <c r="K933" s="145"/>
      <c r="L933" s="145"/>
      <c r="M933" s="145"/>
      <c r="N933" s="145"/>
      <c r="O933" s="145"/>
      <c r="P933" s="145"/>
      <c r="Q933" s="145"/>
      <c r="R933" s="145"/>
      <c r="S933" s="145"/>
      <c r="T933" s="145"/>
      <c r="U933" s="145"/>
      <c r="V933" s="145"/>
      <c r="W933" s="145"/>
      <c r="X933" s="145"/>
      <c r="Y933" s="145"/>
      <c r="Z933" s="145"/>
    </row>
    <row r="934" customFormat="false" ht="15.75" hidden="false" customHeight="true" outlineLevel="0" collapsed="false">
      <c r="A934" s="145"/>
      <c r="B934" s="145"/>
      <c r="C934" s="145"/>
      <c r="D934" s="145"/>
      <c r="E934" s="145"/>
      <c r="F934" s="145"/>
      <c r="G934" s="145"/>
      <c r="H934" s="145"/>
      <c r="I934" s="145"/>
      <c r="J934" s="145"/>
      <c r="K934" s="145"/>
      <c r="L934" s="145"/>
      <c r="M934" s="145"/>
      <c r="N934" s="145"/>
      <c r="O934" s="145"/>
      <c r="P934" s="145"/>
      <c r="Q934" s="145"/>
      <c r="R934" s="145"/>
      <c r="S934" s="145"/>
      <c r="T934" s="145"/>
      <c r="U934" s="145"/>
      <c r="V934" s="145"/>
      <c r="W934" s="145"/>
      <c r="X934" s="145"/>
      <c r="Y934" s="145"/>
      <c r="Z934" s="145"/>
    </row>
    <row r="935" customFormat="false" ht="15.75" hidden="false" customHeight="true" outlineLevel="0" collapsed="false">
      <c r="A935" s="145"/>
      <c r="B935" s="145"/>
      <c r="C935" s="145"/>
      <c r="D935" s="145"/>
      <c r="E935" s="145"/>
      <c r="F935" s="145"/>
      <c r="G935" s="145"/>
      <c r="H935" s="145"/>
      <c r="I935" s="145"/>
      <c r="J935" s="145"/>
      <c r="K935" s="145"/>
      <c r="L935" s="145"/>
      <c r="M935" s="145"/>
      <c r="N935" s="145"/>
      <c r="O935" s="145"/>
      <c r="P935" s="145"/>
      <c r="Q935" s="145"/>
      <c r="R935" s="145"/>
      <c r="S935" s="145"/>
      <c r="T935" s="145"/>
      <c r="U935" s="145"/>
      <c r="V935" s="145"/>
      <c r="W935" s="145"/>
      <c r="X935" s="145"/>
      <c r="Y935" s="145"/>
      <c r="Z935" s="145"/>
    </row>
    <row r="936" customFormat="false" ht="15.75" hidden="false" customHeight="true" outlineLevel="0" collapsed="false">
      <c r="A936" s="145"/>
      <c r="B936" s="145"/>
      <c r="C936" s="145"/>
      <c r="D936" s="145"/>
      <c r="E936" s="145"/>
      <c r="F936" s="145"/>
      <c r="G936" s="145"/>
      <c r="H936" s="145"/>
      <c r="I936" s="145"/>
      <c r="J936" s="145"/>
      <c r="K936" s="145"/>
      <c r="L936" s="145"/>
      <c r="M936" s="145"/>
      <c r="N936" s="145"/>
      <c r="O936" s="145"/>
      <c r="P936" s="145"/>
      <c r="Q936" s="145"/>
      <c r="R936" s="145"/>
      <c r="S936" s="145"/>
      <c r="T936" s="145"/>
      <c r="U936" s="145"/>
      <c r="V936" s="145"/>
      <c r="W936" s="145"/>
      <c r="X936" s="145"/>
      <c r="Y936" s="145"/>
      <c r="Z936" s="145"/>
    </row>
    <row r="937" customFormat="false" ht="15.75" hidden="false" customHeight="true" outlineLevel="0" collapsed="false">
      <c r="A937" s="145"/>
      <c r="B937" s="145"/>
      <c r="C937" s="145"/>
      <c r="D937" s="145"/>
      <c r="E937" s="145"/>
      <c r="F937" s="145"/>
      <c r="G937" s="145"/>
      <c r="H937" s="145"/>
      <c r="I937" s="145"/>
      <c r="J937" s="145"/>
      <c r="K937" s="145"/>
      <c r="L937" s="145"/>
      <c r="M937" s="145"/>
      <c r="N937" s="145"/>
      <c r="O937" s="145"/>
      <c r="P937" s="145"/>
      <c r="Q937" s="145"/>
      <c r="R937" s="145"/>
      <c r="S937" s="145"/>
      <c r="T937" s="145"/>
      <c r="U937" s="145"/>
      <c r="V937" s="145"/>
      <c r="W937" s="145"/>
      <c r="X937" s="145"/>
      <c r="Y937" s="145"/>
      <c r="Z937" s="145"/>
    </row>
    <row r="938" customFormat="false" ht="15.75" hidden="false" customHeight="true" outlineLevel="0" collapsed="false">
      <c r="A938" s="145"/>
      <c r="B938" s="145"/>
      <c r="C938" s="145"/>
      <c r="D938" s="145"/>
      <c r="E938" s="145"/>
      <c r="F938" s="145"/>
      <c r="G938" s="145"/>
      <c r="H938" s="145"/>
      <c r="I938" s="145"/>
      <c r="J938" s="145"/>
      <c r="K938" s="145"/>
      <c r="L938" s="145"/>
      <c r="M938" s="145"/>
      <c r="N938" s="145"/>
      <c r="O938" s="145"/>
      <c r="P938" s="145"/>
      <c r="Q938" s="145"/>
      <c r="R938" s="145"/>
      <c r="S938" s="145"/>
      <c r="T938" s="145"/>
      <c r="U938" s="145"/>
      <c r="V938" s="145"/>
      <c r="W938" s="145"/>
      <c r="X938" s="145"/>
      <c r="Y938" s="145"/>
      <c r="Z938" s="145"/>
    </row>
    <row r="939" customFormat="false" ht="15.75" hidden="false" customHeight="true" outlineLevel="0" collapsed="false">
      <c r="A939" s="145"/>
      <c r="B939" s="145"/>
      <c r="C939" s="145"/>
      <c r="D939" s="145"/>
      <c r="E939" s="145"/>
      <c r="F939" s="145"/>
      <c r="G939" s="145"/>
      <c r="H939" s="145"/>
      <c r="I939" s="145"/>
      <c r="J939" s="145"/>
      <c r="K939" s="145"/>
      <c r="L939" s="145"/>
      <c r="M939" s="145"/>
      <c r="N939" s="145"/>
      <c r="O939" s="145"/>
      <c r="P939" s="145"/>
      <c r="Q939" s="145"/>
      <c r="R939" s="145"/>
      <c r="S939" s="145"/>
      <c r="T939" s="145"/>
      <c r="U939" s="145"/>
      <c r="V939" s="145"/>
      <c r="W939" s="145"/>
      <c r="X939" s="145"/>
      <c r="Y939" s="145"/>
      <c r="Z939" s="145"/>
    </row>
    <row r="940" customFormat="false" ht="15.75" hidden="false" customHeight="true" outlineLevel="0" collapsed="false">
      <c r="A940" s="145"/>
      <c r="B940" s="145"/>
      <c r="C940" s="145"/>
      <c r="D940" s="145"/>
      <c r="E940" s="145"/>
      <c r="F940" s="145"/>
      <c r="G940" s="145"/>
      <c r="H940" s="145"/>
      <c r="I940" s="145"/>
      <c r="J940" s="145"/>
      <c r="K940" s="145"/>
      <c r="L940" s="145"/>
      <c r="M940" s="145"/>
      <c r="N940" s="145"/>
      <c r="O940" s="145"/>
      <c r="P940" s="145"/>
      <c r="Q940" s="145"/>
      <c r="R940" s="145"/>
      <c r="S940" s="145"/>
      <c r="T940" s="145"/>
      <c r="U940" s="145"/>
      <c r="V940" s="145"/>
      <c r="W940" s="145"/>
      <c r="X940" s="145"/>
      <c r="Y940" s="145"/>
      <c r="Z940" s="145"/>
    </row>
    <row r="941" customFormat="false" ht="15.75" hidden="false" customHeight="true" outlineLevel="0" collapsed="false">
      <c r="A941" s="145"/>
      <c r="B941" s="145"/>
      <c r="C941" s="145"/>
      <c r="D941" s="145"/>
      <c r="E941" s="145"/>
      <c r="F941" s="145"/>
      <c r="G941" s="145"/>
      <c r="H941" s="145"/>
      <c r="I941" s="145"/>
      <c r="J941" s="145"/>
      <c r="K941" s="145"/>
      <c r="L941" s="145"/>
      <c r="M941" s="145"/>
      <c r="N941" s="145"/>
      <c r="O941" s="145"/>
      <c r="P941" s="145"/>
      <c r="Q941" s="145"/>
      <c r="R941" s="145"/>
      <c r="S941" s="145"/>
      <c r="T941" s="145"/>
      <c r="U941" s="145"/>
      <c r="V941" s="145"/>
      <c r="W941" s="145"/>
      <c r="X941" s="145"/>
      <c r="Y941" s="145"/>
      <c r="Z941" s="145"/>
    </row>
    <row r="942" customFormat="false" ht="15.75" hidden="false" customHeight="true" outlineLevel="0" collapsed="false">
      <c r="A942" s="145"/>
      <c r="B942" s="145"/>
      <c r="C942" s="145"/>
      <c r="D942" s="145"/>
      <c r="E942" s="145"/>
      <c r="F942" s="145"/>
      <c r="G942" s="145"/>
      <c r="H942" s="145"/>
      <c r="I942" s="145"/>
      <c r="J942" s="145"/>
      <c r="K942" s="145"/>
      <c r="L942" s="145"/>
      <c r="M942" s="145"/>
      <c r="N942" s="145"/>
      <c r="O942" s="145"/>
      <c r="P942" s="145"/>
      <c r="Q942" s="145"/>
      <c r="R942" s="145"/>
      <c r="S942" s="145"/>
      <c r="T942" s="145"/>
      <c r="U942" s="145"/>
      <c r="V942" s="145"/>
      <c r="W942" s="145"/>
      <c r="X942" s="145"/>
      <c r="Y942" s="145"/>
      <c r="Z942" s="145"/>
    </row>
    <row r="943" customFormat="false" ht="15.75" hidden="false" customHeight="true" outlineLevel="0" collapsed="false">
      <c r="A943" s="145"/>
      <c r="B943" s="145"/>
      <c r="C943" s="145"/>
      <c r="D943" s="145"/>
      <c r="E943" s="145"/>
      <c r="F943" s="145"/>
      <c r="G943" s="145"/>
      <c r="H943" s="145"/>
      <c r="I943" s="145"/>
      <c r="J943" s="145"/>
      <c r="K943" s="145"/>
      <c r="L943" s="145"/>
      <c r="M943" s="145"/>
      <c r="N943" s="145"/>
      <c r="O943" s="145"/>
      <c r="P943" s="145"/>
      <c r="Q943" s="145"/>
      <c r="R943" s="145"/>
      <c r="S943" s="145"/>
      <c r="T943" s="145"/>
      <c r="U943" s="145"/>
      <c r="V943" s="145"/>
      <c r="W943" s="145"/>
      <c r="X943" s="145"/>
      <c r="Y943" s="145"/>
      <c r="Z943" s="145"/>
    </row>
    <row r="944" customFormat="false" ht="15.75" hidden="false" customHeight="true" outlineLevel="0" collapsed="false">
      <c r="A944" s="145"/>
      <c r="B944" s="145"/>
      <c r="C944" s="145"/>
      <c r="D944" s="145"/>
      <c r="E944" s="145"/>
      <c r="F944" s="145"/>
      <c r="G944" s="145"/>
      <c r="H944" s="145"/>
      <c r="I944" s="145"/>
      <c r="J944" s="145"/>
      <c r="K944" s="145"/>
      <c r="L944" s="145"/>
      <c r="M944" s="145"/>
      <c r="N944" s="145"/>
      <c r="O944" s="145"/>
      <c r="P944" s="145"/>
      <c r="Q944" s="145"/>
      <c r="R944" s="145"/>
      <c r="S944" s="145"/>
      <c r="T944" s="145"/>
      <c r="U944" s="145"/>
      <c r="V944" s="145"/>
      <c r="W944" s="145"/>
      <c r="X944" s="145"/>
      <c r="Y944" s="145"/>
      <c r="Z944" s="145"/>
    </row>
    <row r="945" customFormat="false" ht="15.75" hidden="false" customHeight="true" outlineLevel="0" collapsed="false">
      <c r="A945" s="145"/>
      <c r="B945" s="145"/>
      <c r="C945" s="145"/>
      <c r="D945" s="145"/>
      <c r="E945" s="145"/>
      <c r="F945" s="145"/>
      <c r="G945" s="145"/>
      <c r="H945" s="145"/>
      <c r="I945" s="145"/>
      <c r="J945" s="145"/>
      <c r="K945" s="145"/>
      <c r="L945" s="145"/>
      <c r="M945" s="145"/>
      <c r="N945" s="145"/>
      <c r="O945" s="145"/>
      <c r="P945" s="145"/>
      <c r="Q945" s="145"/>
      <c r="R945" s="145"/>
      <c r="S945" s="145"/>
      <c r="T945" s="145"/>
      <c r="U945" s="145"/>
      <c r="V945" s="145"/>
      <c r="W945" s="145"/>
      <c r="X945" s="145"/>
      <c r="Y945" s="145"/>
      <c r="Z945" s="145"/>
    </row>
    <row r="946" customFormat="false" ht="15.75" hidden="false" customHeight="true" outlineLevel="0" collapsed="false">
      <c r="A946" s="145"/>
      <c r="B946" s="145"/>
      <c r="C946" s="145"/>
      <c r="D946" s="145"/>
      <c r="E946" s="145"/>
      <c r="F946" s="145"/>
      <c r="G946" s="145"/>
      <c r="H946" s="145"/>
      <c r="I946" s="145"/>
      <c r="J946" s="145"/>
      <c r="K946" s="145"/>
      <c r="L946" s="145"/>
      <c r="M946" s="145"/>
      <c r="N946" s="145"/>
      <c r="O946" s="145"/>
      <c r="P946" s="145"/>
      <c r="Q946" s="145"/>
      <c r="R946" s="145"/>
      <c r="S946" s="145"/>
      <c r="T946" s="145"/>
      <c r="U946" s="145"/>
      <c r="V946" s="145"/>
      <c r="W946" s="145"/>
      <c r="X946" s="145"/>
      <c r="Y946" s="145"/>
      <c r="Z946" s="145"/>
    </row>
    <row r="947" customFormat="false" ht="15.75" hidden="false" customHeight="true" outlineLevel="0" collapsed="false">
      <c r="A947" s="145"/>
      <c r="B947" s="145"/>
      <c r="C947" s="145"/>
      <c r="D947" s="145"/>
      <c r="E947" s="145"/>
      <c r="F947" s="145"/>
      <c r="G947" s="145"/>
      <c r="H947" s="145"/>
      <c r="I947" s="145"/>
      <c r="J947" s="145"/>
      <c r="K947" s="145"/>
      <c r="L947" s="145"/>
      <c r="M947" s="145"/>
      <c r="N947" s="145"/>
      <c r="O947" s="145"/>
      <c r="P947" s="145"/>
      <c r="Q947" s="145"/>
      <c r="R947" s="145"/>
      <c r="S947" s="145"/>
      <c r="T947" s="145"/>
      <c r="U947" s="145"/>
      <c r="V947" s="145"/>
      <c r="W947" s="145"/>
      <c r="X947" s="145"/>
      <c r="Y947" s="145"/>
      <c r="Z947" s="145"/>
    </row>
    <row r="948" customFormat="false" ht="15.75" hidden="false" customHeight="true" outlineLevel="0" collapsed="false">
      <c r="A948" s="145"/>
      <c r="B948" s="145"/>
      <c r="C948" s="145"/>
      <c r="D948" s="145"/>
      <c r="E948" s="145"/>
      <c r="F948" s="145"/>
      <c r="G948" s="145"/>
      <c r="H948" s="145"/>
      <c r="I948" s="145"/>
      <c r="J948" s="145"/>
      <c r="K948" s="145"/>
      <c r="L948" s="145"/>
      <c r="M948" s="145"/>
      <c r="N948" s="145"/>
      <c r="O948" s="145"/>
      <c r="P948" s="145"/>
      <c r="Q948" s="145"/>
      <c r="R948" s="145"/>
      <c r="S948" s="145"/>
      <c r="T948" s="145"/>
      <c r="U948" s="145"/>
      <c r="V948" s="145"/>
      <c r="W948" s="145"/>
      <c r="X948" s="145"/>
      <c r="Y948" s="145"/>
      <c r="Z948" s="145"/>
    </row>
    <row r="949" customFormat="false" ht="15.75" hidden="false" customHeight="true" outlineLevel="0" collapsed="false">
      <c r="A949" s="145"/>
      <c r="B949" s="145"/>
      <c r="C949" s="145"/>
      <c r="D949" s="145"/>
      <c r="E949" s="145"/>
      <c r="F949" s="145"/>
      <c r="G949" s="145"/>
      <c r="H949" s="145"/>
      <c r="I949" s="145"/>
      <c r="J949" s="145"/>
      <c r="K949" s="145"/>
      <c r="L949" s="145"/>
      <c r="M949" s="145"/>
      <c r="N949" s="145"/>
      <c r="O949" s="145"/>
      <c r="P949" s="145"/>
      <c r="Q949" s="145"/>
      <c r="R949" s="145"/>
      <c r="S949" s="145"/>
      <c r="T949" s="145"/>
      <c r="U949" s="145"/>
      <c r="V949" s="145"/>
      <c r="W949" s="145"/>
      <c r="X949" s="145"/>
      <c r="Y949" s="145"/>
      <c r="Z949" s="145"/>
    </row>
    <row r="950" customFormat="false" ht="15.75" hidden="false" customHeight="true" outlineLevel="0" collapsed="false">
      <c r="A950" s="145"/>
      <c r="B950" s="145"/>
      <c r="C950" s="145"/>
      <c r="D950" s="145"/>
      <c r="E950" s="145"/>
      <c r="F950" s="145"/>
      <c r="G950" s="145"/>
      <c r="H950" s="145"/>
      <c r="I950" s="145"/>
      <c r="J950" s="145"/>
      <c r="K950" s="145"/>
      <c r="L950" s="145"/>
      <c r="M950" s="145"/>
      <c r="N950" s="145"/>
      <c r="O950" s="145"/>
      <c r="P950" s="145"/>
      <c r="Q950" s="145"/>
      <c r="R950" s="145"/>
      <c r="S950" s="145"/>
      <c r="T950" s="145"/>
      <c r="U950" s="145"/>
      <c r="V950" s="145"/>
      <c r="W950" s="145"/>
      <c r="X950" s="145"/>
      <c r="Y950" s="145"/>
      <c r="Z950" s="145"/>
    </row>
    <row r="951" customFormat="false" ht="15.75" hidden="false" customHeight="true" outlineLevel="0" collapsed="false">
      <c r="A951" s="145"/>
      <c r="B951" s="145"/>
      <c r="C951" s="145"/>
      <c r="D951" s="145"/>
      <c r="E951" s="145"/>
      <c r="F951" s="145"/>
      <c r="G951" s="145"/>
      <c r="H951" s="145"/>
      <c r="I951" s="145"/>
      <c r="J951" s="145"/>
      <c r="K951" s="145"/>
      <c r="L951" s="145"/>
      <c r="M951" s="145"/>
      <c r="N951" s="145"/>
      <c r="O951" s="145"/>
      <c r="P951" s="145"/>
      <c r="Q951" s="145"/>
      <c r="R951" s="145"/>
      <c r="S951" s="145"/>
      <c r="T951" s="145"/>
      <c r="U951" s="145"/>
      <c r="V951" s="145"/>
      <c r="W951" s="145"/>
      <c r="X951" s="145"/>
      <c r="Y951" s="145"/>
      <c r="Z951" s="145"/>
    </row>
    <row r="952" customFormat="false" ht="15.75" hidden="false" customHeight="true" outlineLevel="0" collapsed="false">
      <c r="A952" s="145"/>
      <c r="B952" s="145"/>
      <c r="C952" s="145"/>
      <c r="D952" s="145"/>
      <c r="E952" s="145"/>
      <c r="F952" s="145"/>
      <c r="G952" s="145"/>
      <c r="H952" s="145"/>
      <c r="I952" s="145"/>
      <c r="J952" s="145"/>
      <c r="K952" s="145"/>
      <c r="L952" s="145"/>
      <c r="M952" s="145"/>
      <c r="N952" s="145"/>
      <c r="O952" s="145"/>
      <c r="P952" s="145"/>
      <c r="Q952" s="145"/>
      <c r="R952" s="145"/>
      <c r="S952" s="145"/>
      <c r="T952" s="145"/>
      <c r="U952" s="145"/>
      <c r="V952" s="145"/>
      <c r="W952" s="145"/>
      <c r="X952" s="145"/>
      <c r="Y952" s="145"/>
      <c r="Z952" s="145"/>
    </row>
    <row r="953" customFormat="false" ht="15.75" hidden="false" customHeight="true" outlineLevel="0" collapsed="false">
      <c r="A953" s="145"/>
      <c r="B953" s="145"/>
      <c r="C953" s="145"/>
      <c r="D953" s="145"/>
      <c r="E953" s="145"/>
      <c r="F953" s="145"/>
      <c r="G953" s="145"/>
      <c r="H953" s="145"/>
      <c r="I953" s="145"/>
      <c r="J953" s="145"/>
      <c r="K953" s="145"/>
      <c r="L953" s="145"/>
      <c r="M953" s="145"/>
      <c r="N953" s="145"/>
      <c r="O953" s="145"/>
      <c r="P953" s="145"/>
      <c r="Q953" s="145"/>
      <c r="R953" s="145"/>
      <c r="S953" s="145"/>
      <c r="T953" s="145"/>
      <c r="U953" s="145"/>
      <c r="V953" s="145"/>
      <c r="W953" s="145"/>
      <c r="X953" s="145"/>
      <c r="Y953" s="145"/>
      <c r="Z953" s="145"/>
    </row>
    <row r="954" customFormat="false" ht="15.75" hidden="false" customHeight="true" outlineLevel="0" collapsed="false">
      <c r="A954" s="145"/>
      <c r="B954" s="145"/>
      <c r="C954" s="145"/>
      <c r="D954" s="145"/>
      <c r="E954" s="145"/>
      <c r="F954" s="145"/>
      <c r="G954" s="145"/>
      <c r="H954" s="145"/>
      <c r="I954" s="145"/>
      <c r="J954" s="145"/>
      <c r="K954" s="145"/>
      <c r="L954" s="145"/>
      <c r="M954" s="145"/>
      <c r="N954" s="145"/>
      <c r="O954" s="145"/>
      <c r="P954" s="145"/>
      <c r="Q954" s="145"/>
      <c r="R954" s="145"/>
      <c r="S954" s="145"/>
      <c r="T954" s="145"/>
      <c r="U954" s="145"/>
      <c r="V954" s="145"/>
      <c r="W954" s="145"/>
      <c r="X954" s="145"/>
      <c r="Y954" s="145"/>
      <c r="Z954" s="145"/>
    </row>
    <row r="955" customFormat="false" ht="15.75" hidden="false" customHeight="true" outlineLevel="0" collapsed="false">
      <c r="A955" s="145"/>
      <c r="B955" s="145"/>
      <c r="C955" s="145"/>
      <c r="D955" s="145"/>
      <c r="E955" s="145"/>
      <c r="F955" s="145"/>
      <c r="G955" s="145"/>
      <c r="H955" s="145"/>
      <c r="I955" s="145"/>
      <c r="J955" s="145"/>
      <c r="K955" s="145"/>
      <c r="L955" s="145"/>
      <c r="M955" s="145"/>
      <c r="N955" s="145"/>
      <c r="O955" s="145"/>
      <c r="P955" s="145"/>
      <c r="Q955" s="145"/>
      <c r="R955" s="145"/>
      <c r="S955" s="145"/>
      <c r="T955" s="145"/>
      <c r="U955" s="145"/>
      <c r="V955" s="145"/>
      <c r="W955" s="145"/>
      <c r="X955" s="145"/>
      <c r="Y955" s="145"/>
      <c r="Z955" s="145"/>
    </row>
    <row r="956" customFormat="false" ht="15.75" hidden="false" customHeight="true" outlineLevel="0" collapsed="false">
      <c r="A956" s="145"/>
      <c r="B956" s="145"/>
      <c r="C956" s="145"/>
      <c r="D956" s="145"/>
      <c r="E956" s="145"/>
      <c r="F956" s="145"/>
      <c r="G956" s="145"/>
      <c r="H956" s="145"/>
      <c r="I956" s="145"/>
      <c r="J956" s="145"/>
      <c r="K956" s="145"/>
      <c r="L956" s="145"/>
      <c r="M956" s="145"/>
      <c r="N956" s="145"/>
      <c r="O956" s="145"/>
      <c r="P956" s="145"/>
      <c r="Q956" s="145"/>
      <c r="R956" s="145"/>
      <c r="S956" s="145"/>
      <c r="T956" s="145"/>
      <c r="U956" s="145"/>
      <c r="V956" s="145"/>
      <c r="W956" s="145"/>
      <c r="X956" s="145"/>
      <c r="Y956" s="145"/>
      <c r="Z956" s="145"/>
    </row>
    <row r="957" customFormat="false" ht="15.75" hidden="false" customHeight="true" outlineLevel="0" collapsed="false">
      <c r="A957" s="145"/>
      <c r="B957" s="145"/>
      <c r="C957" s="145"/>
      <c r="D957" s="145"/>
      <c r="E957" s="145"/>
      <c r="F957" s="145"/>
      <c r="G957" s="145"/>
      <c r="H957" s="145"/>
      <c r="I957" s="145"/>
      <c r="J957" s="145"/>
      <c r="K957" s="145"/>
      <c r="L957" s="145"/>
      <c r="M957" s="145"/>
      <c r="N957" s="145"/>
      <c r="O957" s="145"/>
      <c r="P957" s="145"/>
      <c r="Q957" s="145"/>
      <c r="R957" s="145"/>
      <c r="S957" s="145"/>
      <c r="T957" s="145"/>
      <c r="U957" s="145"/>
      <c r="V957" s="145"/>
      <c r="W957" s="145"/>
      <c r="X957" s="145"/>
      <c r="Y957" s="145"/>
      <c r="Z957" s="145"/>
    </row>
    <row r="958" customFormat="false" ht="15.75" hidden="false" customHeight="true" outlineLevel="0" collapsed="false">
      <c r="A958" s="145"/>
      <c r="B958" s="145"/>
      <c r="C958" s="145"/>
      <c r="D958" s="145"/>
      <c r="E958" s="145"/>
      <c r="F958" s="145"/>
      <c r="G958" s="145"/>
      <c r="H958" s="145"/>
      <c r="I958" s="145"/>
      <c r="J958" s="145"/>
      <c r="K958" s="145"/>
      <c r="L958" s="145"/>
      <c r="M958" s="145"/>
      <c r="N958" s="145"/>
      <c r="O958" s="145"/>
      <c r="P958" s="145"/>
      <c r="Q958" s="145"/>
      <c r="R958" s="145"/>
      <c r="S958" s="145"/>
      <c r="T958" s="145"/>
      <c r="U958" s="145"/>
      <c r="V958" s="145"/>
      <c r="W958" s="145"/>
      <c r="X958" s="145"/>
      <c r="Y958" s="145"/>
      <c r="Z958" s="145"/>
    </row>
    <row r="959" customFormat="false" ht="15.75" hidden="false" customHeight="true" outlineLevel="0" collapsed="false">
      <c r="A959" s="145"/>
      <c r="B959" s="145"/>
      <c r="C959" s="145"/>
      <c r="D959" s="145"/>
      <c r="E959" s="145"/>
      <c r="F959" s="145"/>
      <c r="G959" s="145"/>
      <c r="H959" s="145"/>
      <c r="I959" s="145"/>
      <c r="J959" s="145"/>
      <c r="K959" s="145"/>
      <c r="L959" s="145"/>
      <c r="M959" s="145"/>
      <c r="N959" s="145"/>
      <c r="O959" s="145"/>
      <c r="P959" s="145"/>
      <c r="Q959" s="145"/>
      <c r="R959" s="145"/>
      <c r="S959" s="145"/>
      <c r="T959" s="145"/>
      <c r="U959" s="145"/>
      <c r="V959" s="145"/>
      <c r="W959" s="145"/>
      <c r="X959" s="145"/>
      <c r="Y959" s="145"/>
      <c r="Z959" s="145"/>
    </row>
    <row r="960" customFormat="false" ht="15.75" hidden="false" customHeight="true" outlineLevel="0" collapsed="false">
      <c r="A960" s="145"/>
      <c r="B960" s="145"/>
      <c r="C960" s="145"/>
      <c r="D960" s="145"/>
      <c r="E960" s="145"/>
      <c r="F960" s="145"/>
      <c r="G960" s="145"/>
      <c r="H960" s="145"/>
      <c r="I960" s="145"/>
      <c r="J960" s="145"/>
      <c r="K960" s="145"/>
      <c r="L960" s="145"/>
      <c r="M960" s="145"/>
      <c r="N960" s="145"/>
      <c r="O960" s="145"/>
      <c r="P960" s="145"/>
      <c r="Q960" s="145"/>
      <c r="R960" s="145"/>
      <c r="S960" s="145"/>
      <c r="T960" s="145"/>
      <c r="U960" s="145"/>
      <c r="V960" s="145"/>
      <c r="W960" s="145"/>
      <c r="X960" s="145"/>
      <c r="Y960" s="145"/>
      <c r="Z960" s="145"/>
    </row>
    <row r="961" customFormat="false" ht="15.75" hidden="false" customHeight="true" outlineLevel="0" collapsed="false">
      <c r="A961" s="145"/>
      <c r="B961" s="145"/>
      <c r="C961" s="145"/>
      <c r="D961" s="145"/>
      <c r="E961" s="145"/>
      <c r="F961" s="145"/>
      <c r="G961" s="145"/>
      <c r="H961" s="145"/>
      <c r="I961" s="145"/>
      <c r="J961" s="145"/>
      <c r="K961" s="145"/>
      <c r="L961" s="145"/>
      <c r="M961" s="145"/>
      <c r="N961" s="145"/>
      <c r="O961" s="145"/>
      <c r="P961" s="145"/>
      <c r="Q961" s="145"/>
      <c r="R961" s="145"/>
      <c r="S961" s="145"/>
      <c r="T961" s="145"/>
      <c r="U961" s="145"/>
      <c r="V961" s="145"/>
      <c r="W961" s="145"/>
      <c r="X961" s="145"/>
      <c r="Y961" s="145"/>
      <c r="Z961" s="145"/>
    </row>
    <row r="962" customFormat="false" ht="15.75" hidden="false" customHeight="true" outlineLevel="0" collapsed="false">
      <c r="A962" s="145"/>
      <c r="B962" s="145"/>
      <c r="C962" s="145"/>
      <c r="D962" s="145"/>
      <c r="E962" s="145"/>
      <c r="F962" s="145"/>
      <c r="G962" s="145"/>
      <c r="H962" s="145"/>
      <c r="I962" s="145"/>
      <c r="J962" s="145"/>
      <c r="K962" s="145"/>
      <c r="L962" s="145"/>
      <c r="M962" s="145"/>
      <c r="N962" s="145"/>
      <c r="O962" s="145"/>
      <c r="P962" s="145"/>
      <c r="Q962" s="145"/>
      <c r="R962" s="145"/>
      <c r="S962" s="145"/>
      <c r="T962" s="145"/>
      <c r="U962" s="145"/>
      <c r="V962" s="145"/>
      <c r="W962" s="145"/>
      <c r="X962" s="145"/>
      <c r="Y962" s="145"/>
      <c r="Z962" s="145"/>
    </row>
    <row r="963" customFormat="false" ht="15.75" hidden="false" customHeight="true" outlineLevel="0" collapsed="false">
      <c r="A963" s="145"/>
      <c r="B963" s="145"/>
      <c r="C963" s="145"/>
      <c r="D963" s="145"/>
      <c r="E963" s="145"/>
      <c r="F963" s="145"/>
      <c r="G963" s="145"/>
      <c r="H963" s="145"/>
      <c r="I963" s="145"/>
      <c r="J963" s="145"/>
      <c r="K963" s="145"/>
      <c r="L963" s="145"/>
      <c r="M963" s="145"/>
      <c r="N963" s="145"/>
      <c r="O963" s="145"/>
      <c r="P963" s="145"/>
      <c r="Q963" s="145"/>
      <c r="R963" s="145"/>
      <c r="S963" s="145"/>
      <c r="T963" s="145"/>
      <c r="U963" s="145"/>
      <c r="V963" s="145"/>
      <c r="W963" s="145"/>
      <c r="X963" s="145"/>
      <c r="Y963" s="145"/>
      <c r="Z963" s="145"/>
    </row>
    <row r="964" customFormat="false" ht="15.75" hidden="false" customHeight="true" outlineLevel="0" collapsed="false">
      <c r="A964" s="145"/>
      <c r="B964" s="145"/>
      <c r="C964" s="145"/>
      <c r="D964" s="145"/>
      <c r="E964" s="145"/>
      <c r="F964" s="145"/>
      <c r="G964" s="145"/>
      <c r="H964" s="145"/>
      <c r="I964" s="145"/>
      <c r="J964" s="145"/>
      <c r="K964" s="145"/>
      <c r="L964" s="145"/>
      <c r="M964" s="145"/>
      <c r="N964" s="145"/>
      <c r="O964" s="145"/>
      <c r="P964" s="145"/>
      <c r="Q964" s="145"/>
      <c r="R964" s="145"/>
      <c r="S964" s="145"/>
      <c r="T964" s="145"/>
      <c r="U964" s="145"/>
      <c r="V964" s="145"/>
      <c r="W964" s="145"/>
      <c r="X964" s="145"/>
      <c r="Y964" s="145"/>
      <c r="Z964" s="145"/>
    </row>
    <row r="965" customFormat="false" ht="15.75" hidden="false" customHeight="true" outlineLevel="0" collapsed="false">
      <c r="A965" s="145"/>
      <c r="B965" s="145"/>
      <c r="C965" s="145"/>
      <c r="D965" s="145"/>
      <c r="E965" s="145"/>
      <c r="F965" s="145"/>
      <c r="G965" s="145"/>
      <c r="H965" s="145"/>
      <c r="I965" s="145"/>
      <c r="J965" s="145"/>
      <c r="K965" s="145"/>
      <c r="L965" s="145"/>
      <c r="M965" s="145"/>
      <c r="N965" s="145"/>
      <c r="O965" s="145"/>
      <c r="P965" s="145"/>
      <c r="Q965" s="145"/>
      <c r="R965" s="145"/>
      <c r="S965" s="145"/>
      <c r="T965" s="145"/>
      <c r="U965" s="145"/>
      <c r="V965" s="145"/>
      <c r="W965" s="145"/>
      <c r="X965" s="145"/>
      <c r="Y965" s="145"/>
      <c r="Z965" s="145"/>
    </row>
    <row r="966" customFormat="false" ht="15.75" hidden="false" customHeight="true" outlineLevel="0" collapsed="false">
      <c r="A966" s="145"/>
      <c r="B966" s="145"/>
      <c r="C966" s="145"/>
      <c r="D966" s="145"/>
      <c r="E966" s="145"/>
      <c r="F966" s="145"/>
      <c r="G966" s="145"/>
      <c r="H966" s="145"/>
      <c r="I966" s="145"/>
      <c r="J966" s="145"/>
      <c r="K966" s="145"/>
      <c r="L966" s="145"/>
      <c r="M966" s="145"/>
      <c r="N966" s="145"/>
      <c r="O966" s="145"/>
      <c r="P966" s="145"/>
      <c r="Q966" s="145"/>
      <c r="R966" s="145"/>
      <c r="S966" s="145"/>
      <c r="T966" s="145"/>
      <c r="U966" s="145"/>
      <c r="V966" s="145"/>
      <c r="W966" s="145"/>
      <c r="X966" s="145"/>
      <c r="Y966" s="145"/>
      <c r="Z966" s="145"/>
    </row>
    <row r="967" customFormat="false" ht="15.75" hidden="false" customHeight="true" outlineLevel="0" collapsed="false">
      <c r="A967" s="145"/>
      <c r="B967" s="145"/>
      <c r="C967" s="145"/>
      <c r="D967" s="145"/>
      <c r="E967" s="145"/>
      <c r="F967" s="145"/>
      <c r="G967" s="145"/>
      <c r="H967" s="145"/>
      <c r="I967" s="145"/>
      <c r="J967" s="145"/>
      <c r="K967" s="145"/>
      <c r="L967" s="145"/>
      <c r="M967" s="145"/>
      <c r="N967" s="145"/>
      <c r="O967" s="145"/>
      <c r="P967" s="145"/>
      <c r="Q967" s="145"/>
      <c r="R967" s="145"/>
      <c r="S967" s="145"/>
      <c r="T967" s="145"/>
      <c r="U967" s="145"/>
      <c r="V967" s="145"/>
      <c r="W967" s="145"/>
      <c r="X967" s="145"/>
      <c r="Y967" s="145"/>
      <c r="Z967" s="145"/>
    </row>
    <row r="968" customFormat="false" ht="15.75" hidden="false" customHeight="true" outlineLevel="0" collapsed="false">
      <c r="A968" s="145"/>
      <c r="B968" s="145"/>
      <c r="C968" s="145"/>
      <c r="D968" s="145"/>
      <c r="E968" s="145"/>
      <c r="F968" s="145"/>
      <c r="G968" s="145"/>
      <c r="H968" s="145"/>
      <c r="I968" s="145"/>
      <c r="J968" s="145"/>
      <c r="K968" s="145"/>
      <c r="L968" s="145"/>
      <c r="M968" s="145"/>
      <c r="N968" s="145"/>
      <c r="O968" s="145"/>
      <c r="P968" s="145"/>
      <c r="Q968" s="145"/>
      <c r="R968" s="145"/>
      <c r="S968" s="145"/>
      <c r="T968" s="145"/>
      <c r="U968" s="145"/>
      <c r="V968" s="145"/>
      <c r="W968" s="145"/>
      <c r="X968" s="145"/>
      <c r="Y968" s="145"/>
      <c r="Z968" s="145"/>
    </row>
    <row r="969" customFormat="false" ht="15.75" hidden="false" customHeight="true" outlineLevel="0" collapsed="false">
      <c r="A969" s="145"/>
      <c r="B969" s="145"/>
      <c r="C969" s="145"/>
      <c r="D969" s="145"/>
      <c r="E969" s="145"/>
      <c r="F969" s="145"/>
      <c r="G969" s="145"/>
      <c r="H969" s="145"/>
      <c r="I969" s="145"/>
      <c r="J969" s="145"/>
      <c r="K969" s="145"/>
      <c r="L969" s="145"/>
      <c r="M969" s="145"/>
      <c r="N969" s="145"/>
      <c r="O969" s="145"/>
      <c r="P969" s="145"/>
      <c r="Q969" s="145"/>
      <c r="R969" s="145"/>
      <c r="S969" s="145"/>
      <c r="T969" s="145"/>
      <c r="U969" s="145"/>
      <c r="V969" s="145"/>
      <c r="W969" s="145"/>
      <c r="X969" s="145"/>
      <c r="Y969" s="145"/>
      <c r="Z969" s="145"/>
    </row>
    <row r="970" customFormat="false" ht="15.75" hidden="false" customHeight="true" outlineLevel="0" collapsed="false">
      <c r="A970" s="145"/>
      <c r="B970" s="145"/>
      <c r="C970" s="145"/>
      <c r="D970" s="145"/>
      <c r="E970" s="145"/>
      <c r="F970" s="145"/>
      <c r="G970" s="145"/>
      <c r="H970" s="145"/>
      <c r="I970" s="145"/>
      <c r="J970" s="145"/>
      <c r="K970" s="145"/>
      <c r="L970" s="145"/>
      <c r="M970" s="145"/>
      <c r="N970" s="145"/>
      <c r="O970" s="145"/>
      <c r="P970" s="145"/>
      <c r="Q970" s="145"/>
      <c r="R970" s="145"/>
      <c r="S970" s="145"/>
      <c r="T970" s="145"/>
      <c r="U970" s="145"/>
      <c r="V970" s="145"/>
      <c r="W970" s="145"/>
      <c r="X970" s="145"/>
      <c r="Y970" s="145"/>
      <c r="Z970" s="145"/>
    </row>
    <row r="971" customFormat="false" ht="15.75" hidden="false" customHeight="true" outlineLevel="0" collapsed="false">
      <c r="A971" s="145"/>
      <c r="B971" s="145"/>
      <c r="C971" s="145"/>
      <c r="D971" s="145"/>
      <c r="E971" s="145"/>
      <c r="F971" s="145"/>
      <c r="G971" s="145"/>
      <c r="H971" s="145"/>
      <c r="I971" s="145"/>
      <c r="J971" s="145"/>
      <c r="K971" s="145"/>
      <c r="L971" s="145"/>
      <c r="M971" s="145"/>
      <c r="N971" s="145"/>
      <c r="O971" s="145"/>
      <c r="P971" s="145"/>
      <c r="Q971" s="145"/>
      <c r="R971" s="145"/>
      <c r="S971" s="145"/>
      <c r="T971" s="145"/>
      <c r="U971" s="145"/>
      <c r="V971" s="145"/>
      <c r="W971" s="145"/>
      <c r="X971" s="145"/>
      <c r="Y971" s="145"/>
      <c r="Z971" s="145"/>
    </row>
    <row r="972" customFormat="false" ht="15.75" hidden="false" customHeight="true" outlineLevel="0" collapsed="false">
      <c r="A972" s="145"/>
      <c r="B972" s="145"/>
      <c r="C972" s="145"/>
      <c r="D972" s="145"/>
      <c r="E972" s="145"/>
      <c r="F972" s="145"/>
      <c r="G972" s="145"/>
      <c r="H972" s="145"/>
      <c r="I972" s="145"/>
      <c r="J972" s="145"/>
      <c r="K972" s="145"/>
      <c r="L972" s="145"/>
      <c r="M972" s="145"/>
      <c r="N972" s="145"/>
      <c r="O972" s="145"/>
      <c r="P972" s="145"/>
      <c r="Q972" s="145"/>
      <c r="R972" s="145"/>
      <c r="S972" s="145"/>
      <c r="T972" s="145"/>
      <c r="U972" s="145"/>
      <c r="V972" s="145"/>
      <c r="W972" s="145"/>
      <c r="X972" s="145"/>
      <c r="Y972" s="145"/>
      <c r="Z972" s="145"/>
    </row>
    <row r="973" customFormat="false" ht="15.75" hidden="false" customHeight="true" outlineLevel="0" collapsed="false">
      <c r="A973" s="145"/>
      <c r="B973" s="145"/>
      <c r="C973" s="145"/>
      <c r="D973" s="145"/>
      <c r="E973" s="145"/>
      <c r="F973" s="145"/>
      <c r="G973" s="145"/>
      <c r="H973" s="145"/>
      <c r="I973" s="145"/>
      <c r="J973" s="145"/>
      <c r="K973" s="145"/>
      <c r="L973" s="145"/>
      <c r="M973" s="145"/>
      <c r="N973" s="145"/>
      <c r="O973" s="145"/>
      <c r="P973" s="145"/>
      <c r="Q973" s="145"/>
      <c r="R973" s="145"/>
      <c r="S973" s="145"/>
      <c r="T973" s="145"/>
      <c r="U973" s="145"/>
      <c r="V973" s="145"/>
      <c r="W973" s="145"/>
      <c r="X973" s="145"/>
      <c r="Y973" s="145"/>
      <c r="Z973" s="145"/>
    </row>
    <row r="974" customFormat="false" ht="15.75" hidden="false" customHeight="true" outlineLevel="0" collapsed="false">
      <c r="A974" s="145"/>
      <c r="B974" s="145"/>
      <c r="C974" s="145"/>
      <c r="D974" s="145"/>
      <c r="E974" s="145"/>
      <c r="F974" s="145"/>
      <c r="G974" s="145"/>
      <c r="H974" s="145"/>
      <c r="I974" s="145"/>
      <c r="J974" s="145"/>
      <c r="K974" s="145"/>
      <c r="L974" s="145"/>
      <c r="M974" s="145"/>
      <c r="N974" s="145"/>
      <c r="O974" s="145"/>
      <c r="P974" s="145"/>
      <c r="Q974" s="145"/>
      <c r="R974" s="145"/>
      <c r="S974" s="145"/>
      <c r="T974" s="145"/>
      <c r="U974" s="145"/>
      <c r="V974" s="145"/>
      <c r="W974" s="145"/>
      <c r="X974" s="145"/>
      <c r="Y974" s="145"/>
      <c r="Z974" s="145"/>
    </row>
    <row r="975" customFormat="false" ht="15.75" hidden="false" customHeight="true" outlineLevel="0" collapsed="false">
      <c r="A975" s="145"/>
      <c r="B975" s="145"/>
      <c r="C975" s="145"/>
      <c r="D975" s="145"/>
      <c r="E975" s="145"/>
      <c r="F975" s="145"/>
      <c r="G975" s="145"/>
      <c r="H975" s="145"/>
      <c r="I975" s="145"/>
      <c r="J975" s="145"/>
      <c r="K975" s="145"/>
      <c r="L975" s="145"/>
      <c r="M975" s="145"/>
      <c r="N975" s="145"/>
      <c r="O975" s="145"/>
      <c r="P975" s="145"/>
      <c r="Q975" s="145"/>
      <c r="R975" s="145"/>
      <c r="S975" s="145"/>
      <c r="T975" s="145"/>
      <c r="U975" s="145"/>
      <c r="V975" s="145"/>
      <c r="W975" s="145"/>
      <c r="X975" s="145"/>
      <c r="Y975" s="145"/>
      <c r="Z975" s="145"/>
    </row>
    <row r="976" customFormat="false" ht="15.75" hidden="false" customHeight="true" outlineLevel="0" collapsed="false">
      <c r="A976" s="145"/>
      <c r="B976" s="145"/>
      <c r="C976" s="145"/>
      <c r="D976" s="145"/>
      <c r="E976" s="145"/>
      <c r="F976" s="145"/>
      <c r="G976" s="145"/>
      <c r="H976" s="145"/>
      <c r="I976" s="145"/>
      <c r="J976" s="145"/>
      <c r="K976" s="145"/>
      <c r="L976" s="145"/>
      <c r="M976" s="145"/>
      <c r="N976" s="145"/>
      <c r="O976" s="145"/>
      <c r="P976" s="145"/>
      <c r="Q976" s="145"/>
      <c r="R976" s="145"/>
      <c r="S976" s="145"/>
      <c r="T976" s="145"/>
      <c r="U976" s="145"/>
      <c r="V976" s="145"/>
      <c r="W976" s="145"/>
      <c r="X976" s="145"/>
      <c r="Y976" s="145"/>
      <c r="Z976" s="145"/>
    </row>
    <row r="977" customFormat="false" ht="15.75" hidden="false" customHeight="true" outlineLevel="0" collapsed="false">
      <c r="A977" s="145"/>
      <c r="B977" s="145"/>
      <c r="C977" s="145"/>
      <c r="D977" s="145"/>
      <c r="E977" s="145"/>
      <c r="F977" s="145"/>
      <c r="G977" s="145"/>
      <c r="H977" s="145"/>
      <c r="I977" s="145"/>
      <c r="J977" s="145"/>
      <c r="K977" s="145"/>
      <c r="L977" s="145"/>
      <c r="M977" s="145"/>
      <c r="N977" s="145"/>
      <c r="O977" s="145"/>
      <c r="P977" s="145"/>
      <c r="Q977" s="145"/>
      <c r="R977" s="145"/>
      <c r="S977" s="145"/>
      <c r="T977" s="145"/>
      <c r="U977" s="145"/>
      <c r="V977" s="145"/>
      <c r="W977" s="145"/>
      <c r="X977" s="145"/>
      <c r="Y977" s="145"/>
      <c r="Z977" s="145"/>
    </row>
    <row r="978" customFormat="false" ht="15.75" hidden="false" customHeight="true" outlineLevel="0" collapsed="false">
      <c r="A978" s="145"/>
      <c r="B978" s="145"/>
      <c r="C978" s="145"/>
      <c r="D978" s="145"/>
      <c r="E978" s="145"/>
      <c r="F978" s="145"/>
      <c r="G978" s="145"/>
      <c r="H978" s="145"/>
      <c r="I978" s="145"/>
      <c r="J978" s="145"/>
      <c r="K978" s="145"/>
      <c r="L978" s="145"/>
      <c r="M978" s="145"/>
      <c r="N978" s="145"/>
      <c r="O978" s="145"/>
      <c r="P978" s="145"/>
      <c r="Q978" s="145"/>
      <c r="R978" s="145"/>
      <c r="S978" s="145"/>
      <c r="T978" s="145"/>
      <c r="U978" s="145"/>
      <c r="V978" s="145"/>
      <c r="W978" s="145"/>
      <c r="X978" s="145"/>
      <c r="Y978" s="145"/>
      <c r="Z978" s="145"/>
    </row>
    <row r="979" customFormat="false" ht="15.75" hidden="false" customHeight="true" outlineLevel="0" collapsed="false">
      <c r="A979" s="145"/>
      <c r="B979" s="145"/>
      <c r="C979" s="145"/>
      <c r="D979" s="145"/>
      <c r="E979" s="145"/>
      <c r="F979" s="145"/>
      <c r="G979" s="145"/>
      <c r="H979" s="145"/>
      <c r="I979" s="145"/>
      <c r="J979" s="145"/>
      <c r="K979" s="145"/>
      <c r="L979" s="145"/>
      <c r="M979" s="145"/>
      <c r="N979" s="145"/>
      <c r="O979" s="145"/>
      <c r="P979" s="145"/>
      <c r="Q979" s="145"/>
      <c r="R979" s="145"/>
      <c r="S979" s="145"/>
      <c r="T979" s="145"/>
      <c r="U979" s="145"/>
      <c r="V979" s="145"/>
      <c r="W979" s="145"/>
      <c r="X979" s="145"/>
      <c r="Y979" s="145"/>
      <c r="Z979" s="145"/>
    </row>
    <row r="980" customFormat="false" ht="15.75" hidden="false" customHeight="true" outlineLevel="0" collapsed="false">
      <c r="A980" s="145"/>
      <c r="B980" s="145"/>
      <c r="C980" s="145"/>
      <c r="D980" s="145"/>
      <c r="E980" s="145"/>
      <c r="F980" s="145"/>
      <c r="G980" s="145"/>
      <c r="H980" s="145"/>
      <c r="I980" s="145"/>
      <c r="J980" s="145"/>
      <c r="K980" s="145"/>
      <c r="L980" s="145"/>
      <c r="M980" s="145"/>
      <c r="N980" s="145"/>
      <c r="O980" s="145"/>
      <c r="P980" s="145"/>
      <c r="Q980" s="145"/>
      <c r="R980" s="145"/>
      <c r="S980" s="145"/>
      <c r="T980" s="145"/>
      <c r="U980" s="145"/>
      <c r="V980" s="145"/>
      <c r="W980" s="145"/>
      <c r="X980" s="145"/>
      <c r="Y980" s="145"/>
      <c r="Z980" s="145"/>
    </row>
    <row r="981" customFormat="false" ht="15.75" hidden="false" customHeight="true" outlineLevel="0" collapsed="false">
      <c r="A981" s="145"/>
      <c r="B981" s="145"/>
      <c r="C981" s="145"/>
      <c r="D981" s="145"/>
      <c r="E981" s="145"/>
      <c r="F981" s="145"/>
      <c r="G981" s="145"/>
      <c r="H981" s="145"/>
      <c r="I981" s="145"/>
      <c r="J981" s="145"/>
      <c r="K981" s="145"/>
      <c r="L981" s="145"/>
      <c r="M981" s="145"/>
      <c r="N981" s="145"/>
      <c r="O981" s="145"/>
      <c r="P981" s="145"/>
      <c r="Q981" s="145"/>
      <c r="R981" s="145"/>
      <c r="S981" s="145"/>
      <c r="T981" s="145"/>
      <c r="U981" s="145"/>
      <c r="V981" s="145"/>
      <c r="W981" s="145"/>
      <c r="X981" s="145"/>
      <c r="Y981" s="145"/>
      <c r="Z981" s="145"/>
    </row>
    <row r="982" customFormat="false" ht="15.75" hidden="false" customHeight="true" outlineLevel="0" collapsed="false">
      <c r="A982" s="145"/>
      <c r="B982" s="145"/>
      <c r="C982" s="145"/>
      <c r="D982" s="145"/>
      <c r="E982" s="145"/>
      <c r="F982" s="145"/>
      <c r="G982" s="145"/>
      <c r="H982" s="145"/>
      <c r="I982" s="145"/>
      <c r="J982" s="145"/>
      <c r="K982" s="145"/>
      <c r="L982" s="145"/>
      <c r="M982" s="145"/>
      <c r="N982" s="145"/>
      <c r="O982" s="145"/>
      <c r="P982" s="145"/>
      <c r="Q982" s="145"/>
      <c r="R982" s="145"/>
      <c r="S982" s="145"/>
      <c r="T982" s="145"/>
      <c r="U982" s="145"/>
      <c r="V982" s="145"/>
      <c r="W982" s="145"/>
      <c r="X982" s="145"/>
      <c r="Y982" s="145"/>
      <c r="Z982" s="145"/>
    </row>
    <row r="983" customFormat="false" ht="15.75" hidden="false" customHeight="true" outlineLevel="0" collapsed="false">
      <c r="A983" s="145"/>
      <c r="B983" s="145"/>
      <c r="C983" s="145"/>
      <c r="D983" s="145"/>
      <c r="E983" s="145"/>
      <c r="F983" s="145"/>
      <c r="G983" s="145"/>
      <c r="H983" s="145"/>
      <c r="I983" s="145"/>
      <c r="J983" s="145"/>
      <c r="K983" s="145"/>
      <c r="L983" s="145"/>
      <c r="M983" s="145"/>
      <c r="N983" s="145"/>
      <c r="O983" s="145"/>
      <c r="P983" s="145"/>
      <c r="Q983" s="145"/>
      <c r="R983" s="145"/>
      <c r="S983" s="145"/>
      <c r="T983" s="145"/>
      <c r="U983" s="145"/>
      <c r="V983" s="145"/>
      <c r="W983" s="145"/>
      <c r="X983" s="145"/>
      <c r="Y983" s="145"/>
      <c r="Z983" s="145"/>
    </row>
    <row r="984" customFormat="false" ht="15.75" hidden="false" customHeight="true" outlineLevel="0" collapsed="false">
      <c r="A984" s="145"/>
      <c r="B984" s="145"/>
      <c r="C984" s="145"/>
      <c r="D984" s="145"/>
      <c r="E984" s="145"/>
      <c r="F984" s="145"/>
      <c r="G984" s="145"/>
      <c r="H984" s="145"/>
      <c r="I984" s="145"/>
      <c r="J984" s="145"/>
      <c r="K984" s="145"/>
      <c r="L984" s="145"/>
      <c r="M984" s="145"/>
      <c r="N984" s="145"/>
      <c r="O984" s="145"/>
      <c r="P984" s="145"/>
      <c r="Q984" s="145"/>
      <c r="R984" s="145"/>
      <c r="S984" s="145"/>
      <c r="T984" s="145"/>
      <c r="U984" s="145"/>
      <c r="V984" s="145"/>
      <c r="W984" s="145"/>
      <c r="X984" s="145"/>
      <c r="Y984" s="145"/>
      <c r="Z984" s="145"/>
    </row>
    <row r="985" customFormat="false" ht="15.75" hidden="false" customHeight="true" outlineLevel="0" collapsed="false">
      <c r="A985" s="145"/>
      <c r="B985" s="145"/>
      <c r="C985" s="145"/>
      <c r="D985" s="145"/>
      <c r="E985" s="145"/>
      <c r="F985" s="145"/>
      <c r="G985" s="145"/>
      <c r="H985" s="145"/>
      <c r="I985" s="145"/>
      <c r="J985" s="145"/>
      <c r="K985" s="145"/>
      <c r="L985" s="145"/>
      <c r="M985" s="145"/>
      <c r="N985" s="145"/>
      <c r="O985" s="145"/>
      <c r="P985" s="145"/>
      <c r="Q985" s="145"/>
      <c r="R985" s="145"/>
      <c r="S985" s="145"/>
      <c r="T985" s="145"/>
      <c r="U985" s="145"/>
      <c r="V985" s="145"/>
      <c r="W985" s="145"/>
      <c r="X985" s="145"/>
      <c r="Y985" s="145"/>
      <c r="Z985" s="145"/>
    </row>
    <row r="986" customFormat="false" ht="15.75" hidden="false" customHeight="true" outlineLevel="0" collapsed="false">
      <c r="A986" s="145"/>
      <c r="B986" s="145"/>
      <c r="C986" s="145"/>
      <c r="D986" s="145"/>
      <c r="E986" s="145"/>
      <c r="F986" s="145"/>
      <c r="G986" s="145"/>
      <c r="H986" s="145"/>
      <c r="I986" s="145"/>
      <c r="J986" s="145"/>
      <c r="K986" s="145"/>
      <c r="L986" s="145"/>
      <c r="M986" s="145"/>
      <c r="N986" s="145"/>
      <c r="O986" s="145"/>
      <c r="P986" s="145"/>
      <c r="Q986" s="145"/>
      <c r="R986" s="145"/>
      <c r="S986" s="145"/>
      <c r="T986" s="145"/>
      <c r="U986" s="145"/>
      <c r="V986" s="145"/>
      <c r="W986" s="145"/>
      <c r="X986" s="145"/>
      <c r="Y986" s="145"/>
      <c r="Z986" s="145"/>
    </row>
    <row r="987" customFormat="false" ht="15.75" hidden="false" customHeight="true" outlineLevel="0" collapsed="false">
      <c r="A987" s="145"/>
      <c r="B987" s="145"/>
      <c r="C987" s="145"/>
      <c r="D987" s="145"/>
      <c r="E987" s="145"/>
      <c r="F987" s="145"/>
      <c r="G987" s="145"/>
      <c r="H987" s="145"/>
      <c r="I987" s="145"/>
      <c r="J987" s="145"/>
      <c r="K987" s="145"/>
      <c r="L987" s="145"/>
      <c r="M987" s="145"/>
      <c r="N987" s="145"/>
      <c r="O987" s="145"/>
      <c r="P987" s="145"/>
      <c r="Q987" s="145"/>
      <c r="R987" s="145"/>
      <c r="S987" s="145"/>
      <c r="T987" s="145"/>
      <c r="U987" s="145"/>
      <c r="V987" s="145"/>
      <c r="W987" s="145"/>
      <c r="X987" s="145"/>
      <c r="Y987" s="145"/>
      <c r="Z987" s="145"/>
    </row>
    <row r="988" customFormat="false" ht="15.75" hidden="false" customHeight="true" outlineLevel="0" collapsed="false">
      <c r="A988" s="145"/>
      <c r="B988" s="145"/>
      <c r="C988" s="145"/>
      <c r="D988" s="145"/>
      <c r="E988" s="145"/>
      <c r="F988" s="145"/>
      <c r="G988" s="145"/>
      <c r="H988" s="145"/>
      <c r="I988" s="145"/>
      <c r="J988" s="145"/>
      <c r="K988" s="145"/>
      <c r="L988" s="145"/>
      <c r="M988" s="145"/>
      <c r="N988" s="145"/>
      <c r="O988" s="145"/>
      <c r="P988" s="145"/>
      <c r="Q988" s="145"/>
      <c r="R988" s="145"/>
      <c r="S988" s="145"/>
      <c r="T988" s="145"/>
      <c r="U988" s="145"/>
      <c r="V988" s="145"/>
      <c r="W988" s="145"/>
      <c r="X988" s="145"/>
      <c r="Y988" s="145"/>
      <c r="Z988" s="145"/>
    </row>
    <row r="989" customFormat="false" ht="15.75" hidden="false" customHeight="true" outlineLevel="0" collapsed="false">
      <c r="A989" s="145"/>
      <c r="B989" s="145"/>
      <c r="C989" s="145"/>
      <c r="D989" s="145"/>
      <c r="E989" s="145"/>
      <c r="F989" s="145"/>
      <c r="G989" s="145"/>
      <c r="H989" s="145"/>
      <c r="I989" s="145"/>
      <c r="J989" s="145"/>
      <c r="K989" s="145"/>
      <c r="L989" s="145"/>
      <c r="M989" s="145"/>
      <c r="N989" s="145"/>
      <c r="O989" s="145"/>
      <c r="P989" s="145"/>
      <c r="Q989" s="145"/>
      <c r="R989" s="145"/>
      <c r="S989" s="145"/>
      <c r="T989" s="145"/>
      <c r="U989" s="145"/>
      <c r="V989" s="145"/>
      <c r="W989" s="145"/>
      <c r="X989" s="145"/>
      <c r="Y989" s="145"/>
      <c r="Z989" s="145"/>
    </row>
    <row r="990" customFormat="false" ht="15.75" hidden="false" customHeight="true" outlineLevel="0" collapsed="false">
      <c r="A990" s="145"/>
      <c r="B990" s="145"/>
      <c r="C990" s="145"/>
      <c r="D990" s="145"/>
      <c r="E990" s="145"/>
      <c r="F990" s="145"/>
      <c r="G990" s="145"/>
      <c r="H990" s="145"/>
      <c r="I990" s="145"/>
      <c r="J990" s="145"/>
      <c r="K990" s="145"/>
      <c r="L990" s="145"/>
      <c r="M990" s="145"/>
      <c r="N990" s="145"/>
      <c r="O990" s="145"/>
      <c r="P990" s="145"/>
      <c r="Q990" s="145"/>
      <c r="R990" s="145"/>
      <c r="S990" s="145"/>
      <c r="T990" s="145"/>
      <c r="U990" s="145"/>
      <c r="V990" s="145"/>
      <c r="W990" s="145"/>
      <c r="X990" s="145"/>
      <c r="Y990" s="145"/>
      <c r="Z990" s="145"/>
    </row>
    <row r="991" customFormat="false" ht="15.75" hidden="false" customHeight="true" outlineLevel="0" collapsed="false">
      <c r="A991" s="145"/>
      <c r="B991" s="145"/>
      <c r="C991" s="145"/>
      <c r="D991" s="145"/>
      <c r="E991" s="145"/>
      <c r="F991" s="145"/>
      <c r="G991" s="145"/>
      <c r="H991" s="145"/>
      <c r="I991" s="145"/>
      <c r="J991" s="145"/>
      <c r="K991" s="145"/>
      <c r="L991" s="145"/>
      <c r="M991" s="145"/>
      <c r="N991" s="145"/>
      <c r="O991" s="145"/>
      <c r="P991" s="145"/>
      <c r="Q991" s="145"/>
      <c r="R991" s="145"/>
      <c r="S991" s="145"/>
      <c r="T991" s="145"/>
      <c r="U991" s="145"/>
      <c r="V991" s="145"/>
      <c r="W991" s="145"/>
      <c r="X991" s="145"/>
      <c r="Y991" s="145"/>
      <c r="Z991" s="145"/>
    </row>
    <row r="992" customFormat="false" ht="15.75" hidden="false" customHeight="true" outlineLevel="0" collapsed="false">
      <c r="A992" s="145"/>
      <c r="B992" s="145"/>
      <c r="C992" s="145"/>
      <c r="D992" s="145"/>
      <c r="E992" s="145"/>
      <c r="F992" s="145"/>
      <c r="G992" s="145"/>
      <c r="H992" s="145"/>
      <c r="I992" s="145"/>
      <c r="J992" s="145"/>
      <c r="K992" s="145"/>
      <c r="L992" s="145"/>
      <c r="M992" s="145"/>
      <c r="N992" s="145"/>
      <c r="O992" s="145"/>
      <c r="P992" s="145"/>
      <c r="Q992" s="145"/>
      <c r="R992" s="145"/>
      <c r="S992" s="145"/>
      <c r="T992" s="145"/>
      <c r="U992" s="145"/>
      <c r="V992" s="145"/>
      <c r="W992" s="145"/>
      <c r="X992" s="145"/>
      <c r="Y992" s="145"/>
      <c r="Z992" s="145"/>
    </row>
    <row r="993" customFormat="false" ht="15.75" hidden="false" customHeight="true" outlineLevel="0" collapsed="false">
      <c r="A993" s="145"/>
      <c r="B993" s="145"/>
      <c r="C993" s="145"/>
      <c r="D993" s="145"/>
      <c r="E993" s="145"/>
      <c r="F993" s="145"/>
      <c r="G993" s="145"/>
      <c r="H993" s="145"/>
      <c r="I993" s="145"/>
      <c r="J993" s="145"/>
      <c r="K993" s="145"/>
      <c r="L993" s="145"/>
      <c r="M993" s="145"/>
      <c r="N993" s="145"/>
      <c r="O993" s="145"/>
      <c r="P993" s="145"/>
      <c r="Q993" s="145"/>
      <c r="R993" s="145"/>
      <c r="S993" s="145"/>
      <c r="T993" s="145"/>
      <c r="U993" s="145"/>
      <c r="V993" s="145"/>
      <c r="W993" s="145"/>
      <c r="X993" s="145"/>
      <c r="Y993" s="145"/>
      <c r="Z993" s="145"/>
    </row>
    <row r="994" customFormat="false" ht="15.75" hidden="false" customHeight="true" outlineLevel="0" collapsed="false">
      <c r="A994" s="145"/>
      <c r="B994" s="145"/>
      <c r="C994" s="145"/>
      <c r="D994" s="145"/>
      <c r="E994" s="145"/>
      <c r="F994" s="145"/>
      <c r="G994" s="145"/>
      <c r="H994" s="145"/>
      <c r="I994" s="145"/>
      <c r="J994" s="145"/>
      <c r="K994" s="145"/>
      <c r="L994" s="145"/>
      <c r="M994" s="145"/>
      <c r="N994" s="145"/>
      <c r="O994" s="145"/>
      <c r="P994" s="145"/>
      <c r="Q994" s="145"/>
      <c r="R994" s="145"/>
      <c r="S994" s="145"/>
      <c r="T994" s="145"/>
      <c r="U994" s="145"/>
      <c r="V994" s="145"/>
      <c r="W994" s="145"/>
      <c r="X994" s="145"/>
      <c r="Y994" s="145"/>
      <c r="Z994" s="145"/>
    </row>
    <row r="995" customFormat="false" ht="15.75" hidden="false" customHeight="true" outlineLevel="0" collapsed="false">
      <c r="A995" s="145"/>
      <c r="B995" s="145"/>
      <c r="C995" s="145"/>
      <c r="D995" s="145"/>
      <c r="E995" s="145"/>
      <c r="F995" s="145"/>
      <c r="G995" s="145"/>
      <c r="H995" s="145"/>
      <c r="I995" s="145"/>
      <c r="J995" s="145"/>
      <c r="K995" s="145"/>
      <c r="L995" s="145"/>
      <c r="M995" s="145"/>
      <c r="N995" s="145"/>
      <c r="O995" s="145"/>
      <c r="P995" s="145"/>
      <c r="Q995" s="145"/>
      <c r="R995" s="145"/>
      <c r="S995" s="145"/>
      <c r="T995" s="145"/>
      <c r="U995" s="145"/>
      <c r="V995" s="145"/>
      <c r="W995" s="145"/>
      <c r="X995" s="145"/>
      <c r="Y995" s="145"/>
      <c r="Z995" s="145"/>
    </row>
    <row r="996" customFormat="false" ht="15.75" hidden="false" customHeight="true" outlineLevel="0" collapsed="false">
      <c r="A996" s="145"/>
      <c r="B996" s="145"/>
      <c r="C996" s="145"/>
      <c r="D996" s="145"/>
      <c r="E996" s="145"/>
      <c r="F996" s="145"/>
      <c r="G996" s="145"/>
      <c r="H996" s="145"/>
      <c r="I996" s="145"/>
      <c r="J996" s="145"/>
      <c r="K996" s="145"/>
      <c r="L996" s="145"/>
      <c r="M996" s="145"/>
      <c r="N996" s="145"/>
      <c r="O996" s="145"/>
      <c r="P996" s="145"/>
      <c r="Q996" s="145"/>
      <c r="R996" s="145"/>
      <c r="S996" s="145"/>
      <c r="T996" s="145"/>
      <c r="U996" s="145"/>
      <c r="V996" s="145"/>
      <c r="W996" s="145"/>
      <c r="X996" s="145"/>
      <c r="Y996" s="145"/>
      <c r="Z996" s="145"/>
    </row>
    <row r="997" customFormat="false" ht="15.75" hidden="false" customHeight="true" outlineLevel="0" collapsed="false">
      <c r="A997" s="145"/>
      <c r="B997" s="145"/>
      <c r="C997" s="145"/>
      <c r="D997" s="145"/>
      <c r="E997" s="145"/>
      <c r="F997" s="145"/>
      <c r="G997" s="145"/>
      <c r="H997" s="145"/>
      <c r="I997" s="145"/>
      <c r="J997" s="145"/>
      <c r="K997" s="145"/>
      <c r="L997" s="145"/>
      <c r="M997" s="145"/>
      <c r="N997" s="145"/>
      <c r="O997" s="145"/>
      <c r="P997" s="145"/>
      <c r="Q997" s="145"/>
      <c r="R997" s="145"/>
      <c r="S997" s="145"/>
      <c r="T997" s="145"/>
      <c r="U997" s="145"/>
      <c r="V997" s="145"/>
      <c r="W997" s="145"/>
      <c r="X997" s="145"/>
      <c r="Y997" s="145"/>
      <c r="Z997" s="145"/>
    </row>
    <row r="998" customFormat="false" ht="15.75" hidden="false" customHeight="true" outlineLevel="0" collapsed="false">
      <c r="A998" s="145"/>
      <c r="B998" s="145"/>
      <c r="C998" s="145"/>
      <c r="D998" s="145"/>
      <c r="E998" s="145"/>
      <c r="F998" s="145"/>
      <c r="G998" s="145"/>
      <c r="H998" s="145"/>
      <c r="I998" s="145"/>
      <c r="J998" s="145"/>
      <c r="K998" s="145"/>
      <c r="L998" s="145"/>
      <c r="M998" s="145"/>
      <c r="N998" s="145"/>
      <c r="O998" s="145"/>
      <c r="P998" s="145"/>
      <c r="Q998" s="145"/>
      <c r="R998" s="145"/>
      <c r="S998" s="145"/>
      <c r="T998" s="145"/>
      <c r="U998" s="145"/>
      <c r="V998" s="145"/>
      <c r="W998" s="145"/>
      <c r="X998" s="145"/>
      <c r="Y998" s="145"/>
      <c r="Z998" s="145"/>
    </row>
    <row r="999" customFormat="false" ht="15.75" hidden="false" customHeight="true" outlineLevel="0" collapsed="false">
      <c r="A999" s="145"/>
      <c r="B999" s="145"/>
      <c r="C999" s="145"/>
      <c r="D999" s="145"/>
      <c r="E999" s="145"/>
      <c r="F999" s="145"/>
      <c r="G999" s="145"/>
      <c r="H999" s="145"/>
      <c r="I999" s="145"/>
      <c r="J999" s="145"/>
      <c r="K999" s="145"/>
      <c r="L999" s="145"/>
      <c r="M999" s="145"/>
      <c r="N999" s="145"/>
      <c r="O999" s="145"/>
      <c r="P999" s="145"/>
      <c r="Q999" s="145"/>
      <c r="R999" s="145"/>
      <c r="S999" s="145"/>
      <c r="T999" s="145"/>
      <c r="U999" s="145"/>
      <c r="V999" s="145"/>
      <c r="W999" s="145"/>
      <c r="X999" s="145"/>
      <c r="Y999" s="145"/>
      <c r="Z999" s="145"/>
    </row>
    <row r="1000" customFormat="false" ht="15.75" hidden="false" customHeight="true" outlineLevel="0" collapsed="false">
      <c r="A1000" s="145"/>
      <c r="B1000" s="145"/>
      <c r="C1000" s="145"/>
      <c r="D1000" s="145"/>
      <c r="E1000" s="145"/>
      <c r="F1000" s="145"/>
      <c r="G1000" s="145"/>
      <c r="H1000" s="145"/>
      <c r="I1000" s="145"/>
      <c r="J1000" s="145"/>
      <c r="K1000" s="145"/>
      <c r="L1000" s="145"/>
      <c r="M1000" s="145"/>
      <c r="N1000" s="145"/>
      <c r="O1000" s="145"/>
      <c r="P1000" s="145"/>
      <c r="Q1000" s="145"/>
      <c r="R1000" s="145"/>
      <c r="S1000" s="145"/>
      <c r="T1000" s="145"/>
      <c r="U1000" s="145"/>
      <c r="V1000" s="145"/>
      <c r="W1000" s="145"/>
      <c r="X1000" s="145"/>
      <c r="Y1000" s="145"/>
      <c r="Z1000" s="145"/>
    </row>
  </sheetData>
  <mergeCells count="20">
    <mergeCell ref="B1:D5"/>
    <mergeCell ref="B8:C8"/>
    <mergeCell ref="E8:F8"/>
    <mergeCell ref="B9:C9"/>
    <mergeCell ref="E9:F9"/>
    <mergeCell ref="B10:C10"/>
    <mergeCell ref="E10:F10"/>
    <mergeCell ref="B11:C11"/>
    <mergeCell ref="E11:F11"/>
    <mergeCell ref="B14:C14"/>
    <mergeCell ref="E14:F14"/>
    <mergeCell ref="B15:C15"/>
    <mergeCell ref="E15:F15"/>
    <mergeCell ref="B16:C16"/>
    <mergeCell ref="E16:F16"/>
    <mergeCell ref="B17:C17"/>
    <mergeCell ref="E17:F17"/>
    <mergeCell ref="C41:D41"/>
    <mergeCell ref="E41:F41"/>
    <mergeCell ref="D61:F62"/>
  </mergeCells>
  <conditionalFormatting sqref="B55:B62">
    <cfRule type="cellIs" priority="2" operator="equal" aboveAverage="0" equalAverage="0" bottom="0" percent="0" rank="0" text="" dxfId="0">
      <formula>"Incomplete"</formula>
    </cfRule>
  </conditionalFormatting>
  <conditionalFormatting sqref="B55:B62">
    <cfRule type="cellIs" priority="3" operator="equal" aboveAverage="0" equalAverage="0" bottom="0" percent="0" rank="0" text="" dxfId="1">
      <formula>"Not Applicable"</formula>
    </cfRule>
  </conditionalFormatting>
  <conditionalFormatting sqref="B55:B62">
    <cfRule type="cellIs" priority="4" operator="equal" aboveAverage="0" equalAverage="0" bottom="0" percent="0" rank="0" text="" dxfId="2">
      <formula>"Complete"</formula>
    </cfRule>
  </conditionalFormatting>
  <conditionalFormatting sqref="B55:B62">
    <cfRule type="cellIs" priority="5" operator="equal" aboveAverage="0" equalAverage="0" bottom="0" percent="0" rank="0" text="" dxfId="2">
      <formula>"Complete and Reviewed"</formula>
    </cfRule>
  </conditionalFormatting>
  <conditionalFormatting sqref="D61">
    <cfRule type="expression" priority="6" aboveAverage="0" equalAverage="0" bottom="0" percent="0" rank="0" text="" dxfId="3">
      <formula>LEN(TRIM(D61))&gt;0</formula>
    </cfRule>
  </conditionalFormatting>
  <dataValidations count="5">
    <dataValidation allowBlank="true" errorStyle="stop" operator="between" showDropDown="false" showErrorMessage="true" showInputMessage="false" sqref="F52" type="list">
      <formula1>'Data Validation'!$V$2:$V$3</formula1>
      <formula2>0</formula2>
    </dataValidation>
    <dataValidation allowBlank="true" errorStyle="stop" operator="between" prompt="Invalid Date Selection - Please input a date greater than today's date and within ten years.&#10;" showDropDown="false" showErrorMessage="true" showInputMessage="true" sqref="B17" type="date">
      <formula1>TODAY()-(365*30)</formula1>
      <formula2>TODAY()+(365*30)</formula2>
    </dataValidation>
    <dataValidation allowBlank="true" errorStyle="stop" operator="between" showDropDown="false" showErrorMessage="true" showInputMessage="false" sqref="F49" type="list">
      <formula1>'Data Validation'!$T$2:$T$5</formula1>
      <formula2>0</formula2>
    </dataValidation>
    <dataValidation allowBlank="true" errorStyle="stop" operator="between" showDropDown="false" showErrorMessage="false" showInputMessage="false" sqref="E11:E12 F12" type="list">
      <formula1>Commodities</formula1>
      <formula2>0</formula2>
    </dataValidation>
    <dataValidation allowBlank="true" errorStyle="stop" operator="between" prompt="Invalid Date Selection - Please input a date greater than today's date and within ten years.&#10;" showDropDown="false" showErrorMessage="true" showInputMessage="true" sqref="E17" type="date">
      <formula1>TODAY()</formula1>
      <formula2>TODAY()+(365*11)</formula2>
    </dataValidation>
  </dataValidations>
  <hyperlinks>
    <hyperlink ref="A20" location="'Components and Materials'!A1" display="Components"/>
    <hyperlink ref="A21" location="null!A1" display="Manufacturing"/>
    <hyperlink ref="A22" location="Packaging!A1" display="Packaging"/>
    <hyperlink ref="A23" location="Freight!A1" display="Freight"/>
  </hyperlinks>
  <printOptions headings="false" gridLines="false" gridLinesSet="true" horizontalCentered="true" verticalCentered="false"/>
  <pageMargins left="0" right="0" top="0.354166666666667" bottom="0"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2" min="1" style="0" width="12.57"/>
    <col collapsed="false" customWidth="true" hidden="false" outlineLevel="0" max="3" min="3" style="0" width="16.57"/>
    <col collapsed="false" customWidth="true" hidden="false" outlineLevel="0" max="4" min="4" style="0" width="24.87"/>
    <col collapsed="false" customWidth="true" hidden="false" outlineLevel="0" max="5" min="5" style="0" width="24.57"/>
    <col collapsed="false" customWidth="true" hidden="false" outlineLevel="0" max="6" min="6" style="0" width="12.57"/>
    <col collapsed="false" customWidth="true" hidden="false" outlineLevel="0" max="7" min="7" style="0" width="20.57"/>
    <col collapsed="false" customWidth="true" hidden="false" outlineLevel="0" max="10" min="8" style="0" width="10.58"/>
    <col collapsed="false" customWidth="true" hidden="false" outlineLevel="0" max="12" min="11" style="0" width="12.57"/>
    <col collapsed="false" customWidth="true" hidden="false" outlineLevel="0" max="13" min="13" style="0" width="10.58"/>
    <col collapsed="false" customWidth="true" hidden="false" outlineLevel="0" max="14" min="14" style="0" width="25.29"/>
    <col collapsed="false" customWidth="true" hidden="false" outlineLevel="0" max="26" min="15" style="0" width="9.13"/>
  </cols>
  <sheetData>
    <row r="1" customFormat="false" ht="13.5" hidden="false" customHeight="true" outlineLevel="0" collapsed="false">
      <c r="A1" s="147"/>
      <c r="B1" s="148"/>
      <c r="C1" s="148"/>
      <c r="D1" s="148"/>
      <c r="E1" s="148"/>
      <c r="F1" s="148"/>
      <c r="G1" s="148" t="s">
        <v>101</v>
      </c>
      <c r="H1" s="149"/>
      <c r="I1" s="150"/>
      <c r="J1" s="151"/>
      <c r="K1" s="148"/>
      <c r="L1" s="148"/>
      <c r="M1" s="152"/>
      <c r="N1" s="153"/>
      <c r="O1" s="154"/>
      <c r="P1" s="154"/>
      <c r="Q1" s="154"/>
      <c r="R1" s="154"/>
      <c r="S1" s="154"/>
      <c r="T1" s="154"/>
      <c r="U1" s="154"/>
      <c r="V1" s="154"/>
      <c r="W1" s="154"/>
      <c r="X1" s="154"/>
      <c r="Y1" s="154"/>
      <c r="Z1" s="154"/>
    </row>
    <row r="2" customFormat="false" ht="13.5" hidden="false" customHeight="true" outlineLevel="0" collapsed="false">
      <c r="A2" s="155" t="s">
        <v>102</v>
      </c>
      <c r="B2" s="156" t="s">
        <v>103</v>
      </c>
      <c r="C2" s="156" t="s">
        <v>104</v>
      </c>
      <c r="D2" s="156" t="s">
        <v>105</v>
      </c>
      <c r="E2" s="156" t="s">
        <v>106</v>
      </c>
      <c r="F2" s="156" t="s">
        <v>107</v>
      </c>
      <c r="G2" s="156" t="s">
        <v>108</v>
      </c>
      <c r="H2" s="157" t="s">
        <v>109</v>
      </c>
      <c r="I2" s="158" t="s">
        <v>110</v>
      </c>
      <c r="J2" s="159" t="s">
        <v>111</v>
      </c>
      <c r="K2" s="160" t="s">
        <v>112</v>
      </c>
      <c r="L2" s="161" t="s">
        <v>50</v>
      </c>
      <c r="M2" s="162" t="s">
        <v>113</v>
      </c>
      <c r="N2" s="163" t="s">
        <v>114</v>
      </c>
      <c r="O2" s="164"/>
      <c r="P2" s="164"/>
      <c r="Q2" s="164"/>
      <c r="R2" s="164"/>
      <c r="S2" s="164"/>
      <c r="T2" s="164"/>
      <c r="U2" s="164"/>
      <c r="V2" s="164"/>
      <c r="W2" s="164"/>
      <c r="X2" s="164"/>
      <c r="Y2" s="164"/>
      <c r="Z2" s="164"/>
    </row>
    <row r="3" customFormat="false" ht="13.5" hidden="false" customHeight="true" outlineLevel="0" collapsed="false">
      <c r="A3" s="165" t="n">
        <v>1</v>
      </c>
      <c r="B3" s="166"/>
      <c r="C3" s="166" t="s">
        <v>115</v>
      </c>
      <c r="D3" s="166" t="s">
        <v>116</v>
      </c>
      <c r="E3" s="166" t="s">
        <v>117</v>
      </c>
      <c r="F3" s="166" t="s">
        <v>118</v>
      </c>
      <c r="G3" s="166"/>
      <c r="H3" s="167" t="n">
        <v>1</v>
      </c>
      <c r="I3" s="168"/>
      <c r="J3" s="169" t="n">
        <f aca="false">IF(H3=0,"",H3*(1+I3))</f>
        <v>1</v>
      </c>
      <c r="K3" s="170"/>
      <c r="L3" s="171" t="n">
        <f aca="false">IF(J3="","",J3*K3)</f>
        <v>0</v>
      </c>
      <c r="M3" s="172"/>
      <c r="N3" s="173"/>
      <c r="O3" s="145"/>
      <c r="P3" s="145"/>
      <c r="Q3" s="145"/>
      <c r="R3" s="145"/>
      <c r="S3" s="145"/>
      <c r="T3" s="145"/>
      <c r="U3" s="145"/>
      <c r="V3" s="145"/>
      <c r="W3" s="145"/>
      <c r="X3" s="145"/>
      <c r="Y3" s="145"/>
      <c r="Z3" s="145"/>
    </row>
    <row r="4" customFormat="false" ht="13.5" hidden="false" customHeight="true" outlineLevel="0" collapsed="false">
      <c r="A4" s="174" t="n">
        <v>2</v>
      </c>
      <c r="B4" s="175"/>
      <c r="C4" s="175" t="s">
        <v>119</v>
      </c>
      <c r="D4" s="175" t="s">
        <v>120</v>
      </c>
      <c r="E4" s="175" t="s">
        <v>121</v>
      </c>
      <c r="F4" s="175" t="s">
        <v>122</v>
      </c>
      <c r="G4" s="175"/>
      <c r="H4" s="176" t="n">
        <v>1</v>
      </c>
      <c r="I4" s="177"/>
      <c r="J4" s="169" t="n">
        <f aca="false">IF(H4=0,"",H4*(1+I4))</f>
        <v>1</v>
      </c>
      <c r="K4" s="178"/>
      <c r="L4" s="171" t="n">
        <f aca="false">IF(J4="","",J4*K4)</f>
        <v>0</v>
      </c>
      <c r="M4" s="179"/>
      <c r="N4" s="180"/>
      <c r="O4" s="145"/>
      <c r="P4" s="145"/>
      <c r="Q4" s="145"/>
      <c r="R4" s="145"/>
      <c r="S4" s="145"/>
      <c r="T4" s="145"/>
      <c r="U4" s="145"/>
      <c r="V4" s="145"/>
      <c r="W4" s="145"/>
      <c r="X4" s="145"/>
      <c r="Y4" s="145"/>
      <c r="Z4" s="145"/>
    </row>
    <row r="5" customFormat="false" ht="13.5" hidden="false" customHeight="true" outlineLevel="0" collapsed="false">
      <c r="A5" s="165" t="n">
        <v>3</v>
      </c>
      <c r="B5" s="175"/>
      <c r="C5" s="175" t="s">
        <v>123</v>
      </c>
      <c r="D5" s="175"/>
      <c r="E5" s="175"/>
      <c r="F5" s="175" t="s">
        <v>124</v>
      </c>
      <c r="G5" s="175"/>
      <c r="H5" s="176" t="n">
        <v>7</v>
      </c>
      <c r="I5" s="177"/>
      <c r="J5" s="169" t="n">
        <f aca="false">IF(H5=0,"",H5*(1+I5))</f>
        <v>7</v>
      </c>
      <c r="K5" s="178" t="n">
        <v>0.257</v>
      </c>
      <c r="L5" s="171" t="n">
        <f aca="false">IF(J5="","",J5*K5)</f>
        <v>1.799</v>
      </c>
      <c r="M5" s="179"/>
      <c r="N5" s="180"/>
      <c r="O5" s="145"/>
      <c r="P5" s="145"/>
      <c r="Q5" s="145"/>
      <c r="R5" s="145"/>
      <c r="S5" s="145"/>
      <c r="T5" s="145"/>
      <c r="U5" s="145"/>
      <c r="V5" s="145"/>
      <c r="W5" s="145"/>
      <c r="X5" s="145"/>
      <c r="Y5" s="145"/>
      <c r="Z5" s="145"/>
    </row>
    <row r="6" customFormat="false" ht="13.5" hidden="false" customHeight="true" outlineLevel="0" collapsed="false">
      <c r="A6" s="174" t="n">
        <v>4</v>
      </c>
      <c r="B6" s="175"/>
      <c r="C6" s="175" t="s">
        <v>125</v>
      </c>
      <c r="D6" s="175"/>
      <c r="E6" s="175"/>
      <c r="F6" s="175" t="s">
        <v>124</v>
      </c>
      <c r="G6" s="175"/>
      <c r="H6" s="176" t="n">
        <v>5</v>
      </c>
      <c r="I6" s="177"/>
      <c r="J6" s="169" t="n">
        <f aca="false">IF(H6=0,"",H6*(1+I6))</f>
        <v>5</v>
      </c>
      <c r="K6" s="178" t="n">
        <v>0.257</v>
      </c>
      <c r="L6" s="171" t="n">
        <f aca="false">IF(J6="","",J6*K6)</f>
        <v>1.285</v>
      </c>
      <c r="M6" s="179"/>
      <c r="N6" s="180"/>
      <c r="O6" s="145"/>
      <c r="P6" s="145"/>
      <c r="Q6" s="145"/>
      <c r="R6" s="145"/>
      <c r="S6" s="145"/>
      <c r="T6" s="145"/>
      <c r="U6" s="145"/>
      <c r="V6" s="145"/>
      <c r="W6" s="145"/>
      <c r="X6" s="145"/>
      <c r="Y6" s="145"/>
      <c r="Z6" s="145"/>
    </row>
    <row r="7" customFormat="false" ht="13.5" hidden="false" customHeight="true" outlineLevel="0" collapsed="false">
      <c r="A7" s="165" t="n">
        <v>5</v>
      </c>
      <c r="B7" s="175"/>
      <c r="C7" s="175" t="s">
        <v>126</v>
      </c>
      <c r="D7" s="175"/>
      <c r="E7" s="175"/>
      <c r="F7" s="175" t="s">
        <v>127</v>
      </c>
      <c r="G7" s="175"/>
      <c r="H7" s="176" t="n">
        <v>1</v>
      </c>
      <c r="I7" s="177"/>
      <c r="J7" s="169" t="n">
        <f aca="false">IF(H7=0,"",H7*(1+I7))</f>
        <v>1</v>
      </c>
      <c r="K7" s="178"/>
      <c r="L7" s="171" t="n">
        <f aca="false">IF(J7="","",J7*K7)</f>
        <v>0</v>
      </c>
      <c r="M7" s="179"/>
      <c r="N7" s="180"/>
      <c r="O7" s="145"/>
      <c r="P7" s="145"/>
      <c r="Q7" s="145"/>
      <c r="R7" s="145"/>
      <c r="S7" s="145"/>
      <c r="T7" s="145"/>
      <c r="U7" s="145"/>
      <c r="V7" s="145"/>
      <c r="W7" s="145"/>
      <c r="X7" s="145"/>
      <c r="Y7" s="145"/>
      <c r="Z7" s="145"/>
    </row>
    <row r="8" customFormat="false" ht="13.5" hidden="false" customHeight="true" outlineLevel="0" collapsed="false">
      <c r="A8" s="174" t="n">
        <v>6</v>
      </c>
      <c r="B8" s="175"/>
      <c r="C8" s="175"/>
      <c r="D8" s="175"/>
      <c r="E8" s="175"/>
      <c r="F8" s="175"/>
      <c r="G8" s="175"/>
      <c r="H8" s="176"/>
      <c r="I8" s="177"/>
      <c r="J8" s="169" t="str">
        <f aca="false">IF(H8=0,"",H8*(1+I8))</f>
        <v/>
      </c>
      <c r="K8" s="178"/>
      <c r="L8" s="171" t="str">
        <f aca="false">IF(J8="","",J8*K8)</f>
        <v/>
      </c>
      <c r="M8" s="179"/>
      <c r="N8" s="180"/>
      <c r="O8" s="145"/>
      <c r="P8" s="145"/>
      <c r="Q8" s="145"/>
      <c r="R8" s="145"/>
      <c r="S8" s="145"/>
      <c r="T8" s="145"/>
      <c r="U8" s="145"/>
      <c r="V8" s="145"/>
      <c r="W8" s="145"/>
      <c r="X8" s="145"/>
      <c r="Y8" s="145"/>
      <c r="Z8" s="145"/>
    </row>
    <row r="9" customFormat="false" ht="13.5" hidden="false" customHeight="true" outlineLevel="0" collapsed="false">
      <c r="A9" s="165" t="n">
        <v>7</v>
      </c>
      <c r="B9" s="175"/>
      <c r="C9" s="175"/>
      <c r="D9" s="175"/>
      <c r="E9" s="175"/>
      <c r="F9" s="175"/>
      <c r="G9" s="175"/>
      <c r="H9" s="176"/>
      <c r="I9" s="177"/>
      <c r="J9" s="169" t="str">
        <f aca="false">IF(H9=0,"",H9*(1+I9))</f>
        <v/>
      </c>
      <c r="K9" s="178"/>
      <c r="L9" s="171" t="str">
        <f aca="false">IF(J9="","",J9*K9)</f>
        <v/>
      </c>
      <c r="M9" s="179"/>
      <c r="N9" s="180"/>
      <c r="O9" s="145"/>
      <c r="P9" s="145"/>
      <c r="Q9" s="145"/>
      <c r="R9" s="145"/>
      <c r="S9" s="145"/>
      <c r="T9" s="145"/>
      <c r="U9" s="145"/>
      <c r="V9" s="145"/>
      <c r="W9" s="145"/>
      <c r="X9" s="145"/>
      <c r="Y9" s="145"/>
      <c r="Z9" s="145"/>
    </row>
    <row r="10" customFormat="false" ht="13.5" hidden="false" customHeight="true" outlineLevel="0" collapsed="false">
      <c r="A10" s="174" t="n">
        <v>8</v>
      </c>
      <c r="B10" s="175"/>
      <c r="C10" s="175"/>
      <c r="D10" s="175"/>
      <c r="E10" s="175"/>
      <c r="F10" s="175"/>
      <c r="G10" s="175"/>
      <c r="H10" s="176"/>
      <c r="I10" s="177"/>
      <c r="J10" s="169" t="str">
        <f aca="false">IF(H10=0,"",H10*(1+I10))</f>
        <v/>
      </c>
      <c r="K10" s="178"/>
      <c r="L10" s="171" t="str">
        <f aca="false">IF(J10="","",J10*K10)</f>
        <v/>
      </c>
      <c r="M10" s="179"/>
      <c r="N10" s="180"/>
      <c r="O10" s="145"/>
      <c r="P10" s="145"/>
      <c r="Q10" s="145"/>
      <c r="R10" s="145"/>
      <c r="S10" s="145"/>
      <c r="T10" s="145"/>
      <c r="U10" s="145"/>
      <c r="V10" s="145"/>
      <c r="W10" s="145"/>
      <c r="X10" s="145"/>
      <c r="Y10" s="145"/>
      <c r="Z10" s="145"/>
    </row>
    <row r="11" customFormat="false" ht="13.5" hidden="false" customHeight="true" outlineLevel="0" collapsed="false">
      <c r="A11" s="165" t="n">
        <v>9</v>
      </c>
      <c r="B11" s="175"/>
      <c r="C11" s="175"/>
      <c r="D11" s="175"/>
      <c r="E11" s="175"/>
      <c r="F11" s="175"/>
      <c r="G11" s="175"/>
      <c r="H11" s="176"/>
      <c r="I11" s="177"/>
      <c r="J11" s="169"/>
      <c r="K11" s="178"/>
      <c r="L11" s="171" t="str">
        <f aca="false">IF(J11="","",J11*K11)</f>
        <v/>
      </c>
      <c r="M11" s="179"/>
      <c r="N11" s="180"/>
      <c r="O11" s="145"/>
      <c r="P11" s="145"/>
      <c r="Q11" s="145"/>
      <c r="R11" s="145"/>
      <c r="S11" s="145"/>
      <c r="T11" s="145"/>
      <c r="U11" s="145"/>
      <c r="V11" s="145"/>
      <c r="W11" s="145"/>
      <c r="X11" s="145"/>
      <c r="Y11" s="145"/>
      <c r="Z11" s="145"/>
    </row>
    <row r="12" customFormat="false" ht="13.5" hidden="false" customHeight="true" outlineLevel="0" collapsed="false">
      <c r="A12" s="174" t="n">
        <v>10</v>
      </c>
      <c r="B12" s="175"/>
      <c r="C12" s="175"/>
      <c r="D12" s="175"/>
      <c r="E12" s="175"/>
      <c r="F12" s="175"/>
      <c r="G12" s="175"/>
      <c r="H12" s="176"/>
      <c r="I12" s="177"/>
      <c r="J12" s="169" t="str">
        <f aca="false">IF(H12=0,"",H12*(1+I12))</f>
        <v/>
      </c>
      <c r="K12" s="178"/>
      <c r="L12" s="171" t="str">
        <f aca="false">IF(J12="","",J12*K12)</f>
        <v/>
      </c>
      <c r="M12" s="179"/>
      <c r="N12" s="180"/>
      <c r="O12" s="145"/>
      <c r="P12" s="145"/>
      <c r="Q12" s="145"/>
      <c r="R12" s="145"/>
      <c r="S12" s="145"/>
      <c r="T12" s="145"/>
      <c r="U12" s="145"/>
      <c r="V12" s="145"/>
      <c r="W12" s="145"/>
      <c r="X12" s="145"/>
      <c r="Y12" s="145"/>
      <c r="Z12" s="145"/>
    </row>
    <row r="13" customFormat="false" ht="13.5" hidden="false" customHeight="true" outlineLevel="0" collapsed="false">
      <c r="A13" s="165" t="n">
        <v>11</v>
      </c>
      <c r="B13" s="175"/>
      <c r="C13" s="175"/>
      <c r="D13" s="175"/>
      <c r="E13" s="175"/>
      <c r="F13" s="175"/>
      <c r="G13" s="175"/>
      <c r="H13" s="176"/>
      <c r="I13" s="177"/>
      <c r="J13" s="169" t="str">
        <f aca="false">IF(H13=0,"",H13*(1+I13))</f>
        <v/>
      </c>
      <c r="K13" s="178"/>
      <c r="L13" s="171" t="str">
        <f aca="false">IF(J13="","",J13*K13)</f>
        <v/>
      </c>
      <c r="M13" s="179"/>
      <c r="N13" s="180"/>
      <c r="O13" s="145"/>
      <c r="P13" s="145"/>
      <c r="Q13" s="145"/>
      <c r="R13" s="145"/>
      <c r="S13" s="145"/>
      <c r="T13" s="145"/>
      <c r="U13" s="145"/>
      <c r="V13" s="145"/>
      <c r="W13" s="145"/>
      <c r="X13" s="145"/>
      <c r="Y13" s="145"/>
      <c r="Z13" s="145"/>
    </row>
    <row r="14" customFormat="false" ht="13.5" hidden="false" customHeight="true" outlineLevel="0" collapsed="false">
      <c r="A14" s="174" t="n">
        <v>12</v>
      </c>
      <c r="B14" s="175"/>
      <c r="C14" s="175"/>
      <c r="D14" s="175"/>
      <c r="E14" s="175"/>
      <c r="F14" s="175"/>
      <c r="G14" s="175"/>
      <c r="H14" s="176"/>
      <c r="I14" s="177"/>
      <c r="J14" s="169" t="str">
        <f aca="false">IF(H14=0,"",H14*(1+I14))</f>
        <v/>
      </c>
      <c r="K14" s="178"/>
      <c r="L14" s="171" t="str">
        <f aca="false">IF(J14="","",J14*K14)</f>
        <v/>
      </c>
      <c r="M14" s="179"/>
      <c r="N14" s="180"/>
      <c r="O14" s="145"/>
      <c r="P14" s="145"/>
      <c r="Q14" s="145"/>
      <c r="R14" s="145"/>
      <c r="S14" s="145"/>
      <c r="T14" s="145"/>
      <c r="U14" s="145"/>
      <c r="V14" s="145"/>
      <c r="W14" s="145"/>
      <c r="X14" s="145"/>
      <c r="Y14" s="145"/>
      <c r="Z14" s="145"/>
    </row>
    <row r="15" customFormat="false" ht="13.5" hidden="false" customHeight="true" outlineLevel="0" collapsed="false">
      <c r="A15" s="165" t="n">
        <v>13</v>
      </c>
      <c r="B15" s="175"/>
      <c r="C15" s="175"/>
      <c r="D15" s="175"/>
      <c r="E15" s="175"/>
      <c r="F15" s="175"/>
      <c r="G15" s="175"/>
      <c r="H15" s="176"/>
      <c r="I15" s="177"/>
      <c r="J15" s="169" t="str">
        <f aca="false">IF(H15=0,"",H15*(1+I15))</f>
        <v/>
      </c>
      <c r="K15" s="178"/>
      <c r="L15" s="171" t="str">
        <f aca="false">IF(J15="","",J15*K15)</f>
        <v/>
      </c>
      <c r="M15" s="179"/>
      <c r="N15" s="180"/>
      <c r="O15" s="145"/>
      <c r="P15" s="145"/>
      <c r="Q15" s="145"/>
      <c r="R15" s="145"/>
      <c r="S15" s="145"/>
      <c r="T15" s="145"/>
      <c r="U15" s="145"/>
      <c r="V15" s="145"/>
      <c r="W15" s="145"/>
      <c r="X15" s="145"/>
      <c r="Y15" s="145"/>
      <c r="Z15" s="145"/>
    </row>
    <row r="16" customFormat="false" ht="13.5" hidden="false" customHeight="true" outlineLevel="0" collapsed="false">
      <c r="A16" s="174" t="n">
        <v>14</v>
      </c>
      <c r="B16" s="175"/>
      <c r="C16" s="175"/>
      <c r="D16" s="175"/>
      <c r="E16" s="175"/>
      <c r="F16" s="175"/>
      <c r="G16" s="175"/>
      <c r="H16" s="176"/>
      <c r="I16" s="177"/>
      <c r="J16" s="169" t="str">
        <f aca="false">IF(H16=0,"",H16*(1+I16))</f>
        <v/>
      </c>
      <c r="K16" s="178"/>
      <c r="L16" s="171" t="str">
        <f aca="false">IF(J16="","",J16*K16)</f>
        <v/>
      </c>
      <c r="M16" s="179"/>
      <c r="N16" s="180"/>
      <c r="O16" s="145"/>
      <c r="P16" s="145"/>
      <c r="Q16" s="145"/>
      <c r="R16" s="145"/>
      <c r="S16" s="145"/>
      <c r="T16" s="145"/>
      <c r="U16" s="145"/>
      <c r="V16" s="145"/>
      <c r="W16" s="145"/>
      <c r="X16" s="145"/>
      <c r="Y16" s="145"/>
      <c r="Z16" s="145"/>
    </row>
    <row r="17" customFormat="false" ht="13.5" hidden="false" customHeight="true" outlineLevel="0" collapsed="false">
      <c r="A17" s="165" t="n">
        <v>15</v>
      </c>
      <c r="B17" s="175"/>
      <c r="C17" s="175"/>
      <c r="D17" s="175"/>
      <c r="E17" s="175"/>
      <c r="F17" s="175"/>
      <c r="G17" s="175"/>
      <c r="H17" s="176"/>
      <c r="I17" s="177"/>
      <c r="J17" s="169" t="str">
        <f aca="false">IF(H17=0,"",H17*(1+I17))</f>
        <v/>
      </c>
      <c r="K17" s="178"/>
      <c r="L17" s="171" t="str">
        <f aca="false">IF(J17="","",J17*K17)</f>
        <v/>
      </c>
      <c r="M17" s="179"/>
      <c r="N17" s="180"/>
      <c r="O17" s="145"/>
      <c r="P17" s="145"/>
      <c r="Q17" s="145"/>
      <c r="R17" s="145"/>
      <c r="S17" s="145"/>
      <c r="T17" s="145"/>
      <c r="U17" s="145"/>
      <c r="V17" s="145"/>
      <c r="W17" s="145"/>
      <c r="X17" s="145"/>
      <c r="Y17" s="145"/>
      <c r="Z17" s="145"/>
    </row>
    <row r="18" customFormat="false" ht="13.5" hidden="false" customHeight="true" outlineLevel="0" collapsed="false">
      <c r="A18" s="174" t="n">
        <v>16</v>
      </c>
      <c r="B18" s="175"/>
      <c r="C18" s="175"/>
      <c r="D18" s="175"/>
      <c r="E18" s="175"/>
      <c r="F18" s="175"/>
      <c r="G18" s="175"/>
      <c r="H18" s="176"/>
      <c r="I18" s="177"/>
      <c r="J18" s="169" t="str">
        <f aca="false">IF(H18=0,"",H18*(1+I18))</f>
        <v/>
      </c>
      <c r="K18" s="178"/>
      <c r="L18" s="171" t="str">
        <f aca="false">IF(J18="","",J18*K18)</f>
        <v/>
      </c>
      <c r="M18" s="179"/>
      <c r="N18" s="180"/>
      <c r="O18" s="145"/>
      <c r="P18" s="145"/>
      <c r="Q18" s="145"/>
      <c r="R18" s="145"/>
      <c r="S18" s="145"/>
      <c r="T18" s="145"/>
      <c r="U18" s="145"/>
      <c r="V18" s="145"/>
      <c r="W18" s="145"/>
      <c r="X18" s="145"/>
      <c r="Y18" s="145"/>
      <c r="Z18" s="145"/>
    </row>
    <row r="19" customFormat="false" ht="13.5" hidden="false" customHeight="true" outlineLevel="0" collapsed="false">
      <c r="A19" s="165" t="n">
        <v>17</v>
      </c>
      <c r="B19" s="175"/>
      <c r="C19" s="175"/>
      <c r="D19" s="175"/>
      <c r="E19" s="175"/>
      <c r="F19" s="175"/>
      <c r="G19" s="175"/>
      <c r="H19" s="176"/>
      <c r="I19" s="177"/>
      <c r="J19" s="169" t="str">
        <f aca="false">IF(H19=0,"",H19*(1+I19))</f>
        <v/>
      </c>
      <c r="K19" s="178"/>
      <c r="L19" s="171" t="str">
        <f aca="false">IF(J19="","",J19*K19)</f>
        <v/>
      </c>
      <c r="M19" s="179"/>
      <c r="N19" s="180"/>
      <c r="O19" s="145"/>
      <c r="P19" s="145"/>
      <c r="Q19" s="145"/>
      <c r="R19" s="145"/>
      <c r="S19" s="145"/>
      <c r="T19" s="145"/>
      <c r="U19" s="145"/>
      <c r="V19" s="145"/>
      <c r="W19" s="145"/>
      <c r="X19" s="145"/>
      <c r="Y19" s="145"/>
      <c r="Z19" s="145"/>
    </row>
    <row r="20" customFormat="false" ht="13.5" hidden="false" customHeight="true" outlineLevel="0" collapsed="false">
      <c r="A20" s="174" t="n">
        <v>18</v>
      </c>
      <c r="B20" s="175"/>
      <c r="C20" s="175"/>
      <c r="D20" s="175"/>
      <c r="E20" s="175"/>
      <c r="F20" s="175"/>
      <c r="G20" s="175"/>
      <c r="H20" s="176"/>
      <c r="I20" s="177"/>
      <c r="J20" s="169" t="str">
        <f aca="false">IF(H20=0,"",H20*(1+I20))</f>
        <v/>
      </c>
      <c r="K20" s="178"/>
      <c r="L20" s="171" t="str">
        <f aca="false">IF(J20="","",J20*K20)</f>
        <v/>
      </c>
      <c r="M20" s="179"/>
      <c r="N20" s="180"/>
      <c r="O20" s="145"/>
      <c r="P20" s="145"/>
      <c r="Q20" s="145"/>
      <c r="R20" s="145"/>
      <c r="S20" s="145"/>
      <c r="T20" s="145"/>
      <c r="U20" s="145"/>
      <c r="V20" s="145"/>
      <c r="W20" s="145"/>
      <c r="X20" s="145"/>
      <c r="Y20" s="145"/>
      <c r="Z20" s="145"/>
    </row>
    <row r="21" customFormat="false" ht="13.5" hidden="false" customHeight="true" outlineLevel="0" collapsed="false">
      <c r="A21" s="165" t="n">
        <v>19</v>
      </c>
      <c r="B21" s="175"/>
      <c r="C21" s="175"/>
      <c r="D21" s="175"/>
      <c r="E21" s="175"/>
      <c r="F21" s="175"/>
      <c r="G21" s="175"/>
      <c r="H21" s="176"/>
      <c r="I21" s="177"/>
      <c r="J21" s="169" t="str">
        <f aca="false">IF(H21=0,"",H21*(1+I21))</f>
        <v/>
      </c>
      <c r="K21" s="178"/>
      <c r="L21" s="171" t="str">
        <f aca="false">IF(J21="","",J21*K21)</f>
        <v/>
      </c>
      <c r="M21" s="179"/>
      <c r="N21" s="180"/>
      <c r="O21" s="145"/>
      <c r="P21" s="145"/>
      <c r="Q21" s="145"/>
      <c r="R21" s="145"/>
      <c r="S21" s="145"/>
      <c r="T21" s="145"/>
      <c r="U21" s="145"/>
      <c r="V21" s="145"/>
      <c r="W21" s="145"/>
      <c r="X21" s="145"/>
      <c r="Y21" s="145"/>
      <c r="Z21" s="145"/>
    </row>
    <row r="22" customFormat="false" ht="13.5" hidden="false" customHeight="true" outlineLevel="0" collapsed="false">
      <c r="A22" s="174" t="n">
        <v>20</v>
      </c>
      <c r="B22" s="175"/>
      <c r="C22" s="175"/>
      <c r="D22" s="175"/>
      <c r="E22" s="175"/>
      <c r="F22" s="175"/>
      <c r="G22" s="175"/>
      <c r="H22" s="176"/>
      <c r="I22" s="177"/>
      <c r="J22" s="169" t="str">
        <f aca="false">IF(H22=0,"",H22*(1+I22))</f>
        <v/>
      </c>
      <c r="K22" s="178"/>
      <c r="L22" s="171" t="str">
        <f aca="false">IF(J22="","",J22*K22)</f>
        <v/>
      </c>
      <c r="M22" s="179"/>
      <c r="N22" s="180"/>
      <c r="O22" s="145"/>
      <c r="P22" s="145"/>
      <c r="Q22" s="145"/>
      <c r="R22" s="145"/>
      <c r="S22" s="145"/>
      <c r="T22" s="145"/>
      <c r="U22" s="145"/>
      <c r="V22" s="145"/>
      <c r="W22" s="145"/>
      <c r="X22" s="145"/>
      <c r="Y22" s="145"/>
      <c r="Z22" s="145"/>
    </row>
    <row r="23" customFormat="false" ht="13.5" hidden="false" customHeight="true" outlineLevel="0" collapsed="false">
      <c r="A23" s="165" t="n">
        <v>21</v>
      </c>
      <c r="B23" s="175"/>
      <c r="C23" s="175"/>
      <c r="D23" s="175"/>
      <c r="E23" s="175"/>
      <c r="F23" s="175"/>
      <c r="G23" s="175"/>
      <c r="H23" s="176"/>
      <c r="I23" s="177"/>
      <c r="J23" s="169" t="str">
        <f aca="false">IF(H23=0,"",H23*(1+I23))</f>
        <v/>
      </c>
      <c r="K23" s="178"/>
      <c r="L23" s="171" t="str">
        <f aca="false">IF(J23="","",J23*K23)</f>
        <v/>
      </c>
      <c r="M23" s="179"/>
      <c r="N23" s="180"/>
      <c r="O23" s="145"/>
      <c r="P23" s="145"/>
      <c r="Q23" s="145"/>
      <c r="R23" s="145"/>
      <c r="S23" s="145"/>
      <c r="T23" s="145"/>
      <c r="U23" s="145"/>
      <c r="V23" s="145"/>
      <c r="W23" s="145"/>
      <c r="X23" s="145"/>
      <c r="Y23" s="145"/>
      <c r="Z23" s="145"/>
    </row>
    <row r="24" customFormat="false" ht="13.5" hidden="false" customHeight="true" outlineLevel="0" collapsed="false">
      <c r="A24" s="174" t="n">
        <v>22</v>
      </c>
      <c r="B24" s="175"/>
      <c r="C24" s="175"/>
      <c r="D24" s="175"/>
      <c r="E24" s="175"/>
      <c r="F24" s="175"/>
      <c r="G24" s="175"/>
      <c r="H24" s="176"/>
      <c r="I24" s="177"/>
      <c r="J24" s="169" t="str">
        <f aca="false">IF(H24=0,"",H24*(1+I24))</f>
        <v/>
      </c>
      <c r="K24" s="178"/>
      <c r="L24" s="171" t="str">
        <f aca="false">IF(J24="","",J24*K24)</f>
        <v/>
      </c>
      <c r="M24" s="179"/>
      <c r="N24" s="180"/>
      <c r="O24" s="145"/>
      <c r="P24" s="145"/>
      <c r="Q24" s="145"/>
      <c r="R24" s="145"/>
      <c r="S24" s="145"/>
      <c r="T24" s="145"/>
      <c r="U24" s="145"/>
      <c r="V24" s="145"/>
      <c r="W24" s="145"/>
      <c r="X24" s="145"/>
      <c r="Y24" s="145"/>
      <c r="Z24" s="145"/>
    </row>
    <row r="25" customFormat="false" ht="13.5" hidden="false" customHeight="true" outlineLevel="0" collapsed="false">
      <c r="A25" s="165" t="n">
        <v>23</v>
      </c>
      <c r="B25" s="175"/>
      <c r="C25" s="175"/>
      <c r="D25" s="175"/>
      <c r="E25" s="175"/>
      <c r="F25" s="175"/>
      <c r="G25" s="175"/>
      <c r="H25" s="176"/>
      <c r="I25" s="177"/>
      <c r="J25" s="169" t="str">
        <f aca="false">IF(H25=0,"",H25*(1+I25))</f>
        <v/>
      </c>
      <c r="K25" s="178"/>
      <c r="L25" s="171" t="str">
        <f aca="false">IF(J25="","",J25*K25)</f>
        <v/>
      </c>
      <c r="M25" s="179"/>
      <c r="N25" s="180"/>
      <c r="O25" s="145"/>
      <c r="P25" s="145"/>
      <c r="Q25" s="145"/>
      <c r="R25" s="145"/>
      <c r="S25" s="145"/>
      <c r="T25" s="145"/>
      <c r="U25" s="145"/>
      <c r="V25" s="145"/>
      <c r="W25" s="145"/>
      <c r="X25" s="145"/>
      <c r="Y25" s="145"/>
      <c r="Z25" s="145"/>
    </row>
    <row r="26" customFormat="false" ht="13.5" hidden="false" customHeight="true" outlineLevel="0" collapsed="false">
      <c r="A26" s="174" t="n">
        <v>24</v>
      </c>
      <c r="B26" s="175"/>
      <c r="C26" s="175"/>
      <c r="D26" s="175"/>
      <c r="E26" s="175"/>
      <c r="F26" s="175"/>
      <c r="G26" s="175"/>
      <c r="H26" s="176"/>
      <c r="I26" s="177"/>
      <c r="J26" s="169" t="str">
        <f aca="false">IF(H26=0,"",H26*(1+I26))</f>
        <v/>
      </c>
      <c r="K26" s="178"/>
      <c r="L26" s="171" t="str">
        <f aca="false">IF(J26="","",J26*K26)</f>
        <v/>
      </c>
      <c r="M26" s="179"/>
      <c r="N26" s="180"/>
      <c r="O26" s="145"/>
      <c r="P26" s="145"/>
      <c r="Q26" s="145"/>
      <c r="R26" s="145"/>
      <c r="S26" s="145"/>
      <c r="T26" s="145"/>
      <c r="U26" s="145"/>
      <c r="V26" s="145"/>
      <c r="W26" s="145"/>
      <c r="X26" s="145"/>
      <c r="Y26" s="145"/>
      <c r="Z26" s="145"/>
    </row>
    <row r="27" customFormat="false" ht="13.5" hidden="false" customHeight="true" outlineLevel="0" collapsed="false">
      <c r="A27" s="165" t="n">
        <v>25</v>
      </c>
      <c r="B27" s="175"/>
      <c r="C27" s="175"/>
      <c r="D27" s="175"/>
      <c r="E27" s="175"/>
      <c r="F27" s="175"/>
      <c r="G27" s="175"/>
      <c r="H27" s="176"/>
      <c r="I27" s="177"/>
      <c r="J27" s="169" t="str">
        <f aca="false">IF(H27=0,"",H27*(1+I27))</f>
        <v/>
      </c>
      <c r="K27" s="178"/>
      <c r="L27" s="171" t="str">
        <f aca="false">IF(J27="","",J27*K27)</f>
        <v/>
      </c>
      <c r="M27" s="179"/>
      <c r="N27" s="180"/>
      <c r="O27" s="145"/>
      <c r="P27" s="145"/>
      <c r="Q27" s="145"/>
      <c r="R27" s="145"/>
      <c r="S27" s="145"/>
      <c r="T27" s="145"/>
      <c r="U27" s="145"/>
      <c r="V27" s="145"/>
      <c r="W27" s="145"/>
      <c r="X27" s="145"/>
      <c r="Y27" s="145"/>
      <c r="Z27" s="145"/>
    </row>
    <row r="28" customFormat="false" ht="13.5" hidden="false" customHeight="true" outlineLevel="0" collapsed="false">
      <c r="A28" s="174" t="n">
        <v>26</v>
      </c>
      <c r="B28" s="175"/>
      <c r="C28" s="175"/>
      <c r="D28" s="175"/>
      <c r="E28" s="175"/>
      <c r="F28" s="175"/>
      <c r="G28" s="175"/>
      <c r="H28" s="176"/>
      <c r="I28" s="177"/>
      <c r="J28" s="169" t="str">
        <f aca="false">IF(H28=0,"",H28*(1+I28))</f>
        <v/>
      </c>
      <c r="K28" s="178"/>
      <c r="L28" s="171" t="str">
        <f aca="false">IF(J28="","",J28*K28)</f>
        <v/>
      </c>
      <c r="M28" s="179"/>
      <c r="N28" s="180"/>
      <c r="O28" s="145"/>
      <c r="P28" s="145"/>
      <c r="Q28" s="145"/>
      <c r="R28" s="145"/>
      <c r="S28" s="145"/>
      <c r="T28" s="145"/>
      <c r="U28" s="145"/>
      <c r="V28" s="145"/>
      <c r="W28" s="145"/>
      <c r="X28" s="145"/>
      <c r="Y28" s="145"/>
      <c r="Z28" s="145"/>
    </row>
    <row r="29" customFormat="false" ht="13.5" hidden="false" customHeight="true" outlineLevel="0" collapsed="false">
      <c r="A29" s="165" t="n">
        <v>27</v>
      </c>
      <c r="B29" s="175"/>
      <c r="C29" s="175"/>
      <c r="D29" s="175"/>
      <c r="E29" s="175"/>
      <c r="F29" s="175"/>
      <c r="G29" s="175"/>
      <c r="H29" s="176"/>
      <c r="I29" s="177"/>
      <c r="J29" s="169" t="str">
        <f aca="false">IF(H29=0,"",H29*(1+I29))</f>
        <v/>
      </c>
      <c r="K29" s="178"/>
      <c r="L29" s="171" t="str">
        <f aca="false">IF(J29="","",J29*K29)</f>
        <v/>
      </c>
      <c r="M29" s="179"/>
      <c r="N29" s="180"/>
      <c r="O29" s="145"/>
      <c r="P29" s="145"/>
      <c r="Q29" s="145"/>
      <c r="R29" s="145"/>
      <c r="S29" s="145"/>
      <c r="T29" s="145"/>
      <c r="U29" s="145"/>
      <c r="V29" s="145"/>
      <c r="W29" s="145"/>
      <c r="X29" s="145"/>
      <c r="Y29" s="145"/>
      <c r="Z29" s="145"/>
    </row>
    <row r="30" customFormat="false" ht="13.5" hidden="false" customHeight="true" outlineLevel="0" collapsed="false">
      <c r="A30" s="174" t="n">
        <v>28</v>
      </c>
      <c r="B30" s="175"/>
      <c r="C30" s="175"/>
      <c r="D30" s="175"/>
      <c r="E30" s="175"/>
      <c r="F30" s="175"/>
      <c r="G30" s="175"/>
      <c r="H30" s="176"/>
      <c r="I30" s="177"/>
      <c r="J30" s="169" t="str">
        <f aca="false">IF(H30=0,"",H30*(1+I30))</f>
        <v/>
      </c>
      <c r="K30" s="178"/>
      <c r="L30" s="171" t="str">
        <f aca="false">IF(J30="","",J30*K30)</f>
        <v/>
      </c>
      <c r="M30" s="179"/>
      <c r="N30" s="180"/>
      <c r="O30" s="145"/>
      <c r="P30" s="145"/>
      <c r="Q30" s="145"/>
      <c r="R30" s="145"/>
      <c r="S30" s="145"/>
      <c r="T30" s="145"/>
      <c r="U30" s="145"/>
      <c r="V30" s="145"/>
      <c r="W30" s="145"/>
      <c r="X30" s="145"/>
      <c r="Y30" s="145"/>
      <c r="Z30" s="145"/>
    </row>
    <row r="31" customFormat="false" ht="13.5" hidden="false" customHeight="true" outlineLevel="0" collapsed="false">
      <c r="A31" s="165" t="n">
        <v>29</v>
      </c>
      <c r="B31" s="175"/>
      <c r="C31" s="175"/>
      <c r="D31" s="175"/>
      <c r="E31" s="175"/>
      <c r="F31" s="175"/>
      <c r="G31" s="175"/>
      <c r="H31" s="176"/>
      <c r="I31" s="177"/>
      <c r="J31" s="169" t="str">
        <f aca="false">IF(H31=0,"",H31*(1+I31))</f>
        <v/>
      </c>
      <c r="K31" s="178"/>
      <c r="L31" s="171" t="str">
        <f aca="false">IF(J31="","",J31*K31)</f>
        <v/>
      </c>
      <c r="M31" s="179"/>
      <c r="N31" s="180"/>
      <c r="O31" s="145"/>
      <c r="P31" s="145"/>
      <c r="Q31" s="145"/>
      <c r="R31" s="145"/>
      <c r="S31" s="145"/>
      <c r="T31" s="145"/>
      <c r="U31" s="145"/>
      <c r="V31" s="145"/>
      <c r="W31" s="145"/>
      <c r="X31" s="145"/>
      <c r="Y31" s="145"/>
      <c r="Z31" s="145"/>
    </row>
    <row r="32" customFormat="false" ht="13.5" hidden="false" customHeight="true" outlineLevel="0" collapsed="false">
      <c r="A32" s="174" t="n">
        <v>30</v>
      </c>
      <c r="B32" s="175"/>
      <c r="C32" s="175"/>
      <c r="D32" s="175"/>
      <c r="E32" s="175"/>
      <c r="F32" s="175"/>
      <c r="G32" s="175"/>
      <c r="H32" s="176"/>
      <c r="I32" s="177"/>
      <c r="J32" s="169" t="str">
        <f aca="false">IF(H32=0,"",H32*(1+I32))</f>
        <v/>
      </c>
      <c r="K32" s="178"/>
      <c r="L32" s="171" t="str">
        <f aca="false">IF(J32="","",J32*K32)</f>
        <v/>
      </c>
      <c r="M32" s="179"/>
      <c r="N32" s="180"/>
      <c r="O32" s="145"/>
      <c r="P32" s="145"/>
      <c r="Q32" s="145"/>
      <c r="R32" s="145"/>
      <c r="S32" s="145"/>
      <c r="T32" s="145"/>
      <c r="U32" s="145"/>
      <c r="V32" s="145"/>
      <c r="W32" s="145"/>
      <c r="X32" s="145"/>
      <c r="Y32" s="145"/>
      <c r="Z32" s="145"/>
    </row>
    <row r="33" customFormat="false" ht="13.5" hidden="false" customHeight="true" outlineLevel="0" collapsed="false">
      <c r="A33" s="165" t="n">
        <v>31</v>
      </c>
      <c r="B33" s="175"/>
      <c r="C33" s="175"/>
      <c r="D33" s="175"/>
      <c r="E33" s="175"/>
      <c r="F33" s="175"/>
      <c r="G33" s="175"/>
      <c r="H33" s="176"/>
      <c r="I33" s="177"/>
      <c r="J33" s="169" t="str">
        <f aca="false">IF(H33=0,"",H33*(1+I33))</f>
        <v/>
      </c>
      <c r="K33" s="178"/>
      <c r="L33" s="171" t="str">
        <f aca="false">IF(J33="","",J33*K33)</f>
        <v/>
      </c>
      <c r="M33" s="179"/>
      <c r="N33" s="180"/>
      <c r="O33" s="145"/>
      <c r="P33" s="145"/>
      <c r="Q33" s="145"/>
      <c r="R33" s="145"/>
      <c r="S33" s="145"/>
      <c r="T33" s="145"/>
      <c r="U33" s="145"/>
      <c r="V33" s="145"/>
      <c r="W33" s="145"/>
      <c r="X33" s="145"/>
      <c r="Y33" s="145"/>
      <c r="Z33" s="145"/>
    </row>
    <row r="34" customFormat="false" ht="13.5" hidden="false" customHeight="true" outlineLevel="0" collapsed="false">
      <c r="A34" s="174" t="n">
        <v>32</v>
      </c>
      <c r="B34" s="175"/>
      <c r="C34" s="175"/>
      <c r="D34" s="175"/>
      <c r="E34" s="175"/>
      <c r="F34" s="175"/>
      <c r="G34" s="175"/>
      <c r="H34" s="176"/>
      <c r="I34" s="177"/>
      <c r="J34" s="169" t="str">
        <f aca="false">IF(H34=0,"",H34*(1+I34))</f>
        <v/>
      </c>
      <c r="K34" s="178"/>
      <c r="L34" s="171" t="str">
        <f aca="false">IF(J34="","",J34*K34)</f>
        <v/>
      </c>
      <c r="M34" s="179"/>
      <c r="N34" s="180"/>
      <c r="O34" s="145"/>
      <c r="P34" s="145"/>
      <c r="Q34" s="145"/>
      <c r="R34" s="145"/>
      <c r="S34" s="145"/>
      <c r="T34" s="145"/>
      <c r="U34" s="145"/>
      <c r="V34" s="145"/>
      <c r="W34" s="145"/>
      <c r="X34" s="145"/>
      <c r="Y34" s="145"/>
      <c r="Z34" s="145"/>
    </row>
    <row r="35" customFormat="false" ht="13.5" hidden="false" customHeight="true" outlineLevel="0" collapsed="false">
      <c r="A35" s="165" t="n">
        <v>33</v>
      </c>
      <c r="B35" s="175"/>
      <c r="C35" s="175"/>
      <c r="D35" s="175"/>
      <c r="E35" s="175"/>
      <c r="F35" s="175"/>
      <c r="G35" s="175"/>
      <c r="H35" s="176"/>
      <c r="I35" s="177"/>
      <c r="J35" s="169" t="str">
        <f aca="false">IF(H35=0,"",H35*(1+I35))</f>
        <v/>
      </c>
      <c r="K35" s="178"/>
      <c r="L35" s="171" t="str">
        <f aca="false">IF(J35="","",J35*K35)</f>
        <v/>
      </c>
      <c r="M35" s="179"/>
      <c r="N35" s="180"/>
      <c r="O35" s="145"/>
      <c r="P35" s="145"/>
      <c r="Q35" s="145"/>
      <c r="R35" s="145"/>
      <c r="S35" s="145"/>
      <c r="T35" s="145"/>
      <c r="U35" s="145"/>
      <c r="V35" s="145"/>
      <c r="W35" s="145"/>
      <c r="X35" s="145"/>
      <c r="Y35" s="145"/>
      <c r="Z35" s="145"/>
    </row>
    <row r="36" customFormat="false" ht="13.5" hidden="false" customHeight="true" outlineLevel="0" collapsed="false">
      <c r="A36" s="174" t="n">
        <v>34</v>
      </c>
      <c r="B36" s="175"/>
      <c r="C36" s="175"/>
      <c r="D36" s="175"/>
      <c r="E36" s="175"/>
      <c r="F36" s="175"/>
      <c r="G36" s="175"/>
      <c r="H36" s="176"/>
      <c r="I36" s="177"/>
      <c r="J36" s="169" t="str">
        <f aca="false">IF(H36=0,"",H36*(1+I36))</f>
        <v/>
      </c>
      <c r="K36" s="178"/>
      <c r="L36" s="171" t="str">
        <f aca="false">IF(J36="","",J36*K36)</f>
        <v/>
      </c>
      <c r="M36" s="179"/>
      <c r="N36" s="180"/>
      <c r="O36" s="145"/>
      <c r="P36" s="145"/>
      <c r="Q36" s="145"/>
      <c r="R36" s="145"/>
      <c r="S36" s="145"/>
      <c r="T36" s="145"/>
      <c r="U36" s="145"/>
      <c r="V36" s="145"/>
      <c r="W36" s="145"/>
      <c r="X36" s="145"/>
      <c r="Y36" s="145"/>
      <c r="Z36" s="145"/>
    </row>
    <row r="37" customFormat="false" ht="13.5" hidden="false" customHeight="true" outlineLevel="0" collapsed="false">
      <c r="A37" s="165" t="n">
        <v>35</v>
      </c>
      <c r="B37" s="175"/>
      <c r="C37" s="175"/>
      <c r="D37" s="175"/>
      <c r="E37" s="175"/>
      <c r="F37" s="175"/>
      <c r="G37" s="175"/>
      <c r="H37" s="176"/>
      <c r="I37" s="177"/>
      <c r="J37" s="169" t="str">
        <f aca="false">IF(H37=0,"",H37*(1+I37))</f>
        <v/>
      </c>
      <c r="K37" s="178"/>
      <c r="L37" s="171" t="str">
        <f aca="false">IF(J37="","",J37*K37)</f>
        <v/>
      </c>
      <c r="M37" s="179"/>
      <c r="N37" s="180"/>
      <c r="O37" s="145"/>
      <c r="P37" s="145"/>
      <c r="Q37" s="145"/>
      <c r="R37" s="145"/>
      <c r="S37" s="145"/>
      <c r="T37" s="145"/>
      <c r="U37" s="145"/>
      <c r="V37" s="145"/>
      <c r="W37" s="145"/>
      <c r="X37" s="145"/>
      <c r="Y37" s="145"/>
      <c r="Z37" s="145"/>
    </row>
    <row r="38" customFormat="false" ht="13.5" hidden="false" customHeight="true" outlineLevel="0" collapsed="false">
      <c r="A38" s="174" t="n">
        <v>36</v>
      </c>
      <c r="B38" s="175"/>
      <c r="C38" s="175"/>
      <c r="D38" s="175"/>
      <c r="E38" s="175"/>
      <c r="F38" s="175"/>
      <c r="G38" s="175"/>
      <c r="H38" s="176"/>
      <c r="I38" s="177"/>
      <c r="J38" s="169" t="str">
        <f aca="false">IF(H38=0,"",H38*(1+I38))</f>
        <v/>
      </c>
      <c r="K38" s="178"/>
      <c r="L38" s="171" t="str">
        <f aca="false">IF(J38="","",J38*K38)</f>
        <v/>
      </c>
      <c r="M38" s="179"/>
      <c r="N38" s="180"/>
      <c r="O38" s="145"/>
      <c r="P38" s="145"/>
      <c r="Q38" s="145"/>
      <c r="R38" s="145"/>
      <c r="S38" s="145"/>
      <c r="T38" s="145"/>
      <c r="U38" s="145"/>
      <c r="V38" s="145"/>
      <c r="W38" s="145"/>
      <c r="X38" s="145"/>
      <c r="Y38" s="145"/>
      <c r="Z38" s="145"/>
    </row>
    <row r="39" customFormat="false" ht="13.5" hidden="false" customHeight="true" outlineLevel="0" collapsed="false">
      <c r="A39" s="165" t="n">
        <v>37</v>
      </c>
      <c r="B39" s="175"/>
      <c r="C39" s="175"/>
      <c r="D39" s="175"/>
      <c r="E39" s="175"/>
      <c r="F39" s="175"/>
      <c r="G39" s="175"/>
      <c r="H39" s="176"/>
      <c r="I39" s="177"/>
      <c r="J39" s="169" t="str">
        <f aca="false">IF(H39=0,"",H39*(1+I39))</f>
        <v/>
      </c>
      <c r="K39" s="178"/>
      <c r="L39" s="171" t="str">
        <f aca="false">IF(J39="","",J39*K39)</f>
        <v/>
      </c>
      <c r="M39" s="179"/>
      <c r="N39" s="180"/>
      <c r="O39" s="145"/>
      <c r="P39" s="145"/>
      <c r="Q39" s="145"/>
      <c r="R39" s="145"/>
      <c r="S39" s="145"/>
      <c r="T39" s="145"/>
      <c r="U39" s="145"/>
      <c r="V39" s="145"/>
      <c r="W39" s="145"/>
      <c r="X39" s="145"/>
      <c r="Y39" s="145"/>
      <c r="Z39" s="145"/>
    </row>
    <row r="40" customFormat="false" ht="13.5" hidden="false" customHeight="true" outlineLevel="0" collapsed="false">
      <c r="A40" s="174" t="n">
        <v>38</v>
      </c>
      <c r="B40" s="175"/>
      <c r="C40" s="175"/>
      <c r="D40" s="175"/>
      <c r="E40" s="175"/>
      <c r="F40" s="175"/>
      <c r="G40" s="175"/>
      <c r="H40" s="176"/>
      <c r="I40" s="177"/>
      <c r="J40" s="169" t="str">
        <f aca="false">IF(H40=0,"",H40*(1+I40))</f>
        <v/>
      </c>
      <c r="K40" s="178"/>
      <c r="L40" s="171" t="str">
        <f aca="false">IF(J40="","",J40*K40)</f>
        <v/>
      </c>
      <c r="M40" s="179"/>
      <c r="N40" s="180"/>
      <c r="O40" s="145"/>
      <c r="P40" s="145"/>
      <c r="Q40" s="145"/>
      <c r="R40" s="145"/>
      <c r="S40" s="145"/>
      <c r="T40" s="145"/>
      <c r="U40" s="145"/>
      <c r="V40" s="145"/>
      <c r="W40" s="145"/>
      <c r="X40" s="145"/>
      <c r="Y40" s="145"/>
      <c r="Z40" s="145"/>
    </row>
    <row r="41" customFormat="false" ht="13.5" hidden="false" customHeight="true" outlineLevel="0" collapsed="false">
      <c r="A41" s="165" t="n">
        <v>39</v>
      </c>
      <c r="B41" s="175"/>
      <c r="C41" s="175"/>
      <c r="D41" s="175"/>
      <c r="E41" s="175"/>
      <c r="F41" s="175"/>
      <c r="G41" s="175"/>
      <c r="H41" s="176"/>
      <c r="I41" s="177"/>
      <c r="J41" s="169" t="str">
        <f aca="false">IF(H41=0,"",H41*(1+I41))</f>
        <v/>
      </c>
      <c r="K41" s="178"/>
      <c r="L41" s="171" t="str">
        <f aca="false">IF(J41="","",J41*K41)</f>
        <v/>
      </c>
      <c r="M41" s="179"/>
      <c r="N41" s="180"/>
      <c r="O41" s="145"/>
      <c r="P41" s="145"/>
      <c r="Q41" s="145"/>
      <c r="R41" s="145"/>
      <c r="S41" s="145"/>
      <c r="T41" s="145"/>
      <c r="U41" s="145"/>
      <c r="V41" s="145"/>
      <c r="W41" s="145"/>
      <c r="X41" s="145"/>
      <c r="Y41" s="145"/>
      <c r="Z41" s="145"/>
    </row>
    <row r="42" customFormat="false" ht="13.5" hidden="false" customHeight="true" outlineLevel="0" collapsed="false">
      <c r="A42" s="174" t="n">
        <v>40</v>
      </c>
      <c r="B42" s="175"/>
      <c r="C42" s="175"/>
      <c r="D42" s="175"/>
      <c r="E42" s="175"/>
      <c r="F42" s="175"/>
      <c r="G42" s="175"/>
      <c r="H42" s="176"/>
      <c r="I42" s="177"/>
      <c r="J42" s="169" t="str">
        <f aca="false">IF(H42=0,"",H42*(1+I42))</f>
        <v/>
      </c>
      <c r="K42" s="178"/>
      <c r="L42" s="171" t="str">
        <f aca="false">IF(J42="","",J42*K42)</f>
        <v/>
      </c>
      <c r="M42" s="179"/>
      <c r="N42" s="180"/>
      <c r="O42" s="145"/>
      <c r="P42" s="145"/>
      <c r="Q42" s="145"/>
      <c r="R42" s="145"/>
      <c r="S42" s="145"/>
      <c r="T42" s="145"/>
      <c r="U42" s="145"/>
      <c r="V42" s="145"/>
      <c r="W42" s="145"/>
      <c r="X42" s="145"/>
      <c r="Y42" s="145"/>
      <c r="Z42" s="145"/>
    </row>
    <row r="43" customFormat="false" ht="13.5" hidden="false" customHeight="true" outlineLevel="0" collapsed="false">
      <c r="A43" s="165" t="n">
        <v>41</v>
      </c>
      <c r="B43" s="175"/>
      <c r="C43" s="175"/>
      <c r="D43" s="175"/>
      <c r="E43" s="175"/>
      <c r="F43" s="175"/>
      <c r="G43" s="175"/>
      <c r="H43" s="176"/>
      <c r="I43" s="177"/>
      <c r="J43" s="169" t="str">
        <f aca="false">IF(H43=0,"",H43*(1+I43))</f>
        <v/>
      </c>
      <c r="K43" s="178"/>
      <c r="L43" s="171" t="str">
        <f aca="false">IF(J43="","",J43*K43)</f>
        <v/>
      </c>
      <c r="M43" s="179"/>
      <c r="N43" s="180"/>
      <c r="O43" s="145"/>
      <c r="P43" s="145"/>
      <c r="Q43" s="145"/>
      <c r="R43" s="145"/>
      <c r="S43" s="145"/>
      <c r="T43" s="145"/>
      <c r="U43" s="145"/>
      <c r="V43" s="145"/>
      <c r="W43" s="145"/>
      <c r="X43" s="145"/>
      <c r="Y43" s="145"/>
      <c r="Z43" s="145"/>
    </row>
    <row r="44" customFormat="false" ht="13.5" hidden="false" customHeight="true" outlineLevel="0" collapsed="false">
      <c r="A44" s="174" t="n">
        <v>42</v>
      </c>
      <c r="B44" s="175"/>
      <c r="C44" s="175"/>
      <c r="D44" s="175"/>
      <c r="E44" s="175"/>
      <c r="F44" s="175"/>
      <c r="G44" s="175"/>
      <c r="H44" s="176"/>
      <c r="I44" s="177"/>
      <c r="J44" s="169" t="str">
        <f aca="false">IF(H44=0,"",H44*(1+I44))</f>
        <v/>
      </c>
      <c r="K44" s="178"/>
      <c r="L44" s="171" t="str">
        <f aca="false">IF(J44="","",J44*K44)</f>
        <v/>
      </c>
      <c r="M44" s="179"/>
      <c r="N44" s="180"/>
      <c r="O44" s="145"/>
      <c r="P44" s="145"/>
      <c r="Q44" s="145"/>
      <c r="R44" s="145"/>
      <c r="S44" s="145"/>
      <c r="T44" s="145"/>
      <c r="U44" s="145"/>
      <c r="V44" s="145"/>
      <c r="W44" s="145"/>
      <c r="X44" s="145"/>
      <c r="Y44" s="145"/>
      <c r="Z44" s="145"/>
    </row>
    <row r="45" customFormat="false" ht="13.5" hidden="false" customHeight="true" outlineLevel="0" collapsed="false">
      <c r="A45" s="165" t="n">
        <v>43</v>
      </c>
      <c r="B45" s="175"/>
      <c r="C45" s="175"/>
      <c r="D45" s="175"/>
      <c r="E45" s="175"/>
      <c r="F45" s="175"/>
      <c r="G45" s="175"/>
      <c r="H45" s="176"/>
      <c r="I45" s="177"/>
      <c r="J45" s="169" t="str">
        <f aca="false">IF(H45=0,"",H45*(1+I45))</f>
        <v/>
      </c>
      <c r="K45" s="178"/>
      <c r="L45" s="171" t="str">
        <f aca="false">IF(J45="","",J45*K45)</f>
        <v/>
      </c>
      <c r="M45" s="179"/>
      <c r="N45" s="180"/>
      <c r="O45" s="145"/>
      <c r="P45" s="145"/>
      <c r="Q45" s="145"/>
      <c r="R45" s="145"/>
      <c r="S45" s="145"/>
      <c r="T45" s="145"/>
      <c r="U45" s="145"/>
      <c r="V45" s="145"/>
      <c r="W45" s="145"/>
      <c r="X45" s="145"/>
      <c r="Y45" s="145"/>
      <c r="Z45" s="145"/>
    </row>
    <row r="46" customFormat="false" ht="13.5" hidden="false" customHeight="true" outlineLevel="0" collapsed="false">
      <c r="A46" s="174" t="n">
        <v>44</v>
      </c>
      <c r="B46" s="175"/>
      <c r="C46" s="175"/>
      <c r="D46" s="175"/>
      <c r="E46" s="175"/>
      <c r="F46" s="175"/>
      <c r="G46" s="175"/>
      <c r="H46" s="176"/>
      <c r="I46" s="177"/>
      <c r="J46" s="169" t="str">
        <f aca="false">IF(H46=0,"",H46*(1+I46))</f>
        <v/>
      </c>
      <c r="K46" s="178"/>
      <c r="L46" s="171" t="str">
        <f aca="false">IF(J46="","",J46*K46)</f>
        <v/>
      </c>
      <c r="M46" s="179"/>
      <c r="N46" s="180"/>
      <c r="O46" s="145"/>
      <c r="P46" s="145"/>
      <c r="Q46" s="145"/>
      <c r="R46" s="145"/>
      <c r="S46" s="145"/>
      <c r="T46" s="145"/>
      <c r="U46" s="145"/>
      <c r="V46" s="145"/>
      <c r="W46" s="145"/>
      <c r="X46" s="145"/>
      <c r="Y46" s="145"/>
      <c r="Z46" s="145"/>
    </row>
    <row r="47" customFormat="false" ht="13.5" hidden="false" customHeight="true" outlineLevel="0" collapsed="false">
      <c r="A47" s="165" t="n">
        <v>45</v>
      </c>
      <c r="B47" s="175"/>
      <c r="C47" s="175"/>
      <c r="D47" s="175"/>
      <c r="E47" s="175"/>
      <c r="F47" s="175"/>
      <c r="G47" s="175"/>
      <c r="H47" s="176"/>
      <c r="I47" s="177"/>
      <c r="J47" s="169" t="str">
        <f aca="false">IF(H47=0,"",H47*(1+I47))</f>
        <v/>
      </c>
      <c r="K47" s="178"/>
      <c r="L47" s="171" t="str">
        <f aca="false">IF(J47="","",J47*K47)</f>
        <v/>
      </c>
      <c r="M47" s="179"/>
      <c r="N47" s="180"/>
      <c r="O47" s="145"/>
      <c r="P47" s="145"/>
      <c r="Q47" s="145"/>
      <c r="R47" s="145"/>
      <c r="S47" s="145"/>
      <c r="T47" s="145"/>
      <c r="U47" s="145"/>
      <c r="V47" s="145"/>
      <c r="W47" s="145"/>
      <c r="X47" s="145"/>
      <c r="Y47" s="145"/>
      <c r="Z47" s="145"/>
    </row>
    <row r="48" customFormat="false" ht="13.5" hidden="false" customHeight="true" outlineLevel="0" collapsed="false">
      <c r="A48" s="174" t="n">
        <v>46</v>
      </c>
      <c r="B48" s="175"/>
      <c r="C48" s="175"/>
      <c r="D48" s="175"/>
      <c r="E48" s="175"/>
      <c r="F48" s="175"/>
      <c r="G48" s="175"/>
      <c r="H48" s="176"/>
      <c r="I48" s="177"/>
      <c r="J48" s="169" t="str">
        <f aca="false">IF(H48=0,"",H48*(1+I48))</f>
        <v/>
      </c>
      <c r="K48" s="178"/>
      <c r="L48" s="171" t="str">
        <f aca="false">IF(J48="","",J48*K48)</f>
        <v/>
      </c>
      <c r="M48" s="179"/>
      <c r="N48" s="180"/>
      <c r="O48" s="145"/>
      <c r="P48" s="145"/>
      <c r="Q48" s="145"/>
      <c r="R48" s="145"/>
      <c r="S48" s="145"/>
      <c r="T48" s="145"/>
      <c r="U48" s="145"/>
      <c r="V48" s="145"/>
      <c r="W48" s="145"/>
      <c r="X48" s="145"/>
      <c r="Y48" s="145"/>
      <c r="Z48" s="145"/>
    </row>
    <row r="49" customFormat="false" ht="13.5" hidden="false" customHeight="true" outlineLevel="0" collapsed="false">
      <c r="A49" s="165" t="n">
        <v>47</v>
      </c>
      <c r="B49" s="175"/>
      <c r="C49" s="175"/>
      <c r="D49" s="175"/>
      <c r="E49" s="175"/>
      <c r="F49" s="175"/>
      <c r="G49" s="175"/>
      <c r="H49" s="176"/>
      <c r="I49" s="177"/>
      <c r="J49" s="169" t="str">
        <f aca="false">IF(H49=0,"",H49*(1+I49))</f>
        <v/>
      </c>
      <c r="K49" s="178"/>
      <c r="L49" s="171" t="str">
        <f aca="false">IF(J49="","",J49*K49)</f>
        <v/>
      </c>
      <c r="M49" s="179"/>
      <c r="N49" s="180"/>
      <c r="O49" s="145"/>
      <c r="P49" s="145"/>
      <c r="Q49" s="145"/>
      <c r="R49" s="145"/>
      <c r="S49" s="145"/>
      <c r="T49" s="145"/>
      <c r="U49" s="145"/>
      <c r="V49" s="145"/>
      <c r="W49" s="145"/>
      <c r="X49" s="145"/>
      <c r="Y49" s="145"/>
      <c r="Z49" s="145"/>
    </row>
    <row r="50" customFormat="false" ht="13.5" hidden="false" customHeight="true" outlineLevel="0" collapsed="false">
      <c r="A50" s="174" t="n">
        <v>48</v>
      </c>
      <c r="B50" s="175"/>
      <c r="C50" s="175"/>
      <c r="D50" s="175"/>
      <c r="E50" s="175"/>
      <c r="F50" s="175"/>
      <c r="G50" s="175"/>
      <c r="H50" s="176"/>
      <c r="I50" s="177"/>
      <c r="J50" s="169" t="str">
        <f aca="false">IF(H50=0,"",H50*(1+I50))</f>
        <v/>
      </c>
      <c r="K50" s="178"/>
      <c r="L50" s="171" t="str">
        <f aca="false">IF(J50="","",J50*K50)</f>
        <v/>
      </c>
      <c r="M50" s="179"/>
      <c r="N50" s="180"/>
      <c r="O50" s="145"/>
      <c r="P50" s="145"/>
      <c r="Q50" s="145"/>
      <c r="R50" s="145"/>
      <c r="S50" s="145"/>
      <c r="T50" s="145"/>
      <c r="U50" s="145"/>
      <c r="V50" s="145"/>
      <c r="W50" s="145"/>
      <c r="X50" s="145"/>
      <c r="Y50" s="145"/>
      <c r="Z50" s="145"/>
    </row>
    <row r="51" customFormat="false" ht="13.5" hidden="false" customHeight="true" outlineLevel="0" collapsed="false">
      <c r="A51" s="165" t="n">
        <v>49</v>
      </c>
      <c r="B51" s="175"/>
      <c r="C51" s="175"/>
      <c r="D51" s="175"/>
      <c r="E51" s="175"/>
      <c r="F51" s="175"/>
      <c r="G51" s="175"/>
      <c r="H51" s="176"/>
      <c r="I51" s="177"/>
      <c r="J51" s="169" t="str">
        <f aca="false">IF(H51=0,"",H51*(1+I51))</f>
        <v/>
      </c>
      <c r="K51" s="178"/>
      <c r="L51" s="171" t="str">
        <f aca="false">IF(J51="","",J51*K51)</f>
        <v/>
      </c>
      <c r="M51" s="179"/>
      <c r="N51" s="180"/>
      <c r="O51" s="145"/>
      <c r="P51" s="145"/>
      <c r="Q51" s="145"/>
      <c r="R51" s="145"/>
      <c r="S51" s="145"/>
      <c r="T51" s="145"/>
      <c r="U51" s="145"/>
      <c r="V51" s="145"/>
      <c r="W51" s="145"/>
      <c r="X51" s="145"/>
      <c r="Y51" s="145"/>
      <c r="Z51" s="145"/>
    </row>
    <row r="52" customFormat="false" ht="13.5" hidden="false" customHeight="true" outlineLevel="0" collapsed="false">
      <c r="A52" s="174" t="n">
        <v>50</v>
      </c>
      <c r="B52" s="175"/>
      <c r="C52" s="175"/>
      <c r="D52" s="175"/>
      <c r="E52" s="175"/>
      <c r="F52" s="175"/>
      <c r="G52" s="175"/>
      <c r="H52" s="176"/>
      <c r="I52" s="177"/>
      <c r="J52" s="169" t="str">
        <f aca="false">IF(H52=0,"",H52*(1+I52))</f>
        <v/>
      </c>
      <c r="K52" s="178"/>
      <c r="L52" s="171" t="str">
        <f aca="false">IF(J52="","",J52*K52)</f>
        <v/>
      </c>
      <c r="M52" s="179"/>
      <c r="N52" s="180"/>
      <c r="O52" s="145"/>
      <c r="P52" s="145"/>
      <c r="Q52" s="145"/>
      <c r="R52" s="145"/>
      <c r="S52" s="145"/>
      <c r="T52" s="145"/>
      <c r="U52" s="145"/>
      <c r="V52" s="145"/>
      <c r="W52" s="145"/>
      <c r="X52" s="145"/>
      <c r="Y52" s="145"/>
      <c r="Z52" s="145"/>
    </row>
    <row r="53" customFormat="false" ht="13.5" hidden="false" customHeight="true" outlineLevel="0" collapsed="false">
      <c r="A53" s="165" t="n">
        <v>51</v>
      </c>
      <c r="B53" s="175"/>
      <c r="C53" s="175"/>
      <c r="D53" s="175"/>
      <c r="E53" s="175"/>
      <c r="F53" s="175"/>
      <c r="G53" s="175"/>
      <c r="H53" s="176"/>
      <c r="I53" s="177"/>
      <c r="J53" s="169" t="str">
        <f aca="false">IF(H53=0,"",H53*(1+I53))</f>
        <v/>
      </c>
      <c r="K53" s="178"/>
      <c r="L53" s="171" t="str">
        <f aca="false">IF(J53="","",J53*K53)</f>
        <v/>
      </c>
      <c r="M53" s="179"/>
      <c r="N53" s="180"/>
      <c r="O53" s="145"/>
      <c r="P53" s="145"/>
      <c r="Q53" s="145"/>
      <c r="R53" s="145"/>
      <c r="S53" s="145"/>
      <c r="T53" s="145"/>
      <c r="U53" s="145"/>
      <c r="V53" s="145"/>
      <c r="W53" s="145"/>
      <c r="X53" s="145"/>
      <c r="Y53" s="145"/>
      <c r="Z53" s="145"/>
    </row>
    <row r="54" customFormat="false" ht="13.5" hidden="false" customHeight="true" outlineLevel="0" collapsed="false">
      <c r="A54" s="174" t="n">
        <v>52</v>
      </c>
      <c r="B54" s="175"/>
      <c r="C54" s="175"/>
      <c r="D54" s="175"/>
      <c r="E54" s="175"/>
      <c r="F54" s="175"/>
      <c r="G54" s="175"/>
      <c r="H54" s="176"/>
      <c r="I54" s="177"/>
      <c r="J54" s="169" t="str">
        <f aca="false">IF(H54=0,"",H54*(1+I54))</f>
        <v/>
      </c>
      <c r="K54" s="178"/>
      <c r="L54" s="171" t="str">
        <f aca="false">IF(J54="","",J54*K54)</f>
        <v/>
      </c>
      <c r="M54" s="179"/>
      <c r="N54" s="180"/>
      <c r="O54" s="145"/>
      <c r="P54" s="145"/>
      <c r="Q54" s="145"/>
      <c r="R54" s="145"/>
      <c r="S54" s="145"/>
      <c r="T54" s="145"/>
      <c r="U54" s="145"/>
      <c r="V54" s="145"/>
      <c r="W54" s="145"/>
      <c r="X54" s="145"/>
      <c r="Y54" s="145"/>
      <c r="Z54" s="145"/>
    </row>
    <row r="55" customFormat="false" ht="13.5" hidden="false" customHeight="true" outlineLevel="0" collapsed="false">
      <c r="A55" s="165" t="n">
        <v>53</v>
      </c>
      <c r="B55" s="175"/>
      <c r="C55" s="175"/>
      <c r="D55" s="175"/>
      <c r="E55" s="175"/>
      <c r="F55" s="175"/>
      <c r="G55" s="175"/>
      <c r="H55" s="176"/>
      <c r="I55" s="177"/>
      <c r="J55" s="169" t="str">
        <f aca="false">IF(H55=0,"",H55*(1+I55))</f>
        <v/>
      </c>
      <c r="K55" s="178"/>
      <c r="L55" s="171" t="str">
        <f aca="false">IF(J55="","",J55*K55)</f>
        <v/>
      </c>
      <c r="M55" s="179"/>
      <c r="N55" s="180"/>
      <c r="O55" s="145"/>
      <c r="P55" s="145"/>
      <c r="Q55" s="145"/>
      <c r="R55" s="145"/>
      <c r="S55" s="145"/>
      <c r="T55" s="145"/>
      <c r="U55" s="145"/>
      <c r="V55" s="145"/>
      <c r="W55" s="145"/>
      <c r="X55" s="145"/>
      <c r="Y55" s="145"/>
      <c r="Z55" s="145"/>
    </row>
    <row r="56" customFormat="false" ht="13.5" hidden="false" customHeight="true" outlineLevel="0" collapsed="false">
      <c r="A56" s="174" t="n">
        <v>54</v>
      </c>
      <c r="B56" s="175"/>
      <c r="C56" s="175"/>
      <c r="D56" s="175"/>
      <c r="E56" s="175"/>
      <c r="F56" s="175"/>
      <c r="G56" s="175"/>
      <c r="H56" s="176"/>
      <c r="I56" s="177"/>
      <c r="J56" s="169" t="str">
        <f aca="false">IF(H56=0,"",H56*(1+I56))</f>
        <v/>
      </c>
      <c r="K56" s="178"/>
      <c r="L56" s="171" t="str">
        <f aca="false">IF(J56="","",J56*K56)</f>
        <v/>
      </c>
      <c r="M56" s="179"/>
      <c r="N56" s="180"/>
      <c r="O56" s="145"/>
      <c r="P56" s="145"/>
      <c r="Q56" s="145"/>
      <c r="R56" s="145"/>
      <c r="S56" s="145"/>
      <c r="T56" s="145"/>
      <c r="U56" s="145"/>
      <c r="V56" s="145"/>
      <c r="W56" s="145"/>
      <c r="X56" s="145"/>
      <c r="Y56" s="145"/>
      <c r="Z56" s="145"/>
    </row>
    <row r="57" customFormat="false" ht="13.5" hidden="false" customHeight="true" outlineLevel="0" collapsed="false">
      <c r="A57" s="165" t="n">
        <v>55</v>
      </c>
      <c r="B57" s="175"/>
      <c r="C57" s="175"/>
      <c r="D57" s="175"/>
      <c r="E57" s="175"/>
      <c r="F57" s="175"/>
      <c r="G57" s="175"/>
      <c r="H57" s="176"/>
      <c r="I57" s="177"/>
      <c r="J57" s="169" t="str">
        <f aca="false">IF(H57=0,"",H57*(1+I57))</f>
        <v/>
      </c>
      <c r="K57" s="178"/>
      <c r="L57" s="171" t="str">
        <f aca="false">IF(J57="","",J57*K57)</f>
        <v/>
      </c>
      <c r="M57" s="179"/>
      <c r="N57" s="180"/>
      <c r="O57" s="145"/>
      <c r="P57" s="145"/>
      <c r="Q57" s="145"/>
      <c r="R57" s="145"/>
      <c r="S57" s="145"/>
      <c r="T57" s="145"/>
      <c r="U57" s="145"/>
      <c r="V57" s="145"/>
      <c r="W57" s="145"/>
      <c r="X57" s="145"/>
      <c r="Y57" s="145"/>
      <c r="Z57" s="145"/>
    </row>
    <row r="58" customFormat="false" ht="13.5" hidden="false" customHeight="true" outlineLevel="0" collapsed="false">
      <c r="A58" s="174" t="n">
        <v>56</v>
      </c>
      <c r="B58" s="175"/>
      <c r="C58" s="175"/>
      <c r="D58" s="175"/>
      <c r="E58" s="175"/>
      <c r="F58" s="175"/>
      <c r="G58" s="175"/>
      <c r="H58" s="176"/>
      <c r="I58" s="177"/>
      <c r="J58" s="169" t="str">
        <f aca="false">IF(H58=0,"",H58*(1+I58))</f>
        <v/>
      </c>
      <c r="K58" s="178"/>
      <c r="L58" s="171" t="str">
        <f aca="false">IF(J58="","",J58*K58)</f>
        <v/>
      </c>
      <c r="M58" s="179"/>
      <c r="N58" s="180"/>
      <c r="O58" s="145"/>
      <c r="P58" s="145"/>
      <c r="Q58" s="145"/>
      <c r="R58" s="145"/>
      <c r="S58" s="145"/>
      <c r="T58" s="145"/>
      <c r="U58" s="145"/>
      <c r="V58" s="145"/>
      <c r="W58" s="145"/>
      <c r="X58" s="145"/>
      <c r="Y58" s="145"/>
      <c r="Z58" s="145"/>
    </row>
    <row r="59" customFormat="false" ht="13.5" hidden="false" customHeight="true" outlineLevel="0" collapsed="false">
      <c r="A59" s="165" t="n">
        <v>57</v>
      </c>
      <c r="B59" s="175"/>
      <c r="C59" s="175"/>
      <c r="D59" s="175"/>
      <c r="E59" s="175"/>
      <c r="F59" s="175"/>
      <c r="G59" s="175"/>
      <c r="H59" s="176"/>
      <c r="I59" s="177"/>
      <c r="J59" s="169" t="str">
        <f aca="false">IF(H59=0,"",H59*(1+I59))</f>
        <v/>
      </c>
      <c r="K59" s="178"/>
      <c r="L59" s="171" t="str">
        <f aca="false">IF(J59="","",J59*K59)</f>
        <v/>
      </c>
      <c r="M59" s="179"/>
      <c r="N59" s="180"/>
      <c r="O59" s="145"/>
      <c r="P59" s="145"/>
      <c r="Q59" s="145"/>
      <c r="R59" s="145"/>
      <c r="S59" s="145"/>
      <c r="T59" s="145"/>
      <c r="U59" s="145"/>
      <c r="V59" s="145"/>
      <c r="W59" s="145"/>
      <c r="X59" s="145"/>
      <c r="Y59" s="145"/>
      <c r="Z59" s="145"/>
    </row>
    <row r="60" customFormat="false" ht="13.5" hidden="false" customHeight="true" outlineLevel="0" collapsed="false">
      <c r="A60" s="174" t="n">
        <v>58</v>
      </c>
      <c r="B60" s="175"/>
      <c r="C60" s="175"/>
      <c r="D60" s="175"/>
      <c r="E60" s="175"/>
      <c r="F60" s="175"/>
      <c r="G60" s="175"/>
      <c r="H60" s="176"/>
      <c r="I60" s="177"/>
      <c r="J60" s="169" t="str">
        <f aca="false">IF(H60=0,"",H60*(1+I60))</f>
        <v/>
      </c>
      <c r="K60" s="178"/>
      <c r="L60" s="171" t="str">
        <f aca="false">IF(J60="","",J60*K60)</f>
        <v/>
      </c>
      <c r="M60" s="179"/>
      <c r="N60" s="180"/>
      <c r="O60" s="145"/>
      <c r="P60" s="145"/>
      <c r="Q60" s="145"/>
      <c r="R60" s="145"/>
      <c r="S60" s="145"/>
      <c r="T60" s="145"/>
      <c r="U60" s="145"/>
      <c r="V60" s="145"/>
      <c r="W60" s="145"/>
      <c r="X60" s="145"/>
      <c r="Y60" s="145"/>
      <c r="Z60" s="145"/>
    </row>
    <row r="61" customFormat="false" ht="13.5" hidden="false" customHeight="true" outlineLevel="0" collapsed="false">
      <c r="A61" s="165" t="n">
        <v>59</v>
      </c>
      <c r="B61" s="175"/>
      <c r="C61" s="175"/>
      <c r="D61" s="175"/>
      <c r="E61" s="175"/>
      <c r="F61" s="175"/>
      <c r="G61" s="175"/>
      <c r="H61" s="176"/>
      <c r="I61" s="177"/>
      <c r="J61" s="169" t="str">
        <f aca="false">IF(H61=0,"",H61*(1+I61))</f>
        <v/>
      </c>
      <c r="K61" s="178"/>
      <c r="L61" s="171" t="str">
        <f aca="false">IF(J61="","",J61*K61)</f>
        <v/>
      </c>
      <c r="M61" s="179"/>
      <c r="N61" s="180"/>
      <c r="O61" s="145"/>
      <c r="P61" s="145"/>
      <c r="Q61" s="145"/>
      <c r="R61" s="145"/>
      <c r="S61" s="145"/>
      <c r="T61" s="145"/>
      <c r="U61" s="145"/>
      <c r="V61" s="145"/>
      <c r="W61" s="145"/>
      <c r="X61" s="145"/>
      <c r="Y61" s="145"/>
      <c r="Z61" s="145"/>
    </row>
    <row r="62" customFormat="false" ht="13.5" hidden="false" customHeight="true" outlineLevel="0" collapsed="false">
      <c r="A62" s="174" t="n">
        <v>60</v>
      </c>
      <c r="B62" s="175"/>
      <c r="C62" s="175"/>
      <c r="D62" s="175"/>
      <c r="E62" s="175"/>
      <c r="F62" s="175"/>
      <c r="G62" s="175"/>
      <c r="H62" s="176"/>
      <c r="I62" s="177"/>
      <c r="J62" s="169" t="str">
        <f aca="false">IF(H62=0,"",H62*(1+I62))</f>
        <v/>
      </c>
      <c r="K62" s="178"/>
      <c r="L62" s="171" t="str">
        <f aca="false">IF(J62="","",J62*K62)</f>
        <v/>
      </c>
      <c r="M62" s="179"/>
      <c r="N62" s="180"/>
      <c r="O62" s="145"/>
      <c r="P62" s="145"/>
      <c r="Q62" s="145"/>
      <c r="R62" s="145"/>
      <c r="S62" s="145"/>
      <c r="T62" s="145"/>
      <c r="U62" s="145"/>
      <c r="V62" s="145"/>
      <c r="W62" s="145"/>
      <c r="X62" s="145"/>
      <c r="Y62" s="145"/>
      <c r="Z62" s="145"/>
    </row>
    <row r="63" customFormat="false" ht="13.5" hidden="false" customHeight="true" outlineLevel="0" collapsed="false">
      <c r="A63" s="165" t="n">
        <v>61</v>
      </c>
      <c r="B63" s="175"/>
      <c r="C63" s="175"/>
      <c r="D63" s="175"/>
      <c r="E63" s="175"/>
      <c r="F63" s="175"/>
      <c r="G63" s="175"/>
      <c r="H63" s="176"/>
      <c r="I63" s="177"/>
      <c r="J63" s="169" t="str">
        <f aca="false">IF(H63=0,"",H63*(1+I63))</f>
        <v/>
      </c>
      <c r="K63" s="178"/>
      <c r="L63" s="171" t="str">
        <f aca="false">IF(J63="","",J63*K63)</f>
        <v/>
      </c>
      <c r="M63" s="179"/>
      <c r="N63" s="180"/>
      <c r="O63" s="145"/>
      <c r="P63" s="145"/>
      <c r="Q63" s="145"/>
      <c r="R63" s="145"/>
      <c r="S63" s="145"/>
      <c r="T63" s="145"/>
      <c r="U63" s="145"/>
      <c r="V63" s="145"/>
      <c r="W63" s="145"/>
      <c r="X63" s="145"/>
      <c r="Y63" s="145"/>
      <c r="Z63" s="145"/>
    </row>
    <row r="64" customFormat="false" ht="13.5" hidden="false" customHeight="true" outlineLevel="0" collapsed="false">
      <c r="A64" s="174" t="n">
        <v>62</v>
      </c>
      <c r="B64" s="175"/>
      <c r="C64" s="175"/>
      <c r="D64" s="175"/>
      <c r="E64" s="175"/>
      <c r="F64" s="175"/>
      <c r="G64" s="175"/>
      <c r="H64" s="176"/>
      <c r="I64" s="177"/>
      <c r="J64" s="169" t="str">
        <f aca="false">IF(H64=0,"",H64*(1+I64))</f>
        <v/>
      </c>
      <c r="K64" s="178"/>
      <c r="L64" s="171" t="str">
        <f aca="false">IF(J64="","",J64*K64)</f>
        <v/>
      </c>
      <c r="M64" s="179"/>
      <c r="N64" s="180"/>
      <c r="O64" s="145"/>
      <c r="P64" s="145"/>
      <c r="Q64" s="145"/>
      <c r="R64" s="145"/>
      <c r="S64" s="145"/>
      <c r="T64" s="145"/>
      <c r="U64" s="145"/>
      <c r="V64" s="145"/>
      <c r="W64" s="145"/>
      <c r="X64" s="145"/>
      <c r="Y64" s="145"/>
      <c r="Z64" s="145"/>
    </row>
    <row r="65" customFormat="false" ht="13.5" hidden="false" customHeight="true" outlineLevel="0" collapsed="false">
      <c r="A65" s="165" t="n">
        <v>63</v>
      </c>
      <c r="B65" s="175"/>
      <c r="C65" s="175"/>
      <c r="D65" s="175"/>
      <c r="E65" s="175"/>
      <c r="F65" s="175"/>
      <c r="G65" s="175"/>
      <c r="H65" s="176"/>
      <c r="I65" s="177"/>
      <c r="J65" s="169" t="str">
        <f aca="false">IF(H65=0,"",H65*(1+I65))</f>
        <v/>
      </c>
      <c r="K65" s="178"/>
      <c r="L65" s="171" t="str">
        <f aca="false">IF(J65="","",J65*K65)</f>
        <v/>
      </c>
      <c r="M65" s="179"/>
      <c r="N65" s="180"/>
      <c r="O65" s="145"/>
      <c r="P65" s="145"/>
      <c r="Q65" s="145"/>
      <c r="R65" s="145"/>
      <c r="S65" s="145"/>
      <c r="T65" s="145"/>
      <c r="U65" s="145"/>
      <c r="V65" s="145"/>
      <c r="W65" s="145"/>
      <c r="X65" s="145"/>
      <c r="Y65" s="145"/>
      <c r="Z65" s="145"/>
    </row>
    <row r="66" customFormat="false" ht="13.5" hidden="false" customHeight="true" outlineLevel="0" collapsed="false">
      <c r="A66" s="174" t="n">
        <v>64</v>
      </c>
      <c r="B66" s="175"/>
      <c r="C66" s="175"/>
      <c r="D66" s="175"/>
      <c r="E66" s="175"/>
      <c r="F66" s="175"/>
      <c r="G66" s="175"/>
      <c r="H66" s="176"/>
      <c r="I66" s="177"/>
      <c r="J66" s="169" t="str">
        <f aca="false">IF(H66=0,"",H66*(1+I66))</f>
        <v/>
      </c>
      <c r="K66" s="178"/>
      <c r="L66" s="171" t="str">
        <f aca="false">IF(J66="","",J66*K66)</f>
        <v/>
      </c>
      <c r="M66" s="179"/>
      <c r="N66" s="180"/>
      <c r="O66" s="145"/>
      <c r="P66" s="145"/>
      <c r="Q66" s="145"/>
      <c r="R66" s="145"/>
      <c r="S66" s="145"/>
      <c r="T66" s="145"/>
      <c r="U66" s="145"/>
      <c r="V66" s="145"/>
      <c r="W66" s="145"/>
      <c r="X66" s="145"/>
      <c r="Y66" s="145"/>
      <c r="Z66" s="145"/>
    </row>
    <row r="67" customFormat="false" ht="13.5" hidden="false" customHeight="true" outlineLevel="0" collapsed="false">
      <c r="A67" s="165" t="n">
        <v>65</v>
      </c>
      <c r="B67" s="175"/>
      <c r="C67" s="175"/>
      <c r="D67" s="175"/>
      <c r="E67" s="175"/>
      <c r="F67" s="175"/>
      <c r="G67" s="175"/>
      <c r="H67" s="176"/>
      <c r="I67" s="177"/>
      <c r="J67" s="169" t="str">
        <f aca="false">IF(H67=0,"",H67*(1+I67))</f>
        <v/>
      </c>
      <c r="K67" s="178"/>
      <c r="L67" s="171" t="str">
        <f aca="false">IF(J67="","",J67*K67)</f>
        <v/>
      </c>
      <c r="M67" s="179"/>
      <c r="N67" s="180"/>
      <c r="O67" s="145"/>
      <c r="P67" s="145"/>
      <c r="Q67" s="145"/>
      <c r="R67" s="145"/>
      <c r="S67" s="145"/>
      <c r="T67" s="145"/>
      <c r="U67" s="145"/>
      <c r="V67" s="145"/>
      <c r="W67" s="145"/>
      <c r="X67" s="145"/>
      <c r="Y67" s="145"/>
      <c r="Z67" s="145"/>
    </row>
    <row r="68" customFormat="false" ht="13.5" hidden="false" customHeight="true" outlineLevel="0" collapsed="false">
      <c r="A68" s="174" t="n">
        <v>66</v>
      </c>
      <c r="B68" s="175"/>
      <c r="C68" s="175"/>
      <c r="D68" s="175"/>
      <c r="E68" s="175"/>
      <c r="F68" s="175"/>
      <c r="G68" s="175"/>
      <c r="H68" s="176"/>
      <c r="I68" s="177"/>
      <c r="J68" s="169" t="str">
        <f aca="false">IF(H68=0,"",H68*(1+I68))</f>
        <v/>
      </c>
      <c r="K68" s="178"/>
      <c r="L68" s="171" t="str">
        <f aca="false">IF(J68="","",J68*K68)</f>
        <v/>
      </c>
      <c r="M68" s="179"/>
      <c r="N68" s="180"/>
      <c r="O68" s="145"/>
      <c r="P68" s="145"/>
      <c r="Q68" s="145"/>
      <c r="R68" s="145"/>
      <c r="S68" s="145"/>
      <c r="T68" s="145"/>
      <c r="U68" s="145"/>
      <c r="V68" s="145"/>
      <c r="W68" s="145"/>
      <c r="X68" s="145"/>
      <c r="Y68" s="145"/>
      <c r="Z68" s="145"/>
    </row>
    <row r="69" customFormat="false" ht="13.5" hidden="false" customHeight="true" outlineLevel="0" collapsed="false">
      <c r="A69" s="165" t="n">
        <v>67</v>
      </c>
      <c r="B69" s="175"/>
      <c r="C69" s="175"/>
      <c r="D69" s="175"/>
      <c r="E69" s="175"/>
      <c r="F69" s="175"/>
      <c r="G69" s="175"/>
      <c r="H69" s="176"/>
      <c r="I69" s="177"/>
      <c r="J69" s="169" t="str">
        <f aca="false">IF(H69=0,"",H69*(1+I69))</f>
        <v/>
      </c>
      <c r="K69" s="178"/>
      <c r="L69" s="171" t="str">
        <f aca="false">IF(J69="","",J69*K69)</f>
        <v/>
      </c>
      <c r="M69" s="179"/>
      <c r="N69" s="180"/>
      <c r="O69" s="145"/>
      <c r="P69" s="145"/>
      <c r="Q69" s="145"/>
      <c r="R69" s="145"/>
      <c r="S69" s="145"/>
      <c r="T69" s="145"/>
      <c r="U69" s="145"/>
      <c r="V69" s="145"/>
      <c r="W69" s="145"/>
      <c r="X69" s="145"/>
      <c r="Y69" s="145"/>
      <c r="Z69" s="145"/>
    </row>
    <row r="70" customFormat="false" ht="13.5" hidden="false" customHeight="true" outlineLevel="0" collapsed="false">
      <c r="A70" s="174" t="n">
        <v>68</v>
      </c>
      <c r="B70" s="175"/>
      <c r="C70" s="175"/>
      <c r="D70" s="175"/>
      <c r="E70" s="175"/>
      <c r="F70" s="175"/>
      <c r="G70" s="175"/>
      <c r="H70" s="176"/>
      <c r="I70" s="177"/>
      <c r="J70" s="169" t="str">
        <f aca="false">IF(H70=0,"",H70*(1+I70))</f>
        <v/>
      </c>
      <c r="K70" s="178"/>
      <c r="L70" s="171" t="str">
        <f aca="false">IF(J70="","",J70*K70)</f>
        <v/>
      </c>
      <c r="M70" s="179"/>
      <c r="N70" s="180"/>
      <c r="O70" s="145"/>
      <c r="P70" s="145"/>
      <c r="Q70" s="145"/>
      <c r="R70" s="145"/>
      <c r="S70" s="145"/>
      <c r="T70" s="145"/>
      <c r="U70" s="145"/>
      <c r="V70" s="145"/>
      <c r="W70" s="145"/>
      <c r="X70" s="145"/>
      <c r="Y70" s="145"/>
      <c r="Z70" s="145"/>
    </row>
    <row r="71" customFormat="false" ht="13.5" hidden="false" customHeight="true" outlineLevel="0" collapsed="false">
      <c r="A71" s="165" t="n">
        <v>69</v>
      </c>
      <c r="B71" s="175"/>
      <c r="C71" s="175"/>
      <c r="D71" s="175"/>
      <c r="E71" s="175"/>
      <c r="F71" s="175"/>
      <c r="G71" s="175"/>
      <c r="H71" s="176"/>
      <c r="I71" s="177"/>
      <c r="J71" s="169" t="str">
        <f aca="false">IF(H71=0,"",H71*(1+I71))</f>
        <v/>
      </c>
      <c r="K71" s="178"/>
      <c r="L71" s="171" t="str">
        <f aca="false">IF(J71="","",J71*K71)</f>
        <v/>
      </c>
      <c r="M71" s="179"/>
      <c r="N71" s="180"/>
      <c r="O71" s="145"/>
      <c r="P71" s="145"/>
      <c r="Q71" s="145"/>
      <c r="R71" s="145"/>
      <c r="S71" s="145"/>
      <c r="T71" s="145"/>
      <c r="U71" s="145"/>
      <c r="V71" s="145"/>
      <c r="W71" s="145"/>
      <c r="X71" s="145"/>
      <c r="Y71" s="145"/>
      <c r="Z71" s="145"/>
    </row>
    <row r="72" customFormat="false" ht="13.5" hidden="false" customHeight="true" outlineLevel="0" collapsed="false">
      <c r="A72" s="174" t="n">
        <v>70</v>
      </c>
      <c r="B72" s="175"/>
      <c r="C72" s="175"/>
      <c r="D72" s="175"/>
      <c r="E72" s="175"/>
      <c r="F72" s="175"/>
      <c r="G72" s="175"/>
      <c r="H72" s="176"/>
      <c r="I72" s="177"/>
      <c r="J72" s="169" t="str">
        <f aca="false">IF(H72=0,"",H72*(1+I72))</f>
        <v/>
      </c>
      <c r="K72" s="178"/>
      <c r="L72" s="171" t="str">
        <f aca="false">IF(J72="","",J72*K72)</f>
        <v/>
      </c>
      <c r="M72" s="179"/>
      <c r="N72" s="180"/>
      <c r="O72" s="145"/>
      <c r="P72" s="145"/>
      <c r="Q72" s="145"/>
      <c r="R72" s="145"/>
      <c r="S72" s="145"/>
      <c r="T72" s="145"/>
      <c r="U72" s="145"/>
      <c r="V72" s="145"/>
      <c r="W72" s="145"/>
      <c r="X72" s="145"/>
      <c r="Y72" s="145"/>
      <c r="Z72" s="145"/>
    </row>
    <row r="73" customFormat="false" ht="13.5" hidden="false" customHeight="true" outlineLevel="0" collapsed="false">
      <c r="A73" s="165" t="n">
        <v>71</v>
      </c>
      <c r="B73" s="175"/>
      <c r="C73" s="175"/>
      <c r="D73" s="175"/>
      <c r="E73" s="175"/>
      <c r="F73" s="175"/>
      <c r="G73" s="175"/>
      <c r="H73" s="176"/>
      <c r="I73" s="177"/>
      <c r="J73" s="169" t="str">
        <f aca="false">IF(H73=0,"",H73*(1+I73))</f>
        <v/>
      </c>
      <c r="K73" s="178"/>
      <c r="L73" s="171" t="str">
        <f aca="false">IF(J73="","",J73*K73)</f>
        <v/>
      </c>
      <c r="M73" s="179"/>
      <c r="N73" s="180"/>
      <c r="O73" s="145"/>
      <c r="P73" s="145"/>
      <c r="Q73" s="145"/>
      <c r="R73" s="145"/>
      <c r="S73" s="145"/>
      <c r="T73" s="145"/>
      <c r="U73" s="145"/>
      <c r="V73" s="145"/>
      <c r="W73" s="145"/>
      <c r="X73" s="145"/>
      <c r="Y73" s="145"/>
      <c r="Z73" s="145"/>
    </row>
    <row r="74" customFormat="false" ht="13.5" hidden="false" customHeight="true" outlineLevel="0" collapsed="false">
      <c r="A74" s="174" t="n">
        <v>72</v>
      </c>
      <c r="B74" s="175"/>
      <c r="C74" s="175"/>
      <c r="D74" s="175"/>
      <c r="E74" s="175"/>
      <c r="F74" s="175"/>
      <c r="G74" s="175"/>
      <c r="H74" s="176"/>
      <c r="I74" s="177"/>
      <c r="J74" s="169" t="str">
        <f aca="false">IF(H74=0,"",H74*(1+I74))</f>
        <v/>
      </c>
      <c r="K74" s="178"/>
      <c r="L74" s="171" t="str">
        <f aca="false">IF(J74="","",J74*K74)</f>
        <v/>
      </c>
      <c r="M74" s="179"/>
      <c r="N74" s="180"/>
      <c r="O74" s="145"/>
      <c r="P74" s="145"/>
      <c r="Q74" s="145"/>
      <c r="R74" s="145"/>
      <c r="S74" s="145"/>
      <c r="T74" s="145"/>
      <c r="U74" s="145"/>
      <c r="V74" s="145"/>
      <c r="W74" s="145"/>
      <c r="X74" s="145"/>
      <c r="Y74" s="145"/>
      <c r="Z74" s="145"/>
    </row>
    <row r="75" customFormat="false" ht="13.5" hidden="false" customHeight="true" outlineLevel="0" collapsed="false">
      <c r="A75" s="165" t="n">
        <v>73</v>
      </c>
      <c r="B75" s="175"/>
      <c r="C75" s="175"/>
      <c r="D75" s="175"/>
      <c r="E75" s="175"/>
      <c r="F75" s="175"/>
      <c r="G75" s="175"/>
      <c r="H75" s="176"/>
      <c r="I75" s="177"/>
      <c r="J75" s="169" t="str">
        <f aca="false">IF(H75=0,"",H75*(1+I75))</f>
        <v/>
      </c>
      <c r="K75" s="178"/>
      <c r="L75" s="171" t="str">
        <f aca="false">IF(J75="","",J75*K75)</f>
        <v/>
      </c>
      <c r="M75" s="179"/>
      <c r="N75" s="180"/>
      <c r="O75" s="145"/>
      <c r="P75" s="145"/>
      <c r="Q75" s="145"/>
      <c r="R75" s="145"/>
      <c r="S75" s="145"/>
      <c r="T75" s="145"/>
      <c r="U75" s="145"/>
      <c r="V75" s="145"/>
      <c r="W75" s="145"/>
      <c r="X75" s="145"/>
      <c r="Y75" s="145"/>
      <c r="Z75" s="145"/>
    </row>
    <row r="76" customFormat="false" ht="13.5" hidden="false" customHeight="true" outlineLevel="0" collapsed="false">
      <c r="A76" s="174" t="n">
        <v>74</v>
      </c>
      <c r="B76" s="175"/>
      <c r="C76" s="175"/>
      <c r="D76" s="175"/>
      <c r="E76" s="175"/>
      <c r="F76" s="175"/>
      <c r="G76" s="175"/>
      <c r="H76" s="176"/>
      <c r="I76" s="177"/>
      <c r="J76" s="169" t="str">
        <f aca="false">IF(H76=0,"",H76*(1+I76))</f>
        <v/>
      </c>
      <c r="K76" s="178"/>
      <c r="L76" s="171" t="str">
        <f aca="false">IF(J76="","",J76*K76)</f>
        <v/>
      </c>
      <c r="M76" s="179"/>
      <c r="N76" s="180"/>
      <c r="O76" s="145"/>
      <c r="P76" s="145"/>
      <c r="Q76" s="145"/>
      <c r="R76" s="145"/>
      <c r="S76" s="145"/>
      <c r="T76" s="145"/>
      <c r="U76" s="145"/>
      <c r="V76" s="145"/>
      <c r="W76" s="145"/>
      <c r="X76" s="145"/>
      <c r="Y76" s="145"/>
      <c r="Z76" s="145"/>
    </row>
    <row r="77" customFormat="false" ht="13.5" hidden="false" customHeight="true" outlineLevel="0" collapsed="false">
      <c r="A77" s="165" t="n">
        <v>75</v>
      </c>
      <c r="B77" s="175"/>
      <c r="C77" s="175"/>
      <c r="D77" s="175"/>
      <c r="E77" s="175"/>
      <c r="F77" s="175"/>
      <c r="G77" s="175"/>
      <c r="H77" s="176"/>
      <c r="I77" s="177"/>
      <c r="J77" s="169" t="str">
        <f aca="false">IF(H77=0,"",H77*(1+I77))</f>
        <v/>
      </c>
      <c r="K77" s="178"/>
      <c r="L77" s="171" t="str">
        <f aca="false">IF(J77="","",J77*K77)</f>
        <v/>
      </c>
      <c r="M77" s="179"/>
      <c r="N77" s="180"/>
      <c r="O77" s="145"/>
      <c r="P77" s="145"/>
      <c r="Q77" s="145"/>
      <c r="R77" s="145"/>
      <c r="S77" s="145"/>
      <c r="T77" s="145"/>
      <c r="U77" s="145"/>
      <c r="V77" s="145"/>
      <c r="W77" s="145"/>
      <c r="X77" s="145"/>
      <c r="Y77" s="145"/>
      <c r="Z77" s="145"/>
    </row>
    <row r="78" customFormat="false" ht="13.5" hidden="false" customHeight="true" outlineLevel="0" collapsed="false">
      <c r="A78" s="174" t="n">
        <v>76</v>
      </c>
      <c r="B78" s="175"/>
      <c r="C78" s="175"/>
      <c r="D78" s="175"/>
      <c r="E78" s="175"/>
      <c r="F78" s="175"/>
      <c r="G78" s="175"/>
      <c r="H78" s="176"/>
      <c r="I78" s="177"/>
      <c r="J78" s="169" t="str">
        <f aca="false">IF(H78=0,"",H78*(1+I78))</f>
        <v/>
      </c>
      <c r="K78" s="178"/>
      <c r="L78" s="171" t="str">
        <f aca="false">IF(J78="","",J78*K78)</f>
        <v/>
      </c>
      <c r="M78" s="179"/>
      <c r="N78" s="180"/>
      <c r="O78" s="145"/>
      <c r="P78" s="145"/>
      <c r="Q78" s="145"/>
      <c r="R78" s="145"/>
      <c r="S78" s="145"/>
      <c r="T78" s="145"/>
      <c r="U78" s="145"/>
      <c r="V78" s="145"/>
      <c r="W78" s="145"/>
      <c r="X78" s="145"/>
      <c r="Y78" s="145"/>
      <c r="Z78" s="145"/>
    </row>
    <row r="79" customFormat="false" ht="13.5" hidden="false" customHeight="true" outlineLevel="0" collapsed="false">
      <c r="A79" s="165" t="n">
        <v>77</v>
      </c>
      <c r="B79" s="175"/>
      <c r="C79" s="175"/>
      <c r="D79" s="175"/>
      <c r="E79" s="175"/>
      <c r="F79" s="175"/>
      <c r="G79" s="175"/>
      <c r="H79" s="176"/>
      <c r="I79" s="177"/>
      <c r="J79" s="169" t="str">
        <f aca="false">IF(H79=0,"",H79*(1+I79))</f>
        <v/>
      </c>
      <c r="K79" s="178"/>
      <c r="L79" s="171" t="str">
        <f aca="false">IF(J79="","",J79*K79)</f>
        <v/>
      </c>
      <c r="M79" s="179"/>
      <c r="N79" s="180"/>
      <c r="O79" s="145"/>
      <c r="P79" s="145"/>
      <c r="Q79" s="145"/>
      <c r="R79" s="145"/>
      <c r="S79" s="145"/>
      <c r="T79" s="145"/>
      <c r="U79" s="145"/>
      <c r="V79" s="145"/>
      <c r="W79" s="145"/>
      <c r="X79" s="145"/>
      <c r="Y79" s="145"/>
      <c r="Z79" s="145"/>
    </row>
    <row r="80" customFormat="false" ht="13.5" hidden="false" customHeight="true" outlineLevel="0" collapsed="false">
      <c r="A80" s="174" t="n">
        <v>78</v>
      </c>
      <c r="B80" s="175"/>
      <c r="C80" s="175"/>
      <c r="D80" s="175"/>
      <c r="E80" s="175"/>
      <c r="F80" s="175"/>
      <c r="G80" s="175"/>
      <c r="H80" s="176"/>
      <c r="I80" s="177"/>
      <c r="J80" s="169" t="str">
        <f aca="false">IF(H80=0,"",H80*(1+I80))</f>
        <v/>
      </c>
      <c r="K80" s="178"/>
      <c r="L80" s="171" t="str">
        <f aca="false">IF(J80="","",J80*K80)</f>
        <v/>
      </c>
      <c r="M80" s="179"/>
      <c r="N80" s="180"/>
      <c r="O80" s="145"/>
      <c r="P80" s="145"/>
      <c r="Q80" s="145"/>
      <c r="R80" s="145"/>
      <c r="S80" s="145"/>
      <c r="T80" s="145"/>
      <c r="U80" s="145"/>
      <c r="V80" s="145"/>
      <c r="W80" s="145"/>
      <c r="X80" s="145"/>
      <c r="Y80" s="145"/>
      <c r="Z80" s="145"/>
    </row>
    <row r="81" customFormat="false" ht="13.5" hidden="false" customHeight="true" outlineLevel="0" collapsed="false">
      <c r="A81" s="165" t="n">
        <v>79</v>
      </c>
      <c r="B81" s="175"/>
      <c r="C81" s="175"/>
      <c r="D81" s="175"/>
      <c r="E81" s="175"/>
      <c r="F81" s="175"/>
      <c r="G81" s="175"/>
      <c r="H81" s="176"/>
      <c r="I81" s="177"/>
      <c r="J81" s="169" t="str">
        <f aca="false">IF(H81=0,"",H81*(1+I81))</f>
        <v/>
      </c>
      <c r="K81" s="178"/>
      <c r="L81" s="171" t="str">
        <f aca="false">IF(J81="","",J81*K81)</f>
        <v/>
      </c>
      <c r="M81" s="179"/>
      <c r="N81" s="180"/>
      <c r="O81" s="145"/>
      <c r="P81" s="145"/>
      <c r="Q81" s="145"/>
      <c r="R81" s="145"/>
      <c r="S81" s="145"/>
      <c r="T81" s="145"/>
      <c r="U81" s="145"/>
      <c r="V81" s="145"/>
      <c r="W81" s="145"/>
      <c r="X81" s="145"/>
      <c r="Y81" s="145"/>
      <c r="Z81" s="145"/>
    </row>
    <row r="82" customFormat="false" ht="13.5" hidden="false" customHeight="true" outlineLevel="0" collapsed="false">
      <c r="A82" s="174" t="n">
        <v>80</v>
      </c>
      <c r="B82" s="175"/>
      <c r="C82" s="175"/>
      <c r="D82" s="175"/>
      <c r="E82" s="175"/>
      <c r="F82" s="175"/>
      <c r="G82" s="175"/>
      <c r="H82" s="176"/>
      <c r="I82" s="177"/>
      <c r="J82" s="169" t="str">
        <f aca="false">IF(H82=0,"",H82*(1+I82))</f>
        <v/>
      </c>
      <c r="K82" s="178"/>
      <c r="L82" s="171" t="str">
        <f aca="false">IF(J82="","",J82*K82)</f>
        <v/>
      </c>
      <c r="M82" s="179"/>
      <c r="N82" s="180"/>
      <c r="O82" s="145"/>
      <c r="P82" s="145"/>
      <c r="Q82" s="145"/>
      <c r="R82" s="145"/>
      <c r="S82" s="145"/>
      <c r="T82" s="145"/>
      <c r="U82" s="145"/>
      <c r="V82" s="145"/>
      <c r="W82" s="145"/>
      <c r="X82" s="145"/>
      <c r="Y82" s="145"/>
      <c r="Z82" s="145"/>
    </row>
    <row r="83" customFormat="false" ht="13.5" hidden="false" customHeight="true" outlineLevel="0" collapsed="false">
      <c r="A83" s="165" t="n">
        <v>81</v>
      </c>
      <c r="B83" s="175"/>
      <c r="C83" s="175"/>
      <c r="D83" s="175"/>
      <c r="E83" s="175"/>
      <c r="F83" s="175"/>
      <c r="G83" s="175"/>
      <c r="H83" s="176"/>
      <c r="I83" s="177"/>
      <c r="J83" s="169" t="str">
        <f aca="false">IF(H83=0,"",H83*(1+I83))</f>
        <v/>
      </c>
      <c r="K83" s="178"/>
      <c r="L83" s="171" t="str">
        <f aca="false">IF(J83="","",J83*K83)</f>
        <v/>
      </c>
      <c r="M83" s="179"/>
      <c r="N83" s="180"/>
      <c r="O83" s="145"/>
      <c r="P83" s="145"/>
      <c r="Q83" s="145"/>
      <c r="R83" s="145"/>
      <c r="S83" s="145"/>
      <c r="T83" s="145"/>
      <c r="U83" s="145"/>
      <c r="V83" s="145"/>
      <c r="W83" s="145"/>
      <c r="X83" s="145"/>
      <c r="Y83" s="145"/>
      <c r="Z83" s="145"/>
    </row>
    <row r="84" customFormat="false" ht="13.5" hidden="false" customHeight="true" outlineLevel="0" collapsed="false">
      <c r="A84" s="174" t="n">
        <v>82</v>
      </c>
      <c r="B84" s="175"/>
      <c r="C84" s="175"/>
      <c r="D84" s="175"/>
      <c r="E84" s="175"/>
      <c r="F84" s="175"/>
      <c r="G84" s="175"/>
      <c r="H84" s="176"/>
      <c r="I84" s="177"/>
      <c r="J84" s="169" t="str">
        <f aca="false">IF(H84=0,"",H84*(1+I84))</f>
        <v/>
      </c>
      <c r="K84" s="178"/>
      <c r="L84" s="171" t="str">
        <f aca="false">IF(J84="","",J84*K84)</f>
        <v/>
      </c>
      <c r="M84" s="179"/>
      <c r="N84" s="180"/>
      <c r="O84" s="145"/>
      <c r="P84" s="145"/>
      <c r="Q84" s="145"/>
      <c r="R84" s="145"/>
      <c r="S84" s="145"/>
      <c r="T84" s="145"/>
      <c r="U84" s="145"/>
      <c r="V84" s="145"/>
      <c r="W84" s="145"/>
      <c r="X84" s="145"/>
      <c r="Y84" s="145"/>
      <c r="Z84" s="145"/>
    </row>
    <row r="85" customFormat="false" ht="13.5" hidden="false" customHeight="true" outlineLevel="0" collapsed="false">
      <c r="A85" s="165" t="n">
        <v>83</v>
      </c>
      <c r="B85" s="175"/>
      <c r="C85" s="175"/>
      <c r="D85" s="175"/>
      <c r="E85" s="175"/>
      <c r="F85" s="175"/>
      <c r="G85" s="175"/>
      <c r="H85" s="176"/>
      <c r="I85" s="177"/>
      <c r="J85" s="169" t="str">
        <f aca="false">IF(H85=0,"",H85*(1+I85))</f>
        <v/>
      </c>
      <c r="K85" s="178"/>
      <c r="L85" s="171" t="str">
        <f aca="false">IF(J85="","",J85*K85)</f>
        <v/>
      </c>
      <c r="M85" s="179"/>
      <c r="N85" s="180"/>
      <c r="O85" s="145"/>
      <c r="P85" s="145"/>
      <c r="Q85" s="145"/>
      <c r="R85" s="145"/>
      <c r="S85" s="145"/>
      <c r="T85" s="145"/>
      <c r="U85" s="145"/>
      <c r="V85" s="145"/>
      <c r="W85" s="145"/>
      <c r="X85" s="145"/>
      <c r="Y85" s="145"/>
      <c r="Z85" s="145"/>
    </row>
    <row r="86" customFormat="false" ht="13.5" hidden="false" customHeight="true" outlineLevel="0" collapsed="false">
      <c r="A86" s="174" t="n">
        <v>84</v>
      </c>
      <c r="B86" s="175"/>
      <c r="C86" s="175"/>
      <c r="D86" s="175"/>
      <c r="E86" s="175"/>
      <c r="F86" s="175"/>
      <c r="G86" s="175"/>
      <c r="H86" s="176"/>
      <c r="I86" s="177"/>
      <c r="J86" s="169" t="str">
        <f aca="false">IF(H86=0,"",H86*(1+I86))</f>
        <v/>
      </c>
      <c r="K86" s="178"/>
      <c r="L86" s="171" t="str">
        <f aca="false">IF(J86="","",J86*K86)</f>
        <v/>
      </c>
      <c r="M86" s="179"/>
      <c r="N86" s="180"/>
      <c r="O86" s="145"/>
      <c r="P86" s="145"/>
      <c r="Q86" s="145"/>
      <c r="R86" s="145"/>
      <c r="S86" s="145"/>
      <c r="T86" s="145"/>
      <c r="U86" s="145"/>
      <c r="V86" s="145"/>
      <c r="W86" s="145"/>
      <c r="X86" s="145"/>
      <c r="Y86" s="145"/>
      <c r="Z86" s="145"/>
    </row>
    <row r="87" customFormat="false" ht="13.5" hidden="false" customHeight="true" outlineLevel="0" collapsed="false">
      <c r="A87" s="165" t="n">
        <v>85</v>
      </c>
      <c r="B87" s="175"/>
      <c r="C87" s="175"/>
      <c r="D87" s="175"/>
      <c r="E87" s="175"/>
      <c r="F87" s="175"/>
      <c r="G87" s="175"/>
      <c r="H87" s="176"/>
      <c r="I87" s="177"/>
      <c r="J87" s="169" t="str">
        <f aca="false">IF(H87=0,"",H87*(1+I87))</f>
        <v/>
      </c>
      <c r="K87" s="178"/>
      <c r="L87" s="171" t="str">
        <f aca="false">IF(J87="","",J87*K87)</f>
        <v/>
      </c>
      <c r="M87" s="179"/>
      <c r="N87" s="180"/>
      <c r="O87" s="145"/>
      <c r="P87" s="145"/>
      <c r="Q87" s="145"/>
      <c r="R87" s="145"/>
      <c r="S87" s="145"/>
      <c r="T87" s="145"/>
      <c r="U87" s="145"/>
      <c r="V87" s="145"/>
      <c r="W87" s="145"/>
      <c r="X87" s="145"/>
      <c r="Y87" s="145"/>
      <c r="Z87" s="145"/>
    </row>
    <row r="88" customFormat="false" ht="13.5" hidden="false" customHeight="true" outlineLevel="0" collapsed="false">
      <c r="A88" s="174" t="n">
        <v>86</v>
      </c>
      <c r="B88" s="175"/>
      <c r="C88" s="175"/>
      <c r="D88" s="175"/>
      <c r="E88" s="175"/>
      <c r="F88" s="175"/>
      <c r="G88" s="175"/>
      <c r="H88" s="176"/>
      <c r="I88" s="177"/>
      <c r="J88" s="169" t="str">
        <f aca="false">IF(H88=0,"",H88*(1+I88))</f>
        <v/>
      </c>
      <c r="K88" s="178"/>
      <c r="L88" s="171" t="str">
        <f aca="false">IF(J88="","",J88*K88)</f>
        <v/>
      </c>
      <c r="M88" s="179"/>
      <c r="N88" s="180"/>
      <c r="O88" s="145"/>
      <c r="P88" s="145"/>
      <c r="Q88" s="145"/>
      <c r="R88" s="145"/>
      <c r="S88" s="145"/>
      <c r="T88" s="145"/>
      <c r="U88" s="145"/>
      <c r="V88" s="145"/>
      <c r="W88" s="145"/>
      <c r="X88" s="145"/>
      <c r="Y88" s="145"/>
      <c r="Z88" s="145"/>
    </row>
    <row r="89" customFormat="false" ht="13.5" hidden="false" customHeight="true" outlineLevel="0" collapsed="false">
      <c r="A89" s="165" t="n">
        <v>87</v>
      </c>
      <c r="B89" s="175"/>
      <c r="C89" s="175"/>
      <c r="D89" s="175"/>
      <c r="E89" s="175"/>
      <c r="F89" s="175"/>
      <c r="G89" s="175"/>
      <c r="H89" s="176"/>
      <c r="I89" s="177"/>
      <c r="J89" s="169" t="str">
        <f aca="false">IF(H89=0,"",H89*(1+I89))</f>
        <v/>
      </c>
      <c r="K89" s="178"/>
      <c r="L89" s="171" t="str">
        <f aca="false">IF(J89="","",J89*K89)</f>
        <v/>
      </c>
      <c r="M89" s="179"/>
      <c r="N89" s="180"/>
      <c r="O89" s="145"/>
      <c r="P89" s="145"/>
      <c r="Q89" s="145"/>
      <c r="R89" s="145"/>
      <c r="S89" s="145"/>
      <c r="T89" s="145"/>
      <c r="U89" s="145"/>
      <c r="V89" s="145"/>
      <c r="W89" s="145"/>
      <c r="X89" s="145"/>
      <c r="Y89" s="145"/>
      <c r="Z89" s="145"/>
    </row>
    <row r="90" customFormat="false" ht="13.5" hidden="false" customHeight="true" outlineLevel="0" collapsed="false">
      <c r="A90" s="174" t="n">
        <v>88</v>
      </c>
      <c r="B90" s="175"/>
      <c r="C90" s="175"/>
      <c r="D90" s="175"/>
      <c r="E90" s="175"/>
      <c r="F90" s="175"/>
      <c r="G90" s="175"/>
      <c r="H90" s="176"/>
      <c r="I90" s="177"/>
      <c r="J90" s="169" t="str">
        <f aca="false">IF(H90=0,"",H90*(1+I90))</f>
        <v/>
      </c>
      <c r="K90" s="178"/>
      <c r="L90" s="171" t="str">
        <f aca="false">IF(J90="","",J90*K90)</f>
        <v/>
      </c>
      <c r="M90" s="179"/>
      <c r="N90" s="180"/>
      <c r="O90" s="145"/>
      <c r="P90" s="145"/>
      <c r="Q90" s="145"/>
      <c r="R90" s="145"/>
      <c r="S90" s="145"/>
      <c r="T90" s="145"/>
      <c r="U90" s="145"/>
      <c r="V90" s="145"/>
      <c r="W90" s="145"/>
      <c r="X90" s="145"/>
      <c r="Y90" s="145"/>
      <c r="Z90" s="145"/>
    </row>
    <row r="91" customFormat="false" ht="13.5" hidden="false" customHeight="true" outlineLevel="0" collapsed="false">
      <c r="A91" s="165" t="n">
        <v>89</v>
      </c>
      <c r="B91" s="175"/>
      <c r="C91" s="175"/>
      <c r="D91" s="175"/>
      <c r="E91" s="175"/>
      <c r="F91" s="175"/>
      <c r="G91" s="175"/>
      <c r="H91" s="176"/>
      <c r="I91" s="177"/>
      <c r="J91" s="169" t="str">
        <f aca="false">IF(H91=0,"",H91*(1+I91))</f>
        <v/>
      </c>
      <c r="K91" s="178"/>
      <c r="L91" s="171" t="str">
        <f aca="false">IF(J91="","",J91*K91)</f>
        <v/>
      </c>
      <c r="M91" s="179"/>
      <c r="N91" s="180"/>
      <c r="O91" s="145"/>
      <c r="P91" s="145"/>
      <c r="Q91" s="145"/>
      <c r="R91" s="145"/>
      <c r="S91" s="145"/>
      <c r="T91" s="145"/>
      <c r="U91" s="145"/>
      <c r="V91" s="145"/>
      <c r="W91" s="145"/>
      <c r="X91" s="145"/>
      <c r="Y91" s="145"/>
      <c r="Z91" s="145"/>
    </row>
    <row r="92" customFormat="false" ht="13.5" hidden="false" customHeight="true" outlineLevel="0" collapsed="false">
      <c r="A92" s="174" t="n">
        <v>90</v>
      </c>
      <c r="B92" s="175"/>
      <c r="C92" s="175"/>
      <c r="D92" s="175"/>
      <c r="E92" s="175"/>
      <c r="F92" s="175"/>
      <c r="G92" s="175"/>
      <c r="H92" s="176"/>
      <c r="I92" s="177"/>
      <c r="J92" s="169" t="str">
        <f aca="false">IF(H92=0,"",H92*(1+I92))</f>
        <v/>
      </c>
      <c r="K92" s="178"/>
      <c r="L92" s="171" t="str">
        <f aca="false">IF(J92="","",J92*K92)</f>
        <v/>
      </c>
      <c r="M92" s="179"/>
      <c r="N92" s="180"/>
      <c r="O92" s="145"/>
      <c r="P92" s="145"/>
      <c r="Q92" s="145"/>
      <c r="R92" s="145"/>
      <c r="S92" s="145"/>
      <c r="T92" s="145"/>
      <c r="U92" s="145"/>
      <c r="V92" s="145"/>
      <c r="W92" s="145"/>
      <c r="X92" s="145"/>
      <c r="Y92" s="145"/>
      <c r="Z92" s="145"/>
    </row>
    <row r="93" customFormat="false" ht="13.5" hidden="false" customHeight="true" outlineLevel="0" collapsed="false">
      <c r="A93" s="165" t="n">
        <v>91</v>
      </c>
      <c r="B93" s="175"/>
      <c r="C93" s="175"/>
      <c r="D93" s="175"/>
      <c r="E93" s="175"/>
      <c r="F93" s="175"/>
      <c r="G93" s="175"/>
      <c r="H93" s="176"/>
      <c r="I93" s="177"/>
      <c r="J93" s="169" t="str">
        <f aca="false">IF(H93=0,"",H93*(1+I93))</f>
        <v/>
      </c>
      <c r="K93" s="178"/>
      <c r="L93" s="171" t="str">
        <f aca="false">IF(J93="","",J93*K93)</f>
        <v/>
      </c>
      <c r="M93" s="179"/>
      <c r="N93" s="180"/>
      <c r="O93" s="145"/>
      <c r="P93" s="145"/>
      <c r="Q93" s="145"/>
      <c r="R93" s="145"/>
      <c r="S93" s="145"/>
      <c r="T93" s="145"/>
      <c r="U93" s="145"/>
      <c r="V93" s="145"/>
      <c r="W93" s="145"/>
      <c r="X93" s="145"/>
      <c r="Y93" s="145"/>
      <c r="Z93" s="145"/>
    </row>
    <row r="94" customFormat="false" ht="13.5" hidden="false" customHeight="true" outlineLevel="0" collapsed="false">
      <c r="A94" s="174" t="n">
        <v>92</v>
      </c>
      <c r="B94" s="175"/>
      <c r="C94" s="175"/>
      <c r="D94" s="175"/>
      <c r="E94" s="175"/>
      <c r="F94" s="175"/>
      <c r="G94" s="175"/>
      <c r="H94" s="176"/>
      <c r="I94" s="177"/>
      <c r="J94" s="169" t="str">
        <f aca="false">IF(H94=0,"",H94*(1+I94))</f>
        <v/>
      </c>
      <c r="K94" s="178"/>
      <c r="L94" s="171" t="str">
        <f aca="false">IF(J94="","",J94*K94)</f>
        <v/>
      </c>
      <c r="M94" s="179"/>
      <c r="N94" s="180"/>
      <c r="O94" s="145"/>
      <c r="P94" s="145"/>
      <c r="Q94" s="145"/>
      <c r="R94" s="145"/>
      <c r="S94" s="145"/>
      <c r="T94" s="145"/>
      <c r="U94" s="145"/>
      <c r="V94" s="145"/>
      <c r="W94" s="145"/>
      <c r="X94" s="145"/>
      <c r="Y94" s="145"/>
      <c r="Z94" s="145"/>
    </row>
    <row r="95" customFormat="false" ht="13.5" hidden="false" customHeight="true" outlineLevel="0" collapsed="false">
      <c r="A95" s="165" t="n">
        <v>93</v>
      </c>
      <c r="B95" s="175"/>
      <c r="C95" s="175"/>
      <c r="D95" s="175"/>
      <c r="E95" s="175"/>
      <c r="F95" s="175"/>
      <c r="G95" s="175"/>
      <c r="H95" s="176"/>
      <c r="I95" s="177"/>
      <c r="J95" s="169" t="str">
        <f aca="false">IF(H95=0,"",H95*(1+I95))</f>
        <v/>
      </c>
      <c r="K95" s="178"/>
      <c r="L95" s="171" t="str">
        <f aca="false">IF(J95="","",J95*K95)</f>
        <v/>
      </c>
      <c r="M95" s="179"/>
      <c r="N95" s="180"/>
      <c r="O95" s="145"/>
      <c r="P95" s="145"/>
      <c r="Q95" s="145"/>
      <c r="R95" s="145"/>
      <c r="S95" s="145"/>
      <c r="T95" s="145"/>
      <c r="U95" s="145"/>
      <c r="V95" s="145"/>
      <c r="W95" s="145"/>
      <c r="X95" s="145"/>
      <c r="Y95" s="145"/>
      <c r="Z95" s="145"/>
    </row>
    <row r="96" customFormat="false" ht="13.5" hidden="false" customHeight="true" outlineLevel="0" collapsed="false">
      <c r="A96" s="174" t="n">
        <v>94</v>
      </c>
      <c r="B96" s="175"/>
      <c r="C96" s="175"/>
      <c r="D96" s="175"/>
      <c r="E96" s="175"/>
      <c r="F96" s="175"/>
      <c r="G96" s="175"/>
      <c r="H96" s="176"/>
      <c r="I96" s="177"/>
      <c r="J96" s="169" t="str">
        <f aca="false">IF(H96=0,"",H96*(1+I96))</f>
        <v/>
      </c>
      <c r="K96" s="178"/>
      <c r="L96" s="171" t="str">
        <f aca="false">IF(J96="","",J96*K96)</f>
        <v/>
      </c>
      <c r="M96" s="179"/>
      <c r="N96" s="180"/>
      <c r="O96" s="145"/>
      <c r="P96" s="145"/>
      <c r="Q96" s="145"/>
      <c r="R96" s="145"/>
      <c r="S96" s="145"/>
      <c r="T96" s="145"/>
      <c r="U96" s="145"/>
      <c r="V96" s="145"/>
      <c r="W96" s="145"/>
      <c r="X96" s="145"/>
      <c r="Y96" s="145"/>
      <c r="Z96" s="145"/>
    </row>
    <row r="97" customFormat="false" ht="13.5" hidden="false" customHeight="true" outlineLevel="0" collapsed="false">
      <c r="A97" s="165" t="n">
        <v>95</v>
      </c>
      <c r="B97" s="175"/>
      <c r="C97" s="175"/>
      <c r="D97" s="175"/>
      <c r="E97" s="175"/>
      <c r="F97" s="175"/>
      <c r="G97" s="175"/>
      <c r="H97" s="176"/>
      <c r="I97" s="177"/>
      <c r="J97" s="169" t="str">
        <f aca="false">IF(H97=0,"",H97*(1+I97))</f>
        <v/>
      </c>
      <c r="K97" s="178"/>
      <c r="L97" s="171" t="str">
        <f aca="false">IF(J97="","",J97*K97)</f>
        <v/>
      </c>
      <c r="M97" s="179"/>
      <c r="N97" s="180"/>
      <c r="O97" s="145"/>
      <c r="P97" s="145"/>
      <c r="Q97" s="145"/>
      <c r="R97" s="145"/>
      <c r="S97" s="145"/>
      <c r="T97" s="145"/>
      <c r="U97" s="145"/>
      <c r="V97" s="145"/>
      <c r="W97" s="145"/>
      <c r="X97" s="145"/>
      <c r="Y97" s="145"/>
      <c r="Z97" s="145"/>
    </row>
    <row r="98" customFormat="false" ht="13.5" hidden="false" customHeight="true" outlineLevel="0" collapsed="false">
      <c r="A98" s="174" t="n">
        <v>96</v>
      </c>
      <c r="B98" s="175"/>
      <c r="C98" s="175"/>
      <c r="D98" s="175"/>
      <c r="E98" s="175"/>
      <c r="F98" s="175"/>
      <c r="G98" s="175"/>
      <c r="H98" s="176"/>
      <c r="I98" s="177"/>
      <c r="J98" s="169" t="str">
        <f aca="false">IF(H98=0,"",H98*(1+I98))</f>
        <v/>
      </c>
      <c r="K98" s="178"/>
      <c r="L98" s="171" t="str">
        <f aca="false">IF(J98="","",J98*K98)</f>
        <v/>
      </c>
      <c r="M98" s="179"/>
      <c r="N98" s="180"/>
      <c r="O98" s="145"/>
      <c r="P98" s="145"/>
      <c r="Q98" s="145"/>
      <c r="R98" s="145"/>
      <c r="S98" s="145"/>
      <c r="T98" s="145"/>
      <c r="U98" s="145"/>
      <c r="V98" s="145"/>
      <c r="W98" s="145"/>
      <c r="X98" s="145"/>
      <c r="Y98" s="145"/>
      <c r="Z98" s="145"/>
    </row>
    <row r="99" customFormat="false" ht="13.5" hidden="false" customHeight="true" outlineLevel="0" collapsed="false">
      <c r="A99" s="165" t="n">
        <v>97</v>
      </c>
      <c r="B99" s="175"/>
      <c r="C99" s="175"/>
      <c r="D99" s="175"/>
      <c r="E99" s="175"/>
      <c r="F99" s="175"/>
      <c r="G99" s="175"/>
      <c r="H99" s="176"/>
      <c r="I99" s="177"/>
      <c r="J99" s="169" t="str">
        <f aca="false">IF(H99=0,"",H99*(1+I99))</f>
        <v/>
      </c>
      <c r="K99" s="178"/>
      <c r="L99" s="171" t="str">
        <f aca="false">IF(J99="","",J99*K99)</f>
        <v/>
      </c>
      <c r="M99" s="179"/>
      <c r="N99" s="180"/>
      <c r="O99" s="145"/>
      <c r="P99" s="145"/>
      <c r="Q99" s="145"/>
      <c r="R99" s="145"/>
      <c r="S99" s="145"/>
      <c r="T99" s="145"/>
      <c r="U99" s="145"/>
      <c r="V99" s="145"/>
      <c r="W99" s="145"/>
      <c r="X99" s="145"/>
      <c r="Y99" s="145"/>
      <c r="Z99" s="145"/>
    </row>
    <row r="100" customFormat="false" ht="13.5" hidden="false" customHeight="true" outlineLevel="0" collapsed="false">
      <c r="A100" s="174" t="n">
        <v>98</v>
      </c>
      <c r="B100" s="175"/>
      <c r="C100" s="175"/>
      <c r="D100" s="175"/>
      <c r="E100" s="175"/>
      <c r="F100" s="175"/>
      <c r="G100" s="175"/>
      <c r="H100" s="176"/>
      <c r="I100" s="177"/>
      <c r="J100" s="169" t="str">
        <f aca="false">IF(H100=0,"",H100*(1+I100))</f>
        <v/>
      </c>
      <c r="K100" s="178"/>
      <c r="L100" s="171" t="str">
        <f aca="false">IF(J100="","",J100*K100)</f>
        <v/>
      </c>
      <c r="M100" s="179"/>
      <c r="N100" s="180"/>
      <c r="O100" s="145"/>
      <c r="P100" s="145"/>
      <c r="Q100" s="145"/>
      <c r="R100" s="145"/>
      <c r="S100" s="145"/>
      <c r="T100" s="145"/>
      <c r="U100" s="145"/>
      <c r="V100" s="145"/>
      <c r="W100" s="145"/>
      <c r="X100" s="145"/>
      <c r="Y100" s="145"/>
      <c r="Z100" s="145"/>
    </row>
    <row r="101" customFormat="false" ht="13.5" hidden="false" customHeight="true" outlineLevel="0" collapsed="false">
      <c r="A101" s="165" t="n">
        <v>99</v>
      </c>
      <c r="B101" s="175"/>
      <c r="C101" s="175"/>
      <c r="D101" s="175"/>
      <c r="E101" s="175"/>
      <c r="F101" s="175"/>
      <c r="G101" s="175"/>
      <c r="H101" s="176"/>
      <c r="I101" s="177"/>
      <c r="J101" s="169" t="str">
        <f aca="false">IF(H101=0,"",H101*(1+I101))</f>
        <v/>
      </c>
      <c r="K101" s="178"/>
      <c r="L101" s="171" t="str">
        <f aca="false">IF(J101="","",J101*K101)</f>
        <v/>
      </c>
      <c r="M101" s="179"/>
      <c r="N101" s="180"/>
      <c r="O101" s="145"/>
      <c r="P101" s="145"/>
      <c r="Q101" s="145"/>
      <c r="R101" s="145"/>
      <c r="S101" s="145"/>
      <c r="T101" s="145"/>
      <c r="U101" s="145"/>
      <c r="V101" s="145"/>
      <c r="W101" s="145"/>
      <c r="X101" s="145"/>
      <c r="Y101" s="145"/>
      <c r="Z101" s="145"/>
    </row>
    <row r="102" customFormat="false" ht="13.5" hidden="false" customHeight="true" outlineLevel="0" collapsed="false">
      <c r="A102" s="174" t="n">
        <v>100</v>
      </c>
      <c r="B102" s="175"/>
      <c r="C102" s="175"/>
      <c r="D102" s="175"/>
      <c r="E102" s="175"/>
      <c r="F102" s="175"/>
      <c r="G102" s="175"/>
      <c r="H102" s="176"/>
      <c r="I102" s="177"/>
      <c r="J102" s="169" t="str">
        <f aca="false">IF(H102=0,"",H102*(1+I102))</f>
        <v/>
      </c>
      <c r="K102" s="178"/>
      <c r="L102" s="171" t="str">
        <f aca="false">IF(J102="","",J102*K102)</f>
        <v/>
      </c>
      <c r="M102" s="179"/>
      <c r="N102" s="180"/>
      <c r="O102" s="145"/>
      <c r="P102" s="145"/>
      <c r="Q102" s="145"/>
      <c r="R102" s="145"/>
      <c r="S102" s="145"/>
      <c r="T102" s="145"/>
      <c r="U102" s="145"/>
      <c r="V102" s="145"/>
      <c r="W102" s="145"/>
      <c r="X102" s="145"/>
      <c r="Y102" s="145"/>
      <c r="Z102" s="145"/>
    </row>
    <row r="103" customFormat="false" ht="13.5" hidden="false" customHeight="true" outlineLevel="0" collapsed="false">
      <c r="A103" s="165" t="n">
        <v>101</v>
      </c>
      <c r="B103" s="175"/>
      <c r="C103" s="175"/>
      <c r="D103" s="175"/>
      <c r="E103" s="175"/>
      <c r="F103" s="175"/>
      <c r="G103" s="175"/>
      <c r="H103" s="176"/>
      <c r="I103" s="177"/>
      <c r="J103" s="169" t="str">
        <f aca="false">IF(H103=0,"",H103*(1+I103))</f>
        <v/>
      </c>
      <c r="K103" s="178"/>
      <c r="L103" s="171" t="str">
        <f aca="false">IF(J103="","",J103*K103)</f>
        <v/>
      </c>
      <c r="M103" s="179"/>
      <c r="N103" s="180"/>
      <c r="O103" s="145"/>
      <c r="P103" s="145"/>
      <c r="Q103" s="145"/>
      <c r="R103" s="145"/>
      <c r="S103" s="145"/>
      <c r="T103" s="145"/>
      <c r="U103" s="145"/>
      <c r="V103" s="145"/>
      <c r="W103" s="145"/>
      <c r="X103" s="145"/>
      <c r="Y103" s="145"/>
      <c r="Z103" s="145"/>
    </row>
    <row r="104" customFormat="false" ht="13.5" hidden="false" customHeight="true" outlineLevel="0" collapsed="false">
      <c r="A104" s="174" t="n">
        <v>102</v>
      </c>
      <c r="B104" s="175"/>
      <c r="C104" s="175"/>
      <c r="D104" s="175"/>
      <c r="E104" s="175"/>
      <c r="F104" s="175"/>
      <c r="G104" s="175"/>
      <c r="H104" s="176"/>
      <c r="I104" s="177"/>
      <c r="J104" s="169" t="str">
        <f aca="false">IF(H104=0,"",H104*(1+I104))</f>
        <v/>
      </c>
      <c r="K104" s="178"/>
      <c r="L104" s="171" t="str">
        <f aca="false">IF(J104="","",J104*K104)</f>
        <v/>
      </c>
      <c r="M104" s="179"/>
      <c r="N104" s="180"/>
      <c r="O104" s="145"/>
      <c r="P104" s="145"/>
      <c r="Q104" s="145"/>
      <c r="R104" s="145"/>
      <c r="S104" s="145"/>
      <c r="T104" s="145"/>
      <c r="U104" s="145"/>
      <c r="V104" s="145"/>
      <c r="W104" s="145"/>
      <c r="X104" s="145"/>
      <c r="Y104" s="145"/>
      <c r="Z104" s="145"/>
    </row>
    <row r="105" customFormat="false" ht="13.5" hidden="false" customHeight="true" outlineLevel="0" collapsed="false">
      <c r="A105" s="165" t="n">
        <v>103</v>
      </c>
      <c r="B105" s="175"/>
      <c r="C105" s="175"/>
      <c r="D105" s="175"/>
      <c r="E105" s="175"/>
      <c r="F105" s="175"/>
      <c r="G105" s="175"/>
      <c r="H105" s="176"/>
      <c r="I105" s="177"/>
      <c r="J105" s="169" t="str">
        <f aca="false">IF(H105=0,"",H105*(1+I105))</f>
        <v/>
      </c>
      <c r="K105" s="178"/>
      <c r="L105" s="171" t="str">
        <f aca="false">IF(J105="","",J105*K105)</f>
        <v/>
      </c>
      <c r="M105" s="179"/>
      <c r="N105" s="180"/>
      <c r="O105" s="145"/>
      <c r="P105" s="145"/>
      <c r="Q105" s="145"/>
      <c r="R105" s="145"/>
      <c r="S105" s="145"/>
      <c r="T105" s="145"/>
      <c r="U105" s="145"/>
      <c r="V105" s="145"/>
      <c r="W105" s="145"/>
      <c r="X105" s="145"/>
      <c r="Y105" s="145"/>
      <c r="Z105" s="145"/>
    </row>
    <row r="106" customFormat="false" ht="13.5" hidden="false" customHeight="true" outlineLevel="0" collapsed="false">
      <c r="A106" s="174" t="n">
        <v>104</v>
      </c>
      <c r="B106" s="175"/>
      <c r="C106" s="175"/>
      <c r="D106" s="175"/>
      <c r="E106" s="175"/>
      <c r="F106" s="175"/>
      <c r="G106" s="175"/>
      <c r="H106" s="176"/>
      <c r="I106" s="177"/>
      <c r="J106" s="169" t="str">
        <f aca="false">IF(H106=0,"",H106*(1+I106))</f>
        <v/>
      </c>
      <c r="K106" s="178"/>
      <c r="L106" s="171" t="str">
        <f aca="false">IF(J106="","",J106*K106)</f>
        <v/>
      </c>
      <c r="M106" s="179"/>
      <c r="N106" s="180"/>
      <c r="O106" s="145"/>
      <c r="P106" s="145"/>
      <c r="Q106" s="145"/>
      <c r="R106" s="145"/>
      <c r="S106" s="145"/>
      <c r="T106" s="145"/>
      <c r="U106" s="145"/>
      <c r="V106" s="145"/>
      <c r="W106" s="145"/>
      <c r="X106" s="145"/>
      <c r="Y106" s="145"/>
      <c r="Z106" s="145"/>
    </row>
    <row r="107" customFormat="false" ht="13.5" hidden="false" customHeight="true" outlineLevel="0" collapsed="false">
      <c r="A107" s="165" t="n">
        <v>105</v>
      </c>
      <c r="B107" s="175"/>
      <c r="C107" s="175"/>
      <c r="D107" s="175"/>
      <c r="E107" s="175"/>
      <c r="F107" s="175"/>
      <c r="G107" s="175"/>
      <c r="H107" s="176"/>
      <c r="I107" s="177"/>
      <c r="J107" s="169" t="str">
        <f aca="false">IF(H107=0,"",H107*(1+I107))</f>
        <v/>
      </c>
      <c r="K107" s="178"/>
      <c r="L107" s="171" t="str">
        <f aca="false">IF(J107="","",J107*K107)</f>
        <v/>
      </c>
      <c r="M107" s="179"/>
      <c r="N107" s="180"/>
      <c r="O107" s="145"/>
      <c r="P107" s="145"/>
      <c r="Q107" s="145"/>
      <c r="R107" s="145"/>
      <c r="S107" s="145"/>
      <c r="T107" s="145"/>
      <c r="U107" s="145"/>
      <c r="V107" s="145"/>
      <c r="W107" s="145"/>
      <c r="X107" s="145"/>
      <c r="Y107" s="145"/>
      <c r="Z107" s="145"/>
    </row>
    <row r="108" customFormat="false" ht="13.5" hidden="false" customHeight="true" outlineLevel="0" collapsed="false">
      <c r="A108" s="174" t="n">
        <v>106</v>
      </c>
      <c r="B108" s="175"/>
      <c r="C108" s="175"/>
      <c r="D108" s="175"/>
      <c r="E108" s="175"/>
      <c r="F108" s="175"/>
      <c r="G108" s="175"/>
      <c r="H108" s="176"/>
      <c r="I108" s="177"/>
      <c r="J108" s="169" t="str">
        <f aca="false">IF(H108=0,"",H108*(1+I108))</f>
        <v/>
      </c>
      <c r="K108" s="178"/>
      <c r="L108" s="171" t="str">
        <f aca="false">IF(J108="","",J108*K108)</f>
        <v/>
      </c>
      <c r="M108" s="179"/>
      <c r="N108" s="180"/>
      <c r="O108" s="145"/>
      <c r="P108" s="145"/>
      <c r="Q108" s="145"/>
      <c r="R108" s="145"/>
      <c r="S108" s="145"/>
      <c r="T108" s="145"/>
      <c r="U108" s="145"/>
      <c r="V108" s="145"/>
      <c r="W108" s="145"/>
      <c r="X108" s="145"/>
      <c r="Y108" s="145"/>
      <c r="Z108" s="145"/>
    </row>
    <row r="109" customFormat="false" ht="13.5" hidden="false" customHeight="true" outlineLevel="0" collapsed="false">
      <c r="A109" s="165" t="n">
        <v>107</v>
      </c>
      <c r="B109" s="175"/>
      <c r="C109" s="175"/>
      <c r="D109" s="175"/>
      <c r="E109" s="175"/>
      <c r="F109" s="175"/>
      <c r="G109" s="175"/>
      <c r="H109" s="176"/>
      <c r="I109" s="177"/>
      <c r="J109" s="169" t="str">
        <f aca="false">IF(H109=0,"",H109*(1+I109))</f>
        <v/>
      </c>
      <c r="K109" s="178"/>
      <c r="L109" s="171" t="str">
        <f aca="false">IF(J109="","",J109*K109)</f>
        <v/>
      </c>
      <c r="M109" s="179"/>
      <c r="N109" s="180"/>
      <c r="O109" s="145"/>
      <c r="P109" s="145"/>
      <c r="Q109" s="145"/>
      <c r="R109" s="145"/>
      <c r="S109" s="145"/>
      <c r="T109" s="145"/>
      <c r="U109" s="145"/>
      <c r="V109" s="145"/>
      <c r="W109" s="145"/>
      <c r="X109" s="145"/>
      <c r="Y109" s="145"/>
      <c r="Z109" s="145"/>
    </row>
    <row r="110" customFormat="false" ht="13.5" hidden="false" customHeight="true" outlineLevel="0" collapsed="false">
      <c r="A110" s="174" t="n">
        <v>108</v>
      </c>
      <c r="B110" s="175"/>
      <c r="C110" s="175"/>
      <c r="D110" s="175"/>
      <c r="E110" s="175"/>
      <c r="F110" s="175"/>
      <c r="G110" s="175"/>
      <c r="H110" s="176"/>
      <c r="I110" s="177"/>
      <c r="J110" s="169" t="str">
        <f aca="false">IF(H110=0,"",H110*(1+I110))</f>
        <v/>
      </c>
      <c r="K110" s="178"/>
      <c r="L110" s="171" t="str">
        <f aca="false">IF(J110="","",J110*K110)</f>
        <v/>
      </c>
      <c r="M110" s="179"/>
      <c r="N110" s="180"/>
      <c r="O110" s="145"/>
      <c r="P110" s="145"/>
      <c r="Q110" s="145"/>
      <c r="R110" s="145"/>
      <c r="S110" s="145"/>
      <c r="T110" s="145"/>
      <c r="U110" s="145"/>
      <c r="V110" s="145"/>
      <c r="W110" s="145"/>
      <c r="X110" s="145"/>
      <c r="Y110" s="145"/>
      <c r="Z110" s="145"/>
    </row>
    <row r="111" customFormat="false" ht="13.5" hidden="false" customHeight="true" outlineLevel="0" collapsed="false">
      <c r="A111" s="165" t="n">
        <v>109</v>
      </c>
      <c r="B111" s="175"/>
      <c r="C111" s="175"/>
      <c r="D111" s="175"/>
      <c r="E111" s="175"/>
      <c r="F111" s="175"/>
      <c r="G111" s="175"/>
      <c r="H111" s="176"/>
      <c r="I111" s="177"/>
      <c r="J111" s="169" t="str">
        <f aca="false">IF(H111=0,"",H111*(1+I111))</f>
        <v/>
      </c>
      <c r="K111" s="178"/>
      <c r="L111" s="171" t="str">
        <f aca="false">IF(J111="","",J111*K111)</f>
        <v/>
      </c>
      <c r="M111" s="179"/>
      <c r="N111" s="180"/>
      <c r="O111" s="145"/>
      <c r="P111" s="145"/>
      <c r="Q111" s="145"/>
      <c r="R111" s="145"/>
      <c r="S111" s="145"/>
      <c r="T111" s="145"/>
      <c r="U111" s="145"/>
      <c r="V111" s="145"/>
      <c r="W111" s="145"/>
      <c r="X111" s="145"/>
      <c r="Y111" s="145"/>
      <c r="Z111" s="145"/>
    </row>
    <row r="112" customFormat="false" ht="13.5" hidden="false" customHeight="true" outlineLevel="0" collapsed="false">
      <c r="A112" s="174" t="n">
        <v>110</v>
      </c>
      <c r="B112" s="175"/>
      <c r="C112" s="175"/>
      <c r="D112" s="175"/>
      <c r="E112" s="175"/>
      <c r="F112" s="175"/>
      <c r="G112" s="175"/>
      <c r="H112" s="176"/>
      <c r="I112" s="177"/>
      <c r="J112" s="169" t="str">
        <f aca="false">IF(H112=0,"",H112*(1+I112))</f>
        <v/>
      </c>
      <c r="K112" s="178"/>
      <c r="L112" s="171" t="str">
        <f aca="false">IF(J112="","",J112*K112)</f>
        <v/>
      </c>
      <c r="M112" s="179"/>
      <c r="N112" s="180"/>
      <c r="O112" s="145"/>
      <c r="P112" s="145"/>
      <c r="Q112" s="145"/>
      <c r="R112" s="145"/>
      <c r="S112" s="145"/>
      <c r="T112" s="145"/>
      <c r="U112" s="145"/>
      <c r="V112" s="145"/>
      <c r="W112" s="145"/>
      <c r="X112" s="145"/>
      <c r="Y112" s="145"/>
      <c r="Z112" s="145"/>
    </row>
    <row r="113" customFormat="false" ht="13.5" hidden="false" customHeight="true" outlineLevel="0" collapsed="false">
      <c r="A113" s="165" t="n">
        <v>111</v>
      </c>
      <c r="B113" s="175"/>
      <c r="C113" s="175"/>
      <c r="D113" s="175"/>
      <c r="E113" s="175"/>
      <c r="F113" s="175"/>
      <c r="G113" s="175"/>
      <c r="H113" s="176"/>
      <c r="I113" s="177"/>
      <c r="J113" s="169" t="str">
        <f aca="false">IF(H113=0,"",H113*(1+I113))</f>
        <v/>
      </c>
      <c r="K113" s="178"/>
      <c r="L113" s="171" t="str">
        <f aca="false">IF(J113="","",J113*K113)</f>
        <v/>
      </c>
      <c r="M113" s="179"/>
      <c r="N113" s="180"/>
      <c r="O113" s="145"/>
      <c r="P113" s="145"/>
      <c r="Q113" s="145"/>
      <c r="R113" s="145"/>
      <c r="S113" s="145"/>
      <c r="T113" s="145"/>
      <c r="U113" s="145"/>
      <c r="V113" s="145"/>
      <c r="W113" s="145"/>
      <c r="X113" s="145"/>
      <c r="Y113" s="145"/>
      <c r="Z113" s="145"/>
    </row>
    <row r="114" customFormat="false" ht="13.5" hidden="false" customHeight="true" outlineLevel="0" collapsed="false">
      <c r="A114" s="174" t="n">
        <v>112</v>
      </c>
      <c r="B114" s="175"/>
      <c r="C114" s="175"/>
      <c r="D114" s="175"/>
      <c r="E114" s="175"/>
      <c r="F114" s="175"/>
      <c r="G114" s="175"/>
      <c r="H114" s="176"/>
      <c r="I114" s="177"/>
      <c r="J114" s="169" t="str">
        <f aca="false">IF(H114=0,"",H114*(1+I114))</f>
        <v/>
      </c>
      <c r="K114" s="178"/>
      <c r="L114" s="171" t="str">
        <f aca="false">IF(J114="","",J114*K114)</f>
        <v/>
      </c>
      <c r="M114" s="179"/>
      <c r="N114" s="180"/>
      <c r="O114" s="145"/>
      <c r="P114" s="145"/>
      <c r="Q114" s="145"/>
      <c r="R114" s="145"/>
      <c r="S114" s="145"/>
      <c r="T114" s="145"/>
      <c r="U114" s="145"/>
      <c r="V114" s="145"/>
      <c r="W114" s="145"/>
      <c r="X114" s="145"/>
      <c r="Y114" s="145"/>
      <c r="Z114" s="145"/>
    </row>
    <row r="115" customFormat="false" ht="13.5" hidden="false" customHeight="true" outlineLevel="0" collapsed="false">
      <c r="A115" s="165" t="n">
        <v>113</v>
      </c>
      <c r="B115" s="175"/>
      <c r="C115" s="175"/>
      <c r="D115" s="175"/>
      <c r="E115" s="175"/>
      <c r="F115" s="175"/>
      <c r="G115" s="175"/>
      <c r="H115" s="176"/>
      <c r="I115" s="177"/>
      <c r="J115" s="169" t="str">
        <f aca="false">IF(H115=0,"",H115*(1+I115))</f>
        <v/>
      </c>
      <c r="K115" s="178"/>
      <c r="L115" s="171" t="str">
        <f aca="false">IF(J115="","",J115*K115)</f>
        <v/>
      </c>
      <c r="M115" s="179"/>
      <c r="N115" s="180"/>
      <c r="O115" s="145"/>
      <c r="P115" s="145"/>
      <c r="Q115" s="145"/>
      <c r="R115" s="145"/>
      <c r="S115" s="145"/>
      <c r="T115" s="145"/>
      <c r="U115" s="145"/>
      <c r="V115" s="145"/>
      <c r="W115" s="145"/>
      <c r="X115" s="145"/>
      <c r="Y115" s="145"/>
      <c r="Z115" s="145"/>
    </row>
    <row r="116" customFormat="false" ht="13.5" hidden="false" customHeight="true" outlineLevel="0" collapsed="false">
      <c r="A116" s="174" t="n">
        <v>114</v>
      </c>
      <c r="B116" s="175"/>
      <c r="C116" s="175"/>
      <c r="D116" s="175"/>
      <c r="E116" s="175"/>
      <c r="F116" s="175"/>
      <c r="G116" s="175"/>
      <c r="H116" s="176"/>
      <c r="I116" s="177"/>
      <c r="J116" s="169" t="str">
        <f aca="false">IF(H116=0,"",H116*(1+I116))</f>
        <v/>
      </c>
      <c r="K116" s="178"/>
      <c r="L116" s="171" t="str">
        <f aca="false">IF(J116="","",J116*K116)</f>
        <v/>
      </c>
      <c r="M116" s="179"/>
      <c r="N116" s="180"/>
      <c r="O116" s="145"/>
      <c r="P116" s="145"/>
      <c r="Q116" s="145"/>
      <c r="R116" s="145"/>
      <c r="S116" s="145"/>
      <c r="T116" s="145"/>
      <c r="U116" s="145"/>
      <c r="V116" s="145"/>
      <c r="W116" s="145"/>
      <c r="X116" s="145"/>
      <c r="Y116" s="145"/>
      <c r="Z116" s="145"/>
    </row>
    <row r="117" customFormat="false" ht="13.5" hidden="false" customHeight="true" outlineLevel="0" collapsed="false">
      <c r="A117" s="165" t="n">
        <v>115</v>
      </c>
      <c r="B117" s="175"/>
      <c r="C117" s="175"/>
      <c r="D117" s="175"/>
      <c r="E117" s="175"/>
      <c r="F117" s="175"/>
      <c r="G117" s="175"/>
      <c r="H117" s="176"/>
      <c r="I117" s="177"/>
      <c r="J117" s="169" t="str">
        <f aca="false">IF(H117=0,"",H117*(1+I117))</f>
        <v/>
      </c>
      <c r="K117" s="178"/>
      <c r="L117" s="171" t="str">
        <f aca="false">IF(J117="","",J117*K117)</f>
        <v/>
      </c>
      <c r="M117" s="179"/>
      <c r="N117" s="180"/>
      <c r="O117" s="145"/>
      <c r="P117" s="145"/>
      <c r="Q117" s="145"/>
      <c r="R117" s="145"/>
      <c r="S117" s="145"/>
      <c r="T117" s="145"/>
      <c r="U117" s="145"/>
      <c r="V117" s="145"/>
      <c r="W117" s="145"/>
      <c r="X117" s="145"/>
      <c r="Y117" s="145"/>
      <c r="Z117" s="145"/>
    </row>
    <row r="118" customFormat="false" ht="13.5" hidden="false" customHeight="true" outlineLevel="0" collapsed="false">
      <c r="A118" s="174" t="n">
        <v>116</v>
      </c>
      <c r="B118" s="175"/>
      <c r="C118" s="175"/>
      <c r="D118" s="175"/>
      <c r="E118" s="175"/>
      <c r="F118" s="175"/>
      <c r="G118" s="175"/>
      <c r="H118" s="176"/>
      <c r="I118" s="177"/>
      <c r="J118" s="169" t="str">
        <f aca="false">IF(H118=0,"",H118*(1+I118))</f>
        <v/>
      </c>
      <c r="K118" s="178"/>
      <c r="L118" s="171" t="str">
        <f aca="false">IF(J118="","",J118*K118)</f>
        <v/>
      </c>
      <c r="M118" s="179"/>
      <c r="N118" s="180"/>
      <c r="O118" s="145"/>
      <c r="P118" s="145"/>
      <c r="Q118" s="145"/>
      <c r="R118" s="145"/>
      <c r="S118" s="145"/>
      <c r="T118" s="145"/>
      <c r="U118" s="145"/>
      <c r="V118" s="145"/>
      <c r="W118" s="145"/>
      <c r="X118" s="145"/>
      <c r="Y118" s="145"/>
      <c r="Z118" s="145"/>
    </row>
    <row r="119" customFormat="false" ht="13.5" hidden="false" customHeight="true" outlineLevel="0" collapsed="false">
      <c r="A119" s="165" t="n">
        <v>117</v>
      </c>
      <c r="B119" s="175"/>
      <c r="C119" s="175"/>
      <c r="D119" s="175"/>
      <c r="E119" s="175"/>
      <c r="F119" s="175"/>
      <c r="G119" s="175"/>
      <c r="H119" s="176"/>
      <c r="I119" s="177"/>
      <c r="J119" s="169" t="str">
        <f aca="false">IF(H119=0,"",H119*(1+I119))</f>
        <v/>
      </c>
      <c r="K119" s="178"/>
      <c r="L119" s="171" t="str">
        <f aca="false">IF(J119="","",J119*K119)</f>
        <v/>
      </c>
      <c r="M119" s="179"/>
      <c r="N119" s="180"/>
      <c r="O119" s="145"/>
      <c r="P119" s="145"/>
      <c r="Q119" s="145"/>
      <c r="R119" s="145"/>
      <c r="S119" s="145"/>
      <c r="T119" s="145"/>
      <c r="U119" s="145"/>
      <c r="V119" s="145"/>
      <c r="W119" s="145"/>
      <c r="X119" s="145"/>
      <c r="Y119" s="145"/>
      <c r="Z119" s="145"/>
    </row>
    <row r="120" customFormat="false" ht="13.5" hidden="false" customHeight="true" outlineLevel="0" collapsed="false">
      <c r="A120" s="174" t="n">
        <v>118</v>
      </c>
      <c r="B120" s="175"/>
      <c r="C120" s="175"/>
      <c r="D120" s="175"/>
      <c r="E120" s="175"/>
      <c r="F120" s="175"/>
      <c r="G120" s="175"/>
      <c r="H120" s="176"/>
      <c r="I120" s="177"/>
      <c r="J120" s="169" t="str">
        <f aca="false">IF(H120=0,"",H120*(1+I120))</f>
        <v/>
      </c>
      <c r="K120" s="178"/>
      <c r="L120" s="171" t="str">
        <f aca="false">IF(J120="","",J120*K120)</f>
        <v/>
      </c>
      <c r="M120" s="179"/>
      <c r="N120" s="180"/>
      <c r="O120" s="145"/>
      <c r="P120" s="145"/>
      <c r="Q120" s="145"/>
      <c r="R120" s="145"/>
      <c r="S120" s="145"/>
      <c r="T120" s="145"/>
      <c r="U120" s="145"/>
      <c r="V120" s="145"/>
      <c r="W120" s="145"/>
      <c r="X120" s="145"/>
      <c r="Y120" s="145"/>
      <c r="Z120" s="145"/>
    </row>
    <row r="121" customFormat="false" ht="13.5" hidden="false" customHeight="true" outlineLevel="0" collapsed="false">
      <c r="A121" s="165" t="n">
        <v>119</v>
      </c>
      <c r="B121" s="175"/>
      <c r="C121" s="175"/>
      <c r="D121" s="175"/>
      <c r="E121" s="175"/>
      <c r="F121" s="175"/>
      <c r="G121" s="175"/>
      <c r="H121" s="176"/>
      <c r="I121" s="177"/>
      <c r="J121" s="169" t="str">
        <f aca="false">IF(H121=0,"",H121*(1+I121))</f>
        <v/>
      </c>
      <c r="K121" s="178"/>
      <c r="L121" s="171" t="str">
        <f aca="false">IF(J121="","",J121*K121)</f>
        <v/>
      </c>
      <c r="M121" s="179"/>
      <c r="N121" s="180"/>
      <c r="O121" s="145"/>
      <c r="P121" s="145"/>
      <c r="Q121" s="145"/>
      <c r="R121" s="145"/>
      <c r="S121" s="145"/>
      <c r="T121" s="145"/>
      <c r="U121" s="145"/>
      <c r="V121" s="145"/>
      <c r="W121" s="145"/>
      <c r="X121" s="145"/>
      <c r="Y121" s="145"/>
      <c r="Z121" s="145"/>
    </row>
    <row r="122" customFormat="false" ht="13.5" hidden="false" customHeight="true" outlineLevel="0" collapsed="false">
      <c r="A122" s="174" t="n">
        <v>120</v>
      </c>
      <c r="B122" s="175"/>
      <c r="C122" s="175"/>
      <c r="D122" s="175"/>
      <c r="E122" s="175"/>
      <c r="F122" s="175"/>
      <c r="G122" s="175"/>
      <c r="H122" s="176"/>
      <c r="I122" s="177"/>
      <c r="J122" s="169" t="str">
        <f aca="false">IF(H122=0,"",H122*(1+I122))</f>
        <v/>
      </c>
      <c r="K122" s="178"/>
      <c r="L122" s="171" t="str">
        <f aca="false">IF(J122="","",J122*K122)</f>
        <v/>
      </c>
      <c r="M122" s="179"/>
      <c r="N122" s="180"/>
      <c r="O122" s="145"/>
      <c r="P122" s="145"/>
      <c r="Q122" s="145"/>
      <c r="R122" s="145"/>
      <c r="S122" s="145"/>
      <c r="T122" s="145"/>
      <c r="U122" s="145"/>
      <c r="V122" s="145"/>
      <c r="W122" s="145"/>
      <c r="X122" s="145"/>
      <c r="Y122" s="145"/>
      <c r="Z122" s="145"/>
    </row>
    <row r="123" customFormat="false" ht="13.5" hidden="false" customHeight="true" outlineLevel="0" collapsed="false">
      <c r="A123" s="165" t="n">
        <v>121</v>
      </c>
      <c r="B123" s="175"/>
      <c r="C123" s="175"/>
      <c r="D123" s="175"/>
      <c r="E123" s="175"/>
      <c r="F123" s="175"/>
      <c r="G123" s="175"/>
      <c r="H123" s="176"/>
      <c r="I123" s="177"/>
      <c r="J123" s="169" t="str">
        <f aca="false">IF(H123=0,"",H123*(1+I123))</f>
        <v/>
      </c>
      <c r="K123" s="178"/>
      <c r="L123" s="171" t="str">
        <f aca="false">IF(J123="","",J123*K123)</f>
        <v/>
      </c>
      <c r="M123" s="179"/>
      <c r="N123" s="180"/>
      <c r="O123" s="145"/>
      <c r="P123" s="145"/>
      <c r="Q123" s="145"/>
      <c r="R123" s="145"/>
      <c r="S123" s="145"/>
      <c r="T123" s="145"/>
      <c r="U123" s="145"/>
      <c r="V123" s="145"/>
      <c r="W123" s="145"/>
      <c r="X123" s="145"/>
      <c r="Y123" s="145"/>
      <c r="Z123" s="145"/>
    </row>
    <row r="124" customFormat="false" ht="13.5" hidden="false" customHeight="true" outlineLevel="0" collapsed="false">
      <c r="A124" s="174" t="n">
        <v>122</v>
      </c>
      <c r="B124" s="175"/>
      <c r="C124" s="175"/>
      <c r="D124" s="175"/>
      <c r="E124" s="175"/>
      <c r="F124" s="175"/>
      <c r="G124" s="175"/>
      <c r="H124" s="176"/>
      <c r="I124" s="177"/>
      <c r="J124" s="169" t="str">
        <f aca="false">IF(H124=0,"",H124*(1+I124))</f>
        <v/>
      </c>
      <c r="K124" s="178"/>
      <c r="L124" s="171" t="str">
        <f aca="false">IF(J124="","",J124*K124)</f>
        <v/>
      </c>
      <c r="M124" s="179"/>
      <c r="N124" s="180"/>
      <c r="O124" s="145"/>
      <c r="P124" s="145"/>
      <c r="Q124" s="145"/>
      <c r="R124" s="145"/>
      <c r="S124" s="145"/>
      <c r="T124" s="145"/>
      <c r="U124" s="145"/>
      <c r="V124" s="145"/>
      <c r="W124" s="145"/>
      <c r="X124" s="145"/>
      <c r="Y124" s="145"/>
      <c r="Z124" s="145"/>
    </row>
    <row r="125" customFormat="false" ht="13.5" hidden="false" customHeight="true" outlineLevel="0" collapsed="false">
      <c r="A125" s="165" t="n">
        <v>123</v>
      </c>
      <c r="B125" s="175"/>
      <c r="C125" s="175"/>
      <c r="D125" s="175"/>
      <c r="E125" s="175"/>
      <c r="F125" s="175"/>
      <c r="G125" s="175"/>
      <c r="H125" s="176"/>
      <c r="I125" s="177"/>
      <c r="J125" s="169" t="str">
        <f aca="false">IF(H125=0,"",H125*(1+I125))</f>
        <v/>
      </c>
      <c r="K125" s="178"/>
      <c r="L125" s="171" t="str">
        <f aca="false">IF(J125="","",J125*K125)</f>
        <v/>
      </c>
      <c r="M125" s="179"/>
      <c r="N125" s="180"/>
      <c r="O125" s="145"/>
      <c r="P125" s="145"/>
      <c r="Q125" s="145"/>
      <c r="R125" s="145"/>
      <c r="S125" s="145"/>
      <c r="T125" s="145"/>
      <c r="U125" s="145"/>
      <c r="V125" s="145"/>
      <c r="W125" s="145"/>
      <c r="X125" s="145"/>
      <c r="Y125" s="145"/>
      <c r="Z125" s="145"/>
    </row>
    <row r="126" customFormat="false" ht="13.5" hidden="false" customHeight="true" outlineLevel="0" collapsed="false">
      <c r="A126" s="174" t="n">
        <v>124</v>
      </c>
      <c r="B126" s="175"/>
      <c r="C126" s="175"/>
      <c r="D126" s="175"/>
      <c r="E126" s="175"/>
      <c r="F126" s="175"/>
      <c r="G126" s="175"/>
      <c r="H126" s="176"/>
      <c r="I126" s="177"/>
      <c r="J126" s="169" t="str">
        <f aca="false">IF(H126=0,"",H126*(1+I126))</f>
        <v/>
      </c>
      <c r="K126" s="178"/>
      <c r="L126" s="171" t="str">
        <f aca="false">IF(J126="","",J126*K126)</f>
        <v/>
      </c>
      <c r="M126" s="179"/>
      <c r="N126" s="180"/>
      <c r="O126" s="145"/>
      <c r="P126" s="145"/>
      <c r="Q126" s="145"/>
      <c r="R126" s="145"/>
      <c r="S126" s="145"/>
      <c r="T126" s="145"/>
      <c r="U126" s="145"/>
      <c r="V126" s="145"/>
      <c r="W126" s="145"/>
      <c r="X126" s="145"/>
      <c r="Y126" s="145"/>
      <c r="Z126" s="145"/>
    </row>
    <row r="127" customFormat="false" ht="13.5" hidden="false" customHeight="true" outlineLevel="0" collapsed="false">
      <c r="A127" s="165" t="n">
        <v>125</v>
      </c>
      <c r="B127" s="175"/>
      <c r="C127" s="175"/>
      <c r="D127" s="175"/>
      <c r="E127" s="175"/>
      <c r="F127" s="175"/>
      <c r="G127" s="175"/>
      <c r="H127" s="176"/>
      <c r="I127" s="177"/>
      <c r="J127" s="169" t="str">
        <f aca="false">IF(H127=0,"",H127*(1+I127))</f>
        <v/>
      </c>
      <c r="K127" s="178"/>
      <c r="L127" s="171" t="str">
        <f aca="false">IF(J127="","",J127*K127)</f>
        <v/>
      </c>
      <c r="M127" s="179"/>
      <c r="N127" s="180"/>
      <c r="O127" s="145"/>
      <c r="P127" s="145"/>
      <c r="Q127" s="145"/>
      <c r="R127" s="145"/>
      <c r="S127" s="145"/>
      <c r="T127" s="145"/>
      <c r="U127" s="145"/>
      <c r="V127" s="145"/>
      <c r="W127" s="145"/>
      <c r="X127" s="145"/>
      <c r="Y127" s="145"/>
      <c r="Z127" s="145"/>
    </row>
    <row r="128" customFormat="false" ht="13.5" hidden="false" customHeight="true" outlineLevel="0" collapsed="false">
      <c r="A128" s="174" t="n">
        <v>126</v>
      </c>
      <c r="B128" s="175"/>
      <c r="C128" s="175"/>
      <c r="D128" s="175"/>
      <c r="E128" s="175"/>
      <c r="F128" s="175"/>
      <c r="G128" s="175"/>
      <c r="H128" s="176"/>
      <c r="I128" s="177"/>
      <c r="J128" s="169" t="str">
        <f aca="false">IF(H128=0,"",H128*(1+I128))</f>
        <v/>
      </c>
      <c r="K128" s="178"/>
      <c r="L128" s="171" t="str">
        <f aca="false">IF(J128="","",J128*K128)</f>
        <v/>
      </c>
      <c r="M128" s="179"/>
      <c r="N128" s="180"/>
      <c r="O128" s="145"/>
      <c r="P128" s="145"/>
      <c r="Q128" s="145"/>
      <c r="R128" s="145"/>
      <c r="S128" s="145"/>
      <c r="T128" s="145"/>
      <c r="U128" s="145"/>
      <c r="V128" s="145"/>
      <c r="W128" s="145"/>
      <c r="X128" s="145"/>
      <c r="Y128" s="145"/>
      <c r="Z128" s="145"/>
    </row>
    <row r="129" customFormat="false" ht="13.5" hidden="false" customHeight="true" outlineLevel="0" collapsed="false">
      <c r="A129" s="165" t="n">
        <v>127</v>
      </c>
      <c r="B129" s="175"/>
      <c r="C129" s="175"/>
      <c r="D129" s="175"/>
      <c r="E129" s="175"/>
      <c r="F129" s="175"/>
      <c r="G129" s="175"/>
      <c r="H129" s="176"/>
      <c r="I129" s="177"/>
      <c r="J129" s="169" t="str">
        <f aca="false">IF(H129=0,"",H129*(1+I129))</f>
        <v/>
      </c>
      <c r="K129" s="178"/>
      <c r="L129" s="171" t="str">
        <f aca="false">IF(J129="","",J129*K129)</f>
        <v/>
      </c>
      <c r="M129" s="179"/>
      <c r="N129" s="180"/>
      <c r="O129" s="145"/>
      <c r="P129" s="145"/>
      <c r="Q129" s="145"/>
      <c r="R129" s="145"/>
      <c r="S129" s="145"/>
      <c r="T129" s="145"/>
      <c r="U129" s="145"/>
      <c r="V129" s="145"/>
      <c r="W129" s="145"/>
      <c r="X129" s="145"/>
      <c r="Y129" s="145"/>
      <c r="Z129" s="145"/>
    </row>
    <row r="130" customFormat="false" ht="13.5" hidden="false" customHeight="true" outlineLevel="0" collapsed="false">
      <c r="A130" s="174" t="n">
        <v>128</v>
      </c>
      <c r="B130" s="175"/>
      <c r="C130" s="175"/>
      <c r="D130" s="175"/>
      <c r="E130" s="175"/>
      <c r="F130" s="175"/>
      <c r="G130" s="175"/>
      <c r="H130" s="176"/>
      <c r="I130" s="177"/>
      <c r="J130" s="169" t="str">
        <f aca="false">IF(H130=0,"",H130*(1+I130))</f>
        <v/>
      </c>
      <c r="K130" s="178"/>
      <c r="L130" s="171" t="str">
        <f aca="false">IF(J130="","",J130*K130)</f>
        <v/>
      </c>
      <c r="M130" s="179"/>
      <c r="N130" s="180"/>
      <c r="O130" s="145"/>
      <c r="P130" s="145"/>
      <c r="Q130" s="145"/>
      <c r="R130" s="145"/>
      <c r="S130" s="145"/>
      <c r="T130" s="145"/>
      <c r="U130" s="145"/>
      <c r="V130" s="145"/>
      <c r="W130" s="145"/>
      <c r="X130" s="145"/>
      <c r="Y130" s="145"/>
      <c r="Z130" s="145"/>
    </row>
    <row r="131" customFormat="false" ht="13.5" hidden="false" customHeight="true" outlineLevel="0" collapsed="false">
      <c r="A131" s="165" t="n">
        <v>129</v>
      </c>
      <c r="B131" s="175"/>
      <c r="C131" s="175"/>
      <c r="D131" s="175"/>
      <c r="E131" s="175"/>
      <c r="F131" s="175"/>
      <c r="G131" s="175"/>
      <c r="H131" s="176"/>
      <c r="I131" s="177"/>
      <c r="J131" s="169" t="str">
        <f aca="false">IF(H131=0,"",H131*(1+I131))</f>
        <v/>
      </c>
      <c r="K131" s="178"/>
      <c r="L131" s="171" t="str">
        <f aca="false">IF(J131="","",J131*K131)</f>
        <v/>
      </c>
      <c r="M131" s="179"/>
      <c r="N131" s="180"/>
      <c r="O131" s="145"/>
      <c r="P131" s="145"/>
      <c r="Q131" s="145"/>
      <c r="R131" s="145"/>
      <c r="S131" s="145"/>
      <c r="T131" s="145"/>
      <c r="U131" s="145"/>
      <c r="V131" s="145"/>
      <c r="W131" s="145"/>
      <c r="X131" s="145"/>
      <c r="Y131" s="145"/>
      <c r="Z131" s="145"/>
    </row>
    <row r="132" customFormat="false" ht="13.5" hidden="false" customHeight="true" outlineLevel="0" collapsed="false">
      <c r="A132" s="174" t="n">
        <v>130</v>
      </c>
      <c r="B132" s="175"/>
      <c r="C132" s="175"/>
      <c r="D132" s="175"/>
      <c r="E132" s="175"/>
      <c r="F132" s="175"/>
      <c r="G132" s="175"/>
      <c r="H132" s="176"/>
      <c r="I132" s="177"/>
      <c r="J132" s="169" t="str">
        <f aca="false">IF(H132=0,"",H132*(1+I132))</f>
        <v/>
      </c>
      <c r="K132" s="178"/>
      <c r="L132" s="171" t="str">
        <f aca="false">IF(J132="","",J132*K132)</f>
        <v/>
      </c>
      <c r="M132" s="179"/>
      <c r="N132" s="180"/>
      <c r="O132" s="145"/>
      <c r="P132" s="145"/>
      <c r="Q132" s="145"/>
      <c r="R132" s="145"/>
      <c r="S132" s="145"/>
      <c r="T132" s="145"/>
      <c r="U132" s="145"/>
      <c r="V132" s="145"/>
      <c r="W132" s="145"/>
      <c r="X132" s="145"/>
      <c r="Y132" s="145"/>
      <c r="Z132" s="145"/>
    </row>
    <row r="133" customFormat="false" ht="13.5" hidden="false" customHeight="true" outlineLevel="0" collapsed="false">
      <c r="A133" s="165" t="n">
        <v>131</v>
      </c>
      <c r="B133" s="175"/>
      <c r="C133" s="175"/>
      <c r="D133" s="175"/>
      <c r="E133" s="175"/>
      <c r="F133" s="175"/>
      <c r="G133" s="175"/>
      <c r="H133" s="176"/>
      <c r="I133" s="177"/>
      <c r="J133" s="169" t="str">
        <f aca="false">IF(H133=0,"",H133*(1+I133))</f>
        <v/>
      </c>
      <c r="K133" s="178"/>
      <c r="L133" s="171" t="str">
        <f aca="false">IF(J133="","",J133*K133)</f>
        <v/>
      </c>
      <c r="M133" s="179"/>
      <c r="N133" s="180"/>
      <c r="O133" s="145"/>
      <c r="P133" s="145"/>
      <c r="Q133" s="145"/>
      <c r="R133" s="145"/>
      <c r="S133" s="145"/>
      <c r="T133" s="145"/>
      <c r="U133" s="145"/>
      <c r="V133" s="145"/>
      <c r="W133" s="145"/>
      <c r="X133" s="145"/>
      <c r="Y133" s="145"/>
      <c r="Z133" s="145"/>
    </row>
    <row r="134" customFormat="false" ht="13.5" hidden="false" customHeight="true" outlineLevel="0" collapsed="false">
      <c r="A134" s="174" t="n">
        <v>132</v>
      </c>
      <c r="B134" s="175"/>
      <c r="C134" s="175"/>
      <c r="D134" s="175"/>
      <c r="E134" s="175"/>
      <c r="F134" s="175"/>
      <c r="G134" s="175"/>
      <c r="H134" s="176"/>
      <c r="I134" s="177"/>
      <c r="J134" s="169" t="str">
        <f aca="false">IF(H134=0,"",H134*(1+I134))</f>
        <v/>
      </c>
      <c r="K134" s="178"/>
      <c r="L134" s="171" t="str">
        <f aca="false">IF(J134="","",J134*K134)</f>
        <v/>
      </c>
      <c r="M134" s="179"/>
      <c r="N134" s="180"/>
      <c r="O134" s="145"/>
      <c r="P134" s="145"/>
      <c r="Q134" s="145"/>
      <c r="R134" s="145"/>
      <c r="S134" s="145"/>
      <c r="T134" s="145"/>
      <c r="U134" s="145"/>
      <c r="V134" s="145"/>
      <c r="W134" s="145"/>
      <c r="X134" s="145"/>
      <c r="Y134" s="145"/>
      <c r="Z134" s="145"/>
    </row>
    <row r="135" customFormat="false" ht="13.5" hidden="false" customHeight="true" outlineLevel="0" collapsed="false">
      <c r="A135" s="165" t="n">
        <v>133</v>
      </c>
      <c r="B135" s="175"/>
      <c r="C135" s="175"/>
      <c r="D135" s="175"/>
      <c r="E135" s="175"/>
      <c r="F135" s="175"/>
      <c r="G135" s="175"/>
      <c r="H135" s="176"/>
      <c r="I135" s="177"/>
      <c r="J135" s="169" t="str">
        <f aca="false">IF(H135=0,"",H135*(1+I135))</f>
        <v/>
      </c>
      <c r="K135" s="178"/>
      <c r="L135" s="171" t="str">
        <f aca="false">IF(J135="","",J135*K135)</f>
        <v/>
      </c>
      <c r="M135" s="179"/>
      <c r="N135" s="180"/>
      <c r="O135" s="145"/>
      <c r="P135" s="145"/>
      <c r="Q135" s="145"/>
      <c r="R135" s="145"/>
      <c r="S135" s="145"/>
      <c r="T135" s="145"/>
      <c r="U135" s="145"/>
      <c r="V135" s="145"/>
      <c r="W135" s="145"/>
      <c r="X135" s="145"/>
      <c r="Y135" s="145"/>
      <c r="Z135" s="145"/>
    </row>
    <row r="136" customFormat="false" ht="13.5" hidden="false" customHeight="true" outlineLevel="0" collapsed="false">
      <c r="A136" s="174" t="n">
        <v>134</v>
      </c>
      <c r="B136" s="175"/>
      <c r="C136" s="175"/>
      <c r="D136" s="175"/>
      <c r="E136" s="175"/>
      <c r="F136" s="175"/>
      <c r="G136" s="175"/>
      <c r="H136" s="176"/>
      <c r="I136" s="177"/>
      <c r="J136" s="169" t="str">
        <f aca="false">IF(H136=0,"",H136*(1+I136))</f>
        <v/>
      </c>
      <c r="K136" s="178"/>
      <c r="L136" s="171" t="str">
        <f aca="false">IF(J136="","",J136*K136)</f>
        <v/>
      </c>
      <c r="M136" s="179"/>
      <c r="N136" s="180"/>
      <c r="O136" s="145"/>
      <c r="P136" s="145"/>
      <c r="Q136" s="145"/>
      <c r="R136" s="145"/>
      <c r="S136" s="145"/>
      <c r="T136" s="145"/>
      <c r="U136" s="145"/>
      <c r="V136" s="145"/>
      <c r="W136" s="145"/>
      <c r="X136" s="145"/>
      <c r="Y136" s="145"/>
      <c r="Z136" s="145"/>
    </row>
    <row r="137" customFormat="false" ht="13.5" hidden="false" customHeight="true" outlineLevel="0" collapsed="false">
      <c r="A137" s="165" t="n">
        <v>135</v>
      </c>
      <c r="B137" s="175"/>
      <c r="C137" s="175"/>
      <c r="D137" s="175"/>
      <c r="E137" s="175"/>
      <c r="F137" s="175"/>
      <c r="G137" s="175"/>
      <c r="H137" s="176"/>
      <c r="I137" s="177"/>
      <c r="J137" s="169" t="str">
        <f aca="false">IF(H137=0,"",H137*(1+I137))</f>
        <v/>
      </c>
      <c r="K137" s="178"/>
      <c r="L137" s="171" t="str">
        <f aca="false">IF(J137="","",J137*K137)</f>
        <v/>
      </c>
      <c r="M137" s="179"/>
      <c r="N137" s="180"/>
      <c r="O137" s="145"/>
      <c r="P137" s="145"/>
      <c r="Q137" s="145"/>
      <c r="R137" s="145"/>
      <c r="S137" s="145"/>
      <c r="T137" s="145"/>
      <c r="U137" s="145"/>
      <c r="V137" s="145"/>
      <c r="W137" s="145"/>
      <c r="X137" s="145"/>
      <c r="Y137" s="145"/>
      <c r="Z137" s="145"/>
    </row>
    <row r="138" customFormat="false" ht="13.5" hidden="false" customHeight="true" outlineLevel="0" collapsed="false">
      <c r="A138" s="174" t="n">
        <v>136</v>
      </c>
      <c r="B138" s="175"/>
      <c r="C138" s="175"/>
      <c r="D138" s="175"/>
      <c r="E138" s="175"/>
      <c r="F138" s="175"/>
      <c r="G138" s="175"/>
      <c r="H138" s="176"/>
      <c r="I138" s="177"/>
      <c r="J138" s="169" t="str">
        <f aca="false">IF(H138=0,"",H138*(1+I138))</f>
        <v/>
      </c>
      <c r="K138" s="178"/>
      <c r="L138" s="171" t="str">
        <f aca="false">IF(J138="","",J138*K138)</f>
        <v/>
      </c>
      <c r="M138" s="179"/>
      <c r="N138" s="180"/>
      <c r="O138" s="145"/>
      <c r="P138" s="145"/>
      <c r="Q138" s="145"/>
      <c r="R138" s="145"/>
      <c r="S138" s="145"/>
      <c r="T138" s="145"/>
      <c r="U138" s="145"/>
      <c r="V138" s="145"/>
      <c r="W138" s="145"/>
      <c r="X138" s="145"/>
      <c r="Y138" s="145"/>
      <c r="Z138" s="145"/>
    </row>
    <row r="139" customFormat="false" ht="13.5" hidden="false" customHeight="true" outlineLevel="0" collapsed="false">
      <c r="A139" s="165" t="n">
        <v>137</v>
      </c>
      <c r="B139" s="175"/>
      <c r="C139" s="175"/>
      <c r="D139" s="175"/>
      <c r="E139" s="175"/>
      <c r="F139" s="175"/>
      <c r="G139" s="175"/>
      <c r="H139" s="176"/>
      <c r="I139" s="177"/>
      <c r="J139" s="169" t="str">
        <f aca="false">IF(H139=0,"",H139*(1+I139))</f>
        <v/>
      </c>
      <c r="K139" s="178"/>
      <c r="L139" s="171" t="str">
        <f aca="false">IF(J139="","",J139*K139)</f>
        <v/>
      </c>
      <c r="M139" s="179"/>
      <c r="N139" s="180"/>
      <c r="O139" s="145"/>
      <c r="P139" s="145"/>
      <c r="Q139" s="145"/>
      <c r="R139" s="145"/>
      <c r="S139" s="145"/>
      <c r="T139" s="145"/>
      <c r="U139" s="145"/>
      <c r="V139" s="145"/>
      <c r="W139" s="145"/>
      <c r="X139" s="145"/>
      <c r="Y139" s="145"/>
      <c r="Z139" s="145"/>
    </row>
    <row r="140" customFormat="false" ht="13.5" hidden="false" customHeight="true" outlineLevel="0" collapsed="false">
      <c r="A140" s="174" t="n">
        <v>138</v>
      </c>
      <c r="B140" s="175"/>
      <c r="C140" s="175"/>
      <c r="D140" s="175"/>
      <c r="E140" s="175"/>
      <c r="F140" s="175"/>
      <c r="G140" s="175"/>
      <c r="H140" s="176"/>
      <c r="I140" s="177"/>
      <c r="J140" s="169" t="str">
        <f aca="false">IF(H140=0,"",H140*(1+I140))</f>
        <v/>
      </c>
      <c r="K140" s="178"/>
      <c r="L140" s="171" t="str">
        <f aca="false">IF(J140="","",J140*K140)</f>
        <v/>
      </c>
      <c r="M140" s="179"/>
      <c r="N140" s="180"/>
      <c r="O140" s="145"/>
      <c r="P140" s="145"/>
      <c r="Q140" s="145"/>
      <c r="R140" s="145"/>
      <c r="S140" s="145"/>
      <c r="T140" s="145"/>
      <c r="U140" s="145"/>
      <c r="V140" s="145"/>
      <c r="W140" s="145"/>
      <c r="X140" s="145"/>
      <c r="Y140" s="145"/>
      <c r="Z140" s="145"/>
    </row>
    <row r="141" customFormat="false" ht="13.5" hidden="false" customHeight="true" outlineLevel="0" collapsed="false">
      <c r="A141" s="165" t="n">
        <v>139</v>
      </c>
      <c r="B141" s="175"/>
      <c r="C141" s="175"/>
      <c r="D141" s="175"/>
      <c r="E141" s="175"/>
      <c r="F141" s="175"/>
      <c r="G141" s="175"/>
      <c r="H141" s="176"/>
      <c r="I141" s="177"/>
      <c r="J141" s="169" t="str">
        <f aca="false">IF(H141=0,"",H141*(1+I141))</f>
        <v/>
      </c>
      <c r="K141" s="178"/>
      <c r="L141" s="171" t="str">
        <f aca="false">IF(J141="","",J141*K141)</f>
        <v/>
      </c>
      <c r="M141" s="179"/>
      <c r="N141" s="180"/>
      <c r="O141" s="145"/>
      <c r="P141" s="145"/>
      <c r="Q141" s="145"/>
      <c r="R141" s="145"/>
      <c r="S141" s="145"/>
      <c r="T141" s="145"/>
      <c r="U141" s="145"/>
      <c r="V141" s="145"/>
      <c r="W141" s="145"/>
      <c r="X141" s="145"/>
      <c r="Y141" s="145"/>
      <c r="Z141" s="145"/>
    </row>
    <row r="142" customFormat="false" ht="13.5" hidden="false" customHeight="true" outlineLevel="0" collapsed="false">
      <c r="A142" s="174" t="n">
        <v>140</v>
      </c>
      <c r="B142" s="175"/>
      <c r="C142" s="175"/>
      <c r="D142" s="175"/>
      <c r="E142" s="175"/>
      <c r="F142" s="175"/>
      <c r="G142" s="175"/>
      <c r="H142" s="176"/>
      <c r="I142" s="177"/>
      <c r="J142" s="169" t="str">
        <f aca="false">IF(H142=0,"",H142*(1+I142))</f>
        <v/>
      </c>
      <c r="K142" s="178"/>
      <c r="L142" s="171" t="str">
        <f aca="false">IF(J142="","",J142*K142)</f>
        <v/>
      </c>
      <c r="M142" s="179"/>
      <c r="N142" s="180"/>
      <c r="O142" s="145"/>
      <c r="P142" s="145"/>
      <c r="Q142" s="145"/>
      <c r="R142" s="145"/>
      <c r="S142" s="145"/>
      <c r="T142" s="145"/>
      <c r="U142" s="145"/>
      <c r="V142" s="145"/>
      <c r="W142" s="145"/>
      <c r="X142" s="145"/>
      <c r="Y142" s="145"/>
      <c r="Z142" s="145"/>
    </row>
    <row r="143" customFormat="false" ht="13.5" hidden="false" customHeight="true" outlineLevel="0" collapsed="false">
      <c r="A143" s="165" t="n">
        <v>141</v>
      </c>
      <c r="B143" s="175"/>
      <c r="C143" s="175"/>
      <c r="D143" s="175"/>
      <c r="E143" s="175"/>
      <c r="F143" s="175"/>
      <c r="G143" s="175"/>
      <c r="H143" s="176"/>
      <c r="I143" s="177"/>
      <c r="J143" s="169" t="str">
        <f aca="false">IF(H143=0,"",H143*(1+I143))</f>
        <v/>
      </c>
      <c r="K143" s="178"/>
      <c r="L143" s="171" t="str">
        <f aca="false">IF(J143="","",J143*K143)</f>
        <v/>
      </c>
      <c r="M143" s="179"/>
      <c r="N143" s="180"/>
      <c r="O143" s="145"/>
      <c r="P143" s="145"/>
      <c r="Q143" s="145"/>
      <c r="R143" s="145"/>
      <c r="S143" s="145"/>
      <c r="T143" s="145"/>
      <c r="U143" s="145"/>
      <c r="V143" s="145"/>
      <c r="W143" s="145"/>
      <c r="X143" s="145"/>
      <c r="Y143" s="145"/>
      <c r="Z143" s="145"/>
    </row>
    <row r="144" customFormat="false" ht="13.5" hidden="false" customHeight="true" outlineLevel="0" collapsed="false">
      <c r="A144" s="174" t="n">
        <v>142</v>
      </c>
      <c r="B144" s="175"/>
      <c r="C144" s="175"/>
      <c r="D144" s="175"/>
      <c r="E144" s="175"/>
      <c r="F144" s="175"/>
      <c r="G144" s="175"/>
      <c r="H144" s="176"/>
      <c r="I144" s="177"/>
      <c r="J144" s="169" t="str">
        <f aca="false">IF(H144=0,"",H144*(1+I144))</f>
        <v/>
      </c>
      <c r="K144" s="178"/>
      <c r="L144" s="171" t="str">
        <f aca="false">IF(J144="","",J144*K144)</f>
        <v/>
      </c>
      <c r="M144" s="179"/>
      <c r="N144" s="180"/>
      <c r="O144" s="145"/>
      <c r="P144" s="145"/>
      <c r="Q144" s="145"/>
      <c r="R144" s="145"/>
      <c r="S144" s="145"/>
      <c r="T144" s="145"/>
      <c r="U144" s="145"/>
      <c r="V144" s="145"/>
      <c r="W144" s="145"/>
      <c r="X144" s="145"/>
      <c r="Y144" s="145"/>
      <c r="Z144" s="145"/>
    </row>
    <row r="145" customFormat="false" ht="13.5" hidden="false" customHeight="true" outlineLevel="0" collapsed="false">
      <c r="A145" s="165" t="n">
        <v>143</v>
      </c>
      <c r="B145" s="175"/>
      <c r="C145" s="175"/>
      <c r="D145" s="175"/>
      <c r="E145" s="175"/>
      <c r="F145" s="175"/>
      <c r="G145" s="175"/>
      <c r="H145" s="176"/>
      <c r="I145" s="177"/>
      <c r="J145" s="169" t="str">
        <f aca="false">IF(H145=0,"",H145*(1+I145))</f>
        <v/>
      </c>
      <c r="K145" s="178"/>
      <c r="L145" s="171" t="str">
        <f aca="false">IF(J145="","",J145*K145)</f>
        <v/>
      </c>
      <c r="M145" s="179"/>
      <c r="N145" s="180"/>
      <c r="O145" s="145"/>
      <c r="P145" s="145"/>
      <c r="Q145" s="145"/>
      <c r="R145" s="145"/>
      <c r="S145" s="145"/>
      <c r="T145" s="145"/>
      <c r="U145" s="145"/>
      <c r="V145" s="145"/>
      <c r="W145" s="145"/>
      <c r="X145" s="145"/>
      <c r="Y145" s="145"/>
      <c r="Z145" s="145"/>
    </row>
    <row r="146" customFormat="false" ht="13.5" hidden="false" customHeight="true" outlineLevel="0" collapsed="false">
      <c r="A146" s="174" t="n">
        <v>144</v>
      </c>
      <c r="B146" s="175"/>
      <c r="C146" s="175"/>
      <c r="D146" s="175"/>
      <c r="E146" s="175"/>
      <c r="F146" s="175"/>
      <c r="G146" s="175"/>
      <c r="H146" s="176"/>
      <c r="I146" s="177"/>
      <c r="J146" s="169" t="str">
        <f aca="false">IF(H146=0,"",H146*(1+I146))</f>
        <v/>
      </c>
      <c r="K146" s="178"/>
      <c r="L146" s="171" t="str">
        <f aca="false">IF(J146="","",J146*K146)</f>
        <v/>
      </c>
      <c r="M146" s="179"/>
      <c r="N146" s="180"/>
      <c r="O146" s="145"/>
      <c r="P146" s="145"/>
      <c r="Q146" s="145"/>
      <c r="R146" s="145"/>
      <c r="S146" s="145"/>
      <c r="T146" s="145"/>
      <c r="U146" s="145"/>
      <c r="V146" s="145"/>
      <c r="W146" s="145"/>
      <c r="X146" s="145"/>
      <c r="Y146" s="145"/>
      <c r="Z146" s="145"/>
    </row>
    <row r="147" customFormat="false" ht="13.5" hidden="false" customHeight="true" outlineLevel="0" collapsed="false">
      <c r="A147" s="165" t="n">
        <v>145</v>
      </c>
      <c r="B147" s="175"/>
      <c r="C147" s="175"/>
      <c r="D147" s="175"/>
      <c r="E147" s="175"/>
      <c r="F147" s="175"/>
      <c r="G147" s="175"/>
      <c r="H147" s="176"/>
      <c r="I147" s="177"/>
      <c r="J147" s="169" t="str">
        <f aca="false">IF(H147=0,"",H147*(1+I147))</f>
        <v/>
      </c>
      <c r="K147" s="178"/>
      <c r="L147" s="171" t="str">
        <f aca="false">IF(J147="","",J147*K147)</f>
        <v/>
      </c>
      <c r="M147" s="179"/>
      <c r="N147" s="180"/>
      <c r="O147" s="145"/>
      <c r="P147" s="145"/>
      <c r="Q147" s="145"/>
      <c r="R147" s="145"/>
      <c r="S147" s="145"/>
      <c r="T147" s="145"/>
      <c r="U147" s="145"/>
      <c r="V147" s="145"/>
      <c r="W147" s="145"/>
      <c r="X147" s="145"/>
      <c r="Y147" s="145"/>
      <c r="Z147" s="145"/>
    </row>
    <row r="148" customFormat="false" ht="13.5" hidden="false" customHeight="true" outlineLevel="0" collapsed="false">
      <c r="A148" s="174" t="n">
        <v>146</v>
      </c>
      <c r="B148" s="175"/>
      <c r="C148" s="175"/>
      <c r="D148" s="175"/>
      <c r="E148" s="175"/>
      <c r="F148" s="175"/>
      <c r="G148" s="175"/>
      <c r="H148" s="176"/>
      <c r="I148" s="177"/>
      <c r="J148" s="169" t="str">
        <f aca="false">IF(H148=0,"",H148*(1+I148))</f>
        <v/>
      </c>
      <c r="K148" s="178"/>
      <c r="L148" s="171" t="str">
        <f aca="false">IF(J148="","",J148*K148)</f>
        <v/>
      </c>
      <c r="M148" s="179"/>
      <c r="N148" s="180"/>
      <c r="O148" s="145"/>
      <c r="P148" s="145"/>
      <c r="Q148" s="145"/>
      <c r="R148" s="145"/>
      <c r="S148" s="145"/>
      <c r="T148" s="145"/>
      <c r="U148" s="145"/>
      <c r="V148" s="145"/>
      <c r="W148" s="145"/>
      <c r="X148" s="145"/>
      <c r="Y148" s="145"/>
      <c r="Z148" s="145"/>
    </row>
    <row r="149" customFormat="false" ht="13.5" hidden="false" customHeight="true" outlineLevel="0" collapsed="false">
      <c r="A149" s="165" t="n">
        <v>147</v>
      </c>
      <c r="B149" s="175"/>
      <c r="C149" s="175"/>
      <c r="D149" s="175"/>
      <c r="E149" s="175"/>
      <c r="F149" s="175"/>
      <c r="G149" s="175"/>
      <c r="H149" s="176"/>
      <c r="I149" s="177"/>
      <c r="J149" s="169" t="str">
        <f aca="false">IF(H149=0,"",H149*(1+I149))</f>
        <v/>
      </c>
      <c r="K149" s="178"/>
      <c r="L149" s="171" t="str">
        <f aca="false">IF(J149="","",J149*K149)</f>
        <v/>
      </c>
      <c r="M149" s="179"/>
      <c r="N149" s="180"/>
      <c r="O149" s="145"/>
      <c r="P149" s="145"/>
      <c r="Q149" s="145"/>
      <c r="R149" s="145"/>
      <c r="S149" s="145"/>
      <c r="T149" s="145"/>
      <c r="U149" s="145"/>
      <c r="V149" s="145"/>
      <c r="W149" s="145"/>
      <c r="X149" s="145"/>
      <c r="Y149" s="145"/>
      <c r="Z149" s="145"/>
    </row>
    <row r="150" customFormat="false" ht="13.5" hidden="false" customHeight="true" outlineLevel="0" collapsed="false">
      <c r="A150" s="174" t="n">
        <v>148</v>
      </c>
      <c r="B150" s="175"/>
      <c r="C150" s="175"/>
      <c r="D150" s="175"/>
      <c r="E150" s="175"/>
      <c r="F150" s="175"/>
      <c r="G150" s="175"/>
      <c r="H150" s="176"/>
      <c r="I150" s="177"/>
      <c r="J150" s="169" t="str">
        <f aca="false">IF(H150=0,"",H150*(1+I150))</f>
        <v/>
      </c>
      <c r="K150" s="178"/>
      <c r="L150" s="171" t="str">
        <f aca="false">IF(J150="","",J150*K150)</f>
        <v/>
      </c>
      <c r="M150" s="179"/>
      <c r="N150" s="180"/>
      <c r="O150" s="145"/>
      <c r="P150" s="145"/>
      <c r="Q150" s="145"/>
      <c r="R150" s="145"/>
      <c r="S150" s="145"/>
      <c r="T150" s="145"/>
      <c r="U150" s="145"/>
      <c r="V150" s="145"/>
      <c r="W150" s="145"/>
      <c r="X150" s="145"/>
      <c r="Y150" s="145"/>
      <c r="Z150" s="145"/>
    </row>
    <row r="151" customFormat="false" ht="13.5" hidden="false" customHeight="true" outlineLevel="0" collapsed="false">
      <c r="A151" s="165" t="n">
        <v>149</v>
      </c>
      <c r="B151" s="175"/>
      <c r="C151" s="175"/>
      <c r="D151" s="175"/>
      <c r="E151" s="175"/>
      <c r="F151" s="175"/>
      <c r="G151" s="175"/>
      <c r="H151" s="176"/>
      <c r="I151" s="177"/>
      <c r="J151" s="169" t="str">
        <f aca="false">IF(H151=0,"",H151*(1+I151))</f>
        <v/>
      </c>
      <c r="K151" s="178"/>
      <c r="L151" s="171" t="str">
        <f aca="false">IF(J151="","",J151*K151)</f>
        <v/>
      </c>
      <c r="M151" s="179"/>
      <c r="N151" s="180"/>
      <c r="O151" s="145"/>
      <c r="P151" s="145"/>
      <c r="Q151" s="145"/>
      <c r="R151" s="145"/>
      <c r="S151" s="145"/>
      <c r="T151" s="145"/>
      <c r="U151" s="145"/>
      <c r="V151" s="145"/>
      <c r="W151" s="145"/>
      <c r="X151" s="145"/>
      <c r="Y151" s="145"/>
      <c r="Z151" s="145"/>
    </row>
    <row r="152" customFormat="false" ht="13.5" hidden="false" customHeight="true" outlineLevel="0" collapsed="false">
      <c r="A152" s="174" t="n">
        <v>150</v>
      </c>
      <c r="B152" s="175"/>
      <c r="C152" s="175"/>
      <c r="D152" s="175"/>
      <c r="E152" s="175"/>
      <c r="F152" s="175"/>
      <c r="G152" s="175"/>
      <c r="H152" s="176"/>
      <c r="I152" s="177"/>
      <c r="J152" s="169" t="str">
        <f aca="false">IF(H152=0,"",H152*(1+I152))</f>
        <v/>
      </c>
      <c r="K152" s="178"/>
      <c r="L152" s="171" t="str">
        <f aca="false">IF(J152="","",J152*K152)</f>
        <v/>
      </c>
      <c r="M152" s="179"/>
      <c r="N152" s="180"/>
      <c r="O152" s="145"/>
      <c r="P152" s="145"/>
      <c r="Q152" s="145"/>
      <c r="R152" s="145"/>
      <c r="S152" s="145"/>
      <c r="T152" s="145"/>
      <c r="U152" s="145"/>
      <c r="V152" s="145"/>
      <c r="W152" s="145"/>
      <c r="X152" s="145"/>
      <c r="Y152" s="145"/>
      <c r="Z152" s="145"/>
    </row>
    <row r="153" customFormat="false" ht="13.5" hidden="false" customHeight="true" outlineLevel="0" collapsed="false">
      <c r="A153" s="165" t="n">
        <v>151</v>
      </c>
      <c r="B153" s="175"/>
      <c r="C153" s="175"/>
      <c r="D153" s="175"/>
      <c r="E153" s="175"/>
      <c r="F153" s="175"/>
      <c r="G153" s="175"/>
      <c r="H153" s="176"/>
      <c r="I153" s="177"/>
      <c r="J153" s="169" t="str">
        <f aca="false">IF(H153=0,"",H153*(1+I153))</f>
        <v/>
      </c>
      <c r="K153" s="178"/>
      <c r="L153" s="171" t="str">
        <f aca="false">IF(J153="","",J153*K153)</f>
        <v/>
      </c>
      <c r="M153" s="179"/>
      <c r="N153" s="180"/>
      <c r="O153" s="145"/>
      <c r="P153" s="145"/>
      <c r="Q153" s="145"/>
      <c r="R153" s="145"/>
      <c r="S153" s="145"/>
      <c r="T153" s="145"/>
      <c r="U153" s="145"/>
      <c r="V153" s="145"/>
      <c r="W153" s="145"/>
      <c r="X153" s="145"/>
      <c r="Y153" s="145"/>
      <c r="Z153" s="145"/>
    </row>
    <row r="154" customFormat="false" ht="13.5" hidden="false" customHeight="true" outlineLevel="0" collapsed="false">
      <c r="A154" s="174" t="n">
        <v>152</v>
      </c>
      <c r="B154" s="175"/>
      <c r="C154" s="175"/>
      <c r="D154" s="175"/>
      <c r="E154" s="175"/>
      <c r="F154" s="175"/>
      <c r="G154" s="175"/>
      <c r="H154" s="176"/>
      <c r="I154" s="177"/>
      <c r="J154" s="169" t="str">
        <f aca="false">IF(H154=0,"",H154*(1+I154))</f>
        <v/>
      </c>
      <c r="K154" s="178"/>
      <c r="L154" s="171" t="str">
        <f aca="false">IF(J154="","",J154*K154)</f>
        <v/>
      </c>
      <c r="M154" s="179"/>
      <c r="N154" s="180"/>
      <c r="O154" s="145"/>
      <c r="P154" s="145"/>
      <c r="Q154" s="145"/>
      <c r="R154" s="145"/>
      <c r="S154" s="145"/>
      <c r="T154" s="145"/>
      <c r="U154" s="145"/>
      <c r="V154" s="145"/>
      <c r="W154" s="145"/>
      <c r="X154" s="145"/>
      <c r="Y154" s="145"/>
      <c r="Z154" s="145"/>
    </row>
    <row r="155" customFormat="false" ht="13.5" hidden="false" customHeight="true" outlineLevel="0" collapsed="false">
      <c r="A155" s="165" t="n">
        <v>153</v>
      </c>
      <c r="B155" s="175"/>
      <c r="C155" s="175"/>
      <c r="D155" s="175"/>
      <c r="E155" s="175"/>
      <c r="F155" s="175"/>
      <c r="G155" s="175"/>
      <c r="H155" s="176"/>
      <c r="I155" s="177"/>
      <c r="J155" s="169" t="str">
        <f aca="false">IF(H155=0,"",H155*(1+I155))</f>
        <v/>
      </c>
      <c r="K155" s="178"/>
      <c r="L155" s="171" t="str">
        <f aca="false">IF(J155="","",J155*K155)</f>
        <v/>
      </c>
      <c r="M155" s="179"/>
      <c r="N155" s="180"/>
      <c r="O155" s="145"/>
      <c r="P155" s="145"/>
      <c r="Q155" s="145"/>
      <c r="R155" s="145"/>
      <c r="S155" s="145"/>
      <c r="T155" s="145"/>
      <c r="U155" s="145"/>
      <c r="V155" s="145"/>
      <c r="W155" s="145"/>
      <c r="X155" s="145"/>
      <c r="Y155" s="145"/>
      <c r="Z155" s="145"/>
    </row>
    <row r="156" customFormat="false" ht="13.5" hidden="false" customHeight="true" outlineLevel="0" collapsed="false">
      <c r="A156" s="174" t="n">
        <v>154</v>
      </c>
      <c r="B156" s="175"/>
      <c r="C156" s="175"/>
      <c r="D156" s="175"/>
      <c r="E156" s="175"/>
      <c r="F156" s="175"/>
      <c r="G156" s="175"/>
      <c r="H156" s="176"/>
      <c r="I156" s="177"/>
      <c r="J156" s="169" t="str">
        <f aca="false">IF(H156=0,"",H156*(1+I156))</f>
        <v/>
      </c>
      <c r="K156" s="178"/>
      <c r="L156" s="171" t="str">
        <f aca="false">IF(J156="","",J156*K156)</f>
        <v/>
      </c>
      <c r="M156" s="179"/>
      <c r="N156" s="180"/>
      <c r="O156" s="145"/>
      <c r="P156" s="145"/>
      <c r="Q156" s="145"/>
      <c r="R156" s="145"/>
      <c r="S156" s="145"/>
      <c r="T156" s="145"/>
      <c r="U156" s="145"/>
      <c r="V156" s="145"/>
      <c r="W156" s="145"/>
      <c r="X156" s="145"/>
      <c r="Y156" s="145"/>
      <c r="Z156" s="145"/>
    </row>
    <row r="157" customFormat="false" ht="13.5" hidden="false" customHeight="true" outlineLevel="0" collapsed="false">
      <c r="A157" s="165" t="n">
        <v>155</v>
      </c>
      <c r="B157" s="175"/>
      <c r="C157" s="175"/>
      <c r="D157" s="175"/>
      <c r="E157" s="175"/>
      <c r="F157" s="175"/>
      <c r="G157" s="175"/>
      <c r="H157" s="176"/>
      <c r="I157" s="177"/>
      <c r="J157" s="169" t="str">
        <f aca="false">IF(H157=0,"",H157*(1+I157))</f>
        <v/>
      </c>
      <c r="K157" s="178"/>
      <c r="L157" s="171" t="str">
        <f aca="false">IF(J157="","",J157*K157)</f>
        <v/>
      </c>
      <c r="M157" s="179"/>
      <c r="N157" s="180"/>
      <c r="O157" s="145"/>
      <c r="P157" s="145"/>
      <c r="Q157" s="145"/>
      <c r="R157" s="145"/>
      <c r="S157" s="145"/>
      <c r="T157" s="145"/>
      <c r="U157" s="145"/>
      <c r="V157" s="145"/>
      <c r="W157" s="145"/>
      <c r="X157" s="145"/>
      <c r="Y157" s="145"/>
      <c r="Z157" s="145"/>
    </row>
    <row r="158" customFormat="false" ht="13.5" hidden="false" customHeight="true" outlineLevel="0" collapsed="false">
      <c r="A158" s="174" t="n">
        <v>156</v>
      </c>
      <c r="B158" s="175"/>
      <c r="C158" s="175"/>
      <c r="D158" s="175"/>
      <c r="E158" s="175"/>
      <c r="F158" s="175"/>
      <c r="G158" s="175"/>
      <c r="H158" s="176"/>
      <c r="I158" s="177"/>
      <c r="J158" s="169" t="str">
        <f aca="false">IF(H158=0,"",H158*(1+I158))</f>
        <v/>
      </c>
      <c r="K158" s="178"/>
      <c r="L158" s="171" t="str">
        <f aca="false">IF(J158="","",J158*K158)</f>
        <v/>
      </c>
      <c r="M158" s="179"/>
      <c r="N158" s="180"/>
      <c r="O158" s="145"/>
      <c r="P158" s="145"/>
      <c r="Q158" s="145"/>
      <c r="R158" s="145"/>
      <c r="S158" s="145"/>
      <c r="T158" s="145"/>
      <c r="U158" s="145"/>
      <c r="V158" s="145"/>
      <c r="W158" s="145"/>
      <c r="X158" s="145"/>
      <c r="Y158" s="145"/>
      <c r="Z158" s="145"/>
    </row>
    <row r="159" customFormat="false" ht="13.5" hidden="false" customHeight="true" outlineLevel="0" collapsed="false">
      <c r="A159" s="165" t="n">
        <v>157</v>
      </c>
      <c r="B159" s="175"/>
      <c r="C159" s="175"/>
      <c r="D159" s="175"/>
      <c r="E159" s="175"/>
      <c r="F159" s="175"/>
      <c r="G159" s="175"/>
      <c r="H159" s="176"/>
      <c r="I159" s="177"/>
      <c r="J159" s="169" t="str">
        <f aca="false">IF(H159=0,"",H159*(1+I159))</f>
        <v/>
      </c>
      <c r="K159" s="178"/>
      <c r="L159" s="171" t="str">
        <f aca="false">IF(J159="","",J159*K159)</f>
        <v/>
      </c>
      <c r="M159" s="179"/>
      <c r="N159" s="180"/>
      <c r="O159" s="145"/>
      <c r="P159" s="145"/>
      <c r="Q159" s="145"/>
      <c r="R159" s="145"/>
      <c r="S159" s="145"/>
      <c r="T159" s="145"/>
      <c r="U159" s="145"/>
      <c r="V159" s="145"/>
      <c r="W159" s="145"/>
      <c r="X159" s="145"/>
      <c r="Y159" s="145"/>
      <c r="Z159" s="145"/>
    </row>
    <row r="160" customFormat="false" ht="13.5" hidden="false" customHeight="true" outlineLevel="0" collapsed="false">
      <c r="A160" s="174" t="n">
        <v>158</v>
      </c>
      <c r="B160" s="175"/>
      <c r="C160" s="175"/>
      <c r="D160" s="175"/>
      <c r="E160" s="175"/>
      <c r="F160" s="175"/>
      <c r="G160" s="175"/>
      <c r="H160" s="176"/>
      <c r="I160" s="177"/>
      <c r="J160" s="169" t="str">
        <f aca="false">IF(H160=0,"",H160*(1+I160))</f>
        <v/>
      </c>
      <c r="K160" s="178"/>
      <c r="L160" s="171" t="str">
        <f aca="false">IF(J160="","",J160*K160)</f>
        <v/>
      </c>
      <c r="M160" s="179"/>
      <c r="N160" s="180"/>
      <c r="O160" s="145"/>
      <c r="P160" s="145"/>
      <c r="Q160" s="145"/>
      <c r="R160" s="145"/>
      <c r="S160" s="145"/>
      <c r="T160" s="145"/>
      <c r="U160" s="145"/>
      <c r="V160" s="145"/>
      <c r="W160" s="145"/>
      <c r="X160" s="145"/>
      <c r="Y160" s="145"/>
      <c r="Z160" s="145"/>
    </row>
    <row r="161" customFormat="false" ht="13.5" hidden="false" customHeight="true" outlineLevel="0" collapsed="false">
      <c r="A161" s="165" t="n">
        <v>159</v>
      </c>
      <c r="B161" s="175"/>
      <c r="C161" s="175"/>
      <c r="D161" s="175"/>
      <c r="E161" s="175"/>
      <c r="F161" s="175"/>
      <c r="G161" s="175"/>
      <c r="H161" s="176"/>
      <c r="I161" s="177"/>
      <c r="J161" s="169" t="str">
        <f aca="false">IF(H161=0,"",H161*(1+I161))</f>
        <v/>
      </c>
      <c r="K161" s="178"/>
      <c r="L161" s="171" t="str">
        <f aca="false">IF(J161="","",J161*K161)</f>
        <v/>
      </c>
      <c r="M161" s="179"/>
      <c r="N161" s="180"/>
      <c r="O161" s="145"/>
      <c r="P161" s="145"/>
      <c r="Q161" s="145"/>
      <c r="R161" s="145"/>
      <c r="S161" s="145"/>
      <c r="T161" s="145"/>
      <c r="U161" s="145"/>
      <c r="V161" s="145"/>
      <c r="W161" s="145"/>
      <c r="X161" s="145"/>
      <c r="Y161" s="145"/>
      <c r="Z161" s="145"/>
    </row>
    <row r="162" customFormat="false" ht="13.5" hidden="false" customHeight="true" outlineLevel="0" collapsed="false">
      <c r="A162" s="174" t="n">
        <v>160</v>
      </c>
      <c r="B162" s="175"/>
      <c r="C162" s="175"/>
      <c r="D162" s="175"/>
      <c r="E162" s="175"/>
      <c r="F162" s="175"/>
      <c r="G162" s="175"/>
      <c r="H162" s="176"/>
      <c r="I162" s="177"/>
      <c r="J162" s="169" t="str">
        <f aca="false">IF(H162=0,"",H162*(1+I162))</f>
        <v/>
      </c>
      <c r="K162" s="178"/>
      <c r="L162" s="171" t="str">
        <f aca="false">IF(J162="","",J162*K162)</f>
        <v/>
      </c>
      <c r="M162" s="179"/>
      <c r="N162" s="180"/>
      <c r="O162" s="145"/>
      <c r="P162" s="145"/>
      <c r="Q162" s="145"/>
      <c r="R162" s="145"/>
      <c r="S162" s="145"/>
      <c r="T162" s="145"/>
      <c r="U162" s="145"/>
      <c r="V162" s="145"/>
      <c r="W162" s="145"/>
      <c r="X162" s="145"/>
      <c r="Y162" s="145"/>
      <c r="Z162" s="145"/>
    </row>
    <row r="163" customFormat="false" ht="13.5" hidden="false" customHeight="true" outlineLevel="0" collapsed="false">
      <c r="A163" s="165" t="n">
        <v>161</v>
      </c>
      <c r="B163" s="175"/>
      <c r="C163" s="175"/>
      <c r="D163" s="175"/>
      <c r="E163" s="175"/>
      <c r="F163" s="175"/>
      <c r="G163" s="175"/>
      <c r="H163" s="176"/>
      <c r="I163" s="177"/>
      <c r="J163" s="169" t="str">
        <f aca="false">IF(H163=0,"",H163*(1+I163))</f>
        <v/>
      </c>
      <c r="K163" s="178"/>
      <c r="L163" s="171" t="str">
        <f aca="false">IF(J163="","",J163*K163)</f>
        <v/>
      </c>
      <c r="M163" s="179"/>
      <c r="N163" s="180"/>
      <c r="O163" s="145"/>
      <c r="P163" s="145"/>
      <c r="Q163" s="145"/>
      <c r="R163" s="145"/>
      <c r="S163" s="145"/>
      <c r="T163" s="145"/>
      <c r="U163" s="145"/>
      <c r="V163" s="145"/>
      <c r="W163" s="145"/>
      <c r="X163" s="145"/>
      <c r="Y163" s="145"/>
      <c r="Z163" s="145"/>
    </row>
    <row r="164" customFormat="false" ht="13.5" hidden="false" customHeight="true" outlineLevel="0" collapsed="false">
      <c r="A164" s="174" t="n">
        <v>162</v>
      </c>
      <c r="B164" s="175"/>
      <c r="C164" s="175"/>
      <c r="D164" s="175"/>
      <c r="E164" s="175"/>
      <c r="F164" s="175"/>
      <c r="G164" s="175"/>
      <c r="H164" s="176"/>
      <c r="I164" s="177"/>
      <c r="J164" s="169" t="str">
        <f aca="false">IF(H164=0,"",H164*(1+I164))</f>
        <v/>
      </c>
      <c r="K164" s="178"/>
      <c r="L164" s="171" t="str">
        <f aca="false">IF(J164="","",J164*K164)</f>
        <v/>
      </c>
      <c r="M164" s="179"/>
      <c r="N164" s="180"/>
      <c r="O164" s="145"/>
      <c r="P164" s="145"/>
      <c r="Q164" s="145"/>
      <c r="R164" s="145"/>
      <c r="S164" s="145"/>
      <c r="T164" s="145"/>
      <c r="U164" s="145"/>
      <c r="V164" s="145"/>
      <c r="W164" s="145"/>
      <c r="X164" s="145"/>
      <c r="Y164" s="145"/>
      <c r="Z164" s="145"/>
    </row>
    <row r="165" customFormat="false" ht="13.5" hidden="false" customHeight="true" outlineLevel="0" collapsed="false">
      <c r="A165" s="165" t="n">
        <v>163</v>
      </c>
      <c r="B165" s="175"/>
      <c r="C165" s="175"/>
      <c r="D165" s="175"/>
      <c r="E165" s="175"/>
      <c r="F165" s="175"/>
      <c r="G165" s="175"/>
      <c r="H165" s="176"/>
      <c r="I165" s="177"/>
      <c r="J165" s="169" t="str">
        <f aca="false">IF(H165=0,"",H165*(1+I165))</f>
        <v/>
      </c>
      <c r="K165" s="178"/>
      <c r="L165" s="171" t="str">
        <f aca="false">IF(J165="","",J165*K165)</f>
        <v/>
      </c>
      <c r="M165" s="179"/>
      <c r="N165" s="180"/>
      <c r="O165" s="145"/>
      <c r="P165" s="145"/>
      <c r="Q165" s="145"/>
      <c r="R165" s="145"/>
      <c r="S165" s="145"/>
      <c r="T165" s="145"/>
      <c r="U165" s="145"/>
      <c r="V165" s="145"/>
      <c r="W165" s="145"/>
      <c r="X165" s="145"/>
      <c r="Y165" s="145"/>
      <c r="Z165" s="145"/>
    </row>
    <row r="166" customFormat="false" ht="13.5" hidden="false" customHeight="true" outlineLevel="0" collapsed="false">
      <c r="A166" s="174" t="n">
        <v>164</v>
      </c>
      <c r="B166" s="175"/>
      <c r="C166" s="175"/>
      <c r="D166" s="175"/>
      <c r="E166" s="175"/>
      <c r="F166" s="175"/>
      <c r="G166" s="175"/>
      <c r="H166" s="176"/>
      <c r="I166" s="177"/>
      <c r="J166" s="169" t="str">
        <f aca="false">IF(H166=0,"",H166*(1+I166))</f>
        <v/>
      </c>
      <c r="K166" s="178"/>
      <c r="L166" s="171" t="str">
        <f aca="false">IF(J166="","",J166*K166)</f>
        <v/>
      </c>
      <c r="M166" s="179"/>
      <c r="N166" s="180"/>
      <c r="O166" s="145"/>
      <c r="P166" s="145"/>
      <c r="Q166" s="145"/>
      <c r="R166" s="145"/>
      <c r="S166" s="145"/>
      <c r="T166" s="145"/>
      <c r="U166" s="145"/>
      <c r="V166" s="145"/>
      <c r="W166" s="145"/>
      <c r="X166" s="145"/>
      <c r="Y166" s="145"/>
      <c r="Z166" s="145"/>
    </row>
    <row r="167" customFormat="false" ht="13.5" hidden="false" customHeight="true" outlineLevel="0" collapsed="false">
      <c r="A167" s="165" t="n">
        <v>165</v>
      </c>
      <c r="B167" s="175"/>
      <c r="C167" s="175"/>
      <c r="D167" s="175"/>
      <c r="E167" s="175"/>
      <c r="F167" s="175"/>
      <c r="G167" s="175"/>
      <c r="H167" s="176"/>
      <c r="I167" s="177"/>
      <c r="J167" s="169" t="str">
        <f aca="false">IF(H167=0,"",H167*(1+I167))</f>
        <v/>
      </c>
      <c r="K167" s="178"/>
      <c r="L167" s="171" t="str">
        <f aca="false">IF(J167="","",J167*K167)</f>
        <v/>
      </c>
      <c r="M167" s="179"/>
      <c r="N167" s="180"/>
      <c r="O167" s="145"/>
      <c r="P167" s="145"/>
      <c r="Q167" s="145"/>
      <c r="R167" s="145"/>
      <c r="S167" s="145"/>
      <c r="T167" s="145"/>
      <c r="U167" s="145"/>
      <c r="V167" s="145"/>
      <c r="W167" s="145"/>
      <c r="X167" s="145"/>
      <c r="Y167" s="145"/>
      <c r="Z167" s="145"/>
    </row>
    <row r="168" customFormat="false" ht="13.5" hidden="false" customHeight="true" outlineLevel="0" collapsed="false">
      <c r="A168" s="174" t="n">
        <v>166</v>
      </c>
      <c r="B168" s="175"/>
      <c r="C168" s="175"/>
      <c r="D168" s="175"/>
      <c r="E168" s="175"/>
      <c r="F168" s="175"/>
      <c r="G168" s="175"/>
      <c r="H168" s="176"/>
      <c r="I168" s="177"/>
      <c r="J168" s="169" t="str">
        <f aca="false">IF(H168=0,"",H168*(1+I168))</f>
        <v/>
      </c>
      <c r="K168" s="178"/>
      <c r="L168" s="171" t="str">
        <f aca="false">IF(J168="","",J168*K168)</f>
        <v/>
      </c>
      <c r="M168" s="179"/>
      <c r="N168" s="180"/>
      <c r="O168" s="145"/>
      <c r="P168" s="145"/>
      <c r="Q168" s="145"/>
      <c r="R168" s="145"/>
      <c r="S168" s="145"/>
      <c r="T168" s="145"/>
      <c r="U168" s="145"/>
      <c r="V168" s="145"/>
      <c r="W168" s="145"/>
      <c r="X168" s="145"/>
      <c r="Y168" s="145"/>
      <c r="Z168" s="145"/>
    </row>
    <row r="169" customFormat="false" ht="13.5" hidden="false" customHeight="true" outlineLevel="0" collapsed="false">
      <c r="A169" s="165" t="n">
        <v>167</v>
      </c>
      <c r="B169" s="175"/>
      <c r="C169" s="175"/>
      <c r="D169" s="175"/>
      <c r="E169" s="175"/>
      <c r="F169" s="175"/>
      <c r="G169" s="175"/>
      <c r="H169" s="176"/>
      <c r="I169" s="177"/>
      <c r="J169" s="169" t="str">
        <f aca="false">IF(H169=0,"",H169*(1+I169))</f>
        <v/>
      </c>
      <c r="K169" s="178"/>
      <c r="L169" s="171" t="str">
        <f aca="false">IF(J169="","",J169*K169)</f>
        <v/>
      </c>
      <c r="M169" s="179"/>
      <c r="N169" s="180"/>
      <c r="O169" s="145"/>
      <c r="P169" s="145"/>
      <c r="Q169" s="145"/>
      <c r="R169" s="145"/>
      <c r="S169" s="145"/>
      <c r="T169" s="145"/>
      <c r="U169" s="145"/>
      <c r="V169" s="145"/>
      <c r="W169" s="145"/>
      <c r="X169" s="145"/>
      <c r="Y169" s="145"/>
      <c r="Z169" s="145"/>
    </row>
    <row r="170" customFormat="false" ht="13.5" hidden="false" customHeight="true" outlineLevel="0" collapsed="false">
      <c r="A170" s="174" t="n">
        <v>168</v>
      </c>
      <c r="B170" s="175"/>
      <c r="C170" s="175"/>
      <c r="D170" s="175"/>
      <c r="E170" s="175"/>
      <c r="F170" s="175"/>
      <c r="G170" s="175"/>
      <c r="H170" s="176"/>
      <c r="I170" s="177"/>
      <c r="J170" s="169" t="str">
        <f aca="false">IF(H170=0,"",H170*(1+I170))</f>
        <v/>
      </c>
      <c r="K170" s="178"/>
      <c r="L170" s="171" t="str">
        <f aca="false">IF(J170="","",J170*K170)</f>
        <v/>
      </c>
      <c r="M170" s="179"/>
      <c r="N170" s="180"/>
      <c r="O170" s="145"/>
      <c r="P170" s="145"/>
      <c r="Q170" s="145"/>
      <c r="R170" s="145"/>
      <c r="S170" s="145"/>
      <c r="T170" s="145"/>
      <c r="U170" s="145"/>
      <c r="V170" s="145"/>
      <c r="W170" s="145"/>
      <c r="X170" s="145"/>
      <c r="Y170" s="145"/>
      <c r="Z170" s="145"/>
    </row>
    <row r="171" customFormat="false" ht="13.5" hidden="false" customHeight="true" outlineLevel="0" collapsed="false">
      <c r="A171" s="165" t="n">
        <v>169</v>
      </c>
      <c r="B171" s="175"/>
      <c r="C171" s="175"/>
      <c r="D171" s="175"/>
      <c r="E171" s="175"/>
      <c r="F171" s="175"/>
      <c r="G171" s="175"/>
      <c r="H171" s="176"/>
      <c r="I171" s="177"/>
      <c r="J171" s="169" t="str">
        <f aca="false">IF(H171=0,"",H171*(1+I171))</f>
        <v/>
      </c>
      <c r="K171" s="178"/>
      <c r="L171" s="171" t="str">
        <f aca="false">IF(J171="","",J171*K171)</f>
        <v/>
      </c>
      <c r="M171" s="179"/>
      <c r="N171" s="180"/>
      <c r="O171" s="145"/>
      <c r="P171" s="145"/>
      <c r="Q171" s="145"/>
      <c r="R171" s="145"/>
      <c r="S171" s="145"/>
      <c r="T171" s="145"/>
      <c r="U171" s="145"/>
      <c r="V171" s="145"/>
      <c r="W171" s="145"/>
      <c r="X171" s="145"/>
      <c r="Y171" s="145"/>
      <c r="Z171" s="145"/>
    </row>
    <row r="172" customFormat="false" ht="13.5" hidden="false" customHeight="true" outlineLevel="0" collapsed="false">
      <c r="A172" s="174" t="n">
        <v>170</v>
      </c>
      <c r="B172" s="175"/>
      <c r="C172" s="175"/>
      <c r="D172" s="175"/>
      <c r="E172" s="175"/>
      <c r="F172" s="175"/>
      <c r="G172" s="175"/>
      <c r="H172" s="176"/>
      <c r="I172" s="177"/>
      <c r="J172" s="169" t="str">
        <f aca="false">IF(H172=0,"",H172*(1+I172))</f>
        <v/>
      </c>
      <c r="K172" s="178"/>
      <c r="L172" s="171" t="str">
        <f aca="false">IF(J172="","",J172*K172)</f>
        <v/>
      </c>
      <c r="M172" s="179"/>
      <c r="N172" s="180"/>
      <c r="O172" s="145"/>
      <c r="P172" s="145"/>
      <c r="Q172" s="145"/>
      <c r="R172" s="145"/>
      <c r="S172" s="145"/>
      <c r="T172" s="145"/>
      <c r="U172" s="145"/>
      <c r="V172" s="145"/>
      <c r="W172" s="145"/>
      <c r="X172" s="145"/>
      <c r="Y172" s="145"/>
      <c r="Z172" s="145"/>
    </row>
    <row r="173" customFormat="false" ht="13.5" hidden="false" customHeight="true" outlineLevel="0" collapsed="false">
      <c r="A173" s="165" t="n">
        <v>171</v>
      </c>
      <c r="B173" s="175"/>
      <c r="C173" s="175"/>
      <c r="D173" s="175"/>
      <c r="E173" s="175"/>
      <c r="F173" s="175"/>
      <c r="G173" s="175"/>
      <c r="H173" s="176"/>
      <c r="I173" s="177"/>
      <c r="J173" s="169" t="str">
        <f aca="false">IF(H173=0,"",H173*(1+I173))</f>
        <v/>
      </c>
      <c r="K173" s="178"/>
      <c r="L173" s="171" t="str">
        <f aca="false">IF(J173="","",J173*K173)</f>
        <v/>
      </c>
      <c r="M173" s="179"/>
      <c r="N173" s="180"/>
      <c r="O173" s="145"/>
      <c r="P173" s="145"/>
      <c r="Q173" s="145"/>
      <c r="R173" s="145"/>
      <c r="S173" s="145"/>
      <c r="T173" s="145"/>
      <c r="U173" s="145"/>
      <c r="V173" s="145"/>
      <c r="W173" s="145"/>
      <c r="X173" s="145"/>
      <c r="Y173" s="145"/>
      <c r="Z173" s="145"/>
    </row>
    <row r="174" customFormat="false" ht="13.5" hidden="false" customHeight="true" outlineLevel="0" collapsed="false">
      <c r="A174" s="174" t="n">
        <v>172</v>
      </c>
      <c r="B174" s="175"/>
      <c r="C174" s="175"/>
      <c r="D174" s="175"/>
      <c r="E174" s="175"/>
      <c r="F174" s="175"/>
      <c r="G174" s="175"/>
      <c r="H174" s="176"/>
      <c r="I174" s="177"/>
      <c r="J174" s="169" t="str">
        <f aca="false">IF(H174=0,"",H174*(1+I174))</f>
        <v/>
      </c>
      <c r="K174" s="178"/>
      <c r="L174" s="171" t="str">
        <f aca="false">IF(J174="","",J174*K174)</f>
        <v/>
      </c>
      <c r="M174" s="179"/>
      <c r="N174" s="180"/>
      <c r="O174" s="145"/>
      <c r="P174" s="145"/>
      <c r="Q174" s="145"/>
      <c r="R174" s="145"/>
      <c r="S174" s="145"/>
      <c r="T174" s="145"/>
      <c r="U174" s="145"/>
      <c r="V174" s="145"/>
      <c r="W174" s="145"/>
      <c r="X174" s="145"/>
      <c r="Y174" s="145"/>
      <c r="Z174" s="145"/>
    </row>
    <row r="175" customFormat="false" ht="13.5" hidden="false" customHeight="true" outlineLevel="0" collapsed="false">
      <c r="A175" s="165" t="n">
        <v>173</v>
      </c>
      <c r="B175" s="175"/>
      <c r="C175" s="175"/>
      <c r="D175" s="175"/>
      <c r="E175" s="175"/>
      <c r="F175" s="175"/>
      <c r="G175" s="175"/>
      <c r="H175" s="176"/>
      <c r="I175" s="177"/>
      <c r="J175" s="169" t="str">
        <f aca="false">IF(H175=0,"",H175*(1+I175))</f>
        <v/>
      </c>
      <c r="K175" s="178"/>
      <c r="L175" s="171" t="str">
        <f aca="false">IF(J175="","",J175*K175)</f>
        <v/>
      </c>
      <c r="M175" s="179"/>
      <c r="N175" s="180"/>
      <c r="O175" s="145"/>
      <c r="P175" s="145"/>
      <c r="Q175" s="145"/>
      <c r="R175" s="145"/>
      <c r="S175" s="145"/>
      <c r="T175" s="145"/>
      <c r="U175" s="145"/>
      <c r="V175" s="145"/>
      <c r="W175" s="145"/>
      <c r="X175" s="145"/>
      <c r="Y175" s="145"/>
      <c r="Z175" s="145"/>
    </row>
    <row r="176" customFormat="false" ht="13.5" hidden="false" customHeight="true" outlineLevel="0" collapsed="false">
      <c r="A176" s="174" t="n">
        <v>174</v>
      </c>
      <c r="B176" s="175"/>
      <c r="C176" s="175"/>
      <c r="D176" s="175"/>
      <c r="E176" s="175"/>
      <c r="F176" s="175"/>
      <c r="G176" s="175"/>
      <c r="H176" s="176"/>
      <c r="I176" s="177"/>
      <c r="J176" s="169" t="str">
        <f aca="false">IF(H176=0,"",H176*(1+I176))</f>
        <v/>
      </c>
      <c r="K176" s="178"/>
      <c r="L176" s="171" t="str">
        <f aca="false">IF(J176="","",J176*K176)</f>
        <v/>
      </c>
      <c r="M176" s="179"/>
      <c r="N176" s="180"/>
      <c r="O176" s="145"/>
      <c r="P176" s="145"/>
      <c r="Q176" s="145"/>
      <c r="R176" s="145"/>
      <c r="S176" s="145"/>
      <c r="T176" s="145"/>
      <c r="U176" s="145"/>
      <c r="V176" s="145"/>
      <c r="W176" s="145"/>
      <c r="X176" s="145"/>
      <c r="Y176" s="145"/>
      <c r="Z176" s="145"/>
    </row>
    <row r="177" customFormat="false" ht="13.5" hidden="false" customHeight="true" outlineLevel="0" collapsed="false">
      <c r="A177" s="165" t="n">
        <v>175</v>
      </c>
      <c r="B177" s="175"/>
      <c r="C177" s="175"/>
      <c r="D177" s="175"/>
      <c r="E177" s="175"/>
      <c r="F177" s="175"/>
      <c r="G177" s="175"/>
      <c r="H177" s="176"/>
      <c r="I177" s="177"/>
      <c r="J177" s="169" t="str">
        <f aca="false">IF(H177=0,"",H177*(1+I177))</f>
        <v/>
      </c>
      <c r="K177" s="178"/>
      <c r="L177" s="171" t="str">
        <f aca="false">IF(J177="","",J177*K177)</f>
        <v/>
      </c>
      <c r="M177" s="179"/>
      <c r="N177" s="180"/>
      <c r="O177" s="145"/>
      <c r="P177" s="145"/>
      <c r="Q177" s="145"/>
      <c r="R177" s="145"/>
      <c r="S177" s="145"/>
      <c r="T177" s="145"/>
      <c r="U177" s="145"/>
      <c r="V177" s="145"/>
      <c r="W177" s="145"/>
      <c r="X177" s="145"/>
      <c r="Y177" s="145"/>
      <c r="Z177" s="145"/>
    </row>
    <row r="178" customFormat="false" ht="13.5" hidden="false" customHeight="true" outlineLevel="0" collapsed="false">
      <c r="A178" s="174" t="n">
        <v>176</v>
      </c>
      <c r="B178" s="175"/>
      <c r="C178" s="175"/>
      <c r="D178" s="175"/>
      <c r="E178" s="175"/>
      <c r="F178" s="175"/>
      <c r="G178" s="175"/>
      <c r="H178" s="176"/>
      <c r="I178" s="177"/>
      <c r="J178" s="169" t="str">
        <f aca="false">IF(H178=0,"",H178*(1+I178))</f>
        <v/>
      </c>
      <c r="K178" s="178"/>
      <c r="L178" s="171" t="str">
        <f aca="false">IF(J178="","",J178*K178)</f>
        <v/>
      </c>
      <c r="M178" s="179"/>
      <c r="N178" s="180"/>
      <c r="O178" s="145"/>
      <c r="P178" s="145"/>
      <c r="Q178" s="145"/>
      <c r="R178" s="145"/>
      <c r="S178" s="145"/>
      <c r="T178" s="145"/>
      <c r="U178" s="145"/>
      <c r="V178" s="145"/>
      <c r="W178" s="145"/>
      <c r="X178" s="145"/>
      <c r="Y178" s="145"/>
      <c r="Z178" s="145"/>
    </row>
    <row r="179" customFormat="false" ht="13.5" hidden="false" customHeight="true" outlineLevel="0" collapsed="false">
      <c r="A179" s="165" t="n">
        <v>177</v>
      </c>
      <c r="B179" s="175"/>
      <c r="C179" s="175"/>
      <c r="D179" s="175"/>
      <c r="E179" s="175"/>
      <c r="F179" s="175"/>
      <c r="G179" s="175"/>
      <c r="H179" s="176"/>
      <c r="I179" s="177"/>
      <c r="J179" s="169" t="str">
        <f aca="false">IF(H179=0,"",H179*(1+I179))</f>
        <v/>
      </c>
      <c r="K179" s="178"/>
      <c r="L179" s="171" t="str">
        <f aca="false">IF(J179="","",J179*K179)</f>
        <v/>
      </c>
      <c r="M179" s="179"/>
      <c r="N179" s="180"/>
      <c r="O179" s="145"/>
      <c r="P179" s="145"/>
      <c r="Q179" s="145"/>
      <c r="R179" s="145"/>
      <c r="S179" s="145"/>
      <c r="T179" s="145"/>
      <c r="U179" s="145"/>
      <c r="V179" s="145"/>
      <c r="W179" s="145"/>
      <c r="X179" s="145"/>
      <c r="Y179" s="145"/>
      <c r="Z179" s="145"/>
    </row>
    <row r="180" customFormat="false" ht="13.5" hidden="false" customHeight="true" outlineLevel="0" collapsed="false">
      <c r="A180" s="174" t="n">
        <v>178</v>
      </c>
      <c r="B180" s="175"/>
      <c r="C180" s="175"/>
      <c r="D180" s="175"/>
      <c r="E180" s="175"/>
      <c r="F180" s="175"/>
      <c r="G180" s="175"/>
      <c r="H180" s="176"/>
      <c r="I180" s="177"/>
      <c r="J180" s="169" t="str">
        <f aca="false">IF(H180=0,"",H180*(1+I180))</f>
        <v/>
      </c>
      <c r="K180" s="178"/>
      <c r="L180" s="171" t="str">
        <f aca="false">IF(J180="","",J180*K180)</f>
        <v/>
      </c>
      <c r="M180" s="179"/>
      <c r="N180" s="180"/>
      <c r="O180" s="145"/>
      <c r="P180" s="145"/>
      <c r="Q180" s="145"/>
      <c r="R180" s="145"/>
      <c r="S180" s="145"/>
      <c r="T180" s="145"/>
      <c r="U180" s="145"/>
      <c r="V180" s="145"/>
      <c r="W180" s="145"/>
      <c r="X180" s="145"/>
      <c r="Y180" s="145"/>
      <c r="Z180" s="145"/>
    </row>
    <row r="181" customFormat="false" ht="13.5" hidden="false" customHeight="true" outlineLevel="0" collapsed="false">
      <c r="A181" s="165" t="n">
        <v>179</v>
      </c>
      <c r="B181" s="175"/>
      <c r="C181" s="175"/>
      <c r="D181" s="175"/>
      <c r="E181" s="175"/>
      <c r="F181" s="175"/>
      <c r="G181" s="175"/>
      <c r="H181" s="176"/>
      <c r="I181" s="177"/>
      <c r="J181" s="169" t="str">
        <f aca="false">IF(H181=0,"",H181*(1+I181))</f>
        <v/>
      </c>
      <c r="K181" s="178"/>
      <c r="L181" s="171" t="str">
        <f aca="false">IF(J181="","",J181*K181)</f>
        <v/>
      </c>
      <c r="M181" s="179"/>
      <c r="N181" s="180"/>
      <c r="O181" s="145"/>
      <c r="P181" s="145"/>
      <c r="Q181" s="145"/>
      <c r="R181" s="145"/>
      <c r="S181" s="145"/>
      <c r="T181" s="145"/>
      <c r="U181" s="145"/>
      <c r="V181" s="145"/>
      <c r="W181" s="145"/>
      <c r="X181" s="145"/>
      <c r="Y181" s="145"/>
      <c r="Z181" s="145"/>
    </row>
    <row r="182" customFormat="false" ht="13.5" hidden="false" customHeight="true" outlineLevel="0" collapsed="false">
      <c r="A182" s="174" t="n">
        <v>180</v>
      </c>
      <c r="B182" s="175"/>
      <c r="C182" s="175"/>
      <c r="D182" s="175"/>
      <c r="E182" s="175"/>
      <c r="F182" s="175"/>
      <c r="G182" s="175"/>
      <c r="H182" s="176"/>
      <c r="I182" s="177"/>
      <c r="J182" s="169" t="str">
        <f aca="false">IF(H182=0,"",H182*(1+I182))</f>
        <v/>
      </c>
      <c r="K182" s="178"/>
      <c r="L182" s="171" t="str">
        <f aca="false">IF(J182="","",J182*K182)</f>
        <v/>
      </c>
      <c r="M182" s="179"/>
      <c r="N182" s="180"/>
      <c r="O182" s="145"/>
      <c r="P182" s="145"/>
      <c r="Q182" s="145"/>
      <c r="R182" s="145"/>
      <c r="S182" s="145"/>
      <c r="T182" s="145"/>
      <c r="U182" s="145"/>
      <c r="V182" s="145"/>
      <c r="W182" s="145"/>
      <c r="X182" s="145"/>
      <c r="Y182" s="145"/>
      <c r="Z182" s="145"/>
    </row>
    <row r="183" customFormat="false" ht="13.5" hidden="false" customHeight="true" outlineLevel="0" collapsed="false">
      <c r="A183" s="165" t="n">
        <v>181</v>
      </c>
      <c r="B183" s="175"/>
      <c r="C183" s="175"/>
      <c r="D183" s="175"/>
      <c r="E183" s="175"/>
      <c r="F183" s="175"/>
      <c r="G183" s="175"/>
      <c r="H183" s="176"/>
      <c r="I183" s="177"/>
      <c r="J183" s="169" t="str">
        <f aca="false">IF(H183=0,"",H183*(1+I183))</f>
        <v/>
      </c>
      <c r="K183" s="178"/>
      <c r="L183" s="171" t="str">
        <f aca="false">IF(J183="","",J183*K183)</f>
        <v/>
      </c>
      <c r="M183" s="179"/>
      <c r="N183" s="180"/>
      <c r="O183" s="145"/>
      <c r="P183" s="145"/>
      <c r="Q183" s="145"/>
      <c r="R183" s="145"/>
      <c r="S183" s="145"/>
      <c r="T183" s="145"/>
      <c r="U183" s="145"/>
      <c r="V183" s="145"/>
      <c r="W183" s="145"/>
      <c r="X183" s="145"/>
      <c r="Y183" s="145"/>
      <c r="Z183" s="145"/>
    </row>
    <row r="184" customFormat="false" ht="13.5" hidden="false" customHeight="true" outlineLevel="0" collapsed="false">
      <c r="A184" s="174" t="n">
        <v>182</v>
      </c>
      <c r="B184" s="175"/>
      <c r="C184" s="175"/>
      <c r="D184" s="175"/>
      <c r="E184" s="175"/>
      <c r="F184" s="175"/>
      <c r="G184" s="175"/>
      <c r="H184" s="176"/>
      <c r="I184" s="177"/>
      <c r="J184" s="169" t="str">
        <f aca="false">IF(H184=0,"",H184*(1+I184))</f>
        <v/>
      </c>
      <c r="K184" s="178"/>
      <c r="L184" s="171" t="str">
        <f aca="false">IF(J184="","",J184*K184)</f>
        <v/>
      </c>
      <c r="M184" s="179"/>
      <c r="N184" s="180"/>
      <c r="O184" s="145"/>
      <c r="P184" s="145"/>
      <c r="Q184" s="145"/>
      <c r="R184" s="145"/>
      <c r="S184" s="145"/>
      <c r="T184" s="145"/>
      <c r="U184" s="145"/>
      <c r="V184" s="145"/>
      <c r="W184" s="145"/>
      <c r="X184" s="145"/>
      <c r="Y184" s="145"/>
      <c r="Z184" s="145"/>
    </row>
    <row r="185" customFormat="false" ht="13.5" hidden="false" customHeight="true" outlineLevel="0" collapsed="false">
      <c r="A185" s="165" t="n">
        <v>183</v>
      </c>
      <c r="B185" s="175"/>
      <c r="C185" s="175"/>
      <c r="D185" s="175"/>
      <c r="E185" s="175"/>
      <c r="F185" s="175"/>
      <c r="G185" s="175"/>
      <c r="H185" s="176"/>
      <c r="I185" s="177"/>
      <c r="J185" s="169" t="str">
        <f aca="false">IF(H185=0,"",H185*(1+I185))</f>
        <v/>
      </c>
      <c r="K185" s="178"/>
      <c r="L185" s="171" t="str">
        <f aca="false">IF(J185="","",J185*K185)</f>
        <v/>
      </c>
      <c r="M185" s="179"/>
      <c r="N185" s="180"/>
      <c r="O185" s="145"/>
      <c r="P185" s="145"/>
      <c r="Q185" s="145"/>
      <c r="R185" s="145"/>
      <c r="S185" s="145"/>
      <c r="T185" s="145"/>
      <c r="U185" s="145"/>
      <c r="V185" s="145"/>
      <c r="W185" s="145"/>
      <c r="X185" s="145"/>
      <c r="Y185" s="145"/>
      <c r="Z185" s="145"/>
    </row>
    <row r="186" customFormat="false" ht="13.5" hidden="false" customHeight="true" outlineLevel="0" collapsed="false">
      <c r="A186" s="174" t="n">
        <v>184</v>
      </c>
      <c r="B186" s="175"/>
      <c r="C186" s="175"/>
      <c r="D186" s="175"/>
      <c r="E186" s="175"/>
      <c r="F186" s="175"/>
      <c r="G186" s="175"/>
      <c r="H186" s="176"/>
      <c r="I186" s="177"/>
      <c r="J186" s="169" t="str">
        <f aca="false">IF(H186=0,"",H186*(1+I186))</f>
        <v/>
      </c>
      <c r="K186" s="178"/>
      <c r="L186" s="171" t="str">
        <f aca="false">IF(J186="","",J186*K186)</f>
        <v/>
      </c>
      <c r="M186" s="179"/>
      <c r="N186" s="180"/>
      <c r="O186" s="145"/>
      <c r="P186" s="145"/>
      <c r="Q186" s="145"/>
      <c r="R186" s="145"/>
      <c r="S186" s="145"/>
      <c r="T186" s="145"/>
      <c r="U186" s="145"/>
      <c r="V186" s="145"/>
      <c r="W186" s="145"/>
      <c r="X186" s="145"/>
      <c r="Y186" s="145"/>
      <c r="Z186" s="145"/>
    </row>
    <row r="187" customFormat="false" ht="13.5" hidden="false" customHeight="true" outlineLevel="0" collapsed="false">
      <c r="A187" s="165" t="n">
        <v>185</v>
      </c>
      <c r="B187" s="175"/>
      <c r="C187" s="175"/>
      <c r="D187" s="175"/>
      <c r="E187" s="175"/>
      <c r="F187" s="175"/>
      <c r="G187" s="175"/>
      <c r="H187" s="176"/>
      <c r="I187" s="177"/>
      <c r="J187" s="169" t="str">
        <f aca="false">IF(H187=0,"",H187*(1+I187))</f>
        <v/>
      </c>
      <c r="K187" s="178"/>
      <c r="L187" s="171" t="str">
        <f aca="false">IF(J187="","",J187*K187)</f>
        <v/>
      </c>
      <c r="M187" s="179"/>
      <c r="N187" s="180"/>
      <c r="O187" s="145"/>
      <c r="P187" s="145"/>
      <c r="Q187" s="145"/>
      <c r="R187" s="145"/>
      <c r="S187" s="145"/>
      <c r="T187" s="145"/>
      <c r="U187" s="145"/>
      <c r="V187" s="145"/>
      <c r="W187" s="145"/>
      <c r="X187" s="145"/>
      <c r="Y187" s="145"/>
      <c r="Z187" s="145"/>
    </row>
    <row r="188" customFormat="false" ht="13.5" hidden="false" customHeight="true" outlineLevel="0" collapsed="false">
      <c r="A188" s="174" t="n">
        <v>186</v>
      </c>
      <c r="B188" s="175"/>
      <c r="C188" s="175"/>
      <c r="D188" s="175"/>
      <c r="E188" s="175"/>
      <c r="F188" s="175"/>
      <c r="G188" s="175"/>
      <c r="H188" s="176"/>
      <c r="I188" s="177"/>
      <c r="J188" s="169" t="str">
        <f aca="false">IF(H188=0,"",H188*(1+I188))</f>
        <v/>
      </c>
      <c r="K188" s="178"/>
      <c r="L188" s="171" t="str">
        <f aca="false">IF(J188="","",J188*K188)</f>
        <v/>
      </c>
      <c r="M188" s="179"/>
      <c r="N188" s="180"/>
      <c r="O188" s="145"/>
      <c r="P188" s="145"/>
      <c r="Q188" s="145"/>
      <c r="R188" s="145"/>
      <c r="S188" s="145"/>
      <c r="T188" s="145"/>
      <c r="U188" s="145"/>
      <c r="V188" s="145"/>
      <c r="W188" s="145"/>
      <c r="X188" s="145"/>
      <c r="Y188" s="145"/>
      <c r="Z188" s="145"/>
    </row>
    <row r="189" customFormat="false" ht="13.5" hidden="false" customHeight="true" outlineLevel="0" collapsed="false">
      <c r="A189" s="165" t="n">
        <v>187</v>
      </c>
      <c r="B189" s="175"/>
      <c r="C189" s="175"/>
      <c r="D189" s="175"/>
      <c r="E189" s="175"/>
      <c r="F189" s="175"/>
      <c r="G189" s="175"/>
      <c r="H189" s="176"/>
      <c r="I189" s="177"/>
      <c r="J189" s="169" t="str">
        <f aca="false">IF(H189=0,"",H189*(1+I189))</f>
        <v/>
      </c>
      <c r="K189" s="178"/>
      <c r="L189" s="171" t="str">
        <f aca="false">IF(J189="","",J189*K189)</f>
        <v/>
      </c>
      <c r="M189" s="179"/>
      <c r="N189" s="180"/>
      <c r="O189" s="145"/>
      <c r="P189" s="145"/>
      <c r="Q189" s="145"/>
      <c r="R189" s="145"/>
      <c r="S189" s="145"/>
      <c r="T189" s="145"/>
      <c r="U189" s="145"/>
      <c r="V189" s="145"/>
      <c r="W189" s="145"/>
      <c r="X189" s="145"/>
      <c r="Y189" s="145"/>
      <c r="Z189" s="145"/>
    </row>
    <row r="190" customFormat="false" ht="13.5" hidden="false" customHeight="true" outlineLevel="0" collapsed="false">
      <c r="A190" s="174" t="n">
        <v>188</v>
      </c>
      <c r="B190" s="175"/>
      <c r="C190" s="175"/>
      <c r="D190" s="175"/>
      <c r="E190" s="175"/>
      <c r="F190" s="175"/>
      <c r="G190" s="175"/>
      <c r="H190" s="176"/>
      <c r="I190" s="177"/>
      <c r="J190" s="169" t="str">
        <f aca="false">IF(H190=0,"",H190*(1+I190))</f>
        <v/>
      </c>
      <c r="K190" s="178"/>
      <c r="L190" s="171" t="str">
        <f aca="false">IF(J190="","",J190*K190)</f>
        <v/>
      </c>
      <c r="M190" s="179"/>
      <c r="N190" s="180"/>
      <c r="O190" s="145"/>
      <c r="P190" s="145"/>
      <c r="Q190" s="145"/>
      <c r="R190" s="145"/>
      <c r="S190" s="145"/>
      <c r="T190" s="145"/>
      <c r="U190" s="145"/>
      <c r="V190" s="145"/>
      <c r="W190" s="145"/>
      <c r="X190" s="145"/>
      <c r="Y190" s="145"/>
      <c r="Z190" s="145"/>
    </row>
    <row r="191" customFormat="false" ht="13.5" hidden="false" customHeight="true" outlineLevel="0" collapsed="false">
      <c r="A191" s="165" t="n">
        <v>189</v>
      </c>
      <c r="B191" s="175"/>
      <c r="C191" s="175"/>
      <c r="D191" s="175"/>
      <c r="E191" s="175"/>
      <c r="F191" s="175"/>
      <c r="G191" s="175"/>
      <c r="H191" s="176"/>
      <c r="I191" s="177"/>
      <c r="J191" s="169" t="str">
        <f aca="false">IF(H191=0,"",H191*(1+I191))</f>
        <v/>
      </c>
      <c r="K191" s="178"/>
      <c r="L191" s="171" t="str">
        <f aca="false">IF(J191="","",J191*K191)</f>
        <v/>
      </c>
      <c r="M191" s="179"/>
      <c r="N191" s="180"/>
      <c r="O191" s="145"/>
      <c r="P191" s="145"/>
      <c r="Q191" s="145"/>
      <c r="R191" s="145"/>
      <c r="S191" s="145"/>
      <c r="T191" s="145"/>
      <c r="U191" s="145"/>
      <c r="V191" s="145"/>
      <c r="W191" s="145"/>
      <c r="X191" s="145"/>
      <c r="Y191" s="145"/>
      <c r="Z191" s="145"/>
    </row>
    <row r="192" customFormat="false" ht="13.5" hidden="false" customHeight="true" outlineLevel="0" collapsed="false">
      <c r="A192" s="174" t="n">
        <v>190</v>
      </c>
      <c r="B192" s="175"/>
      <c r="C192" s="175"/>
      <c r="D192" s="175"/>
      <c r="E192" s="175"/>
      <c r="F192" s="175"/>
      <c r="G192" s="175"/>
      <c r="H192" s="176"/>
      <c r="I192" s="177"/>
      <c r="J192" s="169" t="str">
        <f aca="false">IF(H192=0,"",H192*(1+I192))</f>
        <v/>
      </c>
      <c r="K192" s="178"/>
      <c r="L192" s="171" t="str">
        <f aca="false">IF(J192="","",J192*K192)</f>
        <v/>
      </c>
      <c r="M192" s="179"/>
      <c r="N192" s="180"/>
      <c r="O192" s="145"/>
      <c r="P192" s="145"/>
      <c r="Q192" s="145"/>
      <c r="R192" s="145"/>
      <c r="S192" s="145"/>
      <c r="T192" s="145"/>
      <c r="U192" s="145"/>
      <c r="V192" s="145"/>
      <c r="W192" s="145"/>
      <c r="X192" s="145"/>
      <c r="Y192" s="145"/>
      <c r="Z192" s="145"/>
    </row>
    <row r="193" customFormat="false" ht="13.5" hidden="false" customHeight="true" outlineLevel="0" collapsed="false">
      <c r="A193" s="165" t="n">
        <v>191</v>
      </c>
      <c r="B193" s="175"/>
      <c r="C193" s="175"/>
      <c r="D193" s="175"/>
      <c r="E193" s="175"/>
      <c r="F193" s="175"/>
      <c r="G193" s="175"/>
      <c r="H193" s="176"/>
      <c r="I193" s="177"/>
      <c r="J193" s="169" t="str">
        <f aca="false">IF(H193=0,"",H193*(1+I193))</f>
        <v/>
      </c>
      <c r="K193" s="178"/>
      <c r="L193" s="171" t="str">
        <f aca="false">IF(J193="","",J193*K193)</f>
        <v/>
      </c>
      <c r="M193" s="179"/>
      <c r="N193" s="180"/>
      <c r="O193" s="145"/>
      <c r="P193" s="145"/>
      <c r="Q193" s="145"/>
      <c r="R193" s="145"/>
      <c r="S193" s="145"/>
      <c r="T193" s="145"/>
      <c r="U193" s="145"/>
      <c r="V193" s="145"/>
      <c r="W193" s="145"/>
      <c r="X193" s="145"/>
      <c r="Y193" s="145"/>
      <c r="Z193" s="145"/>
    </row>
    <row r="194" customFormat="false" ht="13.5" hidden="false" customHeight="true" outlineLevel="0" collapsed="false">
      <c r="A194" s="174" t="n">
        <v>192</v>
      </c>
      <c r="B194" s="175"/>
      <c r="C194" s="175"/>
      <c r="D194" s="175"/>
      <c r="E194" s="175"/>
      <c r="F194" s="175"/>
      <c r="G194" s="175"/>
      <c r="H194" s="176"/>
      <c r="I194" s="177"/>
      <c r="J194" s="169" t="str">
        <f aca="false">IF(H194=0,"",H194*(1+I194))</f>
        <v/>
      </c>
      <c r="K194" s="178"/>
      <c r="L194" s="171" t="str">
        <f aca="false">IF(J194="","",J194*K194)</f>
        <v/>
      </c>
      <c r="M194" s="179"/>
      <c r="N194" s="180"/>
      <c r="O194" s="145"/>
      <c r="P194" s="145"/>
      <c r="Q194" s="145"/>
      <c r="R194" s="145"/>
      <c r="S194" s="145"/>
      <c r="T194" s="145"/>
      <c r="U194" s="145"/>
      <c r="V194" s="145"/>
      <c r="W194" s="145"/>
      <c r="X194" s="145"/>
      <c r="Y194" s="145"/>
      <c r="Z194" s="145"/>
    </row>
    <row r="195" customFormat="false" ht="13.5" hidden="false" customHeight="true" outlineLevel="0" collapsed="false">
      <c r="A195" s="165" t="n">
        <v>193</v>
      </c>
      <c r="B195" s="175"/>
      <c r="C195" s="175"/>
      <c r="D195" s="175"/>
      <c r="E195" s="175"/>
      <c r="F195" s="175"/>
      <c r="G195" s="175"/>
      <c r="H195" s="176"/>
      <c r="I195" s="177"/>
      <c r="J195" s="169" t="str">
        <f aca="false">IF(H195=0,"",H195*(1+I195))</f>
        <v/>
      </c>
      <c r="K195" s="178"/>
      <c r="L195" s="171" t="str">
        <f aca="false">IF(J195="","",J195*K195)</f>
        <v/>
      </c>
      <c r="M195" s="179"/>
      <c r="N195" s="180"/>
      <c r="O195" s="145"/>
      <c r="P195" s="145"/>
      <c r="Q195" s="145"/>
      <c r="R195" s="145"/>
      <c r="S195" s="145"/>
      <c r="T195" s="145"/>
      <c r="U195" s="145"/>
      <c r="V195" s="145"/>
      <c r="W195" s="145"/>
      <c r="X195" s="145"/>
      <c r="Y195" s="145"/>
      <c r="Z195" s="145"/>
    </row>
    <row r="196" customFormat="false" ht="13.5" hidden="false" customHeight="true" outlineLevel="0" collapsed="false">
      <c r="A196" s="174" t="n">
        <v>194</v>
      </c>
      <c r="B196" s="175"/>
      <c r="C196" s="175"/>
      <c r="D196" s="175"/>
      <c r="E196" s="175"/>
      <c r="F196" s="175"/>
      <c r="G196" s="175"/>
      <c r="H196" s="176"/>
      <c r="I196" s="177"/>
      <c r="J196" s="169" t="str">
        <f aca="false">IF(H196=0,"",H196*(1+I196))</f>
        <v/>
      </c>
      <c r="K196" s="178"/>
      <c r="L196" s="171" t="str">
        <f aca="false">IF(J196="","",J196*K196)</f>
        <v/>
      </c>
      <c r="M196" s="179"/>
      <c r="N196" s="180"/>
      <c r="O196" s="145"/>
      <c r="P196" s="145"/>
      <c r="Q196" s="145"/>
      <c r="R196" s="145"/>
      <c r="S196" s="145"/>
      <c r="T196" s="145"/>
      <c r="U196" s="145"/>
      <c r="V196" s="145"/>
      <c r="W196" s="145"/>
      <c r="X196" s="145"/>
      <c r="Y196" s="145"/>
      <c r="Z196" s="145"/>
    </row>
    <row r="197" customFormat="false" ht="13.5" hidden="false" customHeight="true" outlineLevel="0" collapsed="false">
      <c r="A197" s="165" t="n">
        <v>195</v>
      </c>
      <c r="B197" s="175"/>
      <c r="C197" s="175"/>
      <c r="D197" s="175"/>
      <c r="E197" s="175"/>
      <c r="F197" s="175"/>
      <c r="G197" s="175"/>
      <c r="H197" s="176"/>
      <c r="I197" s="177"/>
      <c r="J197" s="169" t="str">
        <f aca="false">IF(H197=0,"",H197*(1+I197))</f>
        <v/>
      </c>
      <c r="K197" s="178"/>
      <c r="L197" s="171" t="str">
        <f aca="false">IF(J197="","",J197*K197)</f>
        <v/>
      </c>
      <c r="M197" s="179"/>
      <c r="N197" s="180"/>
      <c r="O197" s="145"/>
      <c r="P197" s="145"/>
      <c r="Q197" s="145"/>
      <c r="R197" s="145"/>
      <c r="S197" s="145"/>
      <c r="T197" s="145"/>
      <c r="U197" s="145"/>
      <c r="V197" s="145"/>
      <c r="W197" s="145"/>
      <c r="X197" s="145"/>
      <c r="Y197" s="145"/>
      <c r="Z197" s="145"/>
    </row>
    <row r="198" customFormat="false" ht="13.5" hidden="false" customHeight="true" outlineLevel="0" collapsed="false">
      <c r="A198" s="174" t="n">
        <v>196</v>
      </c>
      <c r="B198" s="175"/>
      <c r="C198" s="175"/>
      <c r="D198" s="175"/>
      <c r="E198" s="175"/>
      <c r="F198" s="175"/>
      <c r="G198" s="175"/>
      <c r="H198" s="176"/>
      <c r="I198" s="177"/>
      <c r="J198" s="169" t="str">
        <f aca="false">IF(H198=0,"",H198*(1+I198))</f>
        <v/>
      </c>
      <c r="K198" s="178"/>
      <c r="L198" s="171" t="str">
        <f aca="false">IF(J198="","",J198*K198)</f>
        <v/>
      </c>
      <c r="M198" s="179"/>
      <c r="N198" s="180"/>
      <c r="O198" s="145"/>
      <c r="P198" s="145"/>
      <c r="Q198" s="145"/>
      <c r="R198" s="145"/>
      <c r="S198" s="145"/>
      <c r="T198" s="145"/>
      <c r="U198" s="145"/>
      <c r="V198" s="145"/>
      <c r="W198" s="145"/>
      <c r="X198" s="145"/>
      <c r="Y198" s="145"/>
      <c r="Z198" s="145"/>
    </row>
    <row r="199" customFormat="false" ht="13.5" hidden="false" customHeight="true" outlineLevel="0" collapsed="false">
      <c r="A199" s="165" t="n">
        <v>197</v>
      </c>
      <c r="B199" s="175"/>
      <c r="C199" s="175"/>
      <c r="D199" s="175"/>
      <c r="E199" s="175"/>
      <c r="F199" s="175"/>
      <c r="G199" s="175"/>
      <c r="H199" s="176"/>
      <c r="I199" s="177"/>
      <c r="J199" s="169" t="str">
        <f aca="false">IF(H199=0,"",H199*(1+I199))</f>
        <v/>
      </c>
      <c r="K199" s="178"/>
      <c r="L199" s="171" t="str">
        <f aca="false">IF(J199="","",J199*K199)</f>
        <v/>
      </c>
      <c r="M199" s="179"/>
      <c r="N199" s="180"/>
      <c r="O199" s="145"/>
      <c r="P199" s="145"/>
      <c r="Q199" s="145"/>
      <c r="R199" s="145"/>
      <c r="S199" s="145"/>
      <c r="T199" s="145"/>
      <c r="U199" s="145"/>
      <c r="V199" s="145"/>
      <c r="W199" s="145"/>
      <c r="X199" s="145"/>
      <c r="Y199" s="145"/>
      <c r="Z199" s="145"/>
    </row>
    <row r="200" customFormat="false" ht="13.5" hidden="false" customHeight="true" outlineLevel="0" collapsed="false">
      <c r="A200" s="174" t="n">
        <v>198</v>
      </c>
      <c r="B200" s="175"/>
      <c r="C200" s="175"/>
      <c r="D200" s="175"/>
      <c r="E200" s="175"/>
      <c r="F200" s="175"/>
      <c r="G200" s="175"/>
      <c r="H200" s="176"/>
      <c r="I200" s="177"/>
      <c r="J200" s="169" t="str">
        <f aca="false">IF(H200=0,"",H200*(1+I200))</f>
        <v/>
      </c>
      <c r="K200" s="178"/>
      <c r="L200" s="171" t="str">
        <f aca="false">IF(J200="","",J200*K200)</f>
        <v/>
      </c>
      <c r="M200" s="179"/>
      <c r="N200" s="180"/>
      <c r="O200" s="145"/>
      <c r="P200" s="145"/>
      <c r="Q200" s="145"/>
      <c r="R200" s="145"/>
      <c r="S200" s="145"/>
      <c r="T200" s="145"/>
      <c r="U200" s="145"/>
      <c r="V200" s="145"/>
      <c r="W200" s="145"/>
      <c r="X200" s="145"/>
      <c r="Y200" s="145"/>
      <c r="Z200" s="145"/>
    </row>
    <row r="201" customFormat="false" ht="13.5" hidden="false" customHeight="true" outlineLevel="0" collapsed="false">
      <c r="A201" s="165" t="n">
        <v>199</v>
      </c>
      <c r="B201" s="175"/>
      <c r="C201" s="175"/>
      <c r="D201" s="175"/>
      <c r="E201" s="175"/>
      <c r="F201" s="175"/>
      <c r="G201" s="175"/>
      <c r="H201" s="176"/>
      <c r="I201" s="177"/>
      <c r="J201" s="169" t="str">
        <f aca="false">IF(H201=0,"",H201*(1+I201))</f>
        <v/>
      </c>
      <c r="K201" s="178"/>
      <c r="L201" s="171" t="str">
        <f aca="false">IF(J201="","",J201*K201)</f>
        <v/>
      </c>
      <c r="M201" s="179"/>
      <c r="N201" s="180"/>
      <c r="O201" s="145"/>
      <c r="P201" s="145"/>
      <c r="Q201" s="145"/>
      <c r="R201" s="145"/>
      <c r="S201" s="145"/>
      <c r="T201" s="145"/>
      <c r="U201" s="145"/>
      <c r="V201" s="145"/>
      <c r="W201" s="145"/>
      <c r="X201" s="145"/>
      <c r="Y201" s="145"/>
      <c r="Z201" s="145"/>
    </row>
    <row r="202" customFormat="false" ht="13.5" hidden="false" customHeight="true" outlineLevel="0" collapsed="false">
      <c r="A202" s="181" t="n">
        <v>200</v>
      </c>
      <c r="B202" s="182"/>
      <c r="C202" s="182"/>
      <c r="D202" s="182"/>
      <c r="E202" s="182"/>
      <c r="F202" s="182"/>
      <c r="G202" s="182"/>
      <c r="H202" s="183"/>
      <c r="I202" s="184"/>
      <c r="J202" s="185" t="str">
        <f aca="false">IF(H202=0,"",H202*(1+I202))</f>
        <v/>
      </c>
      <c r="K202" s="186"/>
      <c r="L202" s="187" t="str">
        <f aca="false">IF(J202="","",J202*K202)</f>
        <v/>
      </c>
      <c r="M202" s="188"/>
      <c r="N202" s="189"/>
      <c r="O202" s="145"/>
      <c r="P202" s="145"/>
      <c r="Q202" s="145"/>
      <c r="R202" s="145"/>
      <c r="S202" s="145"/>
      <c r="T202" s="145"/>
      <c r="U202" s="145"/>
      <c r="V202" s="145"/>
      <c r="W202" s="145"/>
      <c r="X202" s="145"/>
      <c r="Y202" s="145"/>
      <c r="Z202" s="145"/>
    </row>
    <row r="203" customFormat="false" ht="13.5" hidden="false" customHeight="true" outlineLevel="0" collapsed="false">
      <c r="A203" s="154"/>
      <c r="B203" s="145"/>
      <c r="C203" s="145"/>
      <c r="D203" s="145"/>
      <c r="E203" s="145"/>
      <c r="F203" s="145"/>
      <c r="G203" s="145"/>
      <c r="H203" s="190"/>
      <c r="I203" s="191"/>
      <c r="J203" s="192"/>
      <c r="K203" s="193"/>
      <c r="L203" s="193"/>
      <c r="M203" s="190"/>
      <c r="N203" s="145"/>
      <c r="O203" s="145"/>
      <c r="P203" s="145"/>
      <c r="Q203" s="145"/>
      <c r="R203" s="145"/>
      <c r="S203" s="145"/>
      <c r="T203" s="145"/>
      <c r="U203" s="145"/>
      <c r="V203" s="145"/>
      <c r="W203" s="145"/>
      <c r="X203" s="145"/>
      <c r="Y203" s="145"/>
      <c r="Z203" s="145"/>
    </row>
    <row r="204" customFormat="false" ht="13.5" hidden="false" customHeight="true" outlineLevel="0" collapsed="false">
      <c r="A204" s="154"/>
      <c r="B204" s="145"/>
      <c r="C204" s="145"/>
      <c r="D204" s="145"/>
      <c r="E204" s="145"/>
      <c r="F204" s="145"/>
      <c r="G204" s="145"/>
      <c r="H204" s="190"/>
      <c r="I204" s="191"/>
      <c r="J204" s="192"/>
      <c r="K204" s="193"/>
      <c r="L204" s="193"/>
      <c r="M204" s="190"/>
      <c r="N204" s="145"/>
      <c r="O204" s="145"/>
      <c r="P204" s="145"/>
      <c r="Q204" s="145"/>
      <c r="R204" s="145"/>
      <c r="S204" s="145"/>
      <c r="T204" s="145"/>
      <c r="U204" s="145"/>
      <c r="V204" s="145"/>
      <c r="W204" s="145"/>
      <c r="X204" s="145"/>
      <c r="Y204" s="145"/>
      <c r="Z204" s="145"/>
    </row>
    <row r="205" customFormat="false" ht="13.5" hidden="false" customHeight="true" outlineLevel="0" collapsed="false">
      <c r="A205" s="154"/>
      <c r="B205" s="145"/>
      <c r="C205" s="145"/>
      <c r="D205" s="145"/>
      <c r="E205" s="145"/>
      <c r="F205" s="145"/>
      <c r="G205" s="145"/>
      <c r="H205" s="190"/>
      <c r="I205" s="191"/>
      <c r="J205" s="192"/>
      <c r="K205" s="193"/>
      <c r="L205" s="193"/>
      <c r="M205" s="190"/>
      <c r="N205" s="145"/>
      <c r="O205" s="145"/>
      <c r="P205" s="145"/>
      <c r="Q205" s="145"/>
      <c r="R205" s="145"/>
      <c r="S205" s="145"/>
      <c r="T205" s="145"/>
      <c r="U205" s="145"/>
      <c r="V205" s="145"/>
      <c r="W205" s="145"/>
      <c r="X205" s="145"/>
      <c r="Y205" s="145"/>
      <c r="Z205" s="145"/>
    </row>
    <row r="206" customFormat="false" ht="13.5" hidden="false" customHeight="true" outlineLevel="0" collapsed="false">
      <c r="A206" s="154"/>
      <c r="B206" s="145"/>
      <c r="C206" s="145"/>
      <c r="D206" s="145"/>
      <c r="E206" s="145"/>
      <c r="F206" s="145"/>
      <c r="G206" s="145"/>
      <c r="H206" s="190"/>
      <c r="I206" s="191"/>
      <c r="J206" s="192"/>
      <c r="K206" s="193"/>
      <c r="L206" s="193"/>
      <c r="M206" s="190"/>
      <c r="N206" s="145"/>
      <c r="O206" s="145"/>
      <c r="P206" s="145"/>
      <c r="Q206" s="145"/>
      <c r="R206" s="145"/>
      <c r="S206" s="145"/>
      <c r="T206" s="145"/>
      <c r="U206" s="145"/>
      <c r="V206" s="145"/>
      <c r="W206" s="145"/>
      <c r="X206" s="145"/>
      <c r="Y206" s="145"/>
      <c r="Z206" s="145"/>
    </row>
    <row r="207" customFormat="false" ht="13.5" hidden="false" customHeight="true" outlineLevel="0" collapsed="false">
      <c r="A207" s="154"/>
      <c r="B207" s="145"/>
      <c r="C207" s="145"/>
      <c r="D207" s="145"/>
      <c r="E207" s="145"/>
      <c r="F207" s="145"/>
      <c r="G207" s="145"/>
      <c r="H207" s="190"/>
      <c r="I207" s="191"/>
      <c r="J207" s="192"/>
      <c r="K207" s="193"/>
      <c r="L207" s="193"/>
      <c r="M207" s="190"/>
      <c r="N207" s="145"/>
      <c r="O207" s="145"/>
      <c r="P207" s="145"/>
      <c r="Q207" s="145"/>
      <c r="R207" s="145"/>
      <c r="S207" s="145"/>
      <c r="T207" s="145"/>
      <c r="U207" s="145"/>
      <c r="V207" s="145"/>
      <c r="W207" s="145"/>
      <c r="X207" s="145"/>
      <c r="Y207" s="145"/>
      <c r="Z207" s="145"/>
    </row>
    <row r="208" customFormat="false" ht="13.5" hidden="false" customHeight="true" outlineLevel="0" collapsed="false">
      <c r="A208" s="154"/>
      <c r="B208" s="145"/>
      <c r="C208" s="145"/>
      <c r="D208" s="145"/>
      <c r="E208" s="145"/>
      <c r="F208" s="145"/>
      <c r="G208" s="145"/>
      <c r="H208" s="190"/>
      <c r="I208" s="191"/>
      <c r="J208" s="192"/>
      <c r="K208" s="193"/>
      <c r="L208" s="193"/>
      <c r="M208" s="190"/>
      <c r="N208" s="145"/>
      <c r="O208" s="145"/>
      <c r="P208" s="145"/>
      <c r="Q208" s="145"/>
      <c r="R208" s="145"/>
      <c r="S208" s="145"/>
      <c r="T208" s="145"/>
      <c r="U208" s="145"/>
      <c r="V208" s="145"/>
      <c r="W208" s="145"/>
      <c r="X208" s="145"/>
      <c r="Y208" s="145"/>
      <c r="Z208" s="145"/>
    </row>
    <row r="209" customFormat="false" ht="13.5" hidden="false" customHeight="true" outlineLevel="0" collapsed="false">
      <c r="A209" s="154"/>
      <c r="B209" s="145"/>
      <c r="C209" s="145"/>
      <c r="D209" s="145"/>
      <c r="E209" s="145"/>
      <c r="F209" s="145"/>
      <c r="G209" s="145"/>
      <c r="H209" s="190"/>
      <c r="I209" s="191"/>
      <c r="J209" s="192"/>
      <c r="K209" s="193"/>
      <c r="L209" s="193"/>
      <c r="M209" s="190"/>
      <c r="N209" s="145"/>
      <c r="O209" s="145"/>
      <c r="P209" s="145"/>
      <c r="Q209" s="145"/>
      <c r="R209" s="145"/>
      <c r="S209" s="145"/>
      <c r="T209" s="145"/>
      <c r="U209" s="145"/>
      <c r="V209" s="145"/>
      <c r="W209" s="145"/>
      <c r="X209" s="145"/>
      <c r="Y209" s="145"/>
      <c r="Z209" s="145"/>
    </row>
    <row r="210" customFormat="false" ht="13.5" hidden="false" customHeight="true" outlineLevel="0" collapsed="false">
      <c r="A210" s="154"/>
      <c r="B210" s="145"/>
      <c r="C210" s="145"/>
      <c r="D210" s="145"/>
      <c r="E210" s="145"/>
      <c r="F210" s="145"/>
      <c r="G210" s="145"/>
      <c r="H210" s="190"/>
      <c r="I210" s="191"/>
      <c r="J210" s="192"/>
      <c r="K210" s="193"/>
      <c r="L210" s="193"/>
      <c r="M210" s="190"/>
      <c r="N210" s="145"/>
      <c r="O210" s="145"/>
      <c r="P210" s="145"/>
      <c r="Q210" s="145"/>
      <c r="R210" s="145"/>
      <c r="S210" s="145"/>
      <c r="T210" s="145"/>
      <c r="U210" s="145"/>
      <c r="V210" s="145"/>
      <c r="W210" s="145"/>
      <c r="X210" s="145"/>
      <c r="Y210" s="145"/>
      <c r="Z210" s="145"/>
    </row>
    <row r="211" customFormat="false" ht="13.5" hidden="false" customHeight="true" outlineLevel="0" collapsed="false">
      <c r="A211" s="154"/>
      <c r="B211" s="145"/>
      <c r="C211" s="145"/>
      <c r="D211" s="145"/>
      <c r="E211" s="145"/>
      <c r="F211" s="145"/>
      <c r="G211" s="145"/>
      <c r="H211" s="190"/>
      <c r="I211" s="191"/>
      <c r="J211" s="192"/>
      <c r="K211" s="193"/>
      <c r="L211" s="193"/>
      <c r="M211" s="190"/>
      <c r="N211" s="145"/>
      <c r="O211" s="145"/>
      <c r="P211" s="145"/>
      <c r="Q211" s="145"/>
      <c r="R211" s="145"/>
      <c r="S211" s="145"/>
      <c r="T211" s="145"/>
      <c r="U211" s="145"/>
      <c r="V211" s="145"/>
      <c r="W211" s="145"/>
      <c r="X211" s="145"/>
      <c r="Y211" s="145"/>
      <c r="Z211" s="145"/>
    </row>
    <row r="212" customFormat="false" ht="13.5" hidden="false" customHeight="true" outlineLevel="0" collapsed="false">
      <c r="A212" s="154"/>
      <c r="B212" s="145"/>
      <c r="C212" s="145"/>
      <c r="D212" s="145"/>
      <c r="E212" s="145"/>
      <c r="F212" s="145"/>
      <c r="G212" s="145"/>
      <c r="H212" s="190"/>
      <c r="I212" s="191"/>
      <c r="J212" s="192"/>
      <c r="K212" s="193"/>
      <c r="L212" s="193"/>
      <c r="M212" s="190"/>
      <c r="N212" s="145"/>
      <c r="O212" s="145"/>
      <c r="P212" s="145"/>
      <c r="Q212" s="145"/>
      <c r="R212" s="145"/>
      <c r="S212" s="145"/>
      <c r="T212" s="145"/>
      <c r="U212" s="145"/>
      <c r="V212" s="145"/>
      <c r="W212" s="145"/>
      <c r="X212" s="145"/>
      <c r="Y212" s="145"/>
      <c r="Z212" s="145"/>
    </row>
    <row r="213" customFormat="false" ht="13.5" hidden="false" customHeight="true" outlineLevel="0" collapsed="false">
      <c r="A213" s="154"/>
      <c r="B213" s="145"/>
      <c r="C213" s="145"/>
      <c r="D213" s="145"/>
      <c r="E213" s="145"/>
      <c r="F213" s="145"/>
      <c r="G213" s="145"/>
      <c r="H213" s="190"/>
      <c r="I213" s="191"/>
      <c r="J213" s="192"/>
      <c r="K213" s="193"/>
      <c r="L213" s="193"/>
      <c r="M213" s="190"/>
      <c r="N213" s="145"/>
      <c r="O213" s="145"/>
      <c r="P213" s="145"/>
      <c r="Q213" s="145"/>
      <c r="R213" s="145"/>
      <c r="S213" s="145"/>
      <c r="T213" s="145"/>
      <c r="U213" s="145"/>
      <c r="V213" s="145"/>
      <c r="W213" s="145"/>
      <c r="X213" s="145"/>
      <c r="Y213" s="145"/>
      <c r="Z213" s="145"/>
    </row>
    <row r="214" customFormat="false" ht="13.5" hidden="false" customHeight="true" outlineLevel="0" collapsed="false">
      <c r="A214" s="154"/>
      <c r="B214" s="145"/>
      <c r="C214" s="145"/>
      <c r="D214" s="145"/>
      <c r="E214" s="145"/>
      <c r="F214" s="145"/>
      <c r="G214" s="145"/>
      <c r="H214" s="190"/>
      <c r="I214" s="191"/>
      <c r="J214" s="192"/>
      <c r="K214" s="193"/>
      <c r="L214" s="193"/>
      <c r="M214" s="190"/>
      <c r="N214" s="145"/>
      <c r="O214" s="145"/>
      <c r="P214" s="145"/>
      <c r="Q214" s="145"/>
      <c r="R214" s="145"/>
      <c r="S214" s="145"/>
      <c r="T214" s="145"/>
      <c r="U214" s="145"/>
      <c r="V214" s="145"/>
      <c r="W214" s="145"/>
      <c r="X214" s="145"/>
      <c r="Y214" s="145"/>
      <c r="Z214" s="145"/>
    </row>
    <row r="215" customFormat="false" ht="13.5" hidden="false" customHeight="true" outlineLevel="0" collapsed="false">
      <c r="A215" s="154"/>
      <c r="B215" s="145"/>
      <c r="C215" s="145"/>
      <c r="D215" s="145"/>
      <c r="E215" s="145"/>
      <c r="F215" s="145"/>
      <c r="G215" s="145"/>
      <c r="H215" s="190"/>
      <c r="I215" s="191"/>
      <c r="J215" s="192"/>
      <c r="K215" s="193"/>
      <c r="L215" s="193"/>
      <c r="M215" s="190"/>
      <c r="N215" s="145"/>
      <c r="O215" s="145"/>
      <c r="P215" s="145"/>
      <c r="Q215" s="145"/>
      <c r="R215" s="145"/>
      <c r="S215" s="145"/>
      <c r="T215" s="145"/>
      <c r="U215" s="145"/>
      <c r="V215" s="145"/>
      <c r="W215" s="145"/>
      <c r="X215" s="145"/>
      <c r="Y215" s="145"/>
      <c r="Z215" s="145"/>
    </row>
    <row r="216" customFormat="false" ht="13.5" hidden="false" customHeight="true" outlineLevel="0" collapsed="false">
      <c r="A216" s="154"/>
      <c r="B216" s="145"/>
      <c r="C216" s="145"/>
      <c r="D216" s="145"/>
      <c r="E216" s="145"/>
      <c r="F216" s="145"/>
      <c r="G216" s="145"/>
      <c r="H216" s="190"/>
      <c r="I216" s="191"/>
      <c r="J216" s="192"/>
      <c r="K216" s="193"/>
      <c r="L216" s="193"/>
      <c r="M216" s="190"/>
      <c r="N216" s="145"/>
      <c r="O216" s="145"/>
      <c r="P216" s="145"/>
      <c r="Q216" s="145"/>
      <c r="R216" s="145"/>
      <c r="S216" s="145"/>
      <c r="T216" s="145"/>
      <c r="U216" s="145"/>
      <c r="V216" s="145"/>
      <c r="W216" s="145"/>
      <c r="X216" s="145"/>
      <c r="Y216" s="145"/>
      <c r="Z216" s="145"/>
    </row>
    <row r="217" customFormat="false" ht="13.5" hidden="false" customHeight="true" outlineLevel="0" collapsed="false">
      <c r="A217" s="154"/>
      <c r="B217" s="145"/>
      <c r="C217" s="145"/>
      <c r="D217" s="145"/>
      <c r="E217" s="145"/>
      <c r="F217" s="145"/>
      <c r="G217" s="145"/>
      <c r="H217" s="190"/>
      <c r="I217" s="191"/>
      <c r="J217" s="192"/>
      <c r="K217" s="193"/>
      <c r="L217" s="193"/>
      <c r="M217" s="190"/>
      <c r="N217" s="145"/>
      <c r="O217" s="145"/>
      <c r="P217" s="145"/>
      <c r="Q217" s="145"/>
      <c r="R217" s="145"/>
      <c r="S217" s="145"/>
      <c r="T217" s="145"/>
      <c r="U217" s="145"/>
      <c r="V217" s="145"/>
      <c r="W217" s="145"/>
      <c r="X217" s="145"/>
      <c r="Y217" s="145"/>
      <c r="Z217" s="145"/>
    </row>
    <row r="218" customFormat="false" ht="13.5" hidden="false" customHeight="true" outlineLevel="0" collapsed="false">
      <c r="A218" s="154"/>
      <c r="B218" s="145"/>
      <c r="C218" s="145"/>
      <c r="D218" s="145"/>
      <c r="E218" s="145"/>
      <c r="F218" s="145"/>
      <c r="G218" s="145"/>
      <c r="H218" s="190"/>
      <c r="I218" s="191"/>
      <c r="J218" s="192"/>
      <c r="K218" s="193"/>
      <c r="L218" s="193"/>
      <c r="M218" s="190"/>
      <c r="N218" s="145"/>
      <c r="O218" s="145"/>
      <c r="P218" s="145"/>
      <c r="Q218" s="145"/>
      <c r="R218" s="145"/>
      <c r="S218" s="145"/>
      <c r="T218" s="145"/>
      <c r="U218" s="145"/>
      <c r="V218" s="145"/>
      <c r="W218" s="145"/>
      <c r="X218" s="145"/>
      <c r="Y218" s="145"/>
      <c r="Z218" s="145"/>
    </row>
    <row r="219" customFormat="false" ht="13.5" hidden="false" customHeight="true" outlineLevel="0" collapsed="false">
      <c r="A219" s="154"/>
      <c r="B219" s="145"/>
      <c r="C219" s="145"/>
      <c r="D219" s="145"/>
      <c r="E219" s="145"/>
      <c r="F219" s="145"/>
      <c r="G219" s="145"/>
      <c r="H219" s="190"/>
      <c r="I219" s="191"/>
      <c r="J219" s="192"/>
      <c r="K219" s="193"/>
      <c r="L219" s="193"/>
      <c r="M219" s="190"/>
      <c r="N219" s="145"/>
      <c r="O219" s="145"/>
      <c r="P219" s="145"/>
      <c r="Q219" s="145"/>
      <c r="R219" s="145"/>
      <c r="S219" s="145"/>
      <c r="T219" s="145"/>
      <c r="U219" s="145"/>
      <c r="V219" s="145"/>
      <c r="W219" s="145"/>
      <c r="X219" s="145"/>
      <c r="Y219" s="145"/>
      <c r="Z219" s="145"/>
    </row>
    <row r="220" customFormat="false" ht="13.5" hidden="false" customHeight="true" outlineLevel="0" collapsed="false">
      <c r="A220" s="154"/>
      <c r="B220" s="145"/>
      <c r="C220" s="145"/>
      <c r="D220" s="145"/>
      <c r="E220" s="145"/>
      <c r="F220" s="145"/>
      <c r="G220" s="145"/>
      <c r="H220" s="190"/>
      <c r="I220" s="191"/>
      <c r="J220" s="192"/>
      <c r="K220" s="193"/>
      <c r="L220" s="193"/>
      <c r="M220" s="190"/>
      <c r="N220" s="145"/>
      <c r="O220" s="145"/>
      <c r="P220" s="145"/>
      <c r="Q220" s="145"/>
      <c r="R220" s="145"/>
      <c r="S220" s="145"/>
      <c r="T220" s="145"/>
      <c r="U220" s="145"/>
      <c r="V220" s="145"/>
      <c r="W220" s="145"/>
      <c r="X220" s="145"/>
      <c r="Y220" s="145"/>
      <c r="Z220" s="145"/>
    </row>
    <row r="221" customFormat="false" ht="13.5" hidden="false" customHeight="true" outlineLevel="0" collapsed="false">
      <c r="A221" s="154"/>
      <c r="B221" s="145"/>
      <c r="C221" s="145"/>
      <c r="D221" s="145"/>
      <c r="E221" s="145"/>
      <c r="F221" s="145"/>
      <c r="G221" s="145"/>
      <c r="H221" s="190"/>
      <c r="I221" s="191"/>
      <c r="J221" s="192"/>
      <c r="K221" s="193"/>
      <c r="L221" s="193"/>
      <c r="M221" s="190"/>
      <c r="N221" s="145"/>
      <c r="O221" s="145"/>
      <c r="P221" s="145"/>
      <c r="Q221" s="145"/>
      <c r="R221" s="145"/>
      <c r="S221" s="145"/>
      <c r="T221" s="145"/>
      <c r="U221" s="145"/>
      <c r="V221" s="145"/>
      <c r="W221" s="145"/>
      <c r="X221" s="145"/>
      <c r="Y221" s="145"/>
      <c r="Z221" s="145"/>
    </row>
    <row r="222" customFormat="false" ht="13.5" hidden="false" customHeight="true" outlineLevel="0" collapsed="false">
      <c r="A222" s="154"/>
      <c r="B222" s="145"/>
      <c r="C222" s="145"/>
      <c r="D222" s="145"/>
      <c r="E222" s="145"/>
      <c r="F222" s="145"/>
      <c r="G222" s="145"/>
      <c r="H222" s="190"/>
      <c r="I222" s="191"/>
      <c r="J222" s="192"/>
      <c r="K222" s="193"/>
      <c r="L222" s="193"/>
      <c r="M222" s="190"/>
      <c r="N222" s="145"/>
      <c r="O222" s="145"/>
      <c r="P222" s="145"/>
      <c r="Q222" s="145"/>
      <c r="R222" s="145"/>
      <c r="S222" s="145"/>
      <c r="T222" s="145"/>
      <c r="U222" s="145"/>
      <c r="V222" s="145"/>
      <c r="W222" s="145"/>
      <c r="X222" s="145"/>
      <c r="Y222" s="145"/>
      <c r="Z222" s="145"/>
    </row>
    <row r="223" customFormat="false" ht="13.5" hidden="false" customHeight="true" outlineLevel="0" collapsed="false">
      <c r="A223" s="154"/>
      <c r="B223" s="145"/>
      <c r="C223" s="145"/>
      <c r="D223" s="145"/>
      <c r="E223" s="145"/>
      <c r="F223" s="145"/>
      <c r="G223" s="145"/>
      <c r="H223" s="190"/>
      <c r="I223" s="191"/>
      <c r="J223" s="192"/>
      <c r="K223" s="193"/>
      <c r="L223" s="193"/>
      <c r="M223" s="190"/>
      <c r="N223" s="145"/>
      <c r="O223" s="145"/>
      <c r="P223" s="145"/>
      <c r="Q223" s="145"/>
      <c r="R223" s="145"/>
      <c r="S223" s="145"/>
      <c r="T223" s="145"/>
      <c r="U223" s="145"/>
      <c r="V223" s="145"/>
      <c r="W223" s="145"/>
      <c r="X223" s="145"/>
      <c r="Y223" s="145"/>
      <c r="Z223" s="145"/>
    </row>
    <row r="224" customFormat="false" ht="13.5" hidden="false" customHeight="true" outlineLevel="0" collapsed="false">
      <c r="A224" s="154"/>
      <c r="B224" s="145"/>
      <c r="C224" s="145"/>
      <c r="D224" s="145"/>
      <c r="E224" s="145"/>
      <c r="F224" s="145"/>
      <c r="G224" s="145"/>
      <c r="H224" s="190"/>
      <c r="I224" s="191"/>
      <c r="J224" s="192"/>
      <c r="K224" s="193"/>
      <c r="L224" s="193"/>
      <c r="M224" s="190"/>
      <c r="N224" s="145"/>
      <c r="O224" s="145"/>
      <c r="P224" s="145"/>
      <c r="Q224" s="145"/>
      <c r="R224" s="145"/>
      <c r="S224" s="145"/>
      <c r="T224" s="145"/>
      <c r="U224" s="145"/>
      <c r="V224" s="145"/>
      <c r="W224" s="145"/>
      <c r="X224" s="145"/>
      <c r="Y224" s="145"/>
      <c r="Z224" s="145"/>
    </row>
    <row r="225" customFormat="false" ht="13.5" hidden="false" customHeight="true" outlineLevel="0" collapsed="false">
      <c r="A225" s="154"/>
      <c r="B225" s="145"/>
      <c r="C225" s="145"/>
      <c r="D225" s="145"/>
      <c r="E225" s="145"/>
      <c r="F225" s="145"/>
      <c r="G225" s="145"/>
      <c r="H225" s="190"/>
      <c r="I225" s="191"/>
      <c r="J225" s="192"/>
      <c r="K225" s="193"/>
      <c r="L225" s="193"/>
      <c r="M225" s="190"/>
      <c r="N225" s="145"/>
      <c r="O225" s="145"/>
      <c r="P225" s="145"/>
      <c r="Q225" s="145"/>
      <c r="R225" s="145"/>
      <c r="S225" s="145"/>
      <c r="T225" s="145"/>
      <c r="U225" s="145"/>
      <c r="V225" s="145"/>
      <c r="W225" s="145"/>
      <c r="X225" s="145"/>
      <c r="Y225" s="145"/>
      <c r="Z225" s="145"/>
    </row>
    <row r="226" customFormat="false" ht="13.5" hidden="false" customHeight="true" outlineLevel="0" collapsed="false">
      <c r="A226" s="154"/>
      <c r="B226" s="145"/>
      <c r="C226" s="145"/>
      <c r="D226" s="145"/>
      <c r="E226" s="145"/>
      <c r="F226" s="145"/>
      <c r="G226" s="145"/>
      <c r="H226" s="190"/>
      <c r="I226" s="191"/>
      <c r="J226" s="192"/>
      <c r="K226" s="193"/>
      <c r="L226" s="193"/>
      <c r="M226" s="190"/>
      <c r="N226" s="145"/>
      <c r="O226" s="145"/>
      <c r="P226" s="145"/>
      <c r="Q226" s="145"/>
      <c r="R226" s="145"/>
      <c r="S226" s="145"/>
      <c r="T226" s="145"/>
      <c r="U226" s="145"/>
      <c r="V226" s="145"/>
      <c r="W226" s="145"/>
      <c r="X226" s="145"/>
      <c r="Y226" s="145"/>
      <c r="Z226" s="145"/>
    </row>
    <row r="227" customFormat="false" ht="13.5" hidden="false" customHeight="true" outlineLevel="0" collapsed="false">
      <c r="A227" s="154"/>
      <c r="B227" s="145"/>
      <c r="C227" s="145"/>
      <c r="D227" s="145"/>
      <c r="E227" s="145"/>
      <c r="F227" s="145"/>
      <c r="G227" s="145"/>
      <c r="H227" s="190"/>
      <c r="I227" s="191"/>
      <c r="J227" s="192"/>
      <c r="K227" s="193"/>
      <c r="L227" s="193"/>
      <c r="M227" s="190"/>
      <c r="N227" s="145"/>
      <c r="O227" s="145"/>
      <c r="P227" s="145"/>
      <c r="Q227" s="145"/>
      <c r="R227" s="145"/>
      <c r="S227" s="145"/>
      <c r="T227" s="145"/>
      <c r="U227" s="145"/>
      <c r="V227" s="145"/>
      <c r="W227" s="145"/>
      <c r="X227" s="145"/>
      <c r="Y227" s="145"/>
      <c r="Z227" s="145"/>
    </row>
    <row r="228" customFormat="false" ht="13.5" hidden="false" customHeight="true" outlineLevel="0" collapsed="false">
      <c r="A228" s="154"/>
      <c r="B228" s="145"/>
      <c r="C228" s="145"/>
      <c r="D228" s="145"/>
      <c r="E228" s="145"/>
      <c r="F228" s="145"/>
      <c r="G228" s="145"/>
      <c r="H228" s="190"/>
      <c r="I228" s="191"/>
      <c r="J228" s="192"/>
      <c r="K228" s="193"/>
      <c r="L228" s="193"/>
      <c r="M228" s="190"/>
      <c r="N228" s="145"/>
      <c r="O228" s="145"/>
      <c r="P228" s="145"/>
      <c r="Q228" s="145"/>
      <c r="R228" s="145"/>
      <c r="S228" s="145"/>
      <c r="T228" s="145"/>
      <c r="U228" s="145"/>
      <c r="V228" s="145"/>
      <c r="W228" s="145"/>
      <c r="X228" s="145"/>
      <c r="Y228" s="145"/>
      <c r="Z228" s="145"/>
    </row>
    <row r="229" customFormat="false" ht="13.5" hidden="false" customHeight="true" outlineLevel="0" collapsed="false">
      <c r="A229" s="154"/>
      <c r="B229" s="145"/>
      <c r="C229" s="145"/>
      <c r="D229" s="145"/>
      <c r="E229" s="145"/>
      <c r="F229" s="145"/>
      <c r="G229" s="145"/>
      <c r="H229" s="190"/>
      <c r="I229" s="191"/>
      <c r="J229" s="192"/>
      <c r="K229" s="193"/>
      <c r="L229" s="193"/>
      <c r="M229" s="190"/>
      <c r="N229" s="145"/>
      <c r="O229" s="145"/>
      <c r="P229" s="145"/>
      <c r="Q229" s="145"/>
      <c r="R229" s="145"/>
      <c r="S229" s="145"/>
      <c r="T229" s="145"/>
      <c r="U229" s="145"/>
      <c r="V229" s="145"/>
      <c r="W229" s="145"/>
      <c r="X229" s="145"/>
      <c r="Y229" s="145"/>
      <c r="Z229" s="145"/>
    </row>
    <row r="230" customFormat="false" ht="13.5" hidden="false" customHeight="true" outlineLevel="0" collapsed="false">
      <c r="A230" s="154"/>
      <c r="B230" s="145"/>
      <c r="C230" s="145"/>
      <c r="D230" s="145"/>
      <c r="E230" s="145"/>
      <c r="F230" s="145"/>
      <c r="G230" s="145"/>
      <c r="H230" s="190"/>
      <c r="I230" s="191"/>
      <c r="J230" s="192"/>
      <c r="K230" s="193"/>
      <c r="L230" s="193"/>
      <c r="M230" s="190"/>
      <c r="N230" s="145"/>
      <c r="O230" s="145"/>
      <c r="P230" s="145"/>
      <c r="Q230" s="145"/>
      <c r="R230" s="145"/>
      <c r="S230" s="145"/>
      <c r="T230" s="145"/>
      <c r="U230" s="145"/>
      <c r="V230" s="145"/>
      <c r="W230" s="145"/>
      <c r="X230" s="145"/>
      <c r="Y230" s="145"/>
      <c r="Z230" s="145"/>
    </row>
    <row r="231" customFormat="false" ht="13.5" hidden="false" customHeight="true" outlineLevel="0" collapsed="false">
      <c r="A231" s="154"/>
      <c r="B231" s="145"/>
      <c r="C231" s="145"/>
      <c r="D231" s="145"/>
      <c r="E231" s="145"/>
      <c r="F231" s="145"/>
      <c r="G231" s="145"/>
      <c r="H231" s="190"/>
      <c r="I231" s="191"/>
      <c r="J231" s="192"/>
      <c r="K231" s="193"/>
      <c r="L231" s="193"/>
      <c r="M231" s="190"/>
      <c r="N231" s="145"/>
      <c r="O231" s="145"/>
      <c r="P231" s="145"/>
      <c r="Q231" s="145"/>
      <c r="R231" s="145"/>
      <c r="S231" s="145"/>
      <c r="T231" s="145"/>
      <c r="U231" s="145"/>
      <c r="V231" s="145"/>
      <c r="W231" s="145"/>
      <c r="X231" s="145"/>
      <c r="Y231" s="145"/>
      <c r="Z231" s="145"/>
    </row>
    <row r="232" customFormat="false" ht="13.5" hidden="false" customHeight="true" outlineLevel="0" collapsed="false">
      <c r="A232" s="154"/>
      <c r="B232" s="145"/>
      <c r="C232" s="145"/>
      <c r="D232" s="145"/>
      <c r="E232" s="145"/>
      <c r="F232" s="145"/>
      <c r="G232" s="145"/>
      <c r="H232" s="190"/>
      <c r="I232" s="191"/>
      <c r="J232" s="192"/>
      <c r="K232" s="193"/>
      <c r="L232" s="193"/>
      <c r="M232" s="190"/>
      <c r="N232" s="145"/>
      <c r="O232" s="145"/>
      <c r="P232" s="145"/>
      <c r="Q232" s="145"/>
      <c r="R232" s="145"/>
      <c r="S232" s="145"/>
      <c r="T232" s="145"/>
      <c r="U232" s="145"/>
      <c r="V232" s="145"/>
      <c r="W232" s="145"/>
      <c r="X232" s="145"/>
      <c r="Y232" s="145"/>
      <c r="Z232" s="145"/>
    </row>
    <row r="233" customFormat="false" ht="13.5" hidden="false" customHeight="true" outlineLevel="0" collapsed="false">
      <c r="A233" s="154"/>
      <c r="B233" s="145"/>
      <c r="C233" s="145"/>
      <c r="D233" s="145"/>
      <c r="E233" s="145"/>
      <c r="F233" s="145"/>
      <c r="G233" s="145"/>
      <c r="H233" s="190"/>
      <c r="I233" s="191"/>
      <c r="J233" s="192"/>
      <c r="K233" s="193"/>
      <c r="L233" s="193"/>
      <c r="M233" s="190"/>
      <c r="N233" s="145"/>
      <c r="O233" s="145"/>
      <c r="P233" s="145"/>
      <c r="Q233" s="145"/>
      <c r="R233" s="145"/>
      <c r="S233" s="145"/>
      <c r="T233" s="145"/>
      <c r="U233" s="145"/>
      <c r="V233" s="145"/>
      <c r="W233" s="145"/>
      <c r="X233" s="145"/>
      <c r="Y233" s="145"/>
      <c r="Z233" s="145"/>
    </row>
    <row r="234" customFormat="false" ht="13.5" hidden="false" customHeight="true" outlineLevel="0" collapsed="false">
      <c r="A234" s="154"/>
      <c r="B234" s="145"/>
      <c r="C234" s="145"/>
      <c r="D234" s="145"/>
      <c r="E234" s="145"/>
      <c r="F234" s="145"/>
      <c r="G234" s="145"/>
      <c r="H234" s="190"/>
      <c r="I234" s="191"/>
      <c r="J234" s="192"/>
      <c r="K234" s="193"/>
      <c r="L234" s="193"/>
      <c r="M234" s="190"/>
      <c r="N234" s="145"/>
      <c r="O234" s="145"/>
      <c r="P234" s="145"/>
      <c r="Q234" s="145"/>
      <c r="R234" s="145"/>
      <c r="S234" s="145"/>
      <c r="T234" s="145"/>
      <c r="U234" s="145"/>
      <c r="V234" s="145"/>
      <c r="W234" s="145"/>
      <c r="X234" s="145"/>
      <c r="Y234" s="145"/>
      <c r="Z234" s="145"/>
    </row>
    <row r="235" customFormat="false" ht="13.5" hidden="false" customHeight="true" outlineLevel="0" collapsed="false">
      <c r="A235" s="154"/>
      <c r="B235" s="145"/>
      <c r="C235" s="145"/>
      <c r="D235" s="145"/>
      <c r="E235" s="145"/>
      <c r="F235" s="145"/>
      <c r="G235" s="145"/>
      <c r="H235" s="190"/>
      <c r="I235" s="191"/>
      <c r="J235" s="192"/>
      <c r="K235" s="193"/>
      <c r="L235" s="193"/>
      <c r="M235" s="190"/>
      <c r="N235" s="145"/>
      <c r="O235" s="145"/>
      <c r="P235" s="145"/>
      <c r="Q235" s="145"/>
      <c r="R235" s="145"/>
      <c r="S235" s="145"/>
      <c r="T235" s="145"/>
      <c r="U235" s="145"/>
      <c r="V235" s="145"/>
      <c r="W235" s="145"/>
      <c r="X235" s="145"/>
      <c r="Y235" s="145"/>
      <c r="Z235" s="145"/>
    </row>
    <row r="236" customFormat="false" ht="13.5" hidden="false" customHeight="true" outlineLevel="0" collapsed="false">
      <c r="A236" s="154"/>
      <c r="B236" s="145"/>
      <c r="C236" s="145"/>
      <c r="D236" s="145"/>
      <c r="E236" s="145"/>
      <c r="F236" s="145"/>
      <c r="G236" s="145"/>
      <c r="H236" s="190"/>
      <c r="I236" s="191"/>
      <c r="J236" s="192"/>
      <c r="K236" s="193"/>
      <c r="L236" s="193"/>
      <c r="M236" s="190"/>
      <c r="N236" s="145"/>
      <c r="O236" s="145"/>
      <c r="P236" s="145"/>
      <c r="Q236" s="145"/>
      <c r="R236" s="145"/>
      <c r="S236" s="145"/>
      <c r="T236" s="145"/>
      <c r="U236" s="145"/>
      <c r="V236" s="145"/>
      <c r="W236" s="145"/>
      <c r="X236" s="145"/>
      <c r="Y236" s="145"/>
      <c r="Z236" s="145"/>
    </row>
    <row r="237" customFormat="false" ht="13.5" hidden="false" customHeight="true" outlineLevel="0" collapsed="false">
      <c r="A237" s="154"/>
      <c r="B237" s="145"/>
      <c r="C237" s="145"/>
      <c r="D237" s="145"/>
      <c r="E237" s="145"/>
      <c r="F237" s="145"/>
      <c r="G237" s="145"/>
      <c r="H237" s="190"/>
      <c r="I237" s="191"/>
      <c r="J237" s="192"/>
      <c r="K237" s="193"/>
      <c r="L237" s="193"/>
      <c r="M237" s="190"/>
      <c r="N237" s="145"/>
      <c r="O237" s="145"/>
      <c r="P237" s="145"/>
      <c r="Q237" s="145"/>
      <c r="R237" s="145"/>
      <c r="S237" s="145"/>
      <c r="T237" s="145"/>
      <c r="U237" s="145"/>
      <c r="V237" s="145"/>
      <c r="W237" s="145"/>
      <c r="X237" s="145"/>
      <c r="Y237" s="145"/>
      <c r="Z237" s="145"/>
    </row>
    <row r="238" customFormat="false" ht="13.5" hidden="false" customHeight="true" outlineLevel="0" collapsed="false">
      <c r="A238" s="154"/>
      <c r="B238" s="145"/>
      <c r="C238" s="145"/>
      <c r="D238" s="145"/>
      <c r="E238" s="145"/>
      <c r="F238" s="145"/>
      <c r="G238" s="145"/>
      <c r="H238" s="190"/>
      <c r="I238" s="191"/>
      <c r="J238" s="192"/>
      <c r="K238" s="193"/>
      <c r="L238" s="193"/>
      <c r="M238" s="190"/>
      <c r="N238" s="145"/>
      <c r="O238" s="145"/>
      <c r="P238" s="145"/>
      <c r="Q238" s="145"/>
      <c r="R238" s="145"/>
      <c r="S238" s="145"/>
      <c r="T238" s="145"/>
      <c r="U238" s="145"/>
      <c r="V238" s="145"/>
      <c r="W238" s="145"/>
      <c r="X238" s="145"/>
      <c r="Y238" s="145"/>
      <c r="Z238" s="145"/>
    </row>
    <row r="239" customFormat="false" ht="13.5" hidden="false" customHeight="true" outlineLevel="0" collapsed="false">
      <c r="A239" s="154"/>
      <c r="B239" s="145"/>
      <c r="C239" s="145"/>
      <c r="D239" s="145"/>
      <c r="E239" s="145"/>
      <c r="F239" s="145"/>
      <c r="G239" s="145"/>
      <c r="H239" s="190"/>
      <c r="I239" s="191"/>
      <c r="J239" s="192"/>
      <c r="K239" s="193"/>
      <c r="L239" s="193"/>
      <c r="M239" s="190"/>
      <c r="N239" s="145"/>
      <c r="O239" s="145"/>
      <c r="P239" s="145"/>
      <c r="Q239" s="145"/>
      <c r="R239" s="145"/>
      <c r="S239" s="145"/>
      <c r="T239" s="145"/>
      <c r="U239" s="145"/>
      <c r="V239" s="145"/>
      <c r="W239" s="145"/>
      <c r="X239" s="145"/>
      <c r="Y239" s="145"/>
      <c r="Z239" s="145"/>
    </row>
    <row r="240" customFormat="false" ht="13.5" hidden="false" customHeight="true" outlineLevel="0" collapsed="false">
      <c r="A240" s="154"/>
      <c r="B240" s="145"/>
      <c r="C240" s="145"/>
      <c r="D240" s="145"/>
      <c r="E240" s="145"/>
      <c r="F240" s="145"/>
      <c r="G240" s="145"/>
      <c r="H240" s="190"/>
      <c r="I240" s="191"/>
      <c r="J240" s="192"/>
      <c r="K240" s="193"/>
      <c r="L240" s="193"/>
      <c r="M240" s="190"/>
      <c r="N240" s="145"/>
      <c r="O240" s="145"/>
      <c r="P240" s="145"/>
      <c r="Q240" s="145"/>
      <c r="R240" s="145"/>
      <c r="S240" s="145"/>
      <c r="T240" s="145"/>
      <c r="U240" s="145"/>
      <c r="V240" s="145"/>
      <c r="W240" s="145"/>
      <c r="X240" s="145"/>
      <c r="Y240" s="145"/>
      <c r="Z240" s="145"/>
    </row>
    <row r="241" customFormat="false" ht="13.5" hidden="false" customHeight="true" outlineLevel="0" collapsed="false">
      <c r="A241" s="154"/>
      <c r="B241" s="145"/>
      <c r="C241" s="145"/>
      <c r="D241" s="145"/>
      <c r="E241" s="145"/>
      <c r="F241" s="145"/>
      <c r="G241" s="145"/>
      <c r="H241" s="190"/>
      <c r="I241" s="191"/>
      <c r="J241" s="192"/>
      <c r="K241" s="193"/>
      <c r="L241" s="193"/>
      <c r="M241" s="190"/>
      <c r="N241" s="145"/>
      <c r="O241" s="145"/>
      <c r="P241" s="145"/>
      <c r="Q241" s="145"/>
      <c r="R241" s="145"/>
      <c r="S241" s="145"/>
      <c r="T241" s="145"/>
      <c r="U241" s="145"/>
      <c r="V241" s="145"/>
      <c r="W241" s="145"/>
      <c r="X241" s="145"/>
      <c r="Y241" s="145"/>
      <c r="Z241" s="145"/>
    </row>
    <row r="242" customFormat="false" ht="13.5" hidden="false" customHeight="true" outlineLevel="0" collapsed="false">
      <c r="A242" s="154"/>
      <c r="B242" s="145"/>
      <c r="C242" s="145"/>
      <c r="D242" s="145"/>
      <c r="E242" s="145"/>
      <c r="F242" s="145"/>
      <c r="G242" s="145"/>
      <c r="H242" s="190"/>
      <c r="I242" s="191"/>
      <c r="J242" s="192"/>
      <c r="K242" s="193"/>
      <c r="L242" s="193"/>
      <c r="M242" s="190"/>
      <c r="N242" s="145"/>
      <c r="O242" s="145"/>
      <c r="P242" s="145"/>
      <c r="Q242" s="145"/>
      <c r="R242" s="145"/>
      <c r="S242" s="145"/>
      <c r="T242" s="145"/>
      <c r="U242" s="145"/>
      <c r="V242" s="145"/>
      <c r="W242" s="145"/>
      <c r="X242" s="145"/>
      <c r="Y242" s="145"/>
      <c r="Z242" s="145"/>
    </row>
    <row r="243" customFormat="false" ht="13.5" hidden="false" customHeight="true" outlineLevel="0" collapsed="false">
      <c r="A243" s="154"/>
      <c r="B243" s="145"/>
      <c r="C243" s="145"/>
      <c r="D243" s="145"/>
      <c r="E243" s="145"/>
      <c r="F243" s="145"/>
      <c r="G243" s="145"/>
      <c r="H243" s="190"/>
      <c r="I243" s="191"/>
      <c r="J243" s="192"/>
      <c r="K243" s="193"/>
      <c r="L243" s="193"/>
      <c r="M243" s="190"/>
      <c r="N243" s="145"/>
      <c r="O243" s="145"/>
      <c r="P243" s="145"/>
      <c r="Q243" s="145"/>
      <c r="R243" s="145"/>
      <c r="S243" s="145"/>
      <c r="T243" s="145"/>
      <c r="U243" s="145"/>
      <c r="V243" s="145"/>
      <c r="W243" s="145"/>
      <c r="X243" s="145"/>
      <c r="Y243" s="145"/>
      <c r="Z243" s="145"/>
    </row>
    <row r="244" customFormat="false" ht="13.5" hidden="false" customHeight="true" outlineLevel="0" collapsed="false">
      <c r="A244" s="154"/>
      <c r="B244" s="145"/>
      <c r="C244" s="145"/>
      <c r="D244" s="145"/>
      <c r="E244" s="145"/>
      <c r="F244" s="145"/>
      <c r="G244" s="145"/>
      <c r="H244" s="190"/>
      <c r="I244" s="191"/>
      <c r="J244" s="192"/>
      <c r="K244" s="193"/>
      <c r="L244" s="193"/>
      <c r="M244" s="190"/>
      <c r="N244" s="145"/>
      <c r="O244" s="145"/>
      <c r="P244" s="145"/>
      <c r="Q244" s="145"/>
      <c r="R244" s="145"/>
      <c r="S244" s="145"/>
      <c r="T244" s="145"/>
      <c r="U244" s="145"/>
      <c r="V244" s="145"/>
      <c r="W244" s="145"/>
      <c r="X244" s="145"/>
      <c r="Y244" s="145"/>
      <c r="Z244" s="145"/>
    </row>
    <row r="245" customFormat="false" ht="13.5" hidden="false" customHeight="true" outlineLevel="0" collapsed="false">
      <c r="A245" s="154"/>
      <c r="B245" s="145"/>
      <c r="C245" s="145"/>
      <c r="D245" s="145"/>
      <c r="E245" s="145"/>
      <c r="F245" s="145"/>
      <c r="G245" s="145"/>
      <c r="H245" s="190"/>
      <c r="I245" s="191"/>
      <c r="J245" s="192"/>
      <c r="K245" s="193"/>
      <c r="L245" s="193"/>
      <c r="M245" s="190"/>
      <c r="N245" s="145"/>
      <c r="O245" s="145"/>
      <c r="P245" s="145"/>
      <c r="Q245" s="145"/>
      <c r="R245" s="145"/>
      <c r="S245" s="145"/>
      <c r="T245" s="145"/>
      <c r="U245" s="145"/>
      <c r="V245" s="145"/>
      <c r="W245" s="145"/>
      <c r="X245" s="145"/>
      <c r="Y245" s="145"/>
      <c r="Z245" s="145"/>
    </row>
    <row r="246" customFormat="false" ht="13.5" hidden="false" customHeight="true" outlineLevel="0" collapsed="false">
      <c r="A246" s="154"/>
      <c r="B246" s="145"/>
      <c r="C246" s="145"/>
      <c r="D246" s="145"/>
      <c r="E246" s="145"/>
      <c r="F246" s="145"/>
      <c r="G246" s="145"/>
      <c r="H246" s="190"/>
      <c r="I246" s="191"/>
      <c r="J246" s="192"/>
      <c r="K246" s="193"/>
      <c r="L246" s="193"/>
      <c r="M246" s="190"/>
      <c r="N246" s="145"/>
      <c r="O246" s="145"/>
      <c r="P246" s="145"/>
      <c r="Q246" s="145"/>
      <c r="R246" s="145"/>
      <c r="S246" s="145"/>
      <c r="T246" s="145"/>
      <c r="U246" s="145"/>
      <c r="V246" s="145"/>
      <c r="W246" s="145"/>
      <c r="X246" s="145"/>
      <c r="Y246" s="145"/>
      <c r="Z246" s="145"/>
    </row>
    <row r="247" customFormat="false" ht="13.5" hidden="false" customHeight="true" outlineLevel="0" collapsed="false">
      <c r="A247" s="154"/>
      <c r="B247" s="145"/>
      <c r="C247" s="145"/>
      <c r="D247" s="145"/>
      <c r="E247" s="145"/>
      <c r="F247" s="145"/>
      <c r="G247" s="145"/>
      <c r="H247" s="190"/>
      <c r="I247" s="191"/>
      <c r="J247" s="192"/>
      <c r="K247" s="193"/>
      <c r="L247" s="193"/>
      <c r="M247" s="190"/>
      <c r="N247" s="145"/>
      <c r="O247" s="145"/>
      <c r="P247" s="145"/>
      <c r="Q247" s="145"/>
      <c r="R247" s="145"/>
      <c r="S247" s="145"/>
      <c r="T247" s="145"/>
      <c r="U247" s="145"/>
      <c r="V247" s="145"/>
      <c r="W247" s="145"/>
      <c r="X247" s="145"/>
      <c r="Y247" s="145"/>
      <c r="Z247" s="145"/>
    </row>
    <row r="248" customFormat="false" ht="13.5" hidden="false" customHeight="true" outlineLevel="0" collapsed="false">
      <c r="A248" s="154"/>
      <c r="B248" s="145"/>
      <c r="C248" s="145"/>
      <c r="D248" s="145"/>
      <c r="E248" s="145"/>
      <c r="F248" s="145"/>
      <c r="G248" s="145"/>
      <c r="H248" s="190"/>
      <c r="I248" s="191"/>
      <c r="J248" s="192"/>
      <c r="K248" s="193"/>
      <c r="L248" s="193"/>
      <c r="M248" s="190"/>
      <c r="N248" s="145"/>
      <c r="O248" s="145"/>
      <c r="P248" s="145"/>
      <c r="Q248" s="145"/>
      <c r="R248" s="145"/>
      <c r="S248" s="145"/>
      <c r="T248" s="145"/>
      <c r="U248" s="145"/>
      <c r="V248" s="145"/>
      <c r="W248" s="145"/>
      <c r="X248" s="145"/>
      <c r="Y248" s="145"/>
      <c r="Z248" s="145"/>
    </row>
    <row r="249" customFormat="false" ht="13.5" hidden="false" customHeight="true" outlineLevel="0" collapsed="false">
      <c r="A249" s="154"/>
      <c r="B249" s="145"/>
      <c r="C249" s="145"/>
      <c r="D249" s="145"/>
      <c r="E249" s="145"/>
      <c r="F249" s="145"/>
      <c r="G249" s="145"/>
      <c r="H249" s="190"/>
      <c r="I249" s="191"/>
      <c r="J249" s="192"/>
      <c r="K249" s="193"/>
      <c r="L249" s="193"/>
      <c r="M249" s="190"/>
      <c r="N249" s="145"/>
      <c r="O249" s="145"/>
      <c r="P249" s="145"/>
      <c r="Q249" s="145"/>
      <c r="R249" s="145"/>
      <c r="S249" s="145"/>
      <c r="T249" s="145"/>
      <c r="U249" s="145"/>
      <c r="V249" s="145"/>
      <c r="W249" s="145"/>
      <c r="X249" s="145"/>
      <c r="Y249" s="145"/>
      <c r="Z249" s="145"/>
    </row>
    <row r="250" customFormat="false" ht="13.5" hidden="false" customHeight="true" outlineLevel="0" collapsed="false">
      <c r="A250" s="154"/>
      <c r="B250" s="145"/>
      <c r="C250" s="145"/>
      <c r="D250" s="145"/>
      <c r="E250" s="145"/>
      <c r="F250" s="145"/>
      <c r="G250" s="145"/>
      <c r="H250" s="190"/>
      <c r="I250" s="191"/>
      <c r="J250" s="192"/>
      <c r="K250" s="193"/>
      <c r="L250" s="193"/>
      <c r="M250" s="190"/>
      <c r="N250" s="145"/>
      <c r="O250" s="145"/>
      <c r="P250" s="145"/>
      <c r="Q250" s="145"/>
      <c r="R250" s="145"/>
      <c r="S250" s="145"/>
      <c r="T250" s="145"/>
      <c r="U250" s="145"/>
      <c r="V250" s="145"/>
      <c r="W250" s="145"/>
      <c r="X250" s="145"/>
      <c r="Y250" s="145"/>
      <c r="Z250" s="145"/>
    </row>
    <row r="251" customFormat="false" ht="13.5" hidden="false" customHeight="true" outlineLevel="0" collapsed="false">
      <c r="A251" s="154"/>
      <c r="B251" s="145"/>
      <c r="C251" s="145"/>
      <c r="D251" s="145"/>
      <c r="E251" s="145"/>
      <c r="F251" s="145"/>
      <c r="G251" s="145"/>
      <c r="H251" s="190"/>
      <c r="I251" s="191"/>
      <c r="J251" s="192"/>
      <c r="K251" s="193"/>
      <c r="L251" s="193"/>
      <c r="M251" s="190"/>
      <c r="N251" s="145"/>
      <c r="O251" s="145"/>
      <c r="P251" s="145"/>
      <c r="Q251" s="145"/>
      <c r="R251" s="145"/>
      <c r="S251" s="145"/>
      <c r="T251" s="145"/>
      <c r="U251" s="145"/>
      <c r="V251" s="145"/>
      <c r="W251" s="145"/>
      <c r="X251" s="145"/>
      <c r="Y251" s="145"/>
      <c r="Z251" s="145"/>
    </row>
    <row r="252" customFormat="false" ht="13.5" hidden="false" customHeight="true" outlineLevel="0" collapsed="false">
      <c r="A252" s="154"/>
      <c r="B252" s="145"/>
      <c r="C252" s="145"/>
      <c r="D252" s="145"/>
      <c r="E252" s="145"/>
      <c r="F252" s="145"/>
      <c r="G252" s="145"/>
      <c r="H252" s="190"/>
      <c r="I252" s="191"/>
      <c r="J252" s="192"/>
      <c r="K252" s="193"/>
      <c r="L252" s="193"/>
      <c r="M252" s="190"/>
      <c r="N252" s="145"/>
      <c r="O252" s="145"/>
      <c r="P252" s="145"/>
      <c r="Q252" s="145"/>
      <c r="R252" s="145"/>
      <c r="S252" s="145"/>
      <c r="T252" s="145"/>
      <c r="U252" s="145"/>
      <c r="V252" s="145"/>
      <c r="W252" s="145"/>
      <c r="X252" s="145"/>
      <c r="Y252" s="145"/>
      <c r="Z252" s="145"/>
    </row>
    <row r="253" customFormat="false" ht="13.5" hidden="false" customHeight="true" outlineLevel="0" collapsed="false">
      <c r="A253" s="154"/>
      <c r="B253" s="145"/>
      <c r="C253" s="145"/>
      <c r="D253" s="145"/>
      <c r="E253" s="145"/>
      <c r="F253" s="145"/>
      <c r="G253" s="145"/>
      <c r="H253" s="190"/>
      <c r="I253" s="191"/>
      <c r="J253" s="192"/>
      <c r="K253" s="193"/>
      <c r="L253" s="193"/>
      <c r="M253" s="190"/>
      <c r="N253" s="145"/>
      <c r="O253" s="145"/>
      <c r="P253" s="145"/>
      <c r="Q253" s="145"/>
      <c r="R253" s="145"/>
      <c r="S253" s="145"/>
      <c r="T253" s="145"/>
      <c r="U253" s="145"/>
      <c r="V253" s="145"/>
      <c r="W253" s="145"/>
      <c r="X253" s="145"/>
      <c r="Y253" s="145"/>
      <c r="Z253" s="145"/>
    </row>
    <row r="254" customFormat="false" ht="13.5" hidden="false" customHeight="true" outlineLevel="0" collapsed="false">
      <c r="A254" s="154"/>
      <c r="B254" s="145"/>
      <c r="C254" s="145"/>
      <c r="D254" s="145"/>
      <c r="E254" s="145"/>
      <c r="F254" s="145"/>
      <c r="G254" s="145"/>
      <c r="H254" s="190"/>
      <c r="I254" s="191"/>
      <c r="J254" s="192"/>
      <c r="K254" s="193"/>
      <c r="L254" s="193"/>
      <c r="M254" s="190"/>
      <c r="N254" s="145"/>
      <c r="O254" s="145"/>
      <c r="P254" s="145"/>
      <c r="Q254" s="145"/>
      <c r="R254" s="145"/>
      <c r="S254" s="145"/>
      <c r="T254" s="145"/>
      <c r="U254" s="145"/>
      <c r="V254" s="145"/>
      <c r="W254" s="145"/>
      <c r="X254" s="145"/>
      <c r="Y254" s="145"/>
      <c r="Z254" s="145"/>
    </row>
    <row r="255" customFormat="false" ht="13.5" hidden="false" customHeight="true" outlineLevel="0" collapsed="false">
      <c r="A255" s="154"/>
      <c r="B255" s="145"/>
      <c r="C255" s="145"/>
      <c r="D255" s="145"/>
      <c r="E255" s="145"/>
      <c r="F255" s="145"/>
      <c r="G255" s="145"/>
      <c r="H255" s="190"/>
      <c r="I255" s="191"/>
      <c r="J255" s="192"/>
      <c r="K255" s="193"/>
      <c r="L255" s="193"/>
      <c r="M255" s="190"/>
      <c r="N255" s="145"/>
      <c r="O255" s="145"/>
      <c r="P255" s="145"/>
      <c r="Q255" s="145"/>
      <c r="R255" s="145"/>
      <c r="S255" s="145"/>
      <c r="T255" s="145"/>
      <c r="U255" s="145"/>
      <c r="V255" s="145"/>
      <c r="W255" s="145"/>
      <c r="X255" s="145"/>
      <c r="Y255" s="145"/>
      <c r="Z255" s="145"/>
    </row>
    <row r="256" customFormat="false" ht="13.5" hidden="false" customHeight="true" outlineLevel="0" collapsed="false">
      <c r="A256" s="154"/>
      <c r="B256" s="145"/>
      <c r="C256" s="145"/>
      <c r="D256" s="145"/>
      <c r="E256" s="145"/>
      <c r="F256" s="145"/>
      <c r="G256" s="145"/>
      <c r="H256" s="190"/>
      <c r="I256" s="191"/>
      <c r="J256" s="192"/>
      <c r="K256" s="193"/>
      <c r="L256" s="193"/>
      <c r="M256" s="190"/>
      <c r="N256" s="145"/>
      <c r="O256" s="145"/>
      <c r="P256" s="145"/>
      <c r="Q256" s="145"/>
      <c r="R256" s="145"/>
      <c r="S256" s="145"/>
      <c r="T256" s="145"/>
      <c r="U256" s="145"/>
      <c r="V256" s="145"/>
      <c r="W256" s="145"/>
      <c r="X256" s="145"/>
      <c r="Y256" s="145"/>
      <c r="Z256" s="145"/>
    </row>
    <row r="257" customFormat="false" ht="13.5" hidden="false" customHeight="true" outlineLevel="0" collapsed="false">
      <c r="A257" s="154"/>
      <c r="B257" s="145"/>
      <c r="C257" s="145"/>
      <c r="D257" s="145"/>
      <c r="E257" s="145"/>
      <c r="F257" s="145"/>
      <c r="G257" s="145"/>
      <c r="H257" s="190"/>
      <c r="I257" s="191"/>
      <c r="J257" s="192"/>
      <c r="K257" s="193"/>
      <c r="L257" s="193"/>
      <c r="M257" s="190"/>
      <c r="N257" s="145"/>
      <c r="O257" s="145"/>
      <c r="P257" s="145"/>
      <c r="Q257" s="145"/>
      <c r="R257" s="145"/>
      <c r="S257" s="145"/>
      <c r="T257" s="145"/>
      <c r="U257" s="145"/>
      <c r="V257" s="145"/>
      <c r="W257" s="145"/>
      <c r="X257" s="145"/>
      <c r="Y257" s="145"/>
      <c r="Z257" s="145"/>
    </row>
    <row r="258" customFormat="false" ht="13.5" hidden="false" customHeight="true" outlineLevel="0" collapsed="false">
      <c r="A258" s="154"/>
      <c r="B258" s="145"/>
      <c r="C258" s="145"/>
      <c r="D258" s="145"/>
      <c r="E258" s="145"/>
      <c r="F258" s="145"/>
      <c r="G258" s="145"/>
      <c r="H258" s="190"/>
      <c r="I258" s="191"/>
      <c r="J258" s="192"/>
      <c r="K258" s="193"/>
      <c r="L258" s="193"/>
      <c r="M258" s="190"/>
      <c r="N258" s="145"/>
      <c r="O258" s="145"/>
      <c r="P258" s="145"/>
      <c r="Q258" s="145"/>
      <c r="R258" s="145"/>
      <c r="S258" s="145"/>
      <c r="T258" s="145"/>
      <c r="U258" s="145"/>
      <c r="V258" s="145"/>
      <c r="W258" s="145"/>
      <c r="X258" s="145"/>
      <c r="Y258" s="145"/>
      <c r="Z258" s="145"/>
    </row>
    <row r="259" customFormat="false" ht="13.5" hidden="false" customHeight="true" outlineLevel="0" collapsed="false">
      <c r="A259" s="154"/>
      <c r="B259" s="145"/>
      <c r="C259" s="145"/>
      <c r="D259" s="145"/>
      <c r="E259" s="145"/>
      <c r="F259" s="145"/>
      <c r="G259" s="145"/>
      <c r="H259" s="190"/>
      <c r="I259" s="191"/>
      <c r="J259" s="192"/>
      <c r="K259" s="193"/>
      <c r="L259" s="193"/>
      <c r="M259" s="190"/>
      <c r="N259" s="145"/>
      <c r="O259" s="145"/>
      <c r="P259" s="145"/>
      <c r="Q259" s="145"/>
      <c r="R259" s="145"/>
      <c r="S259" s="145"/>
      <c r="T259" s="145"/>
      <c r="U259" s="145"/>
      <c r="V259" s="145"/>
      <c r="W259" s="145"/>
      <c r="X259" s="145"/>
      <c r="Y259" s="145"/>
      <c r="Z259" s="145"/>
    </row>
    <row r="260" customFormat="false" ht="13.5" hidden="false" customHeight="true" outlineLevel="0" collapsed="false">
      <c r="A260" s="154"/>
      <c r="B260" s="145"/>
      <c r="C260" s="145"/>
      <c r="D260" s="145"/>
      <c r="E260" s="145"/>
      <c r="F260" s="145"/>
      <c r="G260" s="145"/>
      <c r="H260" s="190"/>
      <c r="I260" s="191"/>
      <c r="J260" s="192"/>
      <c r="K260" s="193"/>
      <c r="L260" s="193"/>
      <c r="M260" s="190"/>
      <c r="N260" s="145"/>
      <c r="O260" s="145"/>
      <c r="P260" s="145"/>
      <c r="Q260" s="145"/>
      <c r="R260" s="145"/>
      <c r="S260" s="145"/>
      <c r="T260" s="145"/>
      <c r="U260" s="145"/>
      <c r="V260" s="145"/>
      <c r="W260" s="145"/>
      <c r="X260" s="145"/>
      <c r="Y260" s="145"/>
      <c r="Z260" s="145"/>
    </row>
    <row r="261" customFormat="false" ht="13.5" hidden="false" customHeight="true" outlineLevel="0" collapsed="false">
      <c r="A261" s="154"/>
      <c r="B261" s="145"/>
      <c r="C261" s="145"/>
      <c r="D261" s="145"/>
      <c r="E261" s="145"/>
      <c r="F261" s="145"/>
      <c r="G261" s="145"/>
      <c r="H261" s="190"/>
      <c r="I261" s="191"/>
      <c r="J261" s="192"/>
      <c r="K261" s="193"/>
      <c r="L261" s="193"/>
      <c r="M261" s="190"/>
      <c r="N261" s="145"/>
      <c r="O261" s="145"/>
      <c r="P261" s="145"/>
      <c r="Q261" s="145"/>
      <c r="R261" s="145"/>
      <c r="S261" s="145"/>
      <c r="T261" s="145"/>
      <c r="U261" s="145"/>
      <c r="V261" s="145"/>
      <c r="W261" s="145"/>
      <c r="X261" s="145"/>
      <c r="Y261" s="145"/>
      <c r="Z261" s="145"/>
    </row>
    <row r="262" customFormat="false" ht="13.5" hidden="false" customHeight="true" outlineLevel="0" collapsed="false">
      <c r="A262" s="154"/>
      <c r="B262" s="145"/>
      <c r="C262" s="145"/>
      <c r="D262" s="145"/>
      <c r="E262" s="145"/>
      <c r="F262" s="145"/>
      <c r="G262" s="145"/>
      <c r="H262" s="190"/>
      <c r="I262" s="191"/>
      <c r="J262" s="192"/>
      <c r="K262" s="193"/>
      <c r="L262" s="193"/>
      <c r="M262" s="190"/>
      <c r="N262" s="145"/>
      <c r="O262" s="145"/>
      <c r="P262" s="145"/>
      <c r="Q262" s="145"/>
      <c r="R262" s="145"/>
      <c r="S262" s="145"/>
      <c r="T262" s="145"/>
      <c r="U262" s="145"/>
      <c r="V262" s="145"/>
      <c r="W262" s="145"/>
      <c r="X262" s="145"/>
      <c r="Y262" s="145"/>
      <c r="Z262" s="145"/>
    </row>
    <row r="263" customFormat="false" ht="13.5" hidden="false" customHeight="true" outlineLevel="0" collapsed="false">
      <c r="A263" s="154"/>
      <c r="B263" s="145"/>
      <c r="C263" s="145"/>
      <c r="D263" s="145"/>
      <c r="E263" s="145"/>
      <c r="F263" s="145"/>
      <c r="G263" s="145"/>
      <c r="H263" s="190"/>
      <c r="I263" s="191"/>
      <c r="J263" s="192"/>
      <c r="K263" s="193"/>
      <c r="L263" s="193"/>
      <c r="M263" s="190"/>
      <c r="N263" s="145"/>
      <c r="O263" s="145"/>
      <c r="P263" s="145"/>
      <c r="Q263" s="145"/>
      <c r="R263" s="145"/>
      <c r="S263" s="145"/>
      <c r="T263" s="145"/>
      <c r="U263" s="145"/>
      <c r="V263" s="145"/>
      <c r="W263" s="145"/>
      <c r="X263" s="145"/>
      <c r="Y263" s="145"/>
      <c r="Z263" s="145"/>
    </row>
    <row r="264" customFormat="false" ht="13.5" hidden="false" customHeight="true" outlineLevel="0" collapsed="false">
      <c r="A264" s="154"/>
      <c r="B264" s="145"/>
      <c r="C264" s="145"/>
      <c r="D264" s="145"/>
      <c r="E264" s="145"/>
      <c r="F264" s="145"/>
      <c r="G264" s="145"/>
      <c r="H264" s="190"/>
      <c r="I264" s="191"/>
      <c r="J264" s="192"/>
      <c r="K264" s="193"/>
      <c r="L264" s="193"/>
      <c r="M264" s="190"/>
      <c r="N264" s="145"/>
      <c r="O264" s="145"/>
      <c r="P264" s="145"/>
      <c r="Q264" s="145"/>
      <c r="R264" s="145"/>
      <c r="S264" s="145"/>
      <c r="T264" s="145"/>
      <c r="U264" s="145"/>
      <c r="V264" s="145"/>
      <c r="W264" s="145"/>
      <c r="X264" s="145"/>
      <c r="Y264" s="145"/>
      <c r="Z264" s="145"/>
    </row>
    <row r="265" customFormat="false" ht="13.5" hidden="false" customHeight="true" outlineLevel="0" collapsed="false">
      <c r="A265" s="154"/>
      <c r="B265" s="145"/>
      <c r="C265" s="145"/>
      <c r="D265" s="145"/>
      <c r="E265" s="145"/>
      <c r="F265" s="145"/>
      <c r="G265" s="145"/>
      <c r="H265" s="190"/>
      <c r="I265" s="191"/>
      <c r="J265" s="192"/>
      <c r="K265" s="193"/>
      <c r="L265" s="193"/>
      <c r="M265" s="190"/>
      <c r="N265" s="145"/>
      <c r="O265" s="145"/>
      <c r="P265" s="145"/>
      <c r="Q265" s="145"/>
      <c r="R265" s="145"/>
      <c r="S265" s="145"/>
      <c r="T265" s="145"/>
      <c r="U265" s="145"/>
      <c r="V265" s="145"/>
      <c r="W265" s="145"/>
      <c r="X265" s="145"/>
      <c r="Y265" s="145"/>
      <c r="Z265" s="145"/>
    </row>
    <row r="266" customFormat="false" ht="13.5" hidden="false" customHeight="true" outlineLevel="0" collapsed="false">
      <c r="A266" s="154"/>
      <c r="B266" s="145"/>
      <c r="C266" s="145"/>
      <c r="D266" s="145"/>
      <c r="E266" s="145"/>
      <c r="F266" s="145"/>
      <c r="G266" s="145"/>
      <c r="H266" s="190"/>
      <c r="I266" s="191"/>
      <c r="J266" s="192"/>
      <c r="K266" s="193"/>
      <c r="L266" s="193"/>
      <c r="M266" s="190"/>
      <c r="N266" s="145"/>
      <c r="O266" s="145"/>
      <c r="P266" s="145"/>
      <c r="Q266" s="145"/>
      <c r="R266" s="145"/>
      <c r="S266" s="145"/>
      <c r="T266" s="145"/>
      <c r="U266" s="145"/>
      <c r="V266" s="145"/>
      <c r="W266" s="145"/>
      <c r="X266" s="145"/>
      <c r="Y266" s="145"/>
      <c r="Z266" s="145"/>
    </row>
    <row r="267" customFormat="false" ht="13.5" hidden="false" customHeight="true" outlineLevel="0" collapsed="false">
      <c r="A267" s="154"/>
      <c r="B267" s="145"/>
      <c r="C267" s="145"/>
      <c r="D267" s="145"/>
      <c r="E267" s="145"/>
      <c r="F267" s="145"/>
      <c r="G267" s="145"/>
      <c r="H267" s="190"/>
      <c r="I267" s="191"/>
      <c r="J267" s="192"/>
      <c r="K267" s="193"/>
      <c r="L267" s="193"/>
      <c r="M267" s="190"/>
      <c r="N267" s="145"/>
      <c r="O267" s="145"/>
      <c r="P267" s="145"/>
      <c r="Q267" s="145"/>
      <c r="R267" s="145"/>
      <c r="S267" s="145"/>
      <c r="T267" s="145"/>
      <c r="U267" s="145"/>
      <c r="V267" s="145"/>
      <c r="W267" s="145"/>
      <c r="X267" s="145"/>
      <c r="Y267" s="145"/>
      <c r="Z267" s="145"/>
    </row>
    <row r="268" customFormat="false" ht="13.5" hidden="false" customHeight="true" outlineLevel="0" collapsed="false">
      <c r="A268" s="154"/>
      <c r="B268" s="145"/>
      <c r="C268" s="145"/>
      <c r="D268" s="145"/>
      <c r="E268" s="145"/>
      <c r="F268" s="145"/>
      <c r="G268" s="145"/>
      <c r="H268" s="190"/>
      <c r="I268" s="191"/>
      <c r="J268" s="192"/>
      <c r="K268" s="193"/>
      <c r="L268" s="193"/>
      <c r="M268" s="190"/>
      <c r="N268" s="145"/>
      <c r="O268" s="145"/>
      <c r="P268" s="145"/>
      <c r="Q268" s="145"/>
      <c r="R268" s="145"/>
      <c r="S268" s="145"/>
      <c r="T268" s="145"/>
      <c r="U268" s="145"/>
      <c r="V268" s="145"/>
      <c r="W268" s="145"/>
      <c r="X268" s="145"/>
      <c r="Y268" s="145"/>
      <c r="Z268" s="145"/>
    </row>
    <row r="269" customFormat="false" ht="13.5" hidden="false" customHeight="true" outlineLevel="0" collapsed="false">
      <c r="A269" s="154"/>
      <c r="B269" s="145"/>
      <c r="C269" s="145"/>
      <c r="D269" s="145"/>
      <c r="E269" s="145"/>
      <c r="F269" s="145"/>
      <c r="G269" s="145"/>
      <c r="H269" s="190"/>
      <c r="I269" s="191"/>
      <c r="J269" s="192"/>
      <c r="K269" s="193"/>
      <c r="L269" s="193"/>
      <c r="M269" s="190"/>
      <c r="N269" s="145"/>
      <c r="O269" s="145"/>
      <c r="P269" s="145"/>
      <c r="Q269" s="145"/>
      <c r="R269" s="145"/>
      <c r="S269" s="145"/>
      <c r="T269" s="145"/>
      <c r="U269" s="145"/>
      <c r="V269" s="145"/>
      <c r="W269" s="145"/>
      <c r="X269" s="145"/>
      <c r="Y269" s="145"/>
      <c r="Z269" s="145"/>
    </row>
    <row r="270" customFormat="false" ht="13.5" hidden="false" customHeight="true" outlineLevel="0" collapsed="false">
      <c r="A270" s="154"/>
      <c r="B270" s="145"/>
      <c r="C270" s="145"/>
      <c r="D270" s="145"/>
      <c r="E270" s="145"/>
      <c r="F270" s="145"/>
      <c r="G270" s="145"/>
      <c r="H270" s="190"/>
      <c r="I270" s="191"/>
      <c r="J270" s="192"/>
      <c r="K270" s="193"/>
      <c r="L270" s="193"/>
      <c r="M270" s="190"/>
      <c r="N270" s="145"/>
      <c r="O270" s="145"/>
      <c r="P270" s="145"/>
      <c r="Q270" s="145"/>
      <c r="R270" s="145"/>
      <c r="S270" s="145"/>
      <c r="T270" s="145"/>
      <c r="U270" s="145"/>
      <c r="V270" s="145"/>
      <c r="W270" s="145"/>
      <c r="X270" s="145"/>
      <c r="Y270" s="145"/>
      <c r="Z270" s="145"/>
    </row>
    <row r="271" customFormat="false" ht="13.5" hidden="false" customHeight="true" outlineLevel="0" collapsed="false">
      <c r="A271" s="154"/>
      <c r="B271" s="145"/>
      <c r="C271" s="145"/>
      <c r="D271" s="145"/>
      <c r="E271" s="145"/>
      <c r="F271" s="145"/>
      <c r="G271" s="145"/>
      <c r="H271" s="190"/>
      <c r="I271" s="191"/>
      <c r="J271" s="192"/>
      <c r="K271" s="193"/>
      <c r="L271" s="193"/>
      <c r="M271" s="190"/>
      <c r="N271" s="145"/>
      <c r="O271" s="145"/>
      <c r="P271" s="145"/>
      <c r="Q271" s="145"/>
      <c r="R271" s="145"/>
      <c r="S271" s="145"/>
      <c r="T271" s="145"/>
      <c r="U271" s="145"/>
      <c r="V271" s="145"/>
      <c r="W271" s="145"/>
      <c r="X271" s="145"/>
      <c r="Y271" s="145"/>
      <c r="Z271" s="145"/>
    </row>
    <row r="272" customFormat="false" ht="13.5" hidden="false" customHeight="true" outlineLevel="0" collapsed="false">
      <c r="A272" s="154"/>
      <c r="B272" s="145"/>
      <c r="C272" s="145"/>
      <c r="D272" s="145"/>
      <c r="E272" s="145"/>
      <c r="F272" s="145"/>
      <c r="G272" s="145"/>
      <c r="H272" s="190"/>
      <c r="I272" s="191"/>
      <c r="J272" s="192"/>
      <c r="K272" s="193"/>
      <c r="L272" s="193"/>
      <c r="M272" s="190"/>
      <c r="N272" s="145"/>
      <c r="O272" s="145"/>
      <c r="P272" s="145"/>
      <c r="Q272" s="145"/>
      <c r="R272" s="145"/>
      <c r="S272" s="145"/>
      <c r="T272" s="145"/>
      <c r="U272" s="145"/>
      <c r="V272" s="145"/>
      <c r="W272" s="145"/>
      <c r="X272" s="145"/>
      <c r="Y272" s="145"/>
      <c r="Z272" s="145"/>
    </row>
    <row r="273" customFormat="false" ht="13.5" hidden="false" customHeight="true" outlineLevel="0" collapsed="false">
      <c r="A273" s="154"/>
      <c r="B273" s="145"/>
      <c r="C273" s="145"/>
      <c r="D273" s="145"/>
      <c r="E273" s="145"/>
      <c r="F273" s="145"/>
      <c r="G273" s="145"/>
      <c r="H273" s="190"/>
      <c r="I273" s="191"/>
      <c r="J273" s="192"/>
      <c r="K273" s="193"/>
      <c r="L273" s="193"/>
      <c r="M273" s="190"/>
      <c r="N273" s="145"/>
      <c r="O273" s="145"/>
      <c r="P273" s="145"/>
      <c r="Q273" s="145"/>
      <c r="R273" s="145"/>
      <c r="S273" s="145"/>
      <c r="T273" s="145"/>
      <c r="U273" s="145"/>
      <c r="V273" s="145"/>
      <c r="W273" s="145"/>
      <c r="X273" s="145"/>
      <c r="Y273" s="145"/>
      <c r="Z273" s="145"/>
    </row>
    <row r="274" customFormat="false" ht="13.5" hidden="false" customHeight="true" outlineLevel="0" collapsed="false">
      <c r="A274" s="154"/>
      <c r="B274" s="145"/>
      <c r="C274" s="145"/>
      <c r="D274" s="145"/>
      <c r="E274" s="145"/>
      <c r="F274" s="145"/>
      <c r="G274" s="145"/>
      <c r="H274" s="190"/>
      <c r="I274" s="191"/>
      <c r="J274" s="192"/>
      <c r="K274" s="193"/>
      <c r="L274" s="193"/>
      <c r="M274" s="190"/>
      <c r="N274" s="145"/>
      <c r="O274" s="145"/>
      <c r="P274" s="145"/>
      <c r="Q274" s="145"/>
      <c r="R274" s="145"/>
      <c r="S274" s="145"/>
      <c r="T274" s="145"/>
      <c r="U274" s="145"/>
      <c r="V274" s="145"/>
      <c r="W274" s="145"/>
      <c r="X274" s="145"/>
      <c r="Y274" s="145"/>
      <c r="Z274" s="145"/>
    </row>
    <row r="275" customFormat="false" ht="13.5" hidden="false" customHeight="true" outlineLevel="0" collapsed="false">
      <c r="A275" s="154"/>
      <c r="B275" s="145"/>
      <c r="C275" s="145"/>
      <c r="D275" s="145"/>
      <c r="E275" s="145"/>
      <c r="F275" s="145"/>
      <c r="G275" s="145"/>
      <c r="H275" s="190"/>
      <c r="I275" s="191"/>
      <c r="J275" s="192"/>
      <c r="K275" s="193"/>
      <c r="L275" s="193"/>
      <c r="M275" s="190"/>
      <c r="N275" s="145"/>
      <c r="O275" s="145"/>
      <c r="P275" s="145"/>
      <c r="Q275" s="145"/>
      <c r="R275" s="145"/>
      <c r="S275" s="145"/>
      <c r="T275" s="145"/>
      <c r="U275" s="145"/>
      <c r="V275" s="145"/>
      <c r="W275" s="145"/>
      <c r="X275" s="145"/>
      <c r="Y275" s="145"/>
      <c r="Z275" s="145"/>
    </row>
    <row r="276" customFormat="false" ht="13.5" hidden="false" customHeight="true" outlineLevel="0" collapsed="false">
      <c r="A276" s="154"/>
      <c r="B276" s="145"/>
      <c r="C276" s="145"/>
      <c r="D276" s="145"/>
      <c r="E276" s="145"/>
      <c r="F276" s="145"/>
      <c r="G276" s="145"/>
      <c r="H276" s="190"/>
      <c r="I276" s="191"/>
      <c r="J276" s="192"/>
      <c r="K276" s="193"/>
      <c r="L276" s="193"/>
      <c r="M276" s="190"/>
      <c r="N276" s="145"/>
      <c r="O276" s="145"/>
      <c r="P276" s="145"/>
      <c r="Q276" s="145"/>
      <c r="R276" s="145"/>
      <c r="S276" s="145"/>
      <c r="T276" s="145"/>
      <c r="U276" s="145"/>
      <c r="V276" s="145"/>
      <c r="W276" s="145"/>
      <c r="X276" s="145"/>
      <c r="Y276" s="145"/>
      <c r="Z276" s="145"/>
    </row>
    <row r="277" customFormat="false" ht="13.5" hidden="false" customHeight="true" outlineLevel="0" collapsed="false">
      <c r="A277" s="154"/>
      <c r="B277" s="145"/>
      <c r="C277" s="145"/>
      <c r="D277" s="145"/>
      <c r="E277" s="145"/>
      <c r="F277" s="145"/>
      <c r="G277" s="145"/>
      <c r="H277" s="190"/>
      <c r="I277" s="191"/>
      <c r="J277" s="192"/>
      <c r="K277" s="193"/>
      <c r="L277" s="193"/>
      <c r="M277" s="190"/>
      <c r="N277" s="145"/>
      <c r="O277" s="145"/>
      <c r="P277" s="145"/>
      <c r="Q277" s="145"/>
      <c r="R277" s="145"/>
      <c r="S277" s="145"/>
      <c r="T277" s="145"/>
      <c r="U277" s="145"/>
      <c r="V277" s="145"/>
      <c r="W277" s="145"/>
      <c r="X277" s="145"/>
      <c r="Y277" s="145"/>
      <c r="Z277" s="145"/>
    </row>
    <row r="278" customFormat="false" ht="13.5" hidden="false" customHeight="true" outlineLevel="0" collapsed="false">
      <c r="A278" s="154"/>
      <c r="B278" s="145"/>
      <c r="C278" s="145"/>
      <c r="D278" s="145"/>
      <c r="E278" s="145"/>
      <c r="F278" s="145"/>
      <c r="G278" s="145"/>
      <c r="H278" s="190"/>
      <c r="I278" s="191"/>
      <c r="J278" s="192"/>
      <c r="K278" s="193"/>
      <c r="L278" s="193"/>
      <c r="M278" s="190"/>
      <c r="N278" s="145"/>
      <c r="O278" s="145"/>
      <c r="P278" s="145"/>
      <c r="Q278" s="145"/>
      <c r="R278" s="145"/>
      <c r="S278" s="145"/>
      <c r="T278" s="145"/>
      <c r="U278" s="145"/>
      <c r="V278" s="145"/>
      <c r="W278" s="145"/>
      <c r="X278" s="145"/>
      <c r="Y278" s="145"/>
      <c r="Z278" s="145"/>
    </row>
    <row r="279" customFormat="false" ht="13.5" hidden="false" customHeight="true" outlineLevel="0" collapsed="false">
      <c r="A279" s="154"/>
      <c r="B279" s="145"/>
      <c r="C279" s="145"/>
      <c r="D279" s="145"/>
      <c r="E279" s="145"/>
      <c r="F279" s="145"/>
      <c r="G279" s="145"/>
      <c r="H279" s="190"/>
      <c r="I279" s="191"/>
      <c r="J279" s="192"/>
      <c r="K279" s="193"/>
      <c r="L279" s="193"/>
      <c r="M279" s="190"/>
      <c r="N279" s="145"/>
      <c r="O279" s="145"/>
      <c r="P279" s="145"/>
      <c r="Q279" s="145"/>
      <c r="R279" s="145"/>
      <c r="S279" s="145"/>
      <c r="T279" s="145"/>
      <c r="U279" s="145"/>
      <c r="V279" s="145"/>
      <c r="W279" s="145"/>
      <c r="X279" s="145"/>
      <c r="Y279" s="145"/>
      <c r="Z279" s="145"/>
    </row>
    <row r="280" customFormat="false" ht="13.5" hidden="false" customHeight="true" outlineLevel="0" collapsed="false">
      <c r="A280" s="154"/>
      <c r="B280" s="145"/>
      <c r="C280" s="145"/>
      <c r="D280" s="145"/>
      <c r="E280" s="145"/>
      <c r="F280" s="145"/>
      <c r="G280" s="145"/>
      <c r="H280" s="190"/>
      <c r="I280" s="191"/>
      <c r="J280" s="192"/>
      <c r="K280" s="193"/>
      <c r="L280" s="193"/>
      <c r="M280" s="190"/>
      <c r="N280" s="145"/>
      <c r="O280" s="145"/>
      <c r="P280" s="145"/>
      <c r="Q280" s="145"/>
      <c r="R280" s="145"/>
      <c r="S280" s="145"/>
      <c r="T280" s="145"/>
      <c r="U280" s="145"/>
      <c r="V280" s="145"/>
      <c r="W280" s="145"/>
      <c r="X280" s="145"/>
      <c r="Y280" s="145"/>
      <c r="Z280" s="145"/>
    </row>
    <row r="281" customFormat="false" ht="13.5" hidden="false" customHeight="true" outlineLevel="0" collapsed="false">
      <c r="A281" s="154"/>
      <c r="B281" s="145"/>
      <c r="C281" s="145"/>
      <c r="D281" s="145"/>
      <c r="E281" s="145"/>
      <c r="F281" s="145"/>
      <c r="G281" s="145"/>
      <c r="H281" s="190"/>
      <c r="I281" s="191"/>
      <c r="J281" s="192"/>
      <c r="K281" s="193"/>
      <c r="L281" s="193"/>
      <c r="M281" s="190"/>
      <c r="N281" s="145"/>
      <c r="O281" s="145"/>
      <c r="P281" s="145"/>
      <c r="Q281" s="145"/>
      <c r="R281" s="145"/>
      <c r="S281" s="145"/>
      <c r="T281" s="145"/>
      <c r="U281" s="145"/>
      <c r="V281" s="145"/>
      <c r="W281" s="145"/>
      <c r="X281" s="145"/>
      <c r="Y281" s="145"/>
      <c r="Z281" s="145"/>
    </row>
    <row r="282" customFormat="false" ht="13.5" hidden="false" customHeight="true" outlineLevel="0" collapsed="false">
      <c r="A282" s="154"/>
      <c r="B282" s="145"/>
      <c r="C282" s="145"/>
      <c r="D282" s="145"/>
      <c r="E282" s="145"/>
      <c r="F282" s="145"/>
      <c r="G282" s="145"/>
      <c r="H282" s="190"/>
      <c r="I282" s="191"/>
      <c r="J282" s="192"/>
      <c r="K282" s="193"/>
      <c r="L282" s="193"/>
      <c r="M282" s="190"/>
      <c r="N282" s="145"/>
      <c r="O282" s="145"/>
      <c r="P282" s="145"/>
      <c r="Q282" s="145"/>
      <c r="R282" s="145"/>
      <c r="S282" s="145"/>
      <c r="T282" s="145"/>
      <c r="U282" s="145"/>
      <c r="V282" s="145"/>
      <c r="W282" s="145"/>
      <c r="X282" s="145"/>
      <c r="Y282" s="145"/>
      <c r="Z282" s="145"/>
    </row>
    <row r="283" customFormat="false" ht="13.5" hidden="false" customHeight="true" outlineLevel="0" collapsed="false">
      <c r="A283" s="154"/>
      <c r="B283" s="145"/>
      <c r="C283" s="145"/>
      <c r="D283" s="145"/>
      <c r="E283" s="145"/>
      <c r="F283" s="145"/>
      <c r="G283" s="145"/>
      <c r="H283" s="190"/>
      <c r="I283" s="191"/>
      <c r="J283" s="192"/>
      <c r="K283" s="193"/>
      <c r="L283" s="193"/>
      <c r="M283" s="190"/>
      <c r="N283" s="145"/>
      <c r="O283" s="145"/>
      <c r="P283" s="145"/>
      <c r="Q283" s="145"/>
      <c r="R283" s="145"/>
      <c r="S283" s="145"/>
      <c r="T283" s="145"/>
      <c r="U283" s="145"/>
      <c r="V283" s="145"/>
      <c r="W283" s="145"/>
      <c r="X283" s="145"/>
      <c r="Y283" s="145"/>
      <c r="Z283" s="145"/>
    </row>
    <row r="284" customFormat="false" ht="13.5" hidden="false" customHeight="true" outlineLevel="0" collapsed="false">
      <c r="A284" s="154"/>
      <c r="B284" s="145"/>
      <c r="C284" s="145"/>
      <c r="D284" s="145"/>
      <c r="E284" s="145"/>
      <c r="F284" s="145"/>
      <c r="G284" s="145"/>
      <c r="H284" s="190"/>
      <c r="I284" s="191"/>
      <c r="J284" s="192"/>
      <c r="K284" s="193"/>
      <c r="L284" s="193"/>
      <c r="M284" s="190"/>
      <c r="N284" s="145"/>
      <c r="O284" s="145"/>
      <c r="P284" s="145"/>
      <c r="Q284" s="145"/>
      <c r="R284" s="145"/>
      <c r="S284" s="145"/>
      <c r="T284" s="145"/>
      <c r="U284" s="145"/>
      <c r="V284" s="145"/>
      <c r="W284" s="145"/>
      <c r="X284" s="145"/>
      <c r="Y284" s="145"/>
      <c r="Z284" s="145"/>
    </row>
    <row r="285" customFormat="false" ht="13.5" hidden="false" customHeight="true" outlineLevel="0" collapsed="false">
      <c r="A285" s="154"/>
      <c r="B285" s="145"/>
      <c r="C285" s="145"/>
      <c r="D285" s="145"/>
      <c r="E285" s="145"/>
      <c r="F285" s="145"/>
      <c r="G285" s="145"/>
      <c r="H285" s="190"/>
      <c r="I285" s="191"/>
      <c r="J285" s="192"/>
      <c r="K285" s="193"/>
      <c r="L285" s="193"/>
      <c r="M285" s="190"/>
      <c r="N285" s="145"/>
      <c r="O285" s="145"/>
      <c r="P285" s="145"/>
      <c r="Q285" s="145"/>
      <c r="R285" s="145"/>
      <c r="S285" s="145"/>
      <c r="T285" s="145"/>
      <c r="U285" s="145"/>
      <c r="V285" s="145"/>
      <c r="W285" s="145"/>
      <c r="X285" s="145"/>
      <c r="Y285" s="145"/>
      <c r="Z285" s="145"/>
    </row>
    <row r="286" customFormat="false" ht="13.5" hidden="false" customHeight="true" outlineLevel="0" collapsed="false">
      <c r="A286" s="154"/>
      <c r="B286" s="145"/>
      <c r="C286" s="145"/>
      <c r="D286" s="145"/>
      <c r="E286" s="145"/>
      <c r="F286" s="145"/>
      <c r="G286" s="145"/>
      <c r="H286" s="190"/>
      <c r="I286" s="191"/>
      <c r="J286" s="192"/>
      <c r="K286" s="193"/>
      <c r="L286" s="193"/>
      <c r="M286" s="190"/>
      <c r="N286" s="145"/>
      <c r="O286" s="145"/>
      <c r="P286" s="145"/>
      <c r="Q286" s="145"/>
      <c r="R286" s="145"/>
      <c r="S286" s="145"/>
      <c r="T286" s="145"/>
      <c r="U286" s="145"/>
      <c r="V286" s="145"/>
      <c r="W286" s="145"/>
      <c r="X286" s="145"/>
      <c r="Y286" s="145"/>
      <c r="Z286" s="145"/>
    </row>
    <row r="287" customFormat="false" ht="13.5" hidden="false" customHeight="true" outlineLevel="0" collapsed="false">
      <c r="A287" s="154"/>
      <c r="B287" s="145"/>
      <c r="C287" s="145"/>
      <c r="D287" s="145"/>
      <c r="E287" s="145"/>
      <c r="F287" s="145"/>
      <c r="G287" s="145"/>
      <c r="H287" s="190"/>
      <c r="I287" s="191"/>
      <c r="J287" s="192"/>
      <c r="K287" s="193"/>
      <c r="L287" s="193"/>
      <c r="M287" s="190"/>
      <c r="N287" s="145"/>
      <c r="O287" s="145"/>
      <c r="P287" s="145"/>
      <c r="Q287" s="145"/>
      <c r="R287" s="145"/>
      <c r="S287" s="145"/>
      <c r="T287" s="145"/>
      <c r="U287" s="145"/>
      <c r="V287" s="145"/>
      <c r="W287" s="145"/>
      <c r="X287" s="145"/>
      <c r="Y287" s="145"/>
      <c r="Z287" s="145"/>
    </row>
    <row r="288" customFormat="false" ht="13.5" hidden="false" customHeight="true" outlineLevel="0" collapsed="false">
      <c r="A288" s="154"/>
      <c r="B288" s="145"/>
      <c r="C288" s="145"/>
      <c r="D288" s="145"/>
      <c r="E288" s="145"/>
      <c r="F288" s="145"/>
      <c r="G288" s="145"/>
      <c r="H288" s="190"/>
      <c r="I288" s="191"/>
      <c r="J288" s="192"/>
      <c r="K288" s="193"/>
      <c r="L288" s="193"/>
      <c r="M288" s="190"/>
      <c r="N288" s="145"/>
      <c r="O288" s="145"/>
      <c r="P288" s="145"/>
      <c r="Q288" s="145"/>
      <c r="R288" s="145"/>
      <c r="S288" s="145"/>
      <c r="T288" s="145"/>
      <c r="U288" s="145"/>
      <c r="V288" s="145"/>
      <c r="W288" s="145"/>
      <c r="X288" s="145"/>
      <c r="Y288" s="145"/>
      <c r="Z288" s="145"/>
    </row>
    <row r="289" customFormat="false" ht="13.5" hidden="false" customHeight="true" outlineLevel="0" collapsed="false">
      <c r="A289" s="154"/>
      <c r="B289" s="145"/>
      <c r="C289" s="145"/>
      <c r="D289" s="145"/>
      <c r="E289" s="145"/>
      <c r="F289" s="145"/>
      <c r="G289" s="145"/>
      <c r="H289" s="190"/>
      <c r="I289" s="191"/>
      <c r="J289" s="192"/>
      <c r="K289" s="193"/>
      <c r="L289" s="193"/>
      <c r="M289" s="190"/>
      <c r="N289" s="145"/>
      <c r="O289" s="145"/>
      <c r="P289" s="145"/>
      <c r="Q289" s="145"/>
      <c r="R289" s="145"/>
      <c r="S289" s="145"/>
      <c r="T289" s="145"/>
      <c r="U289" s="145"/>
      <c r="V289" s="145"/>
      <c r="W289" s="145"/>
      <c r="X289" s="145"/>
      <c r="Y289" s="145"/>
      <c r="Z289" s="145"/>
    </row>
    <row r="290" customFormat="false" ht="13.5" hidden="false" customHeight="true" outlineLevel="0" collapsed="false">
      <c r="A290" s="154"/>
      <c r="B290" s="145"/>
      <c r="C290" s="145"/>
      <c r="D290" s="145"/>
      <c r="E290" s="145"/>
      <c r="F290" s="145"/>
      <c r="G290" s="145"/>
      <c r="H290" s="190"/>
      <c r="I290" s="191"/>
      <c r="J290" s="192"/>
      <c r="K290" s="193"/>
      <c r="L290" s="193"/>
      <c r="M290" s="190"/>
      <c r="N290" s="145"/>
      <c r="O290" s="145"/>
      <c r="P290" s="145"/>
      <c r="Q290" s="145"/>
      <c r="R290" s="145"/>
      <c r="S290" s="145"/>
      <c r="T290" s="145"/>
      <c r="U290" s="145"/>
      <c r="V290" s="145"/>
      <c r="W290" s="145"/>
      <c r="X290" s="145"/>
      <c r="Y290" s="145"/>
      <c r="Z290" s="145"/>
    </row>
    <row r="291" customFormat="false" ht="13.5" hidden="false" customHeight="true" outlineLevel="0" collapsed="false">
      <c r="A291" s="154"/>
      <c r="B291" s="145"/>
      <c r="C291" s="145"/>
      <c r="D291" s="145"/>
      <c r="E291" s="145"/>
      <c r="F291" s="145"/>
      <c r="G291" s="145"/>
      <c r="H291" s="190"/>
      <c r="I291" s="191"/>
      <c r="J291" s="192"/>
      <c r="K291" s="193"/>
      <c r="L291" s="193"/>
      <c r="M291" s="190"/>
      <c r="N291" s="145"/>
      <c r="O291" s="145"/>
      <c r="P291" s="145"/>
      <c r="Q291" s="145"/>
      <c r="R291" s="145"/>
      <c r="S291" s="145"/>
      <c r="T291" s="145"/>
      <c r="U291" s="145"/>
      <c r="V291" s="145"/>
      <c r="W291" s="145"/>
      <c r="X291" s="145"/>
      <c r="Y291" s="145"/>
      <c r="Z291" s="145"/>
    </row>
    <row r="292" customFormat="false" ht="13.5" hidden="false" customHeight="true" outlineLevel="0" collapsed="false">
      <c r="A292" s="154"/>
      <c r="B292" s="145"/>
      <c r="C292" s="145"/>
      <c r="D292" s="145"/>
      <c r="E292" s="145"/>
      <c r="F292" s="145"/>
      <c r="G292" s="145"/>
      <c r="H292" s="190"/>
      <c r="I292" s="191"/>
      <c r="J292" s="192"/>
      <c r="K292" s="193"/>
      <c r="L292" s="193"/>
      <c r="M292" s="190"/>
      <c r="N292" s="145"/>
      <c r="O292" s="145"/>
      <c r="P292" s="145"/>
      <c r="Q292" s="145"/>
      <c r="R292" s="145"/>
      <c r="S292" s="145"/>
      <c r="T292" s="145"/>
      <c r="U292" s="145"/>
      <c r="V292" s="145"/>
      <c r="W292" s="145"/>
      <c r="X292" s="145"/>
      <c r="Y292" s="145"/>
      <c r="Z292" s="145"/>
    </row>
    <row r="293" customFormat="false" ht="13.5" hidden="false" customHeight="true" outlineLevel="0" collapsed="false">
      <c r="A293" s="154"/>
      <c r="B293" s="145"/>
      <c r="C293" s="145"/>
      <c r="D293" s="145"/>
      <c r="E293" s="145"/>
      <c r="F293" s="145"/>
      <c r="G293" s="145"/>
      <c r="H293" s="190"/>
      <c r="I293" s="191"/>
      <c r="J293" s="192"/>
      <c r="K293" s="193"/>
      <c r="L293" s="193"/>
      <c r="M293" s="190"/>
      <c r="N293" s="145"/>
      <c r="O293" s="145"/>
      <c r="P293" s="145"/>
      <c r="Q293" s="145"/>
      <c r="R293" s="145"/>
      <c r="S293" s="145"/>
      <c r="T293" s="145"/>
      <c r="U293" s="145"/>
      <c r="V293" s="145"/>
      <c r="W293" s="145"/>
      <c r="X293" s="145"/>
      <c r="Y293" s="145"/>
      <c r="Z293" s="145"/>
    </row>
    <row r="294" customFormat="false" ht="13.5" hidden="false" customHeight="true" outlineLevel="0" collapsed="false">
      <c r="A294" s="154"/>
      <c r="B294" s="145"/>
      <c r="C294" s="145"/>
      <c r="D294" s="145"/>
      <c r="E294" s="145"/>
      <c r="F294" s="145"/>
      <c r="G294" s="145"/>
      <c r="H294" s="190"/>
      <c r="I294" s="191"/>
      <c r="J294" s="192"/>
      <c r="K294" s="193"/>
      <c r="L294" s="193"/>
      <c r="M294" s="190"/>
      <c r="N294" s="145"/>
      <c r="O294" s="145"/>
      <c r="P294" s="145"/>
      <c r="Q294" s="145"/>
      <c r="R294" s="145"/>
      <c r="S294" s="145"/>
      <c r="T294" s="145"/>
      <c r="U294" s="145"/>
      <c r="V294" s="145"/>
      <c r="W294" s="145"/>
      <c r="X294" s="145"/>
      <c r="Y294" s="145"/>
      <c r="Z294" s="145"/>
    </row>
    <row r="295" customFormat="false" ht="13.5" hidden="false" customHeight="true" outlineLevel="0" collapsed="false">
      <c r="A295" s="154"/>
      <c r="B295" s="145"/>
      <c r="C295" s="145"/>
      <c r="D295" s="145"/>
      <c r="E295" s="145"/>
      <c r="F295" s="145"/>
      <c r="G295" s="145"/>
      <c r="H295" s="190"/>
      <c r="I295" s="191"/>
      <c r="J295" s="192"/>
      <c r="K295" s="193"/>
      <c r="L295" s="193"/>
      <c r="M295" s="190"/>
      <c r="N295" s="145"/>
      <c r="O295" s="145"/>
      <c r="P295" s="145"/>
      <c r="Q295" s="145"/>
      <c r="R295" s="145"/>
      <c r="S295" s="145"/>
      <c r="T295" s="145"/>
      <c r="U295" s="145"/>
      <c r="V295" s="145"/>
      <c r="W295" s="145"/>
      <c r="X295" s="145"/>
      <c r="Y295" s="145"/>
      <c r="Z295" s="145"/>
    </row>
    <row r="296" customFormat="false" ht="13.5" hidden="false" customHeight="true" outlineLevel="0" collapsed="false">
      <c r="A296" s="154"/>
      <c r="B296" s="145"/>
      <c r="C296" s="145"/>
      <c r="D296" s="145"/>
      <c r="E296" s="145"/>
      <c r="F296" s="145"/>
      <c r="G296" s="145"/>
      <c r="H296" s="190"/>
      <c r="I296" s="191"/>
      <c r="J296" s="192"/>
      <c r="K296" s="193"/>
      <c r="L296" s="193"/>
      <c r="M296" s="190"/>
      <c r="N296" s="145"/>
      <c r="O296" s="145"/>
      <c r="P296" s="145"/>
      <c r="Q296" s="145"/>
      <c r="R296" s="145"/>
      <c r="S296" s="145"/>
      <c r="T296" s="145"/>
      <c r="U296" s="145"/>
      <c r="V296" s="145"/>
      <c r="W296" s="145"/>
      <c r="X296" s="145"/>
      <c r="Y296" s="145"/>
      <c r="Z296" s="145"/>
    </row>
    <row r="297" customFormat="false" ht="13.5" hidden="false" customHeight="true" outlineLevel="0" collapsed="false">
      <c r="A297" s="154"/>
      <c r="B297" s="145"/>
      <c r="C297" s="145"/>
      <c r="D297" s="145"/>
      <c r="E297" s="145"/>
      <c r="F297" s="145"/>
      <c r="G297" s="145"/>
      <c r="H297" s="190"/>
      <c r="I297" s="191"/>
      <c r="J297" s="192"/>
      <c r="K297" s="193"/>
      <c r="L297" s="193"/>
      <c r="M297" s="190"/>
      <c r="N297" s="145"/>
      <c r="O297" s="145"/>
      <c r="P297" s="145"/>
      <c r="Q297" s="145"/>
      <c r="R297" s="145"/>
      <c r="S297" s="145"/>
      <c r="T297" s="145"/>
      <c r="U297" s="145"/>
      <c r="V297" s="145"/>
      <c r="W297" s="145"/>
      <c r="X297" s="145"/>
      <c r="Y297" s="145"/>
      <c r="Z297" s="145"/>
    </row>
    <row r="298" customFormat="false" ht="13.5" hidden="false" customHeight="true" outlineLevel="0" collapsed="false">
      <c r="A298" s="154"/>
      <c r="B298" s="145"/>
      <c r="C298" s="145"/>
      <c r="D298" s="145"/>
      <c r="E298" s="145"/>
      <c r="F298" s="145"/>
      <c r="G298" s="145"/>
      <c r="H298" s="190"/>
      <c r="I298" s="191"/>
      <c r="J298" s="192"/>
      <c r="K298" s="193"/>
      <c r="L298" s="193"/>
      <c r="M298" s="190"/>
      <c r="N298" s="145"/>
      <c r="O298" s="145"/>
      <c r="P298" s="145"/>
      <c r="Q298" s="145"/>
      <c r="R298" s="145"/>
      <c r="S298" s="145"/>
      <c r="T298" s="145"/>
      <c r="U298" s="145"/>
      <c r="V298" s="145"/>
      <c r="W298" s="145"/>
      <c r="X298" s="145"/>
      <c r="Y298" s="145"/>
      <c r="Z298" s="145"/>
    </row>
    <row r="299" customFormat="false" ht="13.5" hidden="false" customHeight="true" outlineLevel="0" collapsed="false">
      <c r="A299" s="154"/>
      <c r="B299" s="145"/>
      <c r="C299" s="145"/>
      <c r="D299" s="145"/>
      <c r="E299" s="145"/>
      <c r="F299" s="145"/>
      <c r="G299" s="145"/>
      <c r="H299" s="190"/>
      <c r="I299" s="191"/>
      <c r="J299" s="192"/>
      <c r="K299" s="193"/>
      <c r="L299" s="193"/>
      <c r="M299" s="190"/>
      <c r="N299" s="145"/>
      <c r="O299" s="145"/>
      <c r="P299" s="145"/>
      <c r="Q299" s="145"/>
      <c r="R299" s="145"/>
      <c r="S299" s="145"/>
      <c r="T299" s="145"/>
      <c r="U299" s="145"/>
      <c r="V299" s="145"/>
      <c r="W299" s="145"/>
      <c r="X299" s="145"/>
      <c r="Y299" s="145"/>
      <c r="Z299" s="145"/>
    </row>
    <row r="300" customFormat="false" ht="13.5" hidden="false" customHeight="true" outlineLevel="0" collapsed="false">
      <c r="A300" s="154"/>
      <c r="B300" s="145"/>
      <c r="C300" s="145"/>
      <c r="D300" s="145"/>
      <c r="E300" s="145"/>
      <c r="F300" s="145"/>
      <c r="G300" s="145"/>
      <c r="H300" s="190"/>
      <c r="I300" s="191"/>
      <c r="J300" s="192"/>
      <c r="K300" s="193"/>
      <c r="L300" s="193"/>
      <c r="M300" s="190"/>
      <c r="N300" s="145"/>
      <c r="O300" s="145"/>
      <c r="P300" s="145"/>
      <c r="Q300" s="145"/>
      <c r="R300" s="145"/>
      <c r="S300" s="145"/>
      <c r="T300" s="145"/>
      <c r="U300" s="145"/>
      <c r="V300" s="145"/>
      <c r="W300" s="145"/>
      <c r="X300" s="145"/>
      <c r="Y300" s="145"/>
      <c r="Z300" s="145"/>
    </row>
    <row r="301" customFormat="false" ht="13.5" hidden="false" customHeight="true" outlineLevel="0" collapsed="false">
      <c r="A301" s="154"/>
      <c r="B301" s="145"/>
      <c r="C301" s="145"/>
      <c r="D301" s="145"/>
      <c r="E301" s="145"/>
      <c r="F301" s="145"/>
      <c r="G301" s="145"/>
      <c r="H301" s="190"/>
      <c r="I301" s="191"/>
      <c r="J301" s="192"/>
      <c r="K301" s="193"/>
      <c r="L301" s="193"/>
      <c r="M301" s="190"/>
      <c r="N301" s="145"/>
      <c r="O301" s="145"/>
      <c r="P301" s="145"/>
      <c r="Q301" s="145"/>
      <c r="R301" s="145"/>
      <c r="S301" s="145"/>
      <c r="T301" s="145"/>
      <c r="U301" s="145"/>
      <c r="V301" s="145"/>
      <c r="W301" s="145"/>
      <c r="X301" s="145"/>
      <c r="Y301" s="145"/>
      <c r="Z301" s="145"/>
    </row>
    <row r="302" customFormat="false" ht="13.5" hidden="false" customHeight="true" outlineLevel="0" collapsed="false">
      <c r="A302" s="154"/>
      <c r="B302" s="145"/>
      <c r="C302" s="145"/>
      <c r="D302" s="145"/>
      <c r="E302" s="145"/>
      <c r="F302" s="145"/>
      <c r="G302" s="145"/>
      <c r="H302" s="190"/>
      <c r="I302" s="191"/>
      <c r="J302" s="192"/>
      <c r="K302" s="193"/>
      <c r="L302" s="193"/>
      <c r="M302" s="190"/>
      <c r="N302" s="145"/>
      <c r="O302" s="145"/>
      <c r="P302" s="145"/>
      <c r="Q302" s="145"/>
      <c r="R302" s="145"/>
      <c r="S302" s="145"/>
      <c r="T302" s="145"/>
      <c r="U302" s="145"/>
      <c r="V302" s="145"/>
      <c r="W302" s="145"/>
      <c r="X302" s="145"/>
      <c r="Y302" s="145"/>
      <c r="Z302" s="145"/>
    </row>
    <row r="303" customFormat="false" ht="13.5" hidden="false" customHeight="true" outlineLevel="0" collapsed="false">
      <c r="A303" s="154"/>
      <c r="B303" s="145"/>
      <c r="C303" s="145"/>
      <c r="D303" s="145"/>
      <c r="E303" s="145"/>
      <c r="F303" s="145"/>
      <c r="G303" s="145"/>
      <c r="H303" s="190"/>
      <c r="I303" s="191"/>
      <c r="J303" s="192"/>
      <c r="K303" s="193"/>
      <c r="L303" s="193"/>
      <c r="M303" s="190"/>
      <c r="N303" s="145"/>
      <c r="O303" s="145"/>
      <c r="P303" s="145"/>
      <c r="Q303" s="145"/>
      <c r="R303" s="145"/>
      <c r="S303" s="145"/>
      <c r="T303" s="145"/>
      <c r="U303" s="145"/>
      <c r="V303" s="145"/>
      <c r="W303" s="145"/>
      <c r="X303" s="145"/>
      <c r="Y303" s="145"/>
      <c r="Z303" s="145"/>
    </row>
    <row r="304" customFormat="false" ht="13.5" hidden="false" customHeight="true" outlineLevel="0" collapsed="false">
      <c r="A304" s="154"/>
      <c r="B304" s="145"/>
      <c r="C304" s="145"/>
      <c r="D304" s="145"/>
      <c r="E304" s="145"/>
      <c r="F304" s="145"/>
      <c r="G304" s="145"/>
      <c r="H304" s="190"/>
      <c r="I304" s="191"/>
      <c r="J304" s="192"/>
      <c r="K304" s="193"/>
      <c r="L304" s="193"/>
      <c r="M304" s="190"/>
      <c r="N304" s="145"/>
      <c r="O304" s="145"/>
      <c r="P304" s="145"/>
      <c r="Q304" s="145"/>
      <c r="R304" s="145"/>
      <c r="S304" s="145"/>
      <c r="T304" s="145"/>
      <c r="U304" s="145"/>
      <c r="V304" s="145"/>
      <c r="W304" s="145"/>
      <c r="X304" s="145"/>
      <c r="Y304" s="145"/>
      <c r="Z304" s="145"/>
    </row>
    <row r="305" customFormat="false" ht="13.5" hidden="false" customHeight="true" outlineLevel="0" collapsed="false">
      <c r="A305" s="154"/>
      <c r="B305" s="145"/>
      <c r="C305" s="145"/>
      <c r="D305" s="145"/>
      <c r="E305" s="145"/>
      <c r="F305" s="145"/>
      <c r="G305" s="145"/>
      <c r="H305" s="190"/>
      <c r="I305" s="191"/>
      <c r="J305" s="192"/>
      <c r="K305" s="193"/>
      <c r="L305" s="193"/>
      <c r="M305" s="190"/>
      <c r="N305" s="145"/>
      <c r="O305" s="145"/>
      <c r="P305" s="145"/>
      <c r="Q305" s="145"/>
      <c r="R305" s="145"/>
      <c r="S305" s="145"/>
      <c r="T305" s="145"/>
      <c r="U305" s="145"/>
      <c r="V305" s="145"/>
      <c r="W305" s="145"/>
      <c r="X305" s="145"/>
      <c r="Y305" s="145"/>
      <c r="Z305" s="145"/>
    </row>
    <row r="306" customFormat="false" ht="13.5" hidden="false" customHeight="true" outlineLevel="0" collapsed="false">
      <c r="A306" s="154"/>
      <c r="B306" s="145"/>
      <c r="C306" s="145"/>
      <c r="D306" s="145"/>
      <c r="E306" s="145"/>
      <c r="F306" s="145"/>
      <c r="G306" s="145"/>
      <c r="H306" s="190"/>
      <c r="I306" s="191"/>
      <c r="J306" s="192"/>
      <c r="K306" s="193"/>
      <c r="L306" s="193"/>
      <c r="M306" s="190"/>
      <c r="N306" s="145"/>
      <c r="O306" s="145"/>
      <c r="P306" s="145"/>
      <c r="Q306" s="145"/>
      <c r="R306" s="145"/>
      <c r="S306" s="145"/>
      <c r="T306" s="145"/>
      <c r="U306" s="145"/>
      <c r="V306" s="145"/>
      <c r="W306" s="145"/>
      <c r="X306" s="145"/>
      <c r="Y306" s="145"/>
      <c r="Z306" s="145"/>
    </row>
    <row r="307" customFormat="false" ht="13.5" hidden="false" customHeight="true" outlineLevel="0" collapsed="false">
      <c r="A307" s="154"/>
      <c r="B307" s="145"/>
      <c r="C307" s="145"/>
      <c r="D307" s="145"/>
      <c r="E307" s="145"/>
      <c r="F307" s="145"/>
      <c r="G307" s="145"/>
      <c r="H307" s="190"/>
      <c r="I307" s="191"/>
      <c r="J307" s="192"/>
      <c r="K307" s="193"/>
      <c r="L307" s="193"/>
      <c r="M307" s="190"/>
      <c r="N307" s="145"/>
      <c r="O307" s="145"/>
      <c r="P307" s="145"/>
      <c r="Q307" s="145"/>
      <c r="R307" s="145"/>
      <c r="S307" s="145"/>
      <c r="T307" s="145"/>
      <c r="U307" s="145"/>
      <c r="V307" s="145"/>
      <c r="W307" s="145"/>
      <c r="X307" s="145"/>
      <c r="Y307" s="145"/>
      <c r="Z307" s="145"/>
    </row>
    <row r="308" customFormat="false" ht="13.5" hidden="false" customHeight="true" outlineLevel="0" collapsed="false">
      <c r="A308" s="154"/>
      <c r="B308" s="145"/>
      <c r="C308" s="145"/>
      <c r="D308" s="145"/>
      <c r="E308" s="145"/>
      <c r="F308" s="145"/>
      <c r="G308" s="145"/>
      <c r="H308" s="190"/>
      <c r="I308" s="191"/>
      <c r="J308" s="192"/>
      <c r="K308" s="193"/>
      <c r="L308" s="193"/>
      <c r="M308" s="190"/>
      <c r="N308" s="145"/>
      <c r="O308" s="145"/>
      <c r="P308" s="145"/>
      <c r="Q308" s="145"/>
      <c r="R308" s="145"/>
      <c r="S308" s="145"/>
      <c r="T308" s="145"/>
      <c r="U308" s="145"/>
      <c r="V308" s="145"/>
      <c r="W308" s="145"/>
      <c r="X308" s="145"/>
      <c r="Y308" s="145"/>
      <c r="Z308" s="145"/>
    </row>
    <row r="309" customFormat="false" ht="13.5" hidden="false" customHeight="true" outlineLevel="0" collapsed="false">
      <c r="A309" s="154"/>
      <c r="B309" s="145"/>
      <c r="C309" s="145"/>
      <c r="D309" s="145"/>
      <c r="E309" s="145"/>
      <c r="F309" s="145"/>
      <c r="G309" s="145"/>
      <c r="H309" s="190"/>
      <c r="I309" s="191"/>
      <c r="J309" s="192"/>
      <c r="K309" s="193"/>
      <c r="L309" s="193"/>
      <c r="M309" s="190"/>
      <c r="N309" s="145"/>
      <c r="O309" s="145"/>
      <c r="P309" s="145"/>
      <c r="Q309" s="145"/>
      <c r="R309" s="145"/>
      <c r="S309" s="145"/>
      <c r="T309" s="145"/>
      <c r="U309" s="145"/>
      <c r="V309" s="145"/>
      <c r="W309" s="145"/>
      <c r="X309" s="145"/>
      <c r="Y309" s="145"/>
      <c r="Z309" s="145"/>
    </row>
    <row r="310" customFormat="false" ht="13.5" hidden="false" customHeight="true" outlineLevel="0" collapsed="false">
      <c r="A310" s="154"/>
      <c r="B310" s="145"/>
      <c r="C310" s="145"/>
      <c r="D310" s="145"/>
      <c r="E310" s="145"/>
      <c r="F310" s="145"/>
      <c r="G310" s="145"/>
      <c r="H310" s="190"/>
      <c r="I310" s="191"/>
      <c r="J310" s="192"/>
      <c r="K310" s="193"/>
      <c r="L310" s="193"/>
      <c r="M310" s="190"/>
      <c r="N310" s="145"/>
      <c r="O310" s="145"/>
      <c r="P310" s="145"/>
      <c r="Q310" s="145"/>
      <c r="R310" s="145"/>
      <c r="S310" s="145"/>
      <c r="T310" s="145"/>
      <c r="U310" s="145"/>
      <c r="V310" s="145"/>
      <c r="W310" s="145"/>
      <c r="X310" s="145"/>
      <c r="Y310" s="145"/>
      <c r="Z310" s="145"/>
    </row>
    <row r="311" customFormat="false" ht="13.5" hidden="false" customHeight="true" outlineLevel="0" collapsed="false">
      <c r="A311" s="154"/>
      <c r="B311" s="145"/>
      <c r="C311" s="145"/>
      <c r="D311" s="145"/>
      <c r="E311" s="145"/>
      <c r="F311" s="145"/>
      <c r="G311" s="145"/>
      <c r="H311" s="190"/>
      <c r="I311" s="191"/>
      <c r="J311" s="192"/>
      <c r="K311" s="193"/>
      <c r="L311" s="193"/>
      <c r="M311" s="190"/>
      <c r="N311" s="145"/>
      <c r="O311" s="145"/>
      <c r="P311" s="145"/>
      <c r="Q311" s="145"/>
      <c r="R311" s="145"/>
      <c r="S311" s="145"/>
      <c r="T311" s="145"/>
      <c r="U311" s="145"/>
      <c r="V311" s="145"/>
      <c r="W311" s="145"/>
      <c r="X311" s="145"/>
      <c r="Y311" s="145"/>
      <c r="Z311" s="145"/>
    </row>
    <row r="312" customFormat="false" ht="13.5" hidden="false" customHeight="true" outlineLevel="0" collapsed="false">
      <c r="A312" s="154"/>
      <c r="B312" s="145"/>
      <c r="C312" s="145"/>
      <c r="D312" s="145"/>
      <c r="E312" s="145"/>
      <c r="F312" s="145"/>
      <c r="G312" s="145"/>
      <c r="H312" s="190"/>
      <c r="I312" s="191"/>
      <c r="J312" s="192"/>
      <c r="K312" s="193"/>
      <c r="L312" s="193"/>
      <c r="M312" s="190"/>
      <c r="N312" s="145"/>
      <c r="O312" s="145"/>
      <c r="P312" s="145"/>
      <c r="Q312" s="145"/>
      <c r="R312" s="145"/>
      <c r="S312" s="145"/>
      <c r="T312" s="145"/>
      <c r="U312" s="145"/>
      <c r="V312" s="145"/>
      <c r="W312" s="145"/>
      <c r="X312" s="145"/>
      <c r="Y312" s="145"/>
      <c r="Z312" s="145"/>
    </row>
    <row r="313" customFormat="false" ht="13.5" hidden="false" customHeight="true" outlineLevel="0" collapsed="false">
      <c r="A313" s="154"/>
      <c r="B313" s="145"/>
      <c r="C313" s="145"/>
      <c r="D313" s="145"/>
      <c r="E313" s="145"/>
      <c r="F313" s="145"/>
      <c r="G313" s="145"/>
      <c r="H313" s="190"/>
      <c r="I313" s="191"/>
      <c r="J313" s="192"/>
      <c r="K313" s="193"/>
      <c r="L313" s="193"/>
      <c r="M313" s="190"/>
      <c r="N313" s="145"/>
      <c r="O313" s="145"/>
      <c r="P313" s="145"/>
      <c r="Q313" s="145"/>
      <c r="R313" s="145"/>
      <c r="S313" s="145"/>
      <c r="T313" s="145"/>
      <c r="U313" s="145"/>
      <c r="V313" s="145"/>
      <c r="W313" s="145"/>
      <c r="X313" s="145"/>
      <c r="Y313" s="145"/>
      <c r="Z313" s="145"/>
    </row>
    <row r="314" customFormat="false" ht="13.5" hidden="false" customHeight="true" outlineLevel="0" collapsed="false">
      <c r="A314" s="154"/>
      <c r="B314" s="145"/>
      <c r="C314" s="145"/>
      <c r="D314" s="145"/>
      <c r="E314" s="145"/>
      <c r="F314" s="145"/>
      <c r="G314" s="145"/>
      <c r="H314" s="190"/>
      <c r="I314" s="191"/>
      <c r="J314" s="192"/>
      <c r="K314" s="193"/>
      <c r="L314" s="193"/>
      <c r="M314" s="190"/>
      <c r="N314" s="145"/>
      <c r="O314" s="145"/>
      <c r="P314" s="145"/>
      <c r="Q314" s="145"/>
      <c r="R314" s="145"/>
      <c r="S314" s="145"/>
      <c r="T314" s="145"/>
      <c r="U314" s="145"/>
      <c r="V314" s="145"/>
      <c r="W314" s="145"/>
      <c r="X314" s="145"/>
      <c r="Y314" s="145"/>
      <c r="Z314" s="145"/>
    </row>
    <row r="315" customFormat="false" ht="13.5" hidden="false" customHeight="true" outlineLevel="0" collapsed="false">
      <c r="A315" s="154"/>
      <c r="B315" s="145"/>
      <c r="C315" s="145"/>
      <c r="D315" s="145"/>
      <c r="E315" s="145"/>
      <c r="F315" s="145"/>
      <c r="G315" s="145"/>
      <c r="H315" s="190"/>
      <c r="I315" s="191"/>
      <c r="J315" s="192"/>
      <c r="K315" s="193"/>
      <c r="L315" s="193"/>
      <c r="M315" s="190"/>
      <c r="N315" s="145"/>
      <c r="O315" s="145"/>
      <c r="P315" s="145"/>
      <c r="Q315" s="145"/>
      <c r="R315" s="145"/>
      <c r="S315" s="145"/>
      <c r="T315" s="145"/>
      <c r="U315" s="145"/>
      <c r="V315" s="145"/>
      <c r="W315" s="145"/>
      <c r="X315" s="145"/>
      <c r="Y315" s="145"/>
      <c r="Z315" s="145"/>
    </row>
    <row r="316" customFormat="false" ht="13.5" hidden="false" customHeight="true" outlineLevel="0" collapsed="false">
      <c r="A316" s="154"/>
      <c r="B316" s="145"/>
      <c r="C316" s="145"/>
      <c r="D316" s="145"/>
      <c r="E316" s="145"/>
      <c r="F316" s="145"/>
      <c r="G316" s="145"/>
      <c r="H316" s="190"/>
      <c r="I316" s="191"/>
      <c r="J316" s="192"/>
      <c r="K316" s="193"/>
      <c r="L316" s="193"/>
      <c r="M316" s="190"/>
      <c r="N316" s="145"/>
      <c r="O316" s="145"/>
      <c r="P316" s="145"/>
      <c r="Q316" s="145"/>
      <c r="R316" s="145"/>
      <c r="S316" s="145"/>
      <c r="T316" s="145"/>
      <c r="U316" s="145"/>
      <c r="V316" s="145"/>
      <c r="W316" s="145"/>
      <c r="X316" s="145"/>
      <c r="Y316" s="145"/>
      <c r="Z316" s="145"/>
    </row>
    <row r="317" customFormat="false" ht="13.5" hidden="false" customHeight="true" outlineLevel="0" collapsed="false">
      <c r="A317" s="154"/>
      <c r="B317" s="145"/>
      <c r="C317" s="145"/>
      <c r="D317" s="145"/>
      <c r="E317" s="145"/>
      <c r="F317" s="145"/>
      <c r="G317" s="145"/>
      <c r="H317" s="190"/>
      <c r="I317" s="191"/>
      <c r="J317" s="192"/>
      <c r="K317" s="193"/>
      <c r="L317" s="193"/>
      <c r="M317" s="190"/>
      <c r="N317" s="145"/>
      <c r="O317" s="145"/>
      <c r="P317" s="145"/>
      <c r="Q317" s="145"/>
      <c r="R317" s="145"/>
      <c r="S317" s="145"/>
      <c r="T317" s="145"/>
      <c r="U317" s="145"/>
      <c r="V317" s="145"/>
      <c r="W317" s="145"/>
      <c r="X317" s="145"/>
      <c r="Y317" s="145"/>
      <c r="Z317" s="145"/>
    </row>
    <row r="318" customFormat="false" ht="13.5" hidden="false" customHeight="true" outlineLevel="0" collapsed="false">
      <c r="A318" s="154"/>
      <c r="B318" s="145"/>
      <c r="C318" s="145"/>
      <c r="D318" s="145"/>
      <c r="E318" s="145"/>
      <c r="F318" s="145"/>
      <c r="G318" s="145"/>
      <c r="H318" s="190"/>
      <c r="I318" s="191"/>
      <c r="J318" s="192"/>
      <c r="K318" s="193"/>
      <c r="L318" s="193"/>
      <c r="M318" s="190"/>
      <c r="N318" s="145"/>
      <c r="O318" s="145"/>
      <c r="P318" s="145"/>
      <c r="Q318" s="145"/>
      <c r="R318" s="145"/>
      <c r="S318" s="145"/>
      <c r="T318" s="145"/>
      <c r="U318" s="145"/>
      <c r="V318" s="145"/>
      <c r="W318" s="145"/>
      <c r="X318" s="145"/>
      <c r="Y318" s="145"/>
      <c r="Z318" s="145"/>
    </row>
    <row r="319" customFormat="false" ht="13.5" hidden="false" customHeight="true" outlineLevel="0" collapsed="false">
      <c r="A319" s="154"/>
      <c r="B319" s="145"/>
      <c r="C319" s="145"/>
      <c r="D319" s="145"/>
      <c r="E319" s="145"/>
      <c r="F319" s="145"/>
      <c r="G319" s="145"/>
      <c r="H319" s="190"/>
      <c r="I319" s="191"/>
      <c r="J319" s="192"/>
      <c r="K319" s="193"/>
      <c r="L319" s="193"/>
      <c r="M319" s="190"/>
      <c r="N319" s="145"/>
      <c r="O319" s="145"/>
      <c r="P319" s="145"/>
      <c r="Q319" s="145"/>
      <c r="R319" s="145"/>
      <c r="S319" s="145"/>
      <c r="T319" s="145"/>
      <c r="U319" s="145"/>
      <c r="V319" s="145"/>
      <c r="W319" s="145"/>
      <c r="X319" s="145"/>
      <c r="Y319" s="145"/>
      <c r="Z319" s="145"/>
    </row>
    <row r="320" customFormat="false" ht="13.5" hidden="false" customHeight="true" outlineLevel="0" collapsed="false">
      <c r="A320" s="154"/>
      <c r="B320" s="145"/>
      <c r="C320" s="145"/>
      <c r="D320" s="145"/>
      <c r="E320" s="145"/>
      <c r="F320" s="145"/>
      <c r="G320" s="145"/>
      <c r="H320" s="190"/>
      <c r="I320" s="191"/>
      <c r="J320" s="192"/>
      <c r="K320" s="193"/>
      <c r="L320" s="193"/>
      <c r="M320" s="190"/>
      <c r="N320" s="145"/>
      <c r="O320" s="145"/>
      <c r="P320" s="145"/>
      <c r="Q320" s="145"/>
      <c r="R320" s="145"/>
      <c r="S320" s="145"/>
      <c r="T320" s="145"/>
      <c r="U320" s="145"/>
      <c r="V320" s="145"/>
      <c r="W320" s="145"/>
      <c r="X320" s="145"/>
      <c r="Y320" s="145"/>
      <c r="Z320" s="145"/>
    </row>
    <row r="321" customFormat="false" ht="13.5" hidden="false" customHeight="true" outlineLevel="0" collapsed="false">
      <c r="A321" s="154"/>
      <c r="B321" s="145"/>
      <c r="C321" s="145"/>
      <c r="D321" s="145"/>
      <c r="E321" s="145"/>
      <c r="F321" s="145"/>
      <c r="G321" s="145"/>
      <c r="H321" s="190"/>
      <c r="I321" s="191"/>
      <c r="J321" s="192"/>
      <c r="K321" s="193"/>
      <c r="L321" s="193"/>
      <c r="M321" s="190"/>
      <c r="N321" s="145"/>
      <c r="O321" s="145"/>
      <c r="P321" s="145"/>
      <c r="Q321" s="145"/>
      <c r="R321" s="145"/>
      <c r="S321" s="145"/>
      <c r="T321" s="145"/>
      <c r="U321" s="145"/>
      <c r="V321" s="145"/>
      <c r="W321" s="145"/>
      <c r="X321" s="145"/>
      <c r="Y321" s="145"/>
      <c r="Z321" s="145"/>
    </row>
    <row r="322" customFormat="false" ht="13.5" hidden="false" customHeight="true" outlineLevel="0" collapsed="false">
      <c r="A322" s="154"/>
      <c r="B322" s="145"/>
      <c r="C322" s="145"/>
      <c r="D322" s="145"/>
      <c r="E322" s="145"/>
      <c r="F322" s="145"/>
      <c r="G322" s="145"/>
      <c r="H322" s="190"/>
      <c r="I322" s="191"/>
      <c r="J322" s="192"/>
      <c r="K322" s="193"/>
      <c r="L322" s="193"/>
      <c r="M322" s="190"/>
      <c r="N322" s="145"/>
      <c r="O322" s="145"/>
      <c r="P322" s="145"/>
      <c r="Q322" s="145"/>
      <c r="R322" s="145"/>
      <c r="S322" s="145"/>
      <c r="T322" s="145"/>
      <c r="U322" s="145"/>
      <c r="V322" s="145"/>
      <c r="W322" s="145"/>
      <c r="X322" s="145"/>
      <c r="Y322" s="145"/>
      <c r="Z322" s="145"/>
    </row>
    <row r="323" customFormat="false" ht="13.5" hidden="false" customHeight="true" outlineLevel="0" collapsed="false">
      <c r="A323" s="154"/>
      <c r="B323" s="145"/>
      <c r="C323" s="145"/>
      <c r="D323" s="145"/>
      <c r="E323" s="145"/>
      <c r="F323" s="145"/>
      <c r="G323" s="145"/>
      <c r="H323" s="190"/>
      <c r="I323" s="191"/>
      <c r="J323" s="192"/>
      <c r="K323" s="193"/>
      <c r="L323" s="193"/>
      <c r="M323" s="190"/>
      <c r="N323" s="145"/>
      <c r="O323" s="145"/>
      <c r="P323" s="145"/>
      <c r="Q323" s="145"/>
      <c r="R323" s="145"/>
      <c r="S323" s="145"/>
      <c r="T323" s="145"/>
      <c r="U323" s="145"/>
      <c r="V323" s="145"/>
      <c r="W323" s="145"/>
      <c r="X323" s="145"/>
      <c r="Y323" s="145"/>
      <c r="Z323" s="145"/>
    </row>
    <row r="324" customFormat="false" ht="13.5" hidden="false" customHeight="true" outlineLevel="0" collapsed="false">
      <c r="A324" s="154"/>
      <c r="B324" s="145"/>
      <c r="C324" s="145"/>
      <c r="D324" s="145"/>
      <c r="E324" s="145"/>
      <c r="F324" s="145"/>
      <c r="G324" s="145"/>
      <c r="H324" s="190"/>
      <c r="I324" s="191"/>
      <c r="J324" s="192"/>
      <c r="K324" s="193"/>
      <c r="L324" s="193"/>
      <c r="M324" s="190"/>
      <c r="N324" s="145"/>
      <c r="O324" s="145"/>
      <c r="P324" s="145"/>
      <c r="Q324" s="145"/>
      <c r="R324" s="145"/>
      <c r="S324" s="145"/>
      <c r="T324" s="145"/>
      <c r="U324" s="145"/>
      <c r="V324" s="145"/>
      <c r="W324" s="145"/>
      <c r="X324" s="145"/>
      <c r="Y324" s="145"/>
      <c r="Z324" s="145"/>
    </row>
    <row r="325" customFormat="false" ht="13.5" hidden="false" customHeight="true" outlineLevel="0" collapsed="false">
      <c r="A325" s="154"/>
      <c r="B325" s="145"/>
      <c r="C325" s="145"/>
      <c r="D325" s="145"/>
      <c r="E325" s="145"/>
      <c r="F325" s="145"/>
      <c r="G325" s="145"/>
      <c r="H325" s="190"/>
      <c r="I325" s="191"/>
      <c r="J325" s="192"/>
      <c r="K325" s="193"/>
      <c r="L325" s="193"/>
      <c r="M325" s="190"/>
      <c r="N325" s="145"/>
      <c r="O325" s="145"/>
      <c r="P325" s="145"/>
      <c r="Q325" s="145"/>
      <c r="R325" s="145"/>
      <c r="S325" s="145"/>
      <c r="T325" s="145"/>
      <c r="U325" s="145"/>
      <c r="V325" s="145"/>
      <c r="W325" s="145"/>
      <c r="X325" s="145"/>
      <c r="Y325" s="145"/>
      <c r="Z325" s="145"/>
    </row>
    <row r="326" customFormat="false" ht="13.5" hidden="false" customHeight="true" outlineLevel="0" collapsed="false">
      <c r="A326" s="154"/>
      <c r="B326" s="145"/>
      <c r="C326" s="145"/>
      <c r="D326" s="145"/>
      <c r="E326" s="145"/>
      <c r="F326" s="145"/>
      <c r="G326" s="145"/>
      <c r="H326" s="190"/>
      <c r="I326" s="191"/>
      <c r="J326" s="192"/>
      <c r="K326" s="193"/>
      <c r="L326" s="193"/>
      <c r="M326" s="190"/>
      <c r="N326" s="145"/>
      <c r="O326" s="145"/>
      <c r="P326" s="145"/>
      <c r="Q326" s="145"/>
      <c r="R326" s="145"/>
      <c r="S326" s="145"/>
      <c r="T326" s="145"/>
      <c r="U326" s="145"/>
      <c r="V326" s="145"/>
      <c r="W326" s="145"/>
      <c r="X326" s="145"/>
      <c r="Y326" s="145"/>
      <c r="Z326" s="145"/>
    </row>
    <row r="327" customFormat="false" ht="13.5" hidden="false" customHeight="true" outlineLevel="0" collapsed="false">
      <c r="A327" s="154"/>
      <c r="B327" s="145"/>
      <c r="C327" s="145"/>
      <c r="D327" s="145"/>
      <c r="E327" s="145"/>
      <c r="F327" s="145"/>
      <c r="G327" s="145"/>
      <c r="H327" s="190"/>
      <c r="I327" s="191"/>
      <c r="J327" s="192"/>
      <c r="K327" s="193"/>
      <c r="L327" s="193"/>
      <c r="M327" s="190"/>
      <c r="N327" s="145"/>
      <c r="O327" s="145"/>
      <c r="P327" s="145"/>
      <c r="Q327" s="145"/>
      <c r="R327" s="145"/>
      <c r="S327" s="145"/>
      <c r="T327" s="145"/>
      <c r="U327" s="145"/>
      <c r="V327" s="145"/>
      <c r="W327" s="145"/>
      <c r="X327" s="145"/>
      <c r="Y327" s="145"/>
      <c r="Z327" s="145"/>
    </row>
    <row r="328" customFormat="false" ht="13.5" hidden="false" customHeight="true" outlineLevel="0" collapsed="false">
      <c r="A328" s="154"/>
      <c r="B328" s="145"/>
      <c r="C328" s="145"/>
      <c r="D328" s="145"/>
      <c r="E328" s="145"/>
      <c r="F328" s="145"/>
      <c r="G328" s="145"/>
      <c r="H328" s="190"/>
      <c r="I328" s="191"/>
      <c r="J328" s="192"/>
      <c r="K328" s="193"/>
      <c r="L328" s="193"/>
      <c r="M328" s="190"/>
      <c r="N328" s="145"/>
      <c r="O328" s="145"/>
      <c r="P328" s="145"/>
      <c r="Q328" s="145"/>
      <c r="R328" s="145"/>
      <c r="S328" s="145"/>
      <c r="T328" s="145"/>
      <c r="U328" s="145"/>
      <c r="V328" s="145"/>
      <c r="W328" s="145"/>
      <c r="X328" s="145"/>
      <c r="Y328" s="145"/>
      <c r="Z328" s="145"/>
    </row>
    <row r="329" customFormat="false" ht="13.5" hidden="false" customHeight="true" outlineLevel="0" collapsed="false">
      <c r="A329" s="154"/>
      <c r="B329" s="145"/>
      <c r="C329" s="145"/>
      <c r="D329" s="145"/>
      <c r="E329" s="145"/>
      <c r="F329" s="145"/>
      <c r="G329" s="145"/>
      <c r="H329" s="190"/>
      <c r="I329" s="191"/>
      <c r="J329" s="192"/>
      <c r="K329" s="193"/>
      <c r="L329" s="193"/>
      <c r="M329" s="190"/>
      <c r="N329" s="145"/>
      <c r="O329" s="145"/>
      <c r="P329" s="145"/>
      <c r="Q329" s="145"/>
      <c r="R329" s="145"/>
      <c r="S329" s="145"/>
      <c r="T329" s="145"/>
      <c r="U329" s="145"/>
      <c r="V329" s="145"/>
      <c r="W329" s="145"/>
      <c r="X329" s="145"/>
      <c r="Y329" s="145"/>
      <c r="Z329" s="145"/>
    </row>
    <row r="330" customFormat="false" ht="13.5" hidden="false" customHeight="true" outlineLevel="0" collapsed="false">
      <c r="A330" s="154"/>
      <c r="B330" s="145"/>
      <c r="C330" s="145"/>
      <c r="D330" s="145"/>
      <c r="E330" s="145"/>
      <c r="F330" s="145"/>
      <c r="G330" s="145"/>
      <c r="H330" s="190"/>
      <c r="I330" s="191"/>
      <c r="J330" s="192"/>
      <c r="K330" s="193"/>
      <c r="L330" s="193"/>
      <c r="M330" s="190"/>
      <c r="N330" s="145"/>
      <c r="O330" s="145"/>
      <c r="P330" s="145"/>
      <c r="Q330" s="145"/>
      <c r="R330" s="145"/>
      <c r="S330" s="145"/>
      <c r="T330" s="145"/>
      <c r="U330" s="145"/>
      <c r="V330" s="145"/>
      <c r="W330" s="145"/>
      <c r="X330" s="145"/>
      <c r="Y330" s="145"/>
      <c r="Z330" s="145"/>
    </row>
    <row r="331" customFormat="false" ht="13.5" hidden="false" customHeight="true" outlineLevel="0" collapsed="false">
      <c r="A331" s="154"/>
      <c r="B331" s="145"/>
      <c r="C331" s="145"/>
      <c r="D331" s="145"/>
      <c r="E331" s="145"/>
      <c r="F331" s="145"/>
      <c r="G331" s="145"/>
      <c r="H331" s="190"/>
      <c r="I331" s="191"/>
      <c r="J331" s="192"/>
      <c r="K331" s="193"/>
      <c r="L331" s="193"/>
      <c r="M331" s="190"/>
      <c r="N331" s="145"/>
      <c r="O331" s="145"/>
      <c r="P331" s="145"/>
      <c r="Q331" s="145"/>
      <c r="R331" s="145"/>
      <c r="S331" s="145"/>
      <c r="T331" s="145"/>
      <c r="U331" s="145"/>
      <c r="V331" s="145"/>
      <c r="W331" s="145"/>
      <c r="X331" s="145"/>
      <c r="Y331" s="145"/>
      <c r="Z331" s="145"/>
    </row>
    <row r="332" customFormat="false" ht="13.5" hidden="false" customHeight="true" outlineLevel="0" collapsed="false">
      <c r="A332" s="154"/>
      <c r="B332" s="145"/>
      <c r="C332" s="145"/>
      <c r="D332" s="145"/>
      <c r="E332" s="145"/>
      <c r="F332" s="145"/>
      <c r="G332" s="145"/>
      <c r="H332" s="190"/>
      <c r="I332" s="191"/>
      <c r="J332" s="192"/>
      <c r="K332" s="193"/>
      <c r="L332" s="193"/>
      <c r="M332" s="190"/>
      <c r="N332" s="145"/>
      <c r="O332" s="145"/>
      <c r="P332" s="145"/>
      <c r="Q332" s="145"/>
      <c r="R332" s="145"/>
      <c r="S332" s="145"/>
      <c r="T332" s="145"/>
      <c r="U332" s="145"/>
      <c r="V332" s="145"/>
      <c r="W332" s="145"/>
      <c r="X332" s="145"/>
      <c r="Y332" s="145"/>
      <c r="Z332" s="145"/>
    </row>
    <row r="333" customFormat="false" ht="13.5" hidden="false" customHeight="true" outlineLevel="0" collapsed="false">
      <c r="A333" s="154"/>
      <c r="B333" s="145"/>
      <c r="C333" s="145"/>
      <c r="D333" s="145"/>
      <c r="E333" s="145"/>
      <c r="F333" s="145"/>
      <c r="G333" s="145"/>
      <c r="H333" s="190"/>
      <c r="I333" s="191"/>
      <c r="J333" s="192"/>
      <c r="K333" s="193"/>
      <c r="L333" s="193"/>
      <c r="M333" s="190"/>
      <c r="N333" s="145"/>
      <c r="O333" s="145"/>
      <c r="P333" s="145"/>
      <c r="Q333" s="145"/>
      <c r="R333" s="145"/>
      <c r="S333" s="145"/>
      <c r="T333" s="145"/>
      <c r="U333" s="145"/>
      <c r="V333" s="145"/>
      <c r="W333" s="145"/>
      <c r="X333" s="145"/>
      <c r="Y333" s="145"/>
      <c r="Z333" s="145"/>
    </row>
    <row r="334" customFormat="false" ht="13.5" hidden="false" customHeight="true" outlineLevel="0" collapsed="false">
      <c r="A334" s="154"/>
      <c r="B334" s="145"/>
      <c r="C334" s="145"/>
      <c r="D334" s="145"/>
      <c r="E334" s="145"/>
      <c r="F334" s="145"/>
      <c r="G334" s="145"/>
      <c r="H334" s="190"/>
      <c r="I334" s="191"/>
      <c r="J334" s="192"/>
      <c r="K334" s="193"/>
      <c r="L334" s="193"/>
      <c r="M334" s="190"/>
      <c r="N334" s="145"/>
      <c r="O334" s="145"/>
      <c r="P334" s="145"/>
      <c r="Q334" s="145"/>
      <c r="R334" s="145"/>
      <c r="S334" s="145"/>
      <c r="T334" s="145"/>
      <c r="U334" s="145"/>
      <c r="V334" s="145"/>
      <c r="W334" s="145"/>
      <c r="X334" s="145"/>
      <c r="Y334" s="145"/>
      <c r="Z334" s="145"/>
    </row>
    <row r="335" customFormat="false" ht="13.5" hidden="false" customHeight="true" outlineLevel="0" collapsed="false">
      <c r="A335" s="154"/>
      <c r="B335" s="145"/>
      <c r="C335" s="145"/>
      <c r="D335" s="145"/>
      <c r="E335" s="145"/>
      <c r="F335" s="145"/>
      <c r="G335" s="145"/>
      <c r="H335" s="190"/>
      <c r="I335" s="191"/>
      <c r="J335" s="192"/>
      <c r="K335" s="193"/>
      <c r="L335" s="193"/>
      <c r="M335" s="190"/>
      <c r="N335" s="145"/>
      <c r="O335" s="145"/>
      <c r="P335" s="145"/>
      <c r="Q335" s="145"/>
      <c r="R335" s="145"/>
      <c r="S335" s="145"/>
      <c r="T335" s="145"/>
      <c r="U335" s="145"/>
      <c r="V335" s="145"/>
      <c r="W335" s="145"/>
      <c r="X335" s="145"/>
      <c r="Y335" s="145"/>
      <c r="Z335" s="145"/>
    </row>
    <row r="336" customFormat="false" ht="13.5" hidden="false" customHeight="true" outlineLevel="0" collapsed="false">
      <c r="A336" s="154"/>
      <c r="B336" s="145"/>
      <c r="C336" s="145"/>
      <c r="D336" s="145"/>
      <c r="E336" s="145"/>
      <c r="F336" s="145"/>
      <c r="G336" s="145"/>
      <c r="H336" s="190"/>
      <c r="I336" s="191"/>
      <c r="J336" s="192"/>
      <c r="K336" s="193"/>
      <c r="L336" s="193"/>
      <c r="M336" s="190"/>
      <c r="N336" s="145"/>
      <c r="O336" s="145"/>
      <c r="P336" s="145"/>
      <c r="Q336" s="145"/>
      <c r="R336" s="145"/>
      <c r="S336" s="145"/>
      <c r="T336" s="145"/>
      <c r="U336" s="145"/>
      <c r="V336" s="145"/>
      <c r="W336" s="145"/>
      <c r="X336" s="145"/>
      <c r="Y336" s="145"/>
      <c r="Z336" s="145"/>
    </row>
    <row r="337" customFormat="false" ht="13.5" hidden="false" customHeight="true" outlineLevel="0" collapsed="false">
      <c r="A337" s="154"/>
      <c r="B337" s="145"/>
      <c r="C337" s="145"/>
      <c r="D337" s="145"/>
      <c r="E337" s="145"/>
      <c r="F337" s="145"/>
      <c r="G337" s="145"/>
      <c r="H337" s="190"/>
      <c r="I337" s="191"/>
      <c r="J337" s="192"/>
      <c r="K337" s="193"/>
      <c r="L337" s="193"/>
      <c r="M337" s="190"/>
      <c r="N337" s="145"/>
      <c r="O337" s="145"/>
      <c r="P337" s="145"/>
      <c r="Q337" s="145"/>
      <c r="R337" s="145"/>
      <c r="S337" s="145"/>
      <c r="T337" s="145"/>
      <c r="U337" s="145"/>
      <c r="V337" s="145"/>
      <c r="W337" s="145"/>
      <c r="X337" s="145"/>
      <c r="Y337" s="145"/>
      <c r="Z337" s="145"/>
    </row>
    <row r="338" customFormat="false" ht="13.5" hidden="false" customHeight="true" outlineLevel="0" collapsed="false">
      <c r="A338" s="154"/>
      <c r="B338" s="145"/>
      <c r="C338" s="145"/>
      <c r="D338" s="145"/>
      <c r="E338" s="145"/>
      <c r="F338" s="145"/>
      <c r="G338" s="145"/>
      <c r="H338" s="190"/>
      <c r="I338" s="191"/>
      <c r="J338" s="192"/>
      <c r="K338" s="193"/>
      <c r="L338" s="193"/>
      <c r="M338" s="190"/>
      <c r="N338" s="145"/>
      <c r="O338" s="145"/>
      <c r="P338" s="145"/>
      <c r="Q338" s="145"/>
      <c r="R338" s="145"/>
      <c r="S338" s="145"/>
      <c r="T338" s="145"/>
      <c r="U338" s="145"/>
      <c r="V338" s="145"/>
      <c r="W338" s="145"/>
      <c r="X338" s="145"/>
      <c r="Y338" s="145"/>
      <c r="Z338" s="145"/>
    </row>
    <row r="339" customFormat="false" ht="13.5" hidden="false" customHeight="true" outlineLevel="0" collapsed="false">
      <c r="A339" s="154"/>
      <c r="B339" s="145"/>
      <c r="C339" s="145"/>
      <c r="D339" s="145"/>
      <c r="E339" s="145"/>
      <c r="F339" s="145"/>
      <c r="G339" s="145"/>
      <c r="H339" s="190"/>
      <c r="I339" s="191"/>
      <c r="J339" s="192"/>
      <c r="K339" s="193"/>
      <c r="L339" s="193"/>
      <c r="M339" s="190"/>
      <c r="N339" s="145"/>
      <c r="O339" s="145"/>
      <c r="P339" s="145"/>
      <c r="Q339" s="145"/>
      <c r="R339" s="145"/>
      <c r="S339" s="145"/>
      <c r="T339" s="145"/>
      <c r="U339" s="145"/>
      <c r="V339" s="145"/>
      <c r="W339" s="145"/>
      <c r="X339" s="145"/>
      <c r="Y339" s="145"/>
      <c r="Z339" s="145"/>
    </row>
    <row r="340" customFormat="false" ht="13.5" hidden="false" customHeight="true" outlineLevel="0" collapsed="false">
      <c r="A340" s="154"/>
      <c r="B340" s="145"/>
      <c r="C340" s="145"/>
      <c r="D340" s="145"/>
      <c r="E340" s="145"/>
      <c r="F340" s="145"/>
      <c r="G340" s="145"/>
      <c r="H340" s="190"/>
      <c r="I340" s="191"/>
      <c r="J340" s="192"/>
      <c r="K340" s="193"/>
      <c r="L340" s="193"/>
      <c r="M340" s="190"/>
      <c r="N340" s="145"/>
      <c r="O340" s="145"/>
      <c r="P340" s="145"/>
      <c r="Q340" s="145"/>
      <c r="R340" s="145"/>
      <c r="S340" s="145"/>
      <c r="T340" s="145"/>
      <c r="U340" s="145"/>
      <c r="V340" s="145"/>
      <c r="W340" s="145"/>
      <c r="X340" s="145"/>
      <c r="Y340" s="145"/>
      <c r="Z340" s="145"/>
    </row>
    <row r="341" customFormat="false" ht="13.5" hidden="false" customHeight="true" outlineLevel="0" collapsed="false">
      <c r="A341" s="154"/>
      <c r="B341" s="145"/>
      <c r="C341" s="145"/>
      <c r="D341" s="145"/>
      <c r="E341" s="145"/>
      <c r="F341" s="145"/>
      <c r="G341" s="145"/>
      <c r="H341" s="190"/>
      <c r="I341" s="191"/>
      <c r="J341" s="192"/>
      <c r="K341" s="193"/>
      <c r="L341" s="193"/>
      <c r="M341" s="190"/>
      <c r="N341" s="145"/>
      <c r="O341" s="145"/>
      <c r="P341" s="145"/>
      <c r="Q341" s="145"/>
      <c r="R341" s="145"/>
      <c r="S341" s="145"/>
      <c r="T341" s="145"/>
      <c r="U341" s="145"/>
      <c r="V341" s="145"/>
      <c r="W341" s="145"/>
      <c r="X341" s="145"/>
      <c r="Y341" s="145"/>
      <c r="Z341" s="145"/>
    </row>
    <row r="342" customFormat="false" ht="13.5" hidden="false" customHeight="true" outlineLevel="0" collapsed="false">
      <c r="A342" s="154"/>
      <c r="B342" s="145"/>
      <c r="C342" s="145"/>
      <c r="D342" s="145"/>
      <c r="E342" s="145"/>
      <c r="F342" s="145"/>
      <c r="G342" s="145"/>
      <c r="H342" s="190"/>
      <c r="I342" s="191"/>
      <c r="J342" s="192"/>
      <c r="K342" s="193"/>
      <c r="L342" s="193"/>
      <c r="M342" s="190"/>
      <c r="N342" s="145"/>
      <c r="O342" s="145"/>
      <c r="P342" s="145"/>
      <c r="Q342" s="145"/>
      <c r="R342" s="145"/>
      <c r="S342" s="145"/>
      <c r="T342" s="145"/>
      <c r="U342" s="145"/>
      <c r="V342" s="145"/>
      <c r="W342" s="145"/>
      <c r="X342" s="145"/>
      <c r="Y342" s="145"/>
      <c r="Z342" s="145"/>
    </row>
    <row r="343" customFormat="false" ht="13.5" hidden="false" customHeight="true" outlineLevel="0" collapsed="false">
      <c r="A343" s="154"/>
      <c r="B343" s="145"/>
      <c r="C343" s="145"/>
      <c r="D343" s="145"/>
      <c r="E343" s="145"/>
      <c r="F343" s="145"/>
      <c r="G343" s="145"/>
      <c r="H343" s="190"/>
      <c r="I343" s="191"/>
      <c r="J343" s="192"/>
      <c r="K343" s="193"/>
      <c r="L343" s="193"/>
      <c r="M343" s="190"/>
      <c r="N343" s="145"/>
      <c r="O343" s="145"/>
      <c r="P343" s="145"/>
      <c r="Q343" s="145"/>
      <c r="R343" s="145"/>
      <c r="S343" s="145"/>
      <c r="T343" s="145"/>
      <c r="U343" s="145"/>
      <c r="V343" s="145"/>
      <c r="W343" s="145"/>
      <c r="X343" s="145"/>
      <c r="Y343" s="145"/>
      <c r="Z343" s="145"/>
    </row>
    <row r="344" customFormat="false" ht="13.5" hidden="false" customHeight="true" outlineLevel="0" collapsed="false">
      <c r="A344" s="154"/>
      <c r="B344" s="145"/>
      <c r="C344" s="145"/>
      <c r="D344" s="145"/>
      <c r="E344" s="145"/>
      <c r="F344" s="145"/>
      <c r="G344" s="145"/>
      <c r="H344" s="190"/>
      <c r="I344" s="191"/>
      <c r="J344" s="192"/>
      <c r="K344" s="193"/>
      <c r="L344" s="193"/>
      <c r="M344" s="190"/>
      <c r="N344" s="145"/>
      <c r="O344" s="145"/>
      <c r="P344" s="145"/>
      <c r="Q344" s="145"/>
      <c r="R344" s="145"/>
      <c r="S344" s="145"/>
      <c r="T344" s="145"/>
      <c r="U344" s="145"/>
      <c r="V344" s="145"/>
      <c r="W344" s="145"/>
      <c r="X344" s="145"/>
      <c r="Y344" s="145"/>
      <c r="Z344" s="145"/>
    </row>
    <row r="345" customFormat="false" ht="13.5" hidden="false" customHeight="true" outlineLevel="0" collapsed="false">
      <c r="A345" s="154"/>
      <c r="B345" s="145"/>
      <c r="C345" s="145"/>
      <c r="D345" s="145"/>
      <c r="E345" s="145"/>
      <c r="F345" s="145"/>
      <c r="G345" s="145"/>
      <c r="H345" s="190"/>
      <c r="I345" s="191"/>
      <c r="J345" s="192"/>
      <c r="K345" s="193"/>
      <c r="L345" s="193"/>
      <c r="M345" s="190"/>
      <c r="N345" s="145"/>
      <c r="O345" s="145"/>
      <c r="P345" s="145"/>
      <c r="Q345" s="145"/>
      <c r="R345" s="145"/>
      <c r="S345" s="145"/>
      <c r="T345" s="145"/>
      <c r="U345" s="145"/>
      <c r="V345" s="145"/>
      <c r="W345" s="145"/>
      <c r="X345" s="145"/>
      <c r="Y345" s="145"/>
      <c r="Z345" s="145"/>
    </row>
    <row r="346" customFormat="false" ht="13.5" hidden="false" customHeight="true" outlineLevel="0" collapsed="false">
      <c r="A346" s="154"/>
      <c r="B346" s="145"/>
      <c r="C346" s="145"/>
      <c r="D346" s="145"/>
      <c r="E346" s="145"/>
      <c r="F346" s="145"/>
      <c r="G346" s="145"/>
      <c r="H346" s="190"/>
      <c r="I346" s="191"/>
      <c r="J346" s="192"/>
      <c r="K346" s="193"/>
      <c r="L346" s="193"/>
      <c r="M346" s="190"/>
      <c r="N346" s="145"/>
      <c r="O346" s="145"/>
      <c r="P346" s="145"/>
      <c r="Q346" s="145"/>
      <c r="R346" s="145"/>
      <c r="S346" s="145"/>
      <c r="T346" s="145"/>
      <c r="U346" s="145"/>
      <c r="V346" s="145"/>
      <c r="W346" s="145"/>
      <c r="X346" s="145"/>
      <c r="Y346" s="145"/>
      <c r="Z346" s="145"/>
    </row>
    <row r="347" customFormat="false" ht="13.5" hidden="false" customHeight="true" outlineLevel="0" collapsed="false">
      <c r="A347" s="154"/>
      <c r="B347" s="145"/>
      <c r="C347" s="145"/>
      <c r="D347" s="145"/>
      <c r="E347" s="145"/>
      <c r="F347" s="145"/>
      <c r="G347" s="145"/>
      <c r="H347" s="190"/>
      <c r="I347" s="191"/>
      <c r="J347" s="192"/>
      <c r="K347" s="193"/>
      <c r="L347" s="193"/>
      <c r="M347" s="190"/>
      <c r="N347" s="145"/>
      <c r="O347" s="145"/>
      <c r="P347" s="145"/>
      <c r="Q347" s="145"/>
      <c r="R347" s="145"/>
      <c r="S347" s="145"/>
      <c r="T347" s="145"/>
      <c r="U347" s="145"/>
      <c r="V347" s="145"/>
      <c r="W347" s="145"/>
      <c r="X347" s="145"/>
      <c r="Y347" s="145"/>
      <c r="Z347" s="145"/>
    </row>
    <row r="348" customFormat="false" ht="13.5" hidden="false" customHeight="true" outlineLevel="0" collapsed="false">
      <c r="A348" s="154"/>
      <c r="B348" s="145"/>
      <c r="C348" s="145"/>
      <c r="D348" s="145"/>
      <c r="E348" s="145"/>
      <c r="F348" s="145"/>
      <c r="G348" s="145"/>
      <c r="H348" s="190"/>
      <c r="I348" s="191"/>
      <c r="J348" s="192"/>
      <c r="K348" s="193"/>
      <c r="L348" s="193"/>
      <c r="M348" s="190"/>
      <c r="N348" s="145"/>
      <c r="O348" s="145"/>
      <c r="P348" s="145"/>
      <c r="Q348" s="145"/>
      <c r="R348" s="145"/>
      <c r="S348" s="145"/>
      <c r="T348" s="145"/>
      <c r="U348" s="145"/>
      <c r="V348" s="145"/>
      <c r="W348" s="145"/>
      <c r="X348" s="145"/>
      <c r="Y348" s="145"/>
      <c r="Z348" s="145"/>
    </row>
    <row r="349" customFormat="false" ht="13.5" hidden="false" customHeight="true" outlineLevel="0" collapsed="false">
      <c r="A349" s="154"/>
      <c r="B349" s="145"/>
      <c r="C349" s="145"/>
      <c r="D349" s="145"/>
      <c r="E349" s="145"/>
      <c r="F349" s="145"/>
      <c r="G349" s="145"/>
      <c r="H349" s="190"/>
      <c r="I349" s="191"/>
      <c r="J349" s="192"/>
      <c r="K349" s="193"/>
      <c r="L349" s="193"/>
      <c r="M349" s="190"/>
      <c r="N349" s="145"/>
      <c r="O349" s="145"/>
      <c r="P349" s="145"/>
      <c r="Q349" s="145"/>
      <c r="R349" s="145"/>
      <c r="S349" s="145"/>
      <c r="T349" s="145"/>
      <c r="U349" s="145"/>
      <c r="V349" s="145"/>
      <c r="W349" s="145"/>
      <c r="X349" s="145"/>
      <c r="Y349" s="145"/>
      <c r="Z349" s="145"/>
    </row>
    <row r="350" customFormat="false" ht="13.5" hidden="false" customHeight="true" outlineLevel="0" collapsed="false">
      <c r="A350" s="154"/>
      <c r="B350" s="145"/>
      <c r="C350" s="145"/>
      <c r="D350" s="145"/>
      <c r="E350" s="145"/>
      <c r="F350" s="145"/>
      <c r="G350" s="145"/>
      <c r="H350" s="190"/>
      <c r="I350" s="191"/>
      <c r="J350" s="192"/>
      <c r="K350" s="193"/>
      <c r="L350" s="193"/>
      <c r="M350" s="190"/>
      <c r="N350" s="145"/>
      <c r="O350" s="145"/>
      <c r="P350" s="145"/>
      <c r="Q350" s="145"/>
      <c r="R350" s="145"/>
      <c r="S350" s="145"/>
      <c r="T350" s="145"/>
      <c r="U350" s="145"/>
      <c r="V350" s="145"/>
      <c r="W350" s="145"/>
      <c r="X350" s="145"/>
      <c r="Y350" s="145"/>
      <c r="Z350" s="145"/>
    </row>
    <row r="351" customFormat="false" ht="13.5" hidden="false" customHeight="true" outlineLevel="0" collapsed="false">
      <c r="A351" s="154"/>
      <c r="B351" s="145"/>
      <c r="C351" s="145"/>
      <c r="D351" s="145"/>
      <c r="E351" s="145"/>
      <c r="F351" s="145"/>
      <c r="G351" s="145"/>
      <c r="H351" s="190"/>
      <c r="I351" s="191"/>
      <c r="J351" s="192"/>
      <c r="K351" s="193"/>
      <c r="L351" s="193"/>
      <c r="M351" s="190"/>
      <c r="N351" s="145"/>
      <c r="O351" s="145"/>
      <c r="P351" s="145"/>
      <c r="Q351" s="145"/>
      <c r="R351" s="145"/>
      <c r="S351" s="145"/>
      <c r="T351" s="145"/>
      <c r="U351" s="145"/>
      <c r="V351" s="145"/>
      <c r="W351" s="145"/>
      <c r="X351" s="145"/>
      <c r="Y351" s="145"/>
      <c r="Z351" s="145"/>
    </row>
    <row r="352" customFormat="false" ht="13.5" hidden="false" customHeight="true" outlineLevel="0" collapsed="false">
      <c r="A352" s="154"/>
      <c r="B352" s="145"/>
      <c r="C352" s="145"/>
      <c r="D352" s="145"/>
      <c r="E352" s="145"/>
      <c r="F352" s="145"/>
      <c r="G352" s="145"/>
      <c r="H352" s="190"/>
      <c r="I352" s="191"/>
      <c r="J352" s="192"/>
      <c r="K352" s="193"/>
      <c r="L352" s="193"/>
      <c r="M352" s="190"/>
      <c r="N352" s="145"/>
      <c r="O352" s="145"/>
      <c r="P352" s="145"/>
      <c r="Q352" s="145"/>
      <c r="R352" s="145"/>
      <c r="S352" s="145"/>
      <c r="T352" s="145"/>
      <c r="U352" s="145"/>
      <c r="V352" s="145"/>
      <c r="W352" s="145"/>
      <c r="X352" s="145"/>
      <c r="Y352" s="145"/>
      <c r="Z352" s="145"/>
    </row>
    <row r="353" customFormat="false" ht="13.5" hidden="false" customHeight="true" outlineLevel="0" collapsed="false">
      <c r="A353" s="154"/>
      <c r="B353" s="145"/>
      <c r="C353" s="145"/>
      <c r="D353" s="145"/>
      <c r="E353" s="145"/>
      <c r="F353" s="145"/>
      <c r="G353" s="145"/>
      <c r="H353" s="190"/>
      <c r="I353" s="191"/>
      <c r="J353" s="192"/>
      <c r="K353" s="193"/>
      <c r="L353" s="193"/>
      <c r="M353" s="190"/>
      <c r="N353" s="145"/>
      <c r="O353" s="145"/>
      <c r="P353" s="145"/>
      <c r="Q353" s="145"/>
      <c r="R353" s="145"/>
      <c r="S353" s="145"/>
      <c r="T353" s="145"/>
      <c r="U353" s="145"/>
      <c r="V353" s="145"/>
      <c r="W353" s="145"/>
      <c r="X353" s="145"/>
      <c r="Y353" s="145"/>
      <c r="Z353" s="145"/>
    </row>
    <row r="354" customFormat="false" ht="13.5" hidden="false" customHeight="true" outlineLevel="0" collapsed="false">
      <c r="A354" s="154"/>
      <c r="B354" s="145"/>
      <c r="C354" s="145"/>
      <c r="D354" s="145"/>
      <c r="E354" s="145"/>
      <c r="F354" s="145"/>
      <c r="G354" s="145"/>
      <c r="H354" s="190"/>
      <c r="I354" s="191"/>
      <c r="J354" s="192"/>
      <c r="K354" s="193"/>
      <c r="L354" s="193"/>
      <c r="M354" s="190"/>
      <c r="N354" s="145"/>
      <c r="O354" s="145"/>
      <c r="P354" s="145"/>
      <c r="Q354" s="145"/>
      <c r="R354" s="145"/>
      <c r="S354" s="145"/>
      <c r="T354" s="145"/>
      <c r="U354" s="145"/>
      <c r="V354" s="145"/>
      <c r="W354" s="145"/>
      <c r="X354" s="145"/>
      <c r="Y354" s="145"/>
      <c r="Z354" s="145"/>
    </row>
    <row r="355" customFormat="false" ht="13.5" hidden="false" customHeight="true" outlineLevel="0" collapsed="false">
      <c r="A355" s="154"/>
      <c r="B355" s="145"/>
      <c r="C355" s="145"/>
      <c r="D355" s="145"/>
      <c r="E355" s="145"/>
      <c r="F355" s="145"/>
      <c r="G355" s="145"/>
      <c r="H355" s="190"/>
      <c r="I355" s="191"/>
      <c r="J355" s="192"/>
      <c r="K355" s="193"/>
      <c r="L355" s="193"/>
      <c r="M355" s="190"/>
      <c r="N355" s="145"/>
      <c r="O355" s="145"/>
      <c r="P355" s="145"/>
      <c r="Q355" s="145"/>
      <c r="R355" s="145"/>
      <c r="S355" s="145"/>
      <c r="T355" s="145"/>
      <c r="U355" s="145"/>
      <c r="V355" s="145"/>
      <c r="W355" s="145"/>
      <c r="X355" s="145"/>
      <c r="Y355" s="145"/>
      <c r="Z355" s="145"/>
    </row>
    <row r="356" customFormat="false" ht="13.5" hidden="false" customHeight="true" outlineLevel="0" collapsed="false">
      <c r="A356" s="154"/>
      <c r="B356" s="145"/>
      <c r="C356" s="145"/>
      <c r="D356" s="145"/>
      <c r="E356" s="145"/>
      <c r="F356" s="145"/>
      <c r="G356" s="145"/>
      <c r="H356" s="190"/>
      <c r="I356" s="191"/>
      <c r="J356" s="192"/>
      <c r="K356" s="193"/>
      <c r="L356" s="193"/>
      <c r="M356" s="190"/>
      <c r="N356" s="145"/>
      <c r="O356" s="145"/>
      <c r="P356" s="145"/>
      <c r="Q356" s="145"/>
      <c r="R356" s="145"/>
      <c r="S356" s="145"/>
      <c r="T356" s="145"/>
      <c r="U356" s="145"/>
      <c r="V356" s="145"/>
      <c r="W356" s="145"/>
      <c r="X356" s="145"/>
      <c r="Y356" s="145"/>
      <c r="Z356" s="145"/>
    </row>
    <row r="357" customFormat="false" ht="13.5" hidden="false" customHeight="true" outlineLevel="0" collapsed="false">
      <c r="A357" s="154"/>
      <c r="B357" s="145"/>
      <c r="C357" s="145"/>
      <c r="D357" s="145"/>
      <c r="E357" s="145"/>
      <c r="F357" s="145"/>
      <c r="G357" s="145"/>
      <c r="H357" s="190"/>
      <c r="I357" s="191"/>
      <c r="J357" s="192"/>
      <c r="K357" s="193"/>
      <c r="L357" s="193"/>
      <c r="M357" s="190"/>
      <c r="N357" s="145"/>
      <c r="O357" s="145"/>
      <c r="P357" s="145"/>
      <c r="Q357" s="145"/>
      <c r="R357" s="145"/>
      <c r="S357" s="145"/>
      <c r="T357" s="145"/>
      <c r="U357" s="145"/>
      <c r="V357" s="145"/>
      <c r="W357" s="145"/>
      <c r="X357" s="145"/>
      <c r="Y357" s="145"/>
      <c r="Z357" s="145"/>
    </row>
    <row r="358" customFormat="false" ht="13.5" hidden="false" customHeight="true" outlineLevel="0" collapsed="false">
      <c r="A358" s="154"/>
      <c r="B358" s="145"/>
      <c r="C358" s="145"/>
      <c r="D358" s="145"/>
      <c r="E358" s="145"/>
      <c r="F358" s="145"/>
      <c r="G358" s="145"/>
      <c r="H358" s="190"/>
      <c r="I358" s="191"/>
      <c r="J358" s="192"/>
      <c r="K358" s="193"/>
      <c r="L358" s="193"/>
      <c r="M358" s="190"/>
      <c r="N358" s="145"/>
      <c r="O358" s="145"/>
      <c r="P358" s="145"/>
      <c r="Q358" s="145"/>
      <c r="R358" s="145"/>
      <c r="S358" s="145"/>
      <c r="T358" s="145"/>
      <c r="U358" s="145"/>
      <c r="V358" s="145"/>
      <c r="W358" s="145"/>
      <c r="X358" s="145"/>
      <c r="Y358" s="145"/>
      <c r="Z358" s="145"/>
    </row>
    <row r="359" customFormat="false" ht="13.5" hidden="false" customHeight="true" outlineLevel="0" collapsed="false">
      <c r="A359" s="154"/>
      <c r="B359" s="145"/>
      <c r="C359" s="145"/>
      <c r="D359" s="145"/>
      <c r="E359" s="145"/>
      <c r="F359" s="145"/>
      <c r="G359" s="145"/>
      <c r="H359" s="190"/>
      <c r="I359" s="191"/>
      <c r="J359" s="192"/>
      <c r="K359" s="193"/>
      <c r="L359" s="193"/>
      <c r="M359" s="190"/>
      <c r="N359" s="145"/>
      <c r="O359" s="145"/>
      <c r="P359" s="145"/>
      <c r="Q359" s="145"/>
      <c r="R359" s="145"/>
      <c r="S359" s="145"/>
      <c r="T359" s="145"/>
      <c r="U359" s="145"/>
      <c r="V359" s="145"/>
      <c r="W359" s="145"/>
      <c r="X359" s="145"/>
      <c r="Y359" s="145"/>
      <c r="Z359" s="145"/>
    </row>
    <row r="360" customFormat="false" ht="13.5" hidden="false" customHeight="true" outlineLevel="0" collapsed="false">
      <c r="A360" s="154"/>
      <c r="B360" s="145"/>
      <c r="C360" s="145"/>
      <c r="D360" s="145"/>
      <c r="E360" s="145"/>
      <c r="F360" s="145"/>
      <c r="G360" s="145"/>
      <c r="H360" s="190"/>
      <c r="I360" s="191"/>
      <c r="J360" s="192"/>
      <c r="K360" s="193"/>
      <c r="L360" s="193"/>
      <c r="M360" s="190"/>
      <c r="N360" s="145"/>
      <c r="O360" s="145"/>
      <c r="P360" s="145"/>
      <c r="Q360" s="145"/>
      <c r="R360" s="145"/>
      <c r="S360" s="145"/>
      <c r="T360" s="145"/>
      <c r="U360" s="145"/>
      <c r="V360" s="145"/>
      <c r="W360" s="145"/>
      <c r="X360" s="145"/>
      <c r="Y360" s="145"/>
      <c r="Z360" s="145"/>
    </row>
    <row r="361" customFormat="false" ht="13.5" hidden="false" customHeight="true" outlineLevel="0" collapsed="false">
      <c r="A361" s="154"/>
      <c r="B361" s="145"/>
      <c r="C361" s="145"/>
      <c r="D361" s="145"/>
      <c r="E361" s="145"/>
      <c r="F361" s="145"/>
      <c r="G361" s="145"/>
      <c r="H361" s="190"/>
      <c r="I361" s="191"/>
      <c r="J361" s="192"/>
      <c r="K361" s="193"/>
      <c r="L361" s="193"/>
      <c r="M361" s="190"/>
      <c r="N361" s="145"/>
      <c r="O361" s="145"/>
      <c r="P361" s="145"/>
      <c r="Q361" s="145"/>
      <c r="R361" s="145"/>
      <c r="S361" s="145"/>
      <c r="T361" s="145"/>
      <c r="U361" s="145"/>
      <c r="V361" s="145"/>
      <c r="W361" s="145"/>
      <c r="X361" s="145"/>
      <c r="Y361" s="145"/>
      <c r="Z361" s="145"/>
    </row>
    <row r="362" customFormat="false" ht="13.5" hidden="false" customHeight="true" outlineLevel="0" collapsed="false">
      <c r="A362" s="154"/>
      <c r="B362" s="145"/>
      <c r="C362" s="145"/>
      <c r="D362" s="145"/>
      <c r="E362" s="145"/>
      <c r="F362" s="145"/>
      <c r="G362" s="145"/>
      <c r="H362" s="190"/>
      <c r="I362" s="191"/>
      <c r="J362" s="192"/>
      <c r="K362" s="193"/>
      <c r="L362" s="193"/>
      <c r="M362" s="190"/>
      <c r="N362" s="145"/>
      <c r="O362" s="145"/>
      <c r="P362" s="145"/>
      <c r="Q362" s="145"/>
      <c r="R362" s="145"/>
      <c r="S362" s="145"/>
      <c r="T362" s="145"/>
      <c r="U362" s="145"/>
      <c r="V362" s="145"/>
      <c r="W362" s="145"/>
      <c r="X362" s="145"/>
      <c r="Y362" s="145"/>
      <c r="Z362" s="145"/>
    </row>
    <row r="363" customFormat="false" ht="13.5" hidden="false" customHeight="true" outlineLevel="0" collapsed="false">
      <c r="A363" s="154"/>
      <c r="B363" s="145"/>
      <c r="C363" s="145"/>
      <c r="D363" s="145"/>
      <c r="E363" s="145"/>
      <c r="F363" s="145"/>
      <c r="G363" s="145"/>
      <c r="H363" s="190"/>
      <c r="I363" s="191"/>
      <c r="J363" s="192"/>
      <c r="K363" s="193"/>
      <c r="L363" s="193"/>
      <c r="M363" s="190"/>
      <c r="N363" s="145"/>
      <c r="O363" s="145"/>
      <c r="P363" s="145"/>
      <c r="Q363" s="145"/>
      <c r="R363" s="145"/>
      <c r="S363" s="145"/>
      <c r="T363" s="145"/>
      <c r="U363" s="145"/>
      <c r="V363" s="145"/>
      <c r="W363" s="145"/>
      <c r="X363" s="145"/>
      <c r="Y363" s="145"/>
      <c r="Z363" s="145"/>
    </row>
    <row r="364" customFormat="false" ht="13.5" hidden="false" customHeight="true" outlineLevel="0" collapsed="false">
      <c r="A364" s="154"/>
      <c r="B364" s="145"/>
      <c r="C364" s="145"/>
      <c r="D364" s="145"/>
      <c r="E364" s="145"/>
      <c r="F364" s="145"/>
      <c r="G364" s="145"/>
      <c r="H364" s="190"/>
      <c r="I364" s="191"/>
      <c r="J364" s="192"/>
      <c r="K364" s="193"/>
      <c r="L364" s="193"/>
      <c r="M364" s="190"/>
      <c r="N364" s="145"/>
      <c r="O364" s="145"/>
      <c r="P364" s="145"/>
      <c r="Q364" s="145"/>
      <c r="R364" s="145"/>
      <c r="S364" s="145"/>
      <c r="T364" s="145"/>
      <c r="U364" s="145"/>
      <c r="V364" s="145"/>
      <c r="W364" s="145"/>
      <c r="X364" s="145"/>
      <c r="Y364" s="145"/>
      <c r="Z364" s="145"/>
    </row>
    <row r="365" customFormat="false" ht="13.5" hidden="false" customHeight="true" outlineLevel="0" collapsed="false">
      <c r="A365" s="154"/>
      <c r="B365" s="145"/>
      <c r="C365" s="145"/>
      <c r="D365" s="145"/>
      <c r="E365" s="145"/>
      <c r="F365" s="145"/>
      <c r="G365" s="145"/>
      <c r="H365" s="190"/>
      <c r="I365" s="191"/>
      <c r="J365" s="192"/>
      <c r="K365" s="193"/>
      <c r="L365" s="193"/>
      <c r="M365" s="190"/>
      <c r="N365" s="145"/>
      <c r="O365" s="145"/>
      <c r="P365" s="145"/>
      <c r="Q365" s="145"/>
      <c r="R365" s="145"/>
      <c r="S365" s="145"/>
      <c r="T365" s="145"/>
      <c r="U365" s="145"/>
      <c r="V365" s="145"/>
      <c r="W365" s="145"/>
      <c r="X365" s="145"/>
      <c r="Y365" s="145"/>
      <c r="Z365" s="145"/>
    </row>
    <row r="366" customFormat="false" ht="13.5" hidden="false" customHeight="true" outlineLevel="0" collapsed="false">
      <c r="A366" s="154"/>
      <c r="B366" s="145"/>
      <c r="C366" s="145"/>
      <c r="D366" s="145"/>
      <c r="E366" s="145"/>
      <c r="F366" s="145"/>
      <c r="G366" s="145"/>
      <c r="H366" s="190"/>
      <c r="I366" s="191"/>
      <c r="J366" s="192"/>
      <c r="K366" s="193"/>
      <c r="L366" s="193"/>
      <c r="M366" s="190"/>
      <c r="N366" s="145"/>
      <c r="O366" s="145"/>
      <c r="P366" s="145"/>
      <c r="Q366" s="145"/>
      <c r="R366" s="145"/>
      <c r="S366" s="145"/>
      <c r="T366" s="145"/>
      <c r="U366" s="145"/>
      <c r="V366" s="145"/>
      <c r="W366" s="145"/>
      <c r="X366" s="145"/>
      <c r="Y366" s="145"/>
      <c r="Z366" s="145"/>
    </row>
    <row r="367" customFormat="false" ht="13.5" hidden="false" customHeight="true" outlineLevel="0" collapsed="false">
      <c r="A367" s="154"/>
      <c r="B367" s="145"/>
      <c r="C367" s="145"/>
      <c r="D367" s="145"/>
      <c r="E367" s="145"/>
      <c r="F367" s="145"/>
      <c r="G367" s="145"/>
      <c r="H367" s="190"/>
      <c r="I367" s="191"/>
      <c r="J367" s="192"/>
      <c r="K367" s="193"/>
      <c r="L367" s="193"/>
      <c r="M367" s="190"/>
      <c r="N367" s="145"/>
      <c r="O367" s="145"/>
      <c r="P367" s="145"/>
      <c r="Q367" s="145"/>
      <c r="R367" s="145"/>
      <c r="S367" s="145"/>
      <c r="T367" s="145"/>
      <c r="U367" s="145"/>
      <c r="V367" s="145"/>
      <c r="W367" s="145"/>
      <c r="X367" s="145"/>
      <c r="Y367" s="145"/>
      <c r="Z367" s="145"/>
    </row>
    <row r="368" customFormat="false" ht="13.5" hidden="false" customHeight="true" outlineLevel="0" collapsed="false">
      <c r="A368" s="154"/>
      <c r="B368" s="145"/>
      <c r="C368" s="145"/>
      <c r="D368" s="145"/>
      <c r="E368" s="145"/>
      <c r="F368" s="145"/>
      <c r="G368" s="145"/>
      <c r="H368" s="190"/>
      <c r="I368" s="191"/>
      <c r="J368" s="192"/>
      <c r="K368" s="193"/>
      <c r="L368" s="193"/>
      <c r="M368" s="190"/>
      <c r="N368" s="145"/>
      <c r="O368" s="145"/>
      <c r="P368" s="145"/>
      <c r="Q368" s="145"/>
      <c r="R368" s="145"/>
      <c r="S368" s="145"/>
      <c r="T368" s="145"/>
      <c r="U368" s="145"/>
      <c r="V368" s="145"/>
      <c r="W368" s="145"/>
      <c r="X368" s="145"/>
      <c r="Y368" s="145"/>
      <c r="Z368" s="145"/>
    </row>
    <row r="369" customFormat="false" ht="13.5" hidden="false" customHeight="true" outlineLevel="0" collapsed="false">
      <c r="A369" s="154"/>
      <c r="B369" s="145"/>
      <c r="C369" s="145"/>
      <c r="D369" s="145"/>
      <c r="E369" s="145"/>
      <c r="F369" s="145"/>
      <c r="G369" s="145"/>
      <c r="H369" s="190"/>
      <c r="I369" s="191"/>
      <c r="J369" s="192"/>
      <c r="K369" s="193"/>
      <c r="L369" s="193"/>
      <c r="M369" s="190"/>
      <c r="N369" s="145"/>
      <c r="O369" s="145"/>
      <c r="P369" s="145"/>
      <c r="Q369" s="145"/>
      <c r="R369" s="145"/>
      <c r="S369" s="145"/>
      <c r="T369" s="145"/>
      <c r="U369" s="145"/>
      <c r="V369" s="145"/>
      <c r="W369" s="145"/>
      <c r="X369" s="145"/>
      <c r="Y369" s="145"/>
      <c r="Z369" s="145"/>
    </row>
    <row r="370" customFormat="false" ht="13.5" hidden="false" customHeight="true" outlineLevel="0" collapsed="false">
      <c r="A370" s="154"/>
      <c r="B370" s="145"/>
      <c r="C370" s="145"/>
      <c r="D370" s="145"/>
      <c r="E370" s="145"/>
      <c r="F370" s="145"/>
      <c r="G370" s="145"/>
      <c r="H370" s="190"/>
      <c r="I370" s="191"/>
      <c r="J370" s="192"/>
      <c r="K370" s="193"/>
      <c r="L370" s="193"/>
      <c r="M370" s="190"/>
      <c r="N370" s="145"/>
      <c r="O370" s="145"/>
      <c r="P370" s="145"/>
      <c r="Q370" s="145"/>
      <c r="R370" s="145"/>
      <c r="S370" s="145"/>
      <c r="T370" s="145"/>
      <c r="U370" s="145"/>
      <c r="V370" s="145"/>
      <c r="W370" s="145"/>
      <c r="X370" s="145"/>
      <c r="Y370" s="145"/>
      <c r="Z370" s="145"/>
    </row>
    <row r="371" customFormat="false" ht="13.5" hidden="false" customHeight="true" outlineLevel="0" collapsed="false">
      <c r="A371" s="154"/>
      <c r="B371" s="145"/>
      <c r="C371" s="145"/>
      <c r="D371" s="145"/>
      <c r="E371" s="145"/>
      <c r="F371" s="145"/>
      <c r="G371" s="145"/>
      <c r="H371" s="190"/>
      <c r="I371" s="191"/>
      <c r="J371" s="192"/>
      <c r="K371" s="193"/>
      <c r="L371" s="193"/>
      <c r="M371" s="190"/>
      <c r="N371" s="145"/>
      <c r="O371" s="145"/>
      <c r="P371" s="145"/>
      <c r="Q371" s="145"/>
      <c r="R371" s="145"/>
      <c r="S371" s="145"/>
      <c r="T371" s="145"/>
      <c r="U371" s="145"/>
      <c r="V371" s="145"/>
      <c r="W371" s="145"/>
      <c r="X371" s="145"/>
      <c r="Y371" s="145"/>
      <c r="Z371" s="145"/>
    </row>
    <row r="372" customFormat="false" ht="13.5" hidden="false" customHeight="true" outlineLevel="0" collapsed="false">
      <c r="A372" s="154"/>
      <c r="B372" s="145"/>
      <c r="C372" s="145"/>
      <c r="D372" s="145"/>
      <c r="E372" s="145"/>
      <c r="F372" s="145"/>
      <c r="G372" s="145"/>
      <c r="H372" s="190"/>
      <c r="I372" s="191"/>
      <c r="J372" s="192"/>
      <c r="K372" s="193"/>
      <c r="L372" s="193"/>
      <c r="M372" s="190"/>
      <c r="N372" s="145"/>
      <c r="O372" s="145"/>
      <c r="P372" s="145"/>
      <c r="Q372" s="145"/>
      <c r="R372" s="145"/>
      <c r="S372" s="145"/>
      <c r="T372" s="145"/>
      <c r="U372" s="145"/>
      <c r="V372" s="145"/>
      <c r="W372" s="145"/>
      <c r="X372" s="145"/>
      <c r="Y372" s="145"/>
      <c r="Z372" s="145"/>
    </row>
    <row r="373" customFormat="false" ht="13.5" hidden="false" customHeight="true" outlineLevel="0" collapsed="false">
      <c r="A373" s="154"/>
      <c r="B373" s="145"/>
      <c r="C373" s="145"/>
      <c r="D373" s="145"/>
      <c r="E373" s="145"/>
      <c r="F373" s="145"/>
      <c r="G373" s="145"/>
      <c r="H373" s="190"/>
      <c r="I373" s="191"/>
      <c r="J373" s="192"/>
      <c r="K373" s="193"/>
      <c r="L373" s="193"/>
      <c r="M373" s="190"/>
      <c r="N373" s="145"/>
      <c r="O373" s="145"/>
      <c r="P373" s="145"/>
      <c r="Q373" s="145"/>
      <c r="R373" s="145"/>
      <c r="S373" s="145"/>
      <c r="T373" s="145"/>
      <c r="U373" s="145"/>
      <c r="V373" s="145"/>
      <c r="W373" s="145"/>
      <c r="X373" s="145"/>
      <c r="Y373" s="145"/>
      <c r="Z373" s="145"/>
    </row>
    <row r="374" customFormat="false" ht="13.5" hidden="false" customHeight="true" outlineLevel="0" collapsed="false">
      <c r="A374" s="154"/>
      <c r="B374" s="145"/>
      <c r="C374" s="145"/>
      <c r="D374" s="145"/>
      <c r="E374" s="145"/>
      <c r="F374" s="145"/>
      <c r="G374" s="145"/>
      <c r="H374" s="190"/>
      <c r="I374" s="191"/>
      <c r="J374" s="192"/>
      <c r="K374" s="193"/>
      <c r="L374" s="193"/>
      <c r="M374" s="190"/>
      <c r="N374" s="145"/>
      <c r="O374" s="145"/>
      <c r="P374" s="145"/>
      <c r="Q374" s="145"/>
      <c r="R374" s="145"/>
      <c r="S374" s="145"/>
      <c r="T374" s="145"/>
      <c r="U374" s="145"/>
      <c r="V374" s="145"/>
      <c r="W374" s="145"/>
      <c r="X374" s="145"/>
      <c r="Y374" s="145"/>
      <c r="Z374" s="145"/>
    </row>
    <row r="375" customFormat="false" ht="13.5" hidden="false" customHeight="true" outlineLevel="0" collapsed="false">
      <c r="A375" s="154"/>
      <c r="B375" s="145"/>
      <c r="C375" s="145"/>
      <c r="D375" s="145"/>
      <c r="E375" s="145"/>
      <c r="F375" s="145"/>
      <c r="G375" s="145"/>
      <c r="H375" s="190"/>
      <c r="I375" s="191"/>
      <c r="J375" s="192"/>
      <c r="K375" s="193"/>
      <c r="L375" s="193"/>
      <c r="M375" s="190"/>
      <c r="N375" s="145"/>
      <c r="O375" s="145"/>
      <c r="P375" s="145"/>
      <c r="Q375" s="145"/>
      <c r="R375" s="145"/>
      <c r="S375" s="145"/>
      <c r="T375" s="145"/>
      <c r="U375" s="145"/>
      <c r="V375" s="145"/>
      <c r="W375" s="145"/>
      <c r="X375" s="145"/>
      <c r="Y375" s="145"/>
      <c r="Z375" s="145"/>
    </row>
    <row r="376" customFormat="false" ht="13.5" hidden="false" customHeight="true" outlineLevel="0" collapsed="false">
      <c r="A376" s="154"/>
      <c r="B376" s="145"/>
      <c r="C376" s="145"/>
      <c r="D376" s="145"/>
      <c r="E376" s="145"/>
      <c r="F376" s="145"/>
      <c r="G376" s="145"/>
      <c r="H376" s="190"/>
      <c r="I376" s="191"/>
      <c r="J376" s="192"/>
      <c r="K376" s="193"/>
      <c r="L376" s="193"/>
      <c r="M376" s="190"/>
      <c r="N376" s="145"/>
      <c r="O376" s="145"/>
      <c r="P376" s="145"/>
      <c r="Q376" s="145"/>
      <c r="R376" s="145"/>
      <c r="S376" s="145"/>
      <c r="T376" s="145"/>
      <c r="U376" s="145"/>
      <c r="V376" s="145"/>
      <c r="W376" s="145"/>
      <c r="X376" s="145"/>
      <c r="Y376" s="145"/>
      <c r="Z376" s="145"/>
    </row>
    <row r="377" customFormat="false" ht="13.5" hidden="false" customHeight="true" outlineLevel="0" collapsed="false">
      <c r="A377" s="154"/>
      <c r="B377" s="145"/>
      <c r="C377" s="145"/>
      <c r="D377" s="145"/>
      <c r="E377" s="145"/>
      <c r="F377" s="145"/>
      <c r="G377" s="145"/>
      <c r="H377" s="190"/>
      <c r="I377" s="191"/>
      <c r="J377" s="192"/>
      <c r="K377" s="193"/>
      <c r="L377" s="193"/>
      <c r="M377" s="190"/>
      <c r="N377" s="145"/>
      <c r="O377" s="145"/>
      <c r="P377" s="145"/>
      <c r="Q377" s="145"/>
      <c r="R377" s="145"/>
      <c r="S377" s="145"/>
      <c r="T377" s="145"/>
      <c r="U377" s="145"/>
      <c r="V377" s="145"/>
      <c r="W377" s="145"/>
      <c r="X377" s="145"/>
      <c r="Y377" s="145"/>
      <c r="Z377" s="145"/>
    </row>
    <row r="378" customFormat="false" ht="13.5" hidden="false" customHeight="true" outlineLevel="0" collapsed="false">
      <c r="A378" s="154"/>
      <c r="B378" s="145"/>
      <c r="C378" s="145"/>
      <c r="D378" s="145"/>
      <c r="E378" s="145"/>
      <c r="F378" s="145"/>
      <c r="G378" s="145"/>
      <c r="H378" s="190"/>
      <c r="I378" s="191"/>
      <c r="J378" s="192"/>
      <c r="K378" s="193"/>
      <c r="L378" s="193"/>
      <c r="M378" s="190"/>
      <c r="N378" s="145"/>
      <c r="O378" s="145"/>
      <c r="P378" s="145"/>
      <c r="Q378" s="145"/>
      <c r="R378" s="145"/>
      <c r="S378" s="145"/>
      <c r="T378" s="145"/>
      <c r="U378" s="145"/>
      <c r="V378" s="145"/>
      <c r="W378" s="145"/>
      <c r="X378" s="145"/>
      <c r="Y378" s="145"/>
      <c r="Z378" s="145"/>
    </row>
    <row r="379" customFormat="false" ht="13.5" hidden="false" customHeight="true" outlineLevel="0" collapsed="false">
      <c r="A379" s="154"/>
      <c r="B379" s="145"/>
      <c r="C379" s="145"/>
      <c r="D379" s="145"/>
      <c r="E379" s="145"/>
      <c r="F379" s="145"/>
      <c r="G379" s="145"/>
      <c r="H379" s="190"/>
      <c r="I379" s="191"/>
      <c r="J379" s="192"/>
      <c r="K379" s="193"/>
      <c r="L379" s="193"/>
      <c r="M379" s="190"/>
      <c r="N379" s="145"/>
      <c r="O379" s="145"/>
      <c r="P379" s="145"/>
      <c r="Q379" s="145"/>
      <c r="R379" s="145"/>
      <c r="S379" s="145"/>
      <c r="T379" s="145"/>
      <c r="U379" s="145"/>
      <c r="V379" s="145"/>
      <c r="W379" s="145"/>
      <c r="X379" s="145"/>
      <c r="Y379" s="145"/>
      <c r="Z379" s="145"/>
    </row>
    <row r="380" customFormat="false" ht="13.5" hidden="false" customHeight="true" outlineLevel="0" collapsed="false">
      <c r="A380" s="154"/>
      <c r="B380" s="145"/>
      <c r="C380" s="145"/>
      <c r="D380" s="145"/>
      <c r="E380" s="145"/>
      <c r="F380" s="145"/>
      <c r="G380" s="145"/>
      <c r="H380" s="190"/>
      <c r="I380" s="191"/>
      <c r="J380" s="192"/>
      <c r="K380" s="193"/>
      <c r="L380" s="193"/>
      <c r="M380" s="190"/>
      <c r="N380" s="145"/>
      <c r="O380" s="145"/>
      <c r="P380" s="145"/>
      <c r="Q380" s="145"/>
      <c r="R380" s="145"/>
      <c r="S380" s="145"/>
      <c r="T380" s="145"/>
      <c r="U380" s="145"/>
      <c r="V380" s="145"/>
      <c r="W380" s="145"/>
      <c r="X380" s="145"/>
      <c r="Y380" s="145"/>
      <c r="Z380" s="145"/>
    </row>
    <row r="381" customFormat="false" ht="13.5" hidden="false" customHeight="true" outlineLevel="0" collapsed="false">
      <c r="A381" s="154"/>
      <c r="B381" s="145"/>
      <c r="C381" s="145"/>
      <c r="D381" s="145"/>
      <c r="E381" s="145"/>
      <c r="F381" s="145"/>
      <c r="G381" s="145"/>
      <c r="H381" s="190"/>
      <c r="I381" s="191"/>
      <c r="J381" s="192"/>
      <c r="K381" s="193"/>
      <c r="L381" s="193"/>
      <c r="M381" s="190"/>
      <c r="N381" s="145"/>
      <c r="O381" s="145"/>
      <c r="P381" s="145"/>
      <c r="Q381" s="145"/>
      <c r="R381" s="145"/>
      <c r="S381" s="145"/>
      <c r="T381" s="145"/>
      <c r="U381" s="145"/>
      <c r="V381" s="145"/>
      <c r="W381" s="145"/>
      <c r="X381" s="145"/>
      <c r="Y381" s="145"/>
      <c r="Z381" s="145"/>
    </row>
    <row r="382" customFormat="false" ht="13.5" hidden="false" customHeight="true" outlineLevel="0" collapsed="false">
      <c r="A382" s="154"/>
      <c r="B382" s="145"/>
      <c r="C382" s="145"/>
      <c r="D382" s="145"/>
      <c r="E382" s="145"/>
      <c r="F382" s="145"/>
      <c r="G382" s="145"/>
      <c r="H382" s="190"/>
      <c r="I382" s="191"/>
      <c r="J382" s="192"/>
      <c r="K382" s="193"/>
      <c r="L382" s="193"/>
      <c r="M382" s="190"/>
      <c r="N382" s="145"/>
      <c r="O382" s="145"/>
      <c r="P382" s="145"/>
      <c r="Q382" s="145"/>
      <c r="R382" s="145"/>
      <c r="S382" s="145"/>
      <c r="T382" s="145"/>
      <c r="U382" s="145"/>
      <c r="V382" s="145"/>
      <c r="W382" s="145"/>
      <c r="X382" s="145"/>
      <c r="Y382" s="145"/>
      <c r="Z382" s="145"/>
    </row>
    <row r="383" customFormat="false" ht="13.5" hidden="false" customHeight="true" outlineLevel="0" collapsed="false">
      <c r="A383" s="154"/>
      <c r="B383" s="145"/>
      <c r="C383" s="145"/>
      <c r="D383" s="145"/>
      <c r="E383" s="145"/>
      <c r="F383" s="145"/>
      <c r="G383" s="145"/>
      <c r="H383" s="190"/>
      <c r="I383" s="191"/>
      <c r="J383" s="192"/>
      <c r="K383" s="193"/>
      <c r="L383" s="193"/>
      <c r="M383" s="190"/>
      <c r="N383" s="145"/>
      <c r="O383" s="145"/>
      <c r="P383" s="145"/>
      <c r="Q383" s="145"/>
      <c r="R383" s="145"/>
      <c r="S383" s="145"/>
      <c r="T383" s="145"/>
      <c r="U383" s="145"/>
      <c r="V383" s="145"/>
      <c r="W383" s="145"/>
      <c r="X383" s="145"/>
      <c r="Y383" s="145"/>
      <c r="Z383" s="145"/>
    </row>
    <row r="384" customFormat="false" ht="13.5" hidden="false" customHeight="true" outlineLevel="0" collapsed="false">
      <c r="A384" s="154"/>
      <c r="B384" s="145"/>
      <c r="C384" s="145"/>
      <c r="D384" s="145"/>
      <c r="E384" s="145"/>
      <c r="F384" s="145"/>
      <c r="G384" s="145"/>
      <c r="H384" s="190"/>
      <c r="I384" s="191"/>
      <c r="J384" s="192"/>
      <c r="K384" s="193"/>
      <c r="L384" s="193"/>
      <c r="M384" s="190"/>
      <c r="N384" s="145"/>
      <c r="O384" s="145"/>
      <c r="P384" s="145"/>
      <c r="Q384" s="145"/>
      <c r="R384" s="145"/>
      <c r="S384" s="145"/>
      <c r="T384" s="145"/>
      <c r="U384" s="145"/>
      <c r="V384" s="145"/>
      <c r="W384" s="145"/>
      <c r="X384" s="145"/>
      <c r="Y384" s="145"/>
      <c r="Z384" s="145"/>
    </row>
    <row r="385" customFormat="false" ht="13.5" hidden="false" customHeight="true" outlineLevel="0" collapsed="false">
      <c r="A385" s="154"/>
      <c r="B385" s="145"/>
      <c r="C385" s="145"/>
      <c r="D385" s="145"/>
      <c r="E385" s="145"/>
      <c r="F385" s="145"/>
      <c r="G385" s="145"/>
      <c r="H385" s="190"/>
      <c r="I385" s="191"/>
      <c r="J385" s="192"/>
      <c r="K385" s="193"/>
      <c r="L385" s="193"/>
      <c r="M385" s="190"/>
      <c r="N385" s="145"/>
      <c r="O385" s="145"/>
      <c r="P385" s="145"/>
      <c r="Q385" s="145"/>
      <c r="R385" s="145"/>
      <c r="S385" s="145"/>
      <c r="T385" s="145"/>
      <c r="U385" s="145"/>
      <c r="V385" s="145"/>
      <c r="W385" s="145"/>
      <c r="X385" s="145"/>
      <c r="Y385" s="145"/>
      <c r="Z385" s="145"/>
    </row>
    <row r="386" customFormat="false" ht="13.5" hidden="false" customHeight="true" outlineLevel="0" collapsed="false">
      <c r="A386" s="154"/>
      <c r="B386" s="145"/>
      <c r="C386" s="145"/>
      <c r="D386" s="145"/>
      <c r="E386" s="145"/>
      <c r="F386" s="145"/>
      <c r="G386" s="145"/>
      <c r="H386" s="190"/>
      <c r="I386" s="191"/>
      <c r="J386" s="192"/>
      <c r="K386" s="193"/>
      <c r="L386" s="193"/>
      <c r="M386" s="190"/>
      <c r="N386" s="145"/>
      <c r="O386" s="145"/>
      <c r="P386" s="145"/>
      <c r="Q386" s="145"/>
      <c r="R386" s="145"/>
      <c r="S386" s="145"/>
      <c r="T386" s="145"/>
      <c r="U386" s="145"/>
      <c r="V386" s="145"/>
      <c r="W386" s="145"/>
      <c r="X386" s="145"/>
      <c r="Y386" s="145"/>
      <c r="Z386" s="145"/>
    </row>
    <row r="387" customFormat="false" ht="13.5" hidden="false" customHeight="true" outlineLevel="0" collapsed="false">
      <c r="A387" s="154"/>
      <c r="B387" s="145"/>
      <c r="C387" s="145"/>
      <c r="D387" s="145"/>
      <c r="E387" s="145"/>
      <c r="F387" s="145"/>
      <c r="G387" s="145"/>
      <c r="H387" s="190"/>
      <c r="I387" s="191"/>
      <c r="J387" s="192"/>
      <c r="K387" s="193"/>
      <c r="L387" s="193"/>
      <c r="M387" s="190"/>
      <c r="N387" s="145"/>
      <c r="O387" s="145"/>
      <c r="P387" s="145"/>
      <c r="Q387" s="145"/>
      <c r="R387" s="145"/>
      <c r="S387" s="145"/>
      <c r="T387" s="145"/>
      <c r="U387" s="145"/>
      <c r="V387" s="145"/>
      <c r="W387" s="145"/>
      <c r="X387" s="145"/>
      <c r="Y387" s="145"/>
      <c r="Z387" s="145"/>
    </row>
    <row r="388" customFormat="false" ht="13.5" hidden="false" customHeight="true" outlineLevel="0" collapsed="false">
      <c r="A388" s="154"/>
      <c r="B388" s="145"/>
      <c r="C388" s="145"/>
      <c r="D388" s="145"/>
      <c r="E388" s="145"/>
      <c r="F388" s="145"/>
      <c r="G388" s="145"/>
      <c r="H388" s="190"/>
      <c r="I388" s="191"/>
      <c r="J388" s="192"/>
      <c r="K388" s="193"/>
      <c r="L388" s="193"/>
      <c r="M388" s="190"/>
      <c r="N388" s="145"/>
      <c r="O388" s="145"/>
      <c r="P388" s="145"/>
      <c r="Q388" s="145"/>
      <c r="R388" s="145"/>
      <c r="S388" s="145"/>
      <c r="T388" s="145"/>
      <c r="U388" s="145"/>
      <c r="V388" s="145"/>
      <c r="W388" s="145"/>
      <c r="X388" s="145"/>
      <c r="Y388" s="145"/>
      <c r="Z388" s="145"/>
    </row>
    <row r="389" customFormat="false" ht="13.5" hidden="false" customHeight="true" outlineLevel="0" collapsed="false">
      <c r="A389" s="154"/>
      <c r="B389" s="145"/>
      <c r="C389" s="145"/>
      <c r="D389" s="145"/>
      <c r="E389" s="145"/>
      <c r="F389" s="145"/>
      <c r="G389" s="145"/>
      <c r="H389" s="190"/>
      <c r="I389" s="191"/>
      <c r="J389" s="192"/>
      <c r="K389" s="193"/>
      <c r="L389" s="193"/>
      <c r="M389" s="190"/>
      <c r="N389" s="145"/>
      <c r="O389" s="145"/>
      <c r="P389" s="145"/>
      <c r="Q389" s="145"/>
      <c r="R389" s="145"/>
      <c r="S389" s="145"/>
      <c r="T389" s="145"/>
      <c r="U389" s="145"/>
      <c r="V389" s="145"/>
      <c r="W389" s="145"/>
      <c r="X389" s="145"/>
      <c r="Y389" s="145"/>
      <c r="Z389" s="145"/>
    </row>
    <row r="390" customFormat="false" ht="13.5" hidden="false" customHeight="true" outlineLevel="0" collapsed="false">
      <c r="A390" s="154"/>
      <c r="B390" s="145"/>
      <c r="C390" s="145"/>
      <c r="D390" s="145"/>
      <c r="E390" s="145"/>
      <c r="F390" s="145"/>
      <c r="G390" s="145"/>
      <c r="H390" s="190"/>
      <c r="I390" s="191"/>
      <c r="J390" s="192"/>
      <c r="K390" s="193"/>
      <c r="L390" s="193"/>
      <c r="M390" s="190"/>
      <c r="N390" s="145"/>
      <c r="O390" s="145"/>
      <c r="P390" s="145"/>
      <c r="Q390" s="145"/>
      <c r="R390" s="145"/>
      <c r="S390" s="145"/>
      <c r="T390" s="145"/>
      <c r="U390" s="145"/>
      <c r="V390" s="145"/>
      <c r="W390" s="145"/>
      <c r="X390" s="145"/>
      <c r="Y390" s="145"/>
      <c r="Z390" s="145"/>
    </row>
    <row r="391" customFormat="false" ht="13.5" hidden="false" customHeight="true" outlineLevel="0" collapsed="false">
      <c r="A391" s="154"/>
      <c r="B391" s="145"/>
      <c r="C391" s="145"/>
      <c r="D391" s="145"/>
      <c r="E391" s="145"/>
      <c r="F391" s="145"/>
      <c r="G391" s="145"/>
      <c r="H391" s="190"/>
      <c r="I391" s="191"/>
      <c r="J391" s="192"/>
      <c r="K391" s="193"/>
      <c r="L391" s="193"/>
      <c r="M391" s="190"/>
      <c r="N391" s="145"/>
      <c r="O391" s="145"/>
      <c r="P391" s="145"/>
      <c r="Q391" s="145"/>
      <c r="R391" s="145"/>
      <c r="S391" s="145"/>
      <c r="T391" s="145"/>
      <c r="U391" s="145"/>
      <c r="V391" s="145"/>
      <c r="W391" s="145"/>
      <c r="X391" s="145"/>
      <c r="Y391" s="145"/>
      <c r="Z391" s="145"/>
    </row>
    <row r="392" customFormat="false" ht="13.5" hidden="false" customHeight="true" outlineLevel="0" collapsed="false">
      <c r="A392" s="154"/>
      <c r="B392" s="145"/>
      <c r="C392" s="145"/>
      <c r="D392" s="145"/>
      <c r="E392" s="145"/>
      <c r="F392" s="145"/>
      <c r="G392" s="145"/>
      <c r="H392" s="190"/>
      <c r="I392" s="191"/>
      <c r="J392" s="192"/>
      <c r="K392" s="193"/>
      <c r="L392" s="193"/>
      <c r="M392" s="190"/>
      <c r="N392" s="145"/>
      <c r="O392" s="145"/>
      <c r="P392" s="145"/>
      <c r="Q392" s="145"/>
      <c r="R392" s="145"/>
      <c r="S392" s="145"/>
      <c r="T392" s="145"/>
      <c r="U392" s="145"/>
      <c r="V392" s="145"/>
      <c r="W392" s="145"/>
      <c r="X392" s="145"/>
      <c r="Y392" s="145"/>
      <c r="Z392" s="145"/>
    </row>
    <row r="393" customFormat="false" ht="13.5" hidden="false" customHeight="true" outlineLevel="0" collapsed="false">
      <c r="A393" s="154"/>
      <c r="B393" s="145"/>
      <c r="C393" s="145"/>
      <c r="D393" s="145"/>
      <c r="E393" s="145"/>
      <c r="F393" s="145"/>
      <c r="G393" s="145"/>
      <c r="H393" s="190"/>
      <c r="I393" s="191"/>
      <c r="J393" s="192"/>
      <c r="K393" s="193"/>
      <c r="L393" s="193"/>
      <c r="M393" s="190"/>
      <c r="N393" s="145"/>
      <c r="O393" s="145"/>
      <c r="P393" s="145"/>
      <c r="Q393" s="145"/>
      <c r="R393" s="145"/>
      <c r="S393" s="145"/>
      <c r="T393" s="145"/>
      <c r="U393" s="145"/>
      <c r="V393" s="145"/>
      <c r="W393" s="145"/>
      <c r="X393" s="145"/>
      <c r="Y393" s="145"/>
      <c r="Z393" s="145"/>
    </row>
    <row r="394" customFormat="false" ht="13.5" hidden="false" customHeight="true" outlineLevel="0" collapsed="false">
      <c r="A394" s="154"/>
      <c r="B394" s="145"/>
      <c r="C394" s="145"/>
      <c r="D394" s="145"/>
      <c r="E394" s="145"/>
      <c r="F394" s="145"/>
      <c r="G394" s="145"/>
      <c r="H394" s="190"/>
      <c r="I394" s="191"/>
      <c r="J394" s="192"/>
      <c r="K394" s="193"/>
      <c r="L394" s="193"/>
      <c r="M394" s="190"/>
      <c r="N394" s="145"/>
      <c r="O394" s="145"/>
      <c r="P394" s="145"/>
      <c r="Q394" s="145"/>
      <c r="R394" s="145"/>
      <c r="S394" s="145"/>
      <c r="T394" s="145"/>
      <c r="U394" s="145"/>
      <c r="V394" s="145"/>
      <c r="W394" s="145"/>
      <c r="X394" s="145"/>
      <c r="Y394" s="145"/>
      <c r="Z394" s="145"/>
    </row>
    <row r="395" customFormat="false" ht="13.5" hidden="false" customHeight="true" outlineLevel="0" collapsed="false">
      <c r="A395" s="154"/>
      <c r="B395" s="145"/>
      <c r="C395" s="145"/>
      <c r="D395" s="145"/>
      <c r="E395" s="145"/>
      <c r="F395" s="145"/>
      <c r="G395" s="145"/>
      <c r="H395" s="190"/>
      <c r="I395" s="191"/>
      <c r="J395" s="192"/>
      <c r="K395" s="193"/>
      <c r="L395" s="193"/>
      <c r="M395" s="190"/>
      <c r="N395" s="145"/>
      <c r="O395" s="145"/>
      <c r="P395" s="145"/>
      <c r="Q395" s="145"/>
      <c r="R395" s="145"/>
      <c r="S395" s="145"/>
      <c r="T395" s="145"/>
      <c r="U395" s="145"/>
      <c r="V395" s="145"/>
      <c r="W395" s="145"/>
      <c r="X395" s="145"/>
      <c r="Y395" s="145"/>
      <c r="Z395" s="145"/>
    </row>
    <row r="396" customFormat="false" ht="13.5" hidden="false" customHeight="true" outlineLevel="0" collapsed="false">
      <c r="A396" s="154"/>
      <c r="B396" s="145"/>
      <c r="C396" s="145"/>
      <c r="D396" s="145"/>
      <c r="E396" s="145"/>
      <c r="F396" s="145"/>
      <c r="G396" s="145"/>
      <c r="H396" s="190"/>
      <c r="I396" s="191"/>
      <c r="J396" s="192"/>
      <c r="K396" s="193"/>
      <c r="L396" s="193"/>
      <c r="M396" s="190"/>
      <c r="N396" s="145"/>
      <c r="O396" s="145"/>
      <c r="P396" s="145"/>
      <c r="Q396" s="145"/>
      <c r="R396" s="145"/>
      <c r="S396" s="145"/>
      <c r="T396" s="145"/>
      <c r="U396" s="145"/>
      <c r="V396" s="145"/>
      <c r="W396" s="145"/>
      <c r="X396" s="145"/>
      <c r="Y396" s="145"/>
      <c r="Z396" s="145"/>
    </row>
    <row r="397" customFormat="false" ht="13.5" hidden="false" customHeight="true" outlineLevel="0" collapsed="false">
      <c r="A397" s="154"/>
      <c r="B397" s="145"/>
      <c r="C397" s="145"/>
      <c r="D397" s="145"/>
      <c r="E397" s="145"/>
      <c r="F397" s="145"/>
      <c r="G397" s="145"/>
      <c r="H397" s="190"/>
      <c r="I397" s="191"/>
      <c r="J397" s="192"/>
      <c r="K397" s="193"/>
      <c r="L397" s="193"/>
      <c r="M397" s="190"/>
      <c r="N397" s="145"/>
      <c r="O397" s="145"/>
      <c r="P397" s="145"/>
      <c r="Q397" s="145"/>
      <c r="R397" s="145"/>
      <c r="S397" s="145"/>
      <c r="T397" s="145"/>
      <c r="U397" s="145"/>
      <c r="V397" s="145"/>
      <c r="W397" s="145"/>
      <c r="X397" s="145"/>
      <c r="Y397" s="145"/>
      <c r="Z397" s="145"/>
    </row>
    <row r="398" customFormat="false" ht="13.5" hidden="false" customHeight="true" outlineLevel="0" collapsed="false">
      <c r="A398" s="154"/>
      <c r="B398" s="145"/>
      <c r="C398" s="145"/>
      <c r="D398" s="145"/>
      <c r="E398" s="145"/>
      <c r="F398" s="145"/>
      <c r="G398" s="145"/>
      <c r="H398" s="190"/>
      <c r="I398" s="191"/>
      <c r="J398" s="192"/>
      <c r="K398" s="193"/>
      <c r="L398" s="193"/>
      <c r="M398" s="190"/>
      <c r="N398" s="145"/>
      <c r="O398" s="145"/>
      <c r="P398" s="145"/>
      <c r="Q398" s="145"/>
      <c r="R398" s="145"/>
      <c r="S398" s="145"/>
      <c r="T398" s="145"/>
      <c r="U398" s="145"/>
      <c r="V398" s="145"/>
      <c r="W398" s="145"/>
      <c r="X398" s="145"/>
      <c r="Y398" s="145"/>
      <c r="Z398" s="145"/>
    </row>
    <row r="399" customFormat="false" ht="13.5" hidden="false" customHeight="true" outlineLevel="0" collapsed="false">
      <c r="A399" s="154"/>
      <c r="B399" s="145"/>
      <c r="C399" s="145"/>
      <c r="D399" s="145"/>
      <c r="E399" s="145"/>
      <c r="F399" s="145"/>
      <c r="G399" s="145"/>
      <c r="H399" s="190"/>
      <c r="I399" s="191"/>
      <c r="J399" s="192"/>
      <c r="K399" s="193"/>
      <c r="L399" s="193"/>
      <c r="M399" s="190"/>
      <c r="N399" s="145"/>
      <c r="O399" s="145"/>
      <c r="P399" s="145"/>
      <c r="Q399" s="145"/>
      <c r="R399" s="145"/>
      <c r="S399" s="145"/>
      <c r="T399" s="145"/>
      <c r="U399" s="145"/>
      <c r="V399" s="145"/>
      <c r="W399" s="145"/>
      <c r="X399" s="145"/>
      <c r="Y399" s="145"/>
      <c r="Z399" s="145"/>
    </row>
    <row r="400" customFormat="false" ht="13.5" hidden="false" customHeight="true" outlineLevel="0" collapsed="false">
      <c r="A400" s="154"/>
      <c r="B400" s="145"/>
      <c r="C400" s="145"/>
      <c r="D400" s="145"/>
      <c r="E400" s="145"/>
      <c r="F400" s="145"/>
      <c r="G400" s="145"/>
      <c r="H400" s="190"/>
      <c r="I400" s="191"/>
      <c r="J400" s="192"/>
      <c r="K400" s="193"/>
      <c r="L400" s="193"/>
      <c r="M400" s="190"/>
      <c r="N400" s="145"/>
      <c r="O400" s="145"/>
      <c r="P400" s="145"/>
      <c r="Q400" s="145"/>
      <c r="R400" s="145"/>
      <c r="S400" s="145"/>
      <c r="T400" s="145"/>
      <c r="U400" s="145"/>
      <c r="V400" s="145"/>
      <c r="W400" s="145"/>
      <c r="X400" s="145"/>
      <c r="Y400" s="145"/>
      <c r="Z400" s="145"/>
    </row>
    <row r="401" customFormat="false" ht="13.5" hidden="false" customHeight="true" outlineLevel="0" collapsed="false">
      <c r="A401" s="154"/>
      <c r="B401" s="145"/>
      <c r="C401" s="145"/>
      <c r="D401" s="145"/>
      <c r="E401" s="145"/>
      <c r="F401" s="145"/>
      <c r="G401" s="145"/>
      <c r="H401" s="190"/>
      <c r="I401" s="191"/>
      <c r="J401" s="192"/>
      <c r="K401" s="193"/>
      <c r="L401" s="193"/>
      <c r="M401" s="190"/>
      <c r="N401" s="145"/>
      <c r="O401" s="145"/>
      <c r="P401" s="145"/>
      <c r="Q401" s="145"/>
      <c r="R401" s="145"/>
      <c r="S401" s="145"/>
      <c r="T401" s="145"/>
      <c r="U401" s="145"/>
      <c r="V401" s="145"/>
      <c r="W401" s="145"/>
      <c r="X401" s="145"/>
      <c r="Y401" s="145"/>
      <c r="Z401" s="145"/>
    </row>
    <row r="402" customFormat="false" ht="13.5" hidden="false" customHeight="true" outlineLevel="0" collapsed="false">
      <c r="A402" s="154"/>
      <c r="B402" s="145"/>
      <c r="C402" s="145"/>
      <c r="D402" s="145"/>
      <c r="E402" s="145"/>
      <c r="F402" s="145"/>
      <c r="G402" s="145"/>
      <c r="H402" s="190"/>
      <c r="I402" s="191"/>
      <c r="J402" s="192"/>
      <c r="K402" s="193"/>
      <c r="L402" s="193"/>
      <c r="M402" s="190"/>
      <c r="N402" s="145"/>
      <c r="O402" s="145"/>
      <c r="P402" s="145"/>
      <c r="Q402" s="145"/>
      <c r="R402" s="145"/>
      <c r="S402" s="145"/>
      <c r="T402" s="145"/>
      <c r="U402" s="145"/>
      <c r="V402" s="145"/>
      <c r="W402" s="145"/>
      <c r="X402" s="145"/>
      <c r="Y402" s="145"/>
      <c r="Z402" s="145"/>
    </row>
    <row r="403" customFormat="false" ht="13.5" hidden="false" customHeight="true" outlineLevel="0" collapsed="false">
      <c r="A403" s="154"/>
      <c r="B403" s="145"/>
      <c r="C403" s="145"/>
      <c r="D403" s="145"/>
      <c r="E403" s="145"/>
      <c r="F403" s="145"/>
      <c r="G403" s="145"/>
      <c r="H403" s="190"/>
      <c r="I403" s="191"/>
      <c r="J403" s="192"/>
      <c r="K403" s="193"/>
      <c r="L403" s="193"/>
      <c r="M403" s="190"/>
      <c r="N403" s="145"/>
      <c r="O403" s="145"/>
      <c r="P403" s="145"/>
      <c r="Q403" s="145"/>
      <c r="R403" s="145"/>
      <c r="S403" s="145"/>
      <c r="T403" s="145"/>
      <c r="U403" s="145"/>
      <c r="V403" s="145"/>
      <c r="W403" s="145"/>
      <c r="X403" s="145"/>
      <c r="Y403" s="145"/>
      <c r="Z403" s="145"/>
    </row>
    <row r="404" customFormat="false" ht="13.5" hidden="false" customHeight="true" outlineLevel="0" collapsed="false">
      <c r="A404" s="154"/>
      <c r="B404" s="145"/>
      <c r="C404" s="145"/>
      <c r="D404" s="145"/>
      <c r="E404" s="145"/>
      <c r="F404" s="145"/>
      <c r="G404" s="145"/>
      <c r="H404" s="190"/>
      <c r="I404" s="191"/>
      <c r="J404" s="192"/>
      <c r="K404" s="193"/>
      <c r="L404" s="193"/>
      <c r="M404" s="190"/>
      <c r="N404" s="145"/>
      <c r="O404" s="145"/>
      <c r="P404" s="145"/>
      <c r="Q404" s="145"/>
      <c r="R404" s="145"/>
      <c r="S404" s="145"/>
      <c r="T404" s="145"/>
      <c r="U404" s="145"/>
      <c r="V404" s="145"/>
      <c r="W404" s="145"/>
      <c r="X404" s="145"/>
      <c r="Y404" s="145"/>
      <c r="Z404" s="145"/>
    </row>
    <row r="405" customFormat="false" ht="13.5" hidden="false" customHeight="true" outlineLevel="0" collapsed="false">
      <c r="A405" s="154"/>
      <c r="B405" s="145"/>
      <c r="C405" s="145"/>
      <c r="D405" s="145"/>
      <c r="E405" s="145"/>
      <c r="F405" s="145"/>
      <c r="G405" s="145"/>
      <c r="H405" s="190"/>
      <c r="I405" s="191"/>
      <c r="J405" s="192"/>
      <c r="K405" s="193"/>
      <c r="L405" s="193"/>
      <c r="M405" s="190"/>
      <c r="N405" s="145"/>
      <c r="O405" s="145"/>
      <c r="P405" s="145"/>
      <c r="Q405" s="145"/>
      <c r="R405" s="145"/>
      <c r="S405" s="145"/>
      <c r="T405" s="145"/>
      <c r="U405" s="145"/>
      <c r="V405" s="145"/>
      <c r="W405" s="145"/>
      <c r="X405" s="145"/>
      <c r="Y405" s="145"/>
      <c r="Z405" s="145"/>
    </row>
    <row r="406" customFormat="false" ht="13.5" hidden="false" customHeight="true" outlineLevel="0" collapsed="false">
      <c r="A406" s="154"/>
      <c r="B406" s="145"/>
      <c r="C406" s="145"/>
      <c r="D406" s="145"/>
      <c r="E406" s="145"/>
      <c r="F406" s="145"/>
      <c r="G406" s="145"/>
      <c r="H406" s="190"/>
      <c r="I406" s="191"/>
      <c r="J406" s="192"/>
      <c r="K406" s="193"/>
      <c r="L406" s="193"/>
      <c r="M406" s="190"/>
      <c r="N406" s="145"/>
      <c r="O406" s="145"/>
      <c r="P406" s="145"/>
      <c r="Q406" s="145"/>
      <c r="R406" s="145"/>
      <c r="S406" s="145"/>
      <c r="T406" s="145"/>
      <c r="U406" s="145"/>
      <c r="V406" s="145"/>
      <c r="W406" s="145"/>
      <c r="X406" s="145"/>
      <c r="Y406" s="145"/>
      <c r="Z406" s="145"/>
    </row>
    <row r="407" customFormat="false" ht="13.5" hidden="false" customHeight="true" outlineLevel="0" collapsed="false">
      <c r="A407" s="154"/>
      <c r="B407" s="145"/>
      <c r="C407" s="145"/>
      <c r="D407" s="145"/>
      <c r="E407" s="145"/>
      <c r="F407" s="145"/>
      <c r="G407" s="145"/>
      <c r="H407" s="190"/>
      <c r="I407" s="191"/>
      <c r="J407" s="192"/>
      <c r="K407" s="193"/>
      <c r="L407" s="193"/>
      <c r="M407" s="190"/>
      <c r="N407" s="145"/>
      <c r="O407" s="145"/>
      <c r="P407" s="145"/>
      <c r="Q407" s="145"/>
      <c r="R407" s="145"/>
      <c r="S407" s="145"/>
      <c r="T407" s="145"/>
      <c r="U407" s="145"/>
      <c r="V407" s="145"/>
      <c r="W407" s="145"/>
      <c r="X407" s="145"/>
      <c r="Y407" s="145"/>
      <c r="Z407" s="145"/>
    </row>
    <row r="408" customFormat="false" ht="13.5" hidden="false" customHeight="true" outlineLevel="0" collapsed="false">
      <c r="A408" s="154"/>
      <c r="B408" s="145"/>
      <c r="C408" s="145"/>
      <c r="D408" s="145"/>
      <c r="E408" s="145"/>
      <c r="F408" s="145"/>
      <c r="G408" s="145"/>
      <c r="H408" s="190"/>
      <c r="I408" s="191"/>
      <c r="J408" s="192"/>
      <c r="K408" s="193"/>
      <c r="L408" s="193"/>
      <c r="M408" s="190"/>
      <c r="N408" s="145"/>
      <c r="O408" s="145"/>
      <c r="P408" s="145"/>
      <c r="Q408" s="145"/>
      <c r="R408" s="145"/>
      <c r="S408" s="145"/>
      <c r="T408" s="145"/>
      <c r="U408" s="145"/>
      <c r="V408" s="145"/>
      <c r="W408" s="145"/>
      <c r="X408" s="145"/>
      <c r="Y408" s="145"/>
      <c r="Z408" s="145"/>
    </row>
    <row r="409" customFormat="false" ht="13.5" hidden="false" customHeight="true" outlineLevel="0" collapsed="false">
      <c r="A409" s="154"/>
      <c r="B409" s="145"/>
      <c r="C409" s="145"/>
      <c r="D409" s="145"/>
      <c r="E409" s="145"/>
      <c r="F409" s="145"/>
      <c r="G409" s="145"/>
      <c r="H409" s="190"/>
      <c r="I409" s="191"/>
      <c r="J409" s="192"/>
      <c r="K409" s="193"/>
      <c r="L409" s="193"/>
      <c r="M409" s="190"/>
      <c r="N409" s="145"/>
      <c r="O409" s="145"/>
      <c r="P409" s="145"/>
      <c r="Q409" s="145"/>
      <c r="R409" s="145"/>
      <c r="S409" s="145"/>
      <c r="T409" s="145"/>
      <c r="U409" s="145"/>
      <c r="V409" s="145"/>
      <c r="W409" s="145"/>
      <c r="X409" s="145"/>
      <c r="Y409" s="145"/>
      <c r="Z409" s="145"/>
    </row>
    <row r="410" customFormat="false" ht="13.5" hidden="false" customHeight="true" outlineLevel="0" collapsed="false">
      <c r="A410" s="154"/>
      <c r="B410" s="145"/>
      <c r="C410" s="145"/>
      <c r="D410" s="145"/>
      <c r="E410" s="145"/>
      <c r="F410" s="145"/>
      <c r="G410" s="145"/>
      <c r="H410" s="190"/>
      <c r="I410" s="191"/>
      <c r="J410" s="192"/>
      <c r="K410" s="193"/>
      <c r="L410" s="193"/>
      <c r="M410" s="190"/>
      <c r="N410" s="145"/>
      <c r="O410" s="145"/>
      <c r="P410" s="145"/>
      <c r="Q410" s="145"/>
      <c r="R410" s="145"/>
      <c r="S410" s="145"/>
      <c r="T410" s="145"/>
      <c r="U410" s="145"/>
      <c r="V410" s="145"/>
      <c r="W410" s="145"/>
      <c r="X410" s="145"/>
      <c r="Y410" s="145"/>
      <c r="Z410" s="145"/>
    </row>
    <row r="411" customFormat="false" ht="13.5" hidden="false" customHeight="true" outlineLevel="0" collapsed="false">
      <c r="A411" s="154"/>
      <c r="B411" s="145"/>
      <c r="C411" s="145"/>
      <c r="D411" s="145"/>
      <c r="E411" s="145"/>
      <c r="F411" s="145"/>
      <c r="G411" s="145"/>
      <c r="H411" s="190"/>
      <c r="I411" s="191"/>
      <c r="J411" s="192"/>
      <c r="K411" s="193"/>
      <c r="L411" s="193"/>
      <c r="M411" s="190"/>
      <c r="N411" s="145"/>
      <c r="O411" s="145"/>
      <c r="P411" s="145"/>
      <c r="Q411" s="145"/>
      <c r="R411" s="145"/>
      <c r="S411" s="145"/>
      <c r="T411" s="145"/>
      <c r="U411" s="145"/>
      <c r="V411" s="145"/>
      <c r="W411" s="145"/>
      <c r="X411" s="145"/>
      <c r="Y411" s="145"/>
      <c r="Z411" s="145"/>
    </row>
    <row r="412" customFormat="false" ht="13.5" hidden="false" customHeight="true" outlineLevel="0" collapsed="false">
      <c r="A412" s="154"/>
      <c r="B412" s="145"/>
      <c r="C412" s="145"/>
      <c r="D412" s="145"/>
      <c r="E412" s="145"/>
      <c r="F412" s="145"/>
      <c r="G412" s="145"/>
      <c r="H412" s="190"/>
      <c r="I412" s="191"/>
      <c r="J412" s="192"/>
      <c r="K412" s="193"/>
      <c r="L412" s="193"/>
      <c r="M412" s="190"/>
      <c r="N412" s="145"/>
      <c r="O412" s="145"/>
      <c r="P412" s="145"/>
      <c r="Q412" s="145"/>
      <c r="R412" s="145"/>
      <c r="S412" s="145"/>
      <c r="T412" s="145"/>
      <c r="U412" s="145"/>
      <c r="V412" s="145"/>
      <c r="W412" s="145"/>
      <c r="X412" s="145"/>
      <c r="Y412" s="145"/>
      <c r="Z412" s="145"/>
    </row>
    <row r="413" customFormat="false" ht="13.5" hidden="false" customHeight="true" outlineLevel="0" collapsed="false">
      <c r="A413" s="154"/>
      <c r="B413" s="145"/>
      <c r="C413" s="145"/>
      <c r="D413" s="145"/>
      <c r="E413" s="145"/>
      <c r="F413" s="145"/>
      <c r="G413" s="145"/>
      <c r="H413" s="190"/>
      <c r="I413" s="191"/>
      <c r="J413" s="192"/>
      <c r="K413" s="193"/>
      <c r="L413" s="193"/>
      <c r="M413" s="190"/>
      <c r="N413" s="145"/>
      <c r="O413" s="145"/>
      <c r="P413" s="145"/>
      <c r="Q413" s="145"/>
      <c r="R413" s="145"/>
      <c r="S413" s="145"/>
      <c r="T413" s="145"/>
      <c r="U413" s="145"/>
      <c r="V413" s="145"/>
      <c r="W413" s="145"/>
      <c r="X413" s="145"/>
      <c r="Y413" s="145"/>
      <c r="Z413" s="145"/>
    </row>
    <row r="414" customFormat="false" ht="13.5" hidden="false" customHeight="true" outlineLevel="0" collapsed="false">
      <c r="A414" s="154"/>
      <c r="B414" s="145"/>
      <c r="C414" s="145"/>
      <c r="D414" s="145"/>
      <c r="E414" s="145"/>
      <c r="F414" s="145"/>
      <c r="G414" s="145"/>
      <c r="H414" s="190"/>
      <c r="I414" s="191"/>
      <c r="J414" s="192"/>
      <c r="K414" s="193"/>
      <c r="L414" s="193"/>
      <c r="M414" s="190"/>
      <c r="N414" s="145"/>
      <c r="O414" s="145"/>
      <c r="P414" s="145"/>
      <c r="Q414" s="145"/>
      <c r="R414" s="145"/>
      <c r="S414" s="145"/>
      <c r="T414" s="145"/>
      <c r="U414" s="145"/>
      <c r="V414" s="145"/>
      <c r="W414" s="145"/>
      <c r="X414" s="145"/>
      <c r="Y414" s="145"/>
      <c r="Z414" s="145"/>
    </row>
    <row r="415" customFormat="false" ht="13.5" hidden="false" customHeight="true" outlineLevel="0" collapsed="false">
      <c r="A415" s="154"/>
      <c r="B415" s="145"/>
      <c r="C415" s="145"/>
      <c r="D415" s="145"/>
      <c r="E415" s="145"/>
      <c r="F415" s="145"/>
      <c r="G415" s="145"/>
      <c r="H415" s="190"/>
      <c r="I415" s="191"/>
      <c r="J415" s="192"/>
      <c r="K415" s="193"/>
      <c r="L415" s="193"/>
      <c r="M415" s="190"/>
      <c r="N415" s="145"/>
      <c r="O415" s="145"/>
      <c r="P415" s="145"/>
      <c r="Q415" s="145"/>
      <c r="R415" s="145"/>
      <c r="S415" s="145"/>
      <c r="T415" s="145"/>
      <c r="U415" s="145"/>
      <c r="V415" s="145"/>
      <c r="W415" s="145"/>
      <c r="X415" s="145"/>
      <c r="Y415" s="145"/>
      <c r="Z415" s="145"/>
    </row>
    <row r="416" customFormat="false" ht="13.5" hidden="false" customHeight="true" outlineLevel="0" collapsed="false">
      <c r="A416" s="154"/>
      <c r="B416" s="145"/>
      <c r="C416" s="145"/>
      <c r="D416" s="145"/>
      <c r="E416" s="145"/>
      <c r="F416" s="145"/>
      <c r="G416" s="145"/>
      <c r="H416" s="190"/>
      <c r="I416" s="191"/>
      <c r="J416" s="192"/>
      <c r="K416" s="193"/>
      <c r="L416" s="193"/>
      <c r="M416" s="190"/>
      <c r="N416" s="145"/>
      <c r="O416" s="145"/>
      <c r="P416" s="145"/>
      <c r="Q416" s="145"/>
      <c r="R416" s="145"/>
      <c r="S416" s="145"/>
      <c r="T416" s="145"/>
      <c r="U416" s="145"/>
      <c r="V416" s="145"/>
      <c r="W416" s="145"/>
      <c r="X416" s="145"/>
      <c r="Y416" s="145"/>
      <c r="Z416" s="145"/>
    </row>
    <row r="417" customFormat="false" ht="13.5" hidden="false" customHeight="true" outlineLevel="0" collapsed="false">
      <c r="A417" s="154"/>
      <c r="B417" s="145"/>
      <c r="C417" s="145"/>
      <c r="D417" s="145"/>
      <c r="E417" s="145"/>
      <c r="F417" s="145"/>
      <c r="G417" s="145"/>
      <c r="H417" s="190"/>
      <c r="I417" s="191"/>
      <c r="J417" s="192"/>
      <c r="K417" s="193"/>
      <c r="L417" s="193"/>
      <c r="M417" s="190"/>
      <c r="N417" s="145"/>
      <c r="O417" s="145"/>
      <c r="P417" s="145"/>
      <c r="Q417" s="145"/>
      <c r="R417" s="145"/>
      <c r="S417" s="145"/>
      <c r="T417" s="145"/>
      <c r="U417" s="145"/>
      <c r="V417" s="145"/>
      <c r="W417" s="145"/>
      <c r="X417" s="145"/>
      <c r="Y417" s="145"/>
      <c r="Z417" s="145"/>
    </row>
    <row r="418" customFormat="false" ht="13.5" hidden="false" customHeight="true" outlineLevel="0" collapsed="false">
      <c r="A418" s="154"/>
      <c r="B418" s="145"/>
      <c r="C418" s="145"/>
      <c r="D418" s="145"/>
      <c r="E418" s="145"/>
      <c r="F418" s="145"/>
      <c r="G418" s="145"/>
      <c r="H418" s="190"/>
      <c r="I418" s="191"/>
      <c r="J418" s="192"/>
      <c r="K418" s="193"/>
      <c r="L418" s="193"/>
      <c r="M418" s="190"/>
      <c r="N418" s="145"/>
      <c r="O418" s="145"/>
      <c r="P418" s="145"/>
      <c r="Q418" s="145"/>
      <c r="R418" s="145"/>
      <c r="S418" s="145"/>
      <c r="T418" s="145"/>
      <c r="U418" s="145"/>
      <c r="V418" s="145"/>
      <c r="W418" s="145"/>
      <c r="X418" s="145"/>
      <c r="Y418" s="145"/>
      <c r="Z418" s="145"/>
    </row>
    <row r="419" customFormat="false" ht="13.5" hidden="false" customHeight="true" outlineLevel="0" collapsed="false">
      <c r="A419" s="154"/>
      <c r="B419" s="145"/>
      <c r="C419" s="145"/>
      <c r="D419" s="145"/>
      <c r="E419" s="145"/>
      <c r="F419" s="145"/>
      <c r="G419" s="145"/>
      <c r="H419" s="190"/>
      <c r="I419" s="191"/>
      <c r="J419" s="192"/>
      <c r="K419" s="193"/>
      <c r="L419" s="193"/>
      <c r="M419" s="190"/>
      <c r="N419" s="145"/>
      <c r="O419" s="145"/>
      <c r="P419" s="145"/>
      <c r="Q419" s="145"/>
      <c r="R419" s="145"/>
      <c r="S419" s="145"/>
      <c r="T419" s="145"/>
      <c r="U419" s="145"/>
      <c r="V419" s="145"/>
      <c r="W419" s="145"/>
      <c r="X419" s="145"/>
      <c r="Y419" s="145"/>
      <c r="Z419" s="145"/>
    </row>
    <row r="420" customFormat="false" ht="13.5" hidden="false" customHeight="true" outlineLevel="0" collapsed="false">
      <c r="A420" s="154"/>
      <c r="B420" s="145"/>
      <c r="C420" s="145"/>
      <c r="D420" s="145"/>
      <c r="E420" s="145"/>
      <c r="F420" s="145"/>
      <c r="G420" s="145"/>
      <c r="H420" s="190"/>
      <c r="I420" s="191"/>
      <c r="J420" s="192"/>
      <c r="K420" s="193"/>
      <c r="L420" s="193"/>
      <c r="M420" s="190"/>
      <c r="N420" s="145"/>
      <c r="O420" s="145"/>
      <c r="P420" s="145"/>
      <c r="Q420" s="145"/>
      <c r="R420" s="145"/>
      <c r="S420" s="145"/>
      <c r="T420" s="145"/>
      <c r="U420" s="145"/>
      <c r="V420" s="145"/>
      <c r="W420" s="145"/>
      <c r="X420" s="145"/>
      <c r="Y420" s="145"/>
      <c r="Z420" s="145"/>
    </row>
    <row r="421" customFormat="false" ht="13.5" hidden="false" customHeight="true" outlineLevel="0" collapsed="false">
      <c r="A421" s="154"/>
      <c r="B421" s="145"/>
      <c r="C421" s="145"/>
      <c r="D421" s="145"/>
      <c r="E421" s="145"/>
      <c r="F421" s="145"/>
      <c r="G421" s="145"/>
      <c r="H421" s="190"/>
      <c r="I421" s="191"/>
      <c r="J421" s="192"/>
      <c r="K421" s="193"/>
      <c r="L421" s="193"/>
      <c r="M421" s="190"/>
      <c r="N421" s="145"/>
      <c r="O421" s="145"/>
      <c r="P421" s="145"/>
      <c r="Q421" s="145"/>
      <c r="R421" s="145"/>
      <c r="S421" s="145"/>
      <c r="T421" s="145"/>
      <c r="U421" s="145"/>
      <c r="V421" s="145"/>
      <c r="W421" s="145"/>
      <c r="X421" s="145"/>
      <c r="Y421" s="145"/>
      <c r="Z421" s="145"/>
    </row>
    <row r="422" customFormat="false" ht="13.5" hidden="false" customHeight="true" outlineLevel="0" collapsed="false">
      <c r="A422" s="154"/>
      <c r="B422" s="145"/>
      <c r="C422" s="145"/>
      <c r="D422" s="145"/>
      <c r="E422" s="145"/>
      <c r="F422" s="145"/>
      <c r="G422" s="145"/>
      <c r="H422" s="190"/>
      <c r="I422" s="191"/>
      <c r="J422" s="192"/>
      <c r="K422" s="193"/>
      <c r="L422" s="193"/>
      <c r="M422" s="190"/>
      <c r="N422" s="145"/>
      <c r="O422" s="145"/>
      <c r="P422" s="145"/>
      <c r="Q422" s="145"/>
      <c r="R422" s="145"/>
      <c r="S422" s="145"/>
      <c r="T422" s="145"/>
      <c r="U422" s="145"/>
      <c r="V422" s="145"/>
      <c r="W422" s="145"/>
      <c r="X422" s="145"/>
      <c r="Y422" s="145"/>
      <c r="Z422" s="145"/>
    </row>
    <row r="423" customFormat="false" ht="13.5" hidden="false" customHeight="true" outlineLevel="0" collapsed="false">
      <c r="A423" s="154"/>
      <c r="B423" s="145"/>
      <c r="C423" s="145"/>
      <c r="D423" s="145"/>
      <c r="E423" s="145"/>
      <c r="F423" s="145"/>
      <c r="G423" s="145"/>
      <c r="H423" s="190"/>
      <c r="I423" s="191"/>
      <c r="J423" s="192"/>
      <c r="K423" s="193"/>
      <c r="L423" s="193"/>
      <c r="M423" s="190"/>
      <c r="N423" s="145"/>
      <c r="O423" s="145"/>
      <c r="P423" s="145"/>
      <c r="Q423" s="145"/>
      <c r="R423" s="145"/>
      <c r="S423" s="145"/>
      <c r="T423" s="145"/>
      <c r="U423" s="145"/>
      <c r="V423" s="145"/>
      <c r="W423" s="145"/>
      <c r="X423" s="145"/>
      <c r="Y423" s="145"/>
      <c r="Z423" s="145"/>
    </row>
    <row r="424" customFormat="false" ht="13.5" hidden="false" customHeight="true" outlineLevel="0" collapsed="false">
      <c r="A424" s="154"/>
      <c r="B424" s="145"/>
      <c r="C424" s="145"/>
      <c r="D424" s="145"/>
      <c r="E424" s="145"/>
      <c r="F424" s="145"/>
      <c r="G424" s="145"/>
      <c r="H424" s="190"/>
      <c r="I424" s="191"/>
      <c r="J424" s="192"/>
      <c r="K424" s="193"/>
      <c r="L424" s="193"/>
      <c r="M424" s="190"/>
      <c r="N424" s="145"/>
      <c r="O424" s="145"/>
      <c r="P424" s="145"/>
      <c r="Q424" s="145"/>
      <c r="R424" s="145"/>
      <c r="S424" s="145"/>
      <c r="T424" s="145"/>
      <c r="U424" s="145"/>
      <c r="V424" s="145"/>
      <c r="W424" s="145"/>
      <c r="X424" s="145"/>
      <c r="Y424" s="145"/>
      <c r="Z424" s="145"/>
    </row>
    <row r="425" customFormat="false" ht="13.5" hidden="false" customHeight="true" outlineLevel="0" collapsed="false">
      <c r="A425" s="154"/>
      <c r="B425" s="145"/>
      <c r="C425" s="145"/>
      <c r="D425" s="145"/>
      <c r="E425" s="145"/>
      <c r="F425" s="145"/>
      <c r="G425" s="145"/>
      <c r="H425" s="190"/>
      <c r="I425" s="191"/>
      <c r="J425" s="192"/>
      <c r="K425" s="193"/>
      <c r="L425" s="193"/>
      <c r="M425" s="190"/>
      <c r="N425" s="145"/>
      <c r="O425" s="145"/>
      <c r="P425" s="145"/>
      <c r="Q425" s="145"/>
      <c r="R425" s="145"/>
      <c r="S425" s="145"/>
      <c r="T425" s="145"/>
      <c r="U425" s="145"/>
      <c r="V425" s="145"/>
      <c r="W425" s="145"/>
      <c r="X425" s="145"/>
      <c r="Y425" s="145"/>
      <c r="Z425" s="145"/>
    </row>
    <row r="426" customFormat="false" ht="13.5" hidden="false" customHeight="true" outlineLevel="0" collapsed="false">
      <c r="A426" s="154"/>
      <c r="B426" s="145"/>
      <c r="C426" s="145"/>
      <c r="D426" s="145"/>
      <c r="E426" s="145"/>
      <c r="F426" s="145"/>
      <c r="G426" s="145"/>
      <c r="H426" s="190"/>
      <c r="I426" s="191"/>
      <c r="J426" s="192"/>
      <c r="K426" s="193"/>
      <c r="L426" s="193"/>
      <c r="M426" s="190"/>
      <c r="N426" s="145"/>
      <c r="O426" s="145"/>
      <c r="P426" s="145"/>
      <c r="Q426" s="145"/>
      <c r="R426" s="145"/>
      <c r="S426" s="145"/>
      <c r="T426" s="145"/>
      <c r="U426" s="145"/>
      <c r="V426" s="145"/>
      <c r="W426" s="145"/>
      <c r="X426" s="145"/>
      <c r="Y426" s="145"/>
      <c r="Z426" s="145"/>
    </row>
    <row r="427" customFormat="false" ht="13.5" hidden="false" customHeight="true" outlineLevel="0" collapsed="false">
      <c r="A427" s="154"/>
      <c r="B427" s="145"/>
      <c r="C427" s="145"/>
      <c r="D427" s="145"/>
      <c r="E427" s="145"/>
      <c r="F427" s="145"/>
      <c r="G427" s="145"/>
      <c r="H427" s="190"/>
      <c r="I427" s="191"/>
      <c r="J427" s="192"/>
      <c r="K427" s="193"/>
      <c r="L427" s="193"/>
      <c r="M427" s="190"/>
      <c r="N427" s="145"/>
      <c r="O427" s="145"/>
      <c r="P427" s="145"/>
      <c r="Q427" s="145"/>
      <c r="R427" s="145"/>
      <c r="S427" s="145"/>
      <c r="T427" s="145"/>
      <c r="U427" s="145"/>
      <c r="V427" s="145"/>
      <c r="W427" s="145"/>
      <c r="X427" s="145"/>
      <c r="Y427" s="145"/>
      <c r="Z427" s="145"/>
    </row>
    <row r="428" customFormat="false" ht="13.5" hidden="false" customHeight="true" outlineLevel="0" collapsed="false">
      <c r="A428" s="154"/>
      <c r="B428" s="145"/>
      <c r="C428" s="145"/>
      <c r="D428" s="145"/>
      <c r="E428" s="145"/>
      <c r="F428" s="145"/>
      <c r="G428" s="145"/>
      <c r="H428" s="190"/>
      <c r="I428" s="191"/>
      <c r="J428" s="192"/>
      <c r="K428" s="193"/>
      <c r="L428" s="193"/>
      <c r="M428" s="190"/>
      <c r="N428" s="145"/>
      <c r="O428" s="145"/>
      <c r="P428" s="145"/>
      <c r="Q428" s="145"/>
      <c r="R428" s="145"/>
      <c r="S428" s="145"/>
      <c r="T428" s="145"/>
      <c r="U428" s="145"/>
      <c r="V428" s="145"/>
      <c r="W428" s="145"/>
      <c r="X428" s="145"/>
      <c r="Y428" s="145"/>
      <c r="Z428" s="145"/>
    </row>
    <row r="429" customFormat="false" ht="13.5" hidden="false" customHeight="true" outlineLevel="0" collapsed="false">
      <c r="A429" s="154"/>
      <c r="B429" s="145"/>
      <c r="C429" s="145"/>
      <c r="D429" s="145"/>
      <c r="E429" s="145"/>
      <c r="F429" s="145"/>
      <c r="G429" s="145"/>
      <c r="H429" s="190"/>
      <c r="I429" s="191"/>
      <c r="J429" s="192"/>
      <c r="K429" s="193"/>
      <c r="L429" s="193"/>
      <c r="M429" s="190"/>
      <c r="N429" s="145"/>
      <c r="O429" s="145"/>
      <c r="P429" s="145"/>
      <c r="Q429" s="145"/>
      <c r="R429" s="145"/>
      <c r="S429" s="145"/>
      <c r="T429" s="145"/>
      <c r="U429" s="145"/>
      <c r="V429" s="145"/>
      <c r="W429" s="145"/>
      <c r="X429" s="145"/>
      <c r="Y429" s="145"/>
      <c r="Z429" s="145"/>
    </row>
    <row r="430" customFormat="false" ht="13.5" hidden="false" customHeight="true" outlineLevel="0" collapsed="false">
      <c r="A430" s="154"/>
      <c r="B430" s="145"/>
      <c r="C430" s="145"/>
      <c r="D430" s="145"/>
      <c r="E430" s="145"/>
      <c r="F430" s="145"/>
      <c r="G430" s="145"/>
      <c r="H430" s="190"/>
      <c r="I430" s="191"/>
      <c r="J430" s="192"/>
      <c r="K430" s="193"/>
      <c r="L430" s="193"/>
      <c r="M430" s="190"/>
      <c r="N430" s="145"/>
      <c r="O430" s="145"/>
      <c r="P430" s="145"/>
      <c r="Q430" s="145"/>
      <c r="R430" s="145"/>
      <c r="S430" s="145"/>
      <c r="T430" s="145"/>
      <c r="U430" s="145"/>
      <c r="V430" s="145"/>
      <c r="W430" s="145"/>
      <c r="X430" s="145"/>
      <c r="Y430" s="145"/>
      <c r="Z430" s="145"/>
    </row>
    <row r="431" customFormat="false" ht="13.5" hidden="false" customHeight="true" outlineLevel="0" collapsed="false">
      <c r="A431" s="154"/>
      <c r="B431" s="145"/>
      <c r="C431" s="145"/>
      <c r="D431" s="145"/>
      <c r="E431" s="145"/>
      <c r="F431" s="145"/>
      <c r="G431" s="145"/>
      <c r="H431" s="190"/>
      <c r="I431" s="191"/>
      <c r="J431" s="192"/>
      <c r="K431" s="193"/>
      <c r="L431" s="193"/>
      <c r="M431" s="190"/>
      <c r="N431" s="145"/>
      <c r="O431" s="145"/>
      <c r="P431" s="145"/>
      <c r="Q431" s="145"/>
      <c r="R431" s="145"/>
      <c r="S431" s="145"/>
      <c r="T431" s="145"/>
      <c r="U431" s="145"/>
      <c r="V431" s="145"/>
      <c r="W431" s="145"/>
      <c r="X431" s="145"/>
      <c r="Y431" s="145"/>
      <c r="Z431" s="145"/>
    </row>
    <row r="432" customFormat="false" ht="13.5" hidden="false" customHeight="true" outlineLevel="0" collapsed="false">
      <c r="A432" s="154"/>
      <c r="B432" s="145"/>
      <c r="C432" s="145"/>
      <c r="D432" s="145"/>
      <c r="E432" s="145"/>
      <c r="F432" s="145"/>
      <c r="G432" s="145"/>
      <c r="H432" s="190"/>
      <c r="I432" s="191"/>
      <c r="J432" s="192"/>
      <c r="K432" s="193"/>
      <c r="L432" s="193"/>
      <c r="M432" s="190"/>
      <c r="N432" s="145"/>
      <c r="O432" s="145"/>
      <c r="P432" s="145"/>
      <c r="Q432" s="145"/>
      <c r="R432" s="145"/>
      <c r="S432" s="145"/>
      <c r="T432" s="145"/>
      <c r="U432" s="145"/>
      <c r="V432" s="145"/>
      <c r="W432" s="145"/>
      <c r="X432" s="145"/>
      <c r="Y432" s="145"/>
      <c r="Z432" s="145"/>
    </row>
    <row r="433" customFormat="false" ht="13.5" hidden="false" customHeight="true" outlineLevel="0" collapsed="false">
      <c r="A433" s="154"/>
      <c r="B433" s="145"/>
      <c r="C433" s="145"/>
      <c r="D433" s="145"/>
      <c r="E433" s="145"/>
      <c r="F433" s="145"/>
      <c r="G433" s="145"/>
      <c r="H433" s="190"/>
      <c r="I433" s="191"/>
      <c r="J433" s="192"/>
      <c r="K433" s="193"/>
      <c r="L433" s="193"/>
      <c r="M433" s="190"/>
      <c r="N433" s="145"/>
      <c r="O433" s="145"/>
      <c r="P433" s="145"/>
      <c r="Q433" s="145"/>
      <c r="R433" s="145"/>
      <c r="S433" s="145"/>
      <c r="T433" s="145"/>
      <c r="U433" s="145"/>
      <c r="V433" s="145"/>
      <c r="W433" s="145"/>
      <c r="X433" s="145"/>
      <c r="Y433" s="145"/>
      <c r="Z433" s="145"/>
    </row>
    <row r="434" customFormat="false" ht="13.5" hidden="false" customHeight="true" outlineLevel="0" collapsed="false">
      <c r="A434" s="154"/>
      <c r="B434" s="145"/>
      <c r="C434" s="145"/>
      <c r="D434" s="145"/>
      <c r="E434" s="145"/>
      <c r="F434" s="145"/>
      <c r="G434" s="145"/>
      <c r="H434" s="190"/>
      <c r="I434" s="191"/>
      <c r="J434" s="192"/>
      <c r="K434" s="193"/>
      <c r="L434" s="193"/>
      <c r="M434" s="190"/>
      <c r="N434" s="145"/>
      <c r="O434" s="145"/>
      <c r="P434" s="145"/>
      <c r="Q434" s="145"/>
      <c r="R434" s="145"/>
      <c r="S434" s="145"/>
      <c r="T434" s="145"/>
      <c r="U434" s="145"/>
      <c r="V434" s="145"/>
      <c r="W434" s="145"/>
      <c r="X434" s="145"/>
      <c r="Y434" s="145"/>
      <c r="Z434" s="145"/>
    </row>
    <row r="435" customFormat="false" ht="13.5" hidden="false" customHeight="true" outlineLevel="0" collapsed="false">
      <c r="A435" s="154"/>
      <c r="B435" s="145"/>
      <c r="C435" s="145"/>
      <c r="D435" s="145"/>
      <c r="E435" s="145"/>
      <c r="F435" s="145"/>
      <c r="G435" s="145"/>
      <c r="H435" s="190"/>
      <c r="I435" s="191"/>
      <c r="J435" s="192"/>
      <c r="K435" s="193"/>
      <c r="L435" s="193"/>
      <c r="M435" s="190"/>
      <c r="N435" s="145"/>
      <c r="O435" s="145"/>
      <c r="P435" s="145"/>
      <c r="Q435" s="145"/>
      <c r="R435" s="145"/>
      <c r="S435" s="145"/>
      <c r="T435" s="145"/>
      <c r="U435" s="145"/>
      <c r="V435" s="145"/>
      <c r="W435" s="145"/>
      <c r="X435" s="145"/>
      <c r="Y435" s="145"/>
      <c r="Z435" s="145"/>
    </row>
    <row r="436" customFormat="false" ht="13.5" hidden="false" customHeight="true" outlineLevel="0" collapsed="false">
      <c r="A436" s="154"/>
      <c r="B436" s="145"/>
      <c r="C436" s="145"/>
      <c r="D436" s="145"/>
      <c r="E436" s="145"/>
      <c r="F436" s="145"/>
      <c r="G436" s="145"/>
      <c r="H436" s="190"/>
      <c r="I436" s="191"/>
      <c r="J436" s="192"/>
      <c r="K436" s="193"/>
      <c r="L436" s="193"/>
      <c r="M436" s="190"/>
      <c r="N436" s="145"/>
      <c r="O436" s="145"/>
      <c r="P436" s="145"/>
      <c r="Q436" s="145"/>
      <c r="R436" s="145"/>
      <c r="S436" s="145"/>
      <c r="T436" s="145"/>
      <c r="U436" s="145"/>
      <c r="V436" s="145"/>
      <c r="W436" s="145"/>
      <c r="X436" s="145"/>
      <c r="Y436" s="145"/>
      <c r="Z436" s="145"/>
    </row>
    <row r="437" customFormat="false" ht="13.5" hidden="false" customHeight="true" outlineLevel="0" collapsed="false">
      <c r="A437" s="154"/>
      <c r="B437" s="145"/>
      <c r="C437" s="145"/>
      <c r="D437" s="145"/>
      <c r="E437" s="145"/>
      <c r="F437" s="145"/>
      <c r="G437" s="145"/>
      <c r="H437" s="190"/>
      <c r="I437" s="191"/>
      <c r="J437" s="192"/>
      <c r="K437" s="193"/>
      <c r="L437" s="193"/>
      <c r="M437" s="190"/>
      <c r="N437" s="145"/>
      <c r="O437" s="145"/>
      <c r="P437" s="145"/>
      <c r="Q437" s="145"/>
      <c r="R437" s="145"/>
      <c r="S437" s="145"/>
      <c r="T437" s="145"/>
      <c r="U437" s="145"/>
      <c r="V437" s="145"/>
      <c r="W437" s="145"/>
      <c r="X437" s="145"/>
      <c r="Y437" s="145"/>
      <c r="Z437" s="145"/>
    </row>
    <row r="438" customFormat="false" ht="13.5" hidden="false" customHeight="true" outlineLevel="0" collapsed="false">
      <c r="A438" s="154"/>
      <c r="B438" s="145"/>
      <c r="C438" s="145"/>
      <c r="D438" s="145"/>
      <c r="E438" s="145"/>
      <c r="F438" s="145"/>
      <c r="G438" s="145"/>
      <c r="H438" s="190"/>
      <c r="I438" s="191"/>
      <c r="J438" s="192"/>
      <c r="K438" s="193"/>
      <c r="L438" s="193"/>
      <c r="M438" s="190"/>
      <c r="N438" s="145"/>
      <c r="O438" s="145"/>
      <c r="P438" s="145"/>
      <c r="Q438" s="145"/>
      <c r="R438" s="145"/>
      <c r="S438" s="145"/>
      <c r="T438" s="145"/>
      <c r="U438" s="145"/>
      <c r="V438" s="145"/>
      <c r="W438" s="145"/>
      <c r="X438" s="145"/>
      <c r="Y438" s="145"/>
      <c r="Z438" s="145"/>
    </row>
    <row r="439" customFormat="false" ht="13.5" hidden="false" customHeight="true" outlineLevel="0" collapsed="false">
      <c r="A439" s="154"/>
      <c r="B439" s="145"/>
      <c r="C439" s="145"/>
      <c r="D439" s="145"/>
      <c r="E439" s="145"/>
      <c r="F439" s="145"/>
      <c r="G439" s="145"/>
      <c r="H439" s="190"/>
      <c r="I439" s="191"/>
      <c r="J439" s="192"/>
      <c r="K439" s="193"/>
      <c r="L439" s="193"/>
      <c r="M439" s="190"/>
      <c r="N439" s="145"/>
      <c r="O439" s="145"/>
      <c r="P439" s="145"/>
      <c r="Q439" s="145"/>
      <c r="R439" s="145"/>
      <c r="S439" s="145"/>
      <c r="T439" s="145"/>
      <c r="U439" s="145"/>
      <c r="V439" s="145"/>
      <c r="W439" s="145"/>
      <c r="X439" s="145"/>
      <c r="Y439" s="145"/>
      <c r="Z439" s="145"/>
    </row>
    <row r="440" customFormat="false" ht="13.5" hidden="false" customHeight="true" outlineLevel="0" collapsed="false">
      <c r="A440" s="154"/>
      <c r="B440" s="145"/>
      <c r="C440" s="145"/>
      <c r="D440" s="145"/>
      <c r="E440" s="145"/>
      <c r="F440" s="145"/>
      <c r="G440" s="145"/>
      <c r="H440" s="190"/>
      <c r="I440" s="191"/>
      <c r="J440" s="192"/>
      <c r="K440" s="193"/>
      <c r="L440" s="193"/>
      <c r="M440" s="190"/>
      <c r="N440" s="145"/>
      <c r="O440" s="145"/>
      <c r="P440" s="145"/>
      <c r="Q440" s="145"/>
      <c r="R440" s="145"/>
      <c r="S440" s="145"/>
      <c r="T440" s="145"/>
      <c r="U440" s="145"/>
      <c r="V440" s="145"/>
      <c r="W440" s="145"/>
      <c r="X440" s="145"/>
      <c r="Y440" s="145"/>
      <c r="Z440" s="145"/>
    </row>
    <row r="441" customFormat="false" ht="13.5" hidden="false" customHeight="true" outlineLevel="0" collapsed="false">
      <c r="A441" s="154"/>
      <c r="B441" s="145"/>
      <c r="C441" s="145"/>
      <c r="D441" s="145"/>
      <c r="E441" s="145"/>
      <c r="F441" s="145"/>
      <c r="G441" s="145"/>
      <c r="H441" s="190"/>
      <c r="I441" s="191"/>
      <c r="J441" s="192"/>
      <c r="K441" s="193"/>
      <c r="L441" s="193"/>
      <c r="M441" s="190"/>
      <c r="N441" s="145"/>
      <c r="O441" s="145"/>
      <c r="P441" s="145"/>
      <c r="Q441" s="145"/>
      <c r="R441" s="145"/>
      <c r="S441" s="145"/>
      <c r="T441" s="145"/>
      <c r="U441" s="145"/>
      <c r="V441" s="145"/>
      <c r="W441" s="145"/>
      <c r="X441" s="145"/>
      <c r="Y441" s="145"/>
      <c r="Z441" s="145"/>
    </row>
    <row r="442" customFormat="false" ht="13.5" hidden="false" customHeight="true" outlineLevel="0" collapsed="false">
      <c r="A442" s="154"/>
      <c r="B442" s="145"/>
      <c r="C442" s="145"/>
      <c r="D442" s="145"/>
      <c r="E442" s="145"/>
      <c r="F442" s="145"/>
      <c r="G442" s="145"/>
      <c r="H442" s="190"/>
      <c r="I442" s="191"/>
      <c r="J442" s="192"/>
      <c r="K442" s="193"/>
      <c r="L442" s="193"/>
      <c r="M442" s="190"/>
      <c r="N442" s="145"/>
      <c r="O442" s="145"/>
      <c r="P442" s="145"/>
      <c r="Q442" s="145"/>
      <c r="R442" s="145"/>
      <c r="S442" s="145"/>
      <c r="T442" s="145"/>
      <c r="U442" s="145"/>
      <c r="V442" s="145"/>
      <c r="W442" s="145"/>
      <c r="X442" s="145"/>
      <c r="Y442" s="145"/>
      <c r="Z442" s="145"/>
    </row>
    <row r="443" customFormat="false" ht="13.5" hidden="false" customHeight="true" outlineLevel="0" collapsed="false">
      <c r="A443" s="154"/>
      <c r="B443" s="145"/>
      <c r="C443" s="145"/>
      <c r="D443" s="145"/>
      <c r="E443" s="145"/>
      <c r="F443" s="145"/>
      <c r="G443" s="145"/>
      <c r="H443" s="190"/>
      <c r="I443" s="191"/>
      <c r="J443" s="192"/>
      <c r="K443" s="193"/>
      <c r="L443" s="193"/>
      <c r="M443" s="190"/>
      <c r="N443" s="145"/>
      <c r="O443" s="145"/>
      <c r="P443" s="145"/>
      <c r="Q443" s="145"/>
      <c r="R443" s="145"/>
      <c r="S443" s="145"/>
      <c r="T443" s="145"/>
      <c r="U443" s="145"/>
      <c r="V443" s="145"/>
      <c r="W443" s="145"/>
      <c r="X443" s="145"/>
      <c r="Y443" s="145"/>
      <c r="Z443" s="145"/>
    </row>
    <row r="444" customFormat="false" ht="13.5" hidden="false" customHeight="true" outlineLevel="0" collapsed="false">
      <c r="A444" s="154"/>
      <c r="B444" s="145"/>
      <c r="C444" s="145"/>
      <c r="D444" s="145"/>
      <c r="E444" s="145"/>
      <c r="F444" s="145"/>
      <c r="G444" s="145"/>
      <c r="H444" s="190"/>
      <c r="I444" s="191"/>
      <c r="J444" s="192"/>
      <c r="K444" s="193"/>
      <c r="L444" s="193"/>
      <c r="M444" s="190"/>
      <c r="N444" s="145"/>
      <c r="O444" s="145"/>
      <c r="P444" s="145"/>
      <c r="Q444" s="145"/>
      <c r="R444" s="145"/>
      <c r="S444" s="145"/>
      <c r="T444" s="145"/>
      <c r="U444" s="145"/>
      <c r="V444" s="145"/>
      <c r="W444" s="145"/>
      <c r="X444" s="145"/>
      <c r="Y444" s="145"/>
      <c r="Z444" s="145"/>
    </row>
    <row r="445" customFormat="false" ht="13.5" hidden="false" customHeight="true" outlineLevel="0" collapsed="false">
      <c r="A445" s="154"/>
      <c r="B445" s="145"/>
      <c r="C445" s="145"/>
      <c r="D445" s="145"/>
      <c r="E445" s="145"/>
      <c r="F445" s="145"/>
      <c r="G445" s="145"/>
      <c r="H445" s="190"/>
      <c r="I445" s="191"/>
      <c r="J445" s="192"/>
      <c r="K445" s="193"/>
      <c r="L445" s="193"/>
      <c r="M445" s="190"/>
      <c r="N445" s="145"/>
      <c r="O445" s="145"/>
      <c r="P445" s="145"/>
      <c r="Q445" s="145"/>
      <c r="R445" s="145"/>
      <c r="S445" s="145"/>
      <c r="T445" s="145"/>
      <c r="U445" s="145"/>
      <c r="V445" s="145"/>
      <c r="W445" s="145"/>
      <c r="X445" s="145"/>
      <c r="Y445" s="145"/>
      <c r="Z445" s="145"/>
    </row>
    <row r="446" customFormat="false" ht="13.5" hidden="false" customHeight="true" outlineLevel="0" collapsed="false">
      <c r="A446" s="154"/>
      <c r="B446" s="145"/>
      <c r="C446" s="145"/>
      <c r="D446" s="145"/>
      <c r="E446" s="145"/>
      <c r="F446" s="145"/>
      <c r="G446" s="145"/>
      <c r="H446" s="190"/>
      <c r="I446" s="191"/>
      <c r="J446" s="192"/>
      <c r="K446" s="193"/>
      <c r="L446" s="193"/>
      <c r="M446" s="190"/>
      <c r="N446" s="145"/>
      <c r="O446" s="145"/>
      <c r="P446" s="145"/>
      <c r="Q446" s="145"/>
      <c r="R446" s="145"/>
      <c r="S446" s="145"/>
      <c r="T446" s="145"/>
      <c r="U446" s="145"/>
      <c r="V446" s="145"/>
      <c r="W446" s="145"/>
      <c r="X446" s="145"/>
      <c r="Y446" s="145"/>
      <c r="Z446" s="145"/>
    </row>
    <row r="447" customFormat="false" ht="13.5" hidden="false" customHeight="true" outlineLevel="0" collapsed="false">
      <c r="A447" s="154"/>
      <c r="B447" s="145"/>
      <c r="C447" s="145"/>
      <c r="D447" s="145"/>
      <c r="E447" s="145"/>
      <c r="F447" s="145"/>
      <c r="G447" s="145"/>
      <c r="H447" s="190"/>
      <c r="I447" s="191"/>
      <c r="J447" s="192"/>
      <c r="K447" s="193"/>
      <c r="L447" s="193"/>
      <c r="M447" s="190"/>
      <c r="N447" s="145"/>
      <c r="O447" s="145"/>
      <c r="P447" s="145"/>
      <c r="Q447" s="145"/>
      <c r="R447" s="145"/>
      <c r="S447" s="145"/>
      <c r="T447" s="145"/>
      <c r="U447" s="145"/>
      <c r="V447" s="145"/>
      <c r="W447" s="145"/>
      <c r="X447" s="145"/>
      <c r="Y447" s="145"/>
      <c r="Z447" s="145"/>
    </row>
    <row r="448" customFormat="false" ht="13.5" hidden="false" customHeight="true" outlineLevel="0" collapsed="false">
      <c r="A448" s="154"/>
      <c r="B448" s="145"/>
      <c r="C448" s="145"/>
      <c r="D448" s="145"/>
      <c r="E448" s="145"/>
      <c r="F448" s="145"/>
      <c r="G448" s="145"/>
      <c r="H448" s="190"/>
      <c r="I448" s="191"/>
      <c r="J448" s="192"/>
      <c r="K448" s="193"/>
      <c r="L448" s="193"/>
      <c r="M448" s="190"/>
      <c r="N448" s="145"/>
      <c r="O448" s="145"/>
      <c r="P448" s="145"/>
      <c r="Q448" s="145"/>
      <c r="R448" s="145"/>
      <c r="S448" s="145"/>
      <c r="T448" s="145"/>
      <c r="U448" s="145"/>
      <c r="V448" s="145"/>
      <c r="W448" s="145"/>
      <c r="X448" s="145"/>
      <c r="Y448" s="145"/>
      <c r="Z448" s="145"/>
    </row>
    <row r="449" customFormat="false" ht="13.5" hidden="false" customHeight="true" outlineLevel="0" collapsed="false">
      <c r="A449" s="154"/>
      <c r="B449" s="145"/>
      <c r="C449" s="145"/>
      <c r="D449" s="145"/>
      <c r="E449" s="145"/>
      <c r="F449" s="145"/>
      <c r="G449" s="145"/>
      <c r="H449" s="190"/>
      <c r="I449" s="191"/>
      <c r="J449" s="192"/>
      <c r="K449" s="193"/>
      <c r="L449" s="193"/>
      <c r="M449" s="190"/>
      <c r="N449" s="145"/>
      <c r="O449" s="145"/>
      <c r="P449" s="145"/>
      <c r="Q449" s="145"/>
      <c r="R449" s="145"/>
      <c r="S449" s="145"/>
      <c r="T449" s="145"/>
      <c r="U449" s="145"/>
      <c r="V449" s="145"/>
      <c r="W449" s="145"/>
      <c r="X449" s="145"/>
      <c r="Y449" s="145"/>
      <c r="Z449" s="145"/>
    </row>
    <row r="450" customFormat="false" ht="13.5" hidden="false" customHeight="true" outlineLevel="0" collapsed="false">
      <c r="A450" s="154"/>
      <c r="B450" s="145"/>
      <c r="C450" s="145"/>
      <c r="D450" s="145"/>
      <c r="E450" s="145"/>
      <c r="F450" s="145"/>
      <c r="G450" s="145"/>
      <c r="H450" s="190"/>
      <c r="I450" s="191"/>
      <c r="J450" s="192"/>
      <c r="K450" s="193"/>
      <c r="L450" s="193"/>
      <c r="M450" s="190"/>
      <c r="N450" s="145"/>
      <c r="O450" s="145"/>
      <c r="P450" s="145"/>
      <c r="Q450" s="145"/>
      <c r="R450" s="145"/>
      <c r="S450" s="145"/>
      <c r="T450" s="145"/>
      <c r="U450" s="145"/>
      <c r="V450" s="145"/>
      <c r="W450" s="145"/>
      <c r="X450" s="145"/>
      <c r="Y450" s="145"/>
      <c r="Z450" s="145"/>
    </row>
    <row r="451" customFormat="false" ht="13.5" hidden="false" customHeight="true" outlineLevel="0" collapsed="false">
      <c r="A451" s="154"/>
      <c r="B451" s="145"/>
      <c r="C451" s="145"/>
      <c r="D451" s="145"/>
      <c r="E451" s="145"/>
      <c r="F451" s="145"/>
      <c r="G451" s="145"/>
      <c r="H451" s="190"/>
      <c r="I451" s="191"/>
      <c r="J451" s="192"/>
      <c r="K451" s="193"/>
      <c r="L451" s="193"/>
      <c r="M451" s="190"/>
      <c r="N451" s="145"/>
      <c r="O451" s="145"/>
      <c r="P451" s="145"/>
      <c r="Q451" s="145"/>
      <c r="R451" s="145"/>
      <c r="S451" s="145"/>
      <c r="T451" s="145"/>
      <c r="U451" s="145"/>
      <c r="V451" s="145"/>
      <c r="W451" s="145"/>
      <c r="X451" s="145"/>
      <c r="Y451" s="145"/>
      <c r="Z451" s="145"/>
    </row>
    <row r="452" customFormat="false" ht="13.5" hidden="false" customHeight="true" outlineLevel="0" collapsed="false">
      <c r="A452" s="154"/>
      <c r="B452" s="145"/>
      <c r="C452" s="145"/>
      <c r="D452" s="145"/>
      <c r="E452" s="145"/>
      <c r="F452" s="145"/>
      <c r="G452" s="145"/>
      <c r="H452" s="190"/>
      <c r="I452" s="191"/>
      <c r="J452" s="192"/>
      <c r="K452" s="193"/>
      <c r="L452" s="193"/>
      <c r="M452" s="190"/>
      <c r="N452" s="145"/>
      <c r="O452" s="145"/>
      <c r="P452" s="145"/>
      <c r="Q452" s="145"/>
      <c r="R452" s="145"/>
      <c r="S452" s="145"/>
      <c r="T452" s="145"/>
      <c r="U452" s="145"/>
      <c r="V452" s="145"/>
      <c r="W452" s="145"/>
      <c r="X452" s="145"/>
      <c r="Y452" s="145"/>
      <c r="Z452" s="145"/>
    </row>
    <row r="453" customFormat="false" ht="13.5" hidden="false" customHeight="true" outlineLevel="0" collapsed="false">
      <c r="A453" s="154"/>
      <c r="B453" s="145"/>
      <c r="C453" s="145"/>
      <c r="D453" s="145"/>
      <c r="E453" s="145"/>
      <c r="F453" s="145"/>
      <c r="G453" s="145"/>
      <c r="H453" s="190"/>
      <c r="I453" s="191"/>
      <c r="J453" s="192"/>
      <c r="K453" s="193"/>
      <c r="L453" s="193"/>
      <c r="M453" s="190"/>
      <c r="N453" s="145"/>
      <c r="O453" s="145"/>
      <c r="P453" s="145"/>
      <c r="Q453" s="145"/>
      <c r="R453" s="145"/>
      <c r="S453" s="145"/>
      <c r="T453" s="145"/>
      <c r="U453" s="145"/>
      <c r="V453" s="145"/>
      <c r="W453" s="145"/>
      <c r="X453" s="145"/>
      <c r="Y453" s="145"/>
      <c r="Z453" s="145"/>
    </row>
    <row r="454" customFormat="false" ht="13.5" hidden="false" customHeight="true" outlineLevel="0" collapsed="false">
      <c r="A454" s="154"/>
      <c r="B454" s="145"/>
      <c r="C454" s="145"/>
      <c r="D454" s="145"/>
      <c r="E454" s="145"/>
      <c r="F454" s="145"/>
      <c r="G454" s="145"/>
      <c r="H454" s="190"/>
      <c r="I454" s="191"/>
      <c r="J454" s="192"/>
      <c r="K454" s="193"/>
      <c r="L454" s="193"/>
      <c r="M454" s="190"/>
      <c r="N454" s="145"/>
      <c r="O454" s="145"/>
      <c r="P454" s="145"/>
      <c r="Q454" s="145"/>
      <c r="R454" s="145"/>
      <c r="S454" s="145"/>
      <c r="T454" s="145"/>
      <c r="U454" s="145"/>
      <c r="V454" s="145"/>
      <c r="W454" s="145"/>
      <c r="X454" s="145"/>
      <c r="Y454" s="145"/>
      <c r="Z454" s="145"/>
    </row>
    <row r="455" customFormat="false" ht="13.5" hidden="false" customHeight="true" outlineLevel="0" collapsed="false">
      <c r="A455" s="154"/>
      <c r="B455" s="145"/>
      <c r="C455" s="145"/>
      <c r="D455" s="145"/>
      <c r="E455" s="145"/>
      <c r="F455" s="145"/>
      <c r="G455" s="145"/>
      <c r="H455" s="190"/>
      <c r="I455" s="191"/>
      <c r="J455" s="192"/>
      <c r="K455" s="193"/>
      <c r="L455" s="193"/>
      <c r="M455" s="190"/>
      <c r="N455" s="145"/>
      <c r="O455" s="145"/>
      <c r="P455" s="145"/>
      <c r="Q455" s="145"/>
      <c r="R455" s="145"/>
      <c r="S455" s="145"/>
      <c r="T455" s="145"/>
      <c r="U455" s="145"/>
      <c r="V455" s="145"/>
      <c r="W455" s="145"/>
      <c r="X455" s="145"/>
      <c r="Y455" s="145"/>
      <c r="Z455" s="145"/>
    </row>
    <row r="456" customFormat="false" ht="13.5" hidden="false" customHeight="true" outlineLevel="0" collapsed="false">
      <c r="A456" s="154"/>
      <c r="B456" s="145"/>
      <c r="C456" s="145"/>
      <c r="D456" s="145"/>
      <c r="E456" s="145"/>
      <c r="F456" s="145"/>
      <c r="G456" s="145"/>
      <c r="H456" s="190"/>
      <c r="I456" s="191"/>
      <c r="J456" s="192"/>
      <c r="K456" s="193"/>
      <c r="L456" s="193"/>
      <c r="M456" s="190"/>
      <c r="N456" s="145"/>
      <c r="O456" s="145"/>
      <c r="P456" s="145"/>
      <c r="Q456" s="145"/>
      <c r="R456" s="145"/>
      <c r="S456" s="145"/>
      <c r="T456" s="145"/>
      <c r="U456" s="145"/>
      <c r="V456" s="145"/>
      <c r="W456" s="145"/>
      <c r="X456" s="145"/>
      <c r="Y456" s="145"/>
      <c r="Z456" s="145"/>
    </row>
    <row r="457" customFormat="false" ht="13.5" hidden="false" customHeight="true" outlineLevel="0" collapsed="false">
      <c r="A457" s="154"/>
      <c r="B457" s="145"/>
      <c r="C457" s="145"/>
      <c r="D457" s="145"/>
      <c r="E457" s="145"/>
      <c r="F457" s="145"/>
      <c r="G457" s="145"/>
      <c r="H457" s="190"/>
      <c r="I457" s="191"/>
      <c r="J457" s="192"/>
      <c r="K457" s="193"/>
      <c r="L457" s="193"/>
      <c r="M457" s="190"/>
      <c r="N457" s="145"/>
      <c r="O457" s="145"/>
      <c r="P457" s="145"/>
      <c r="Q457" s="145"/>
      <c r="R457" s="145"/>
      <c r="S457" s="145"/>
      <c r="T457" s="145"/>
      <c r="U457" s="145"/>
      <c r="V457" s="145"/>
      <c r="W457" s="145"/>
      <c r="X457" s="145"/>
      <c r="Y457" s="145"/>
      <c r="Z457" s="145"/>
    </row>
    <row r="458" customFormat="false" ht="13.5" hidden="false" customHeight="true" outlineLevel="0" collapsed="false">
      <c r="A458" s="154"/>
      <c r="B458" s="145"/>
      <c r="C458" s="145"/>
      <c r="D458" s="145"/>
      <c r="E458" s="145"/>
      <c r="F458" s="145"/>
      <c r="G458" s="145"/>
      <c r="H458" s="190"/>
      <c r="I458" s="191"/>
      <c r="J458" s="192"/>
      <c r="K458" s="193"/>
      <c r="L458" s="193"/>
      <c r="M458" s="190"/>
      <c r="N458" s="145"/>
      <c r="O458" s="145"/>
      <c r="P458" s="145"/>
      <c r="Q458" s="145"/>
      <c r="R458" s="145"/>
      <c r="S458" s="145"/>
      <c r="T458" s="145"/>
      <c r="U458" s="145"/>
      <c r="V458" s="145"/>
      <c r="W458" s="145"/>
      <c r="X458" s="145"/>
      <c r="Y458" s="145"/>
      <c r="Z458" s="145"/>
    </row>
    <row r="459" customFormat="false" ht="13.5" hidden="false" customHeight="true" outlineLevel="0" collapsed="false">
      <c r="A459" s="154"/>
      <c r="B459" s="145"/>
      <c r="C459" s="145"/>
      <c r="D459" s="145"/>
      <c r="E459" s="145"/>
      <c r="F459" s="145"/>
      <c r="G459" s="145"/>
      <c r="H459" s="190"/>
      <c r="I459" s="191"/>
      <c r="J459" s="192"/>
      <c r="K459" s="193"/>
      <c r="L459" s="193"/>
      <c r="M459" s="190"/>
      <c r="N459" s="145"/>
      <c r="O459" s="145"/>
      <c r="P459" s="145"/>
      <c r="Q459" s="145"/>
      <c r="R459" s="145"/>
      <c r="S459" s="145"/>
      <c r="T459" s="145"/>
      <c r="U459" s="145"/>
      <c r="V459" s="145"/>
      <c r="W459" s="145"/>
      <c r="X459" s="145"/>
      <c r="Y459" s="145"/>
      <c r="Z459" s="145"/>
    </row>
    <row r="460" customFormat="false" ht="13.5" hidden="false" customHeight="true" outlineLevel="0" collapsed="false">
      <c r="A460" s="154"/>
      <c r="B460" s="145"/>
      <c r="C460" s="145"/>
      <c r="D460" s="145"/>
      <c r="E460" s="145"/>
      <c r="F460" s="145"/>
      <c r="G460" s="145"/>
      <c r="H460" s="190"/>
      <c r="I460" s="191"/>
      <c r="J460" s="192"/>
      <c r="K460" s="193"/>
      <c r="L460" s="193"/>
      <c r="M460" s="190"/>
      <c r="N460" s="145"/>
      <c r="O460" s="145"/>
      <c r="P460" s="145"/>
      <c r="Q460" s="145"/>
      <c r="R460" s="145"/>
      <c r="S460" s="145"/>
      <c r="T460" s="145"/>
      <c r="U460" s="145"/>
      <c r="V460" s="145"/>
      <c r="W460" s="145"/>
      <c r="X460" s="145"/>
      <c r="Y460" s="145"/>
      <c r="Z460" s="145"/>
    </row>
    <row r="461" customFormat="false" ht="13.5" hidden="false" customHeight="true" outlineLevel="0" collapsed="false">
      <c r="A461" s="154"/>
      <c r="B461" s="145"/>
      <c r="C461" s="145"/>
      <c r="D461" s="145"/>
      <c r="E461" s="145"/>
      <c r="F461" s="145"/>
      <c r="G461" s="145"/>
      <c r="H461" s="190"/>
      <c r="I461" s="191"/>
      <c r="J461" s="192"/>
      <c r="K461" s="193"/>
      <c r="L461" s="193"/>
      <c r="M461" s="190"/>
      <c r="N461" s="145"/>
      <c r="O461" s="145"/>
      <c r="P461" s="145"/>
      <c r="Q461" s="145"/>
      <c r="R461" s="145"/>
      <c r="S461" s="145"/>
      <c r="T461" s="145"/>
      <c r="U461" s="145"/>
      <c r="V461" s="145"/>
      <c r="W461" s="145"/>
      <c r="X461" s="145"/>
      <c r="Y461" s="145"/>
      <c r="Z461" s="145"/>
    </row>
    <row r="462" customFormat="false" ht="13.5" hidden="false" customHeight="true" outlineLevel="0" collapsed="false">
      <c r="A462" s="154"/>
      <c r="B462" s="145"/>
      <c r="C462" s="145"/>
      <c r="D462" s="145"/>
      <c r="E462" s="145"/>
      <c r="F462" s="145"/>
      <c r="G462" s="145"/>
      <c r="H462" s="190"/>
      <c r="I462" s="191"/>
      <c r="J462" s="192"/>
      <c r="K462" s="193"/>
      <c r="L462" s="193"/>
      <c r="M462" s="190"/>
      <c r="N462" s="145"/>
      <c r="O462" s="145"/>
      <c r="P462" s="145"/>
      <c r="Q462" s="145"/>
      <c r="R462" s="145"/>
      <c r="S462" s="145"/>
      <c r="T462" s="145"/>
      <c r="U462" s="145"/>
      <c r="V462" s="145"/>
      <c r="W462" s="145"/>
      <c r="X462" s="145"/>
      <c r="Y462" s="145"/>
      <c r="Z462" s="145"/>
    </row>
    <row r="463" customFormat="false" ht="13.5" hidden="false" customHeight="true" outlineLevel="0" collapsed="false">
      <c r="A463" s="154"/>
      <c r="B463" s="145"/>
      <c r="C463" s="145"/>
      <c r="D463" s="145"/>
      <c r="E463" s="145"/>
      <c r="F463" s="145"/>
      <c r="G463" s="145"/>
      <c r="H463" s="190"/>
      <c r="I463" s="191"/>
      <c r="J463" s="192"/>
      <c r="K463" s="193"/>
      <c r="L463" s="193"/>
      <c r="M463" s="190"/>
      <c r="N463" s="145"/>
      <c r="O463" s="145"/>
      <c r="P463" s="145"/>
      <c r="Q463" s="145"/>
      <c r="R463" s="145"/>
      <c r="S463" s="145"/>
      <c r="T463" s="145"/>
      <c r="U463" s="145"/>
      <c r="V463" s="145"/>
      <c r="W463" s="145"/>
      <c r="X463" s="145"/>
      <c r="Y463" s="145"/>
      <c r="Z463" s="145"/>
    </row>
    <row r="464" customFormat="false" ht="13.5" hidden="false" customHeight="true" outlineLevel="0" collapsed="false">
      <c r="A464" s="154"/>
      <c r="B464" s="145"/>
      <c r="C464" s="145"/>
      <c r="D464" s="145"/>
      <c r="E464" s="145"/>
      <c r="F464" s="145"/>
      <c r="G464" s="145"/>
      <c r="H464" s="190"/>
      <c r="I464" s="191"/>
      <c r="J464" s="192"/>
      <c r="K464" s="193"/>
      <c r="L464" s="193"/>
      <c r="M464" s="190"/>
      <c r="N464" s="145"/>
      <c r="O464" s="145"/>
      <c r="P464" s="145"/>
      <c r="Q464" s="145"/>
      <c r="R464" s="145"/>
      <c r="S464" s="145"/>
      <c r="T464" s="145"/>
      <c r="U464" s="145"/>
      <c r="V464" s="145"/>
      <c r="W464" s="145"/>
      <c r="X464" s="145"/>
      <c r="Y464" s="145"/>
      <c r="Z464" s="145"/>
    </row>
    <row r="465" customFormat="false" ht="13.5" hidden="false" customHeight="true" outlineLevel="0" collapsed="false">
      <c r="A465" s="154"/>
      <c r="B465" s="145"/>
      <c r="C465" s="145"/>
      <c r="D465" s="145"/>
      <c r="E465" s="145"/>
      <c r="F465" s="145"/>
      <c r="G465" s="145"/>
      <c r="H465" s="190"/>
      <c r="I465" s="191"/>
      <c r="J465" s="192"/>
      <c r="K465" s="193"/>
      <c r="L465" s="193"/>
      <c r="M465" s="190"/>
      <c r="N465" s="145"/>
      <c r="O465" s="145"/>
      <c r="P465" s="145"/>
      <c r="Q465" s="145"/>
      <c r="R465" s="145"/>
      <c r="S465" s="145"/>
      <c r="T465" s="145"/>
      <c r="U465" s="145"/>
      <c r="V465" s="145"/>
      <c r="W465" s="145"/>
      <c r="X465" s="145"/>
      <c r="Y465" s="145"/>
      <c r="Z465" s="145"/>
    </row>
    <row r="466" customFormat="false" ht="13.5" hidden="false" customHeight="true" outlineLevel="0" collapsed="false">
      <c r="A466" s="154"/>
      <c r="B466" s="145"/>
      <c r="C466" s="145"/>
      <c r="D466" s="145"/>
      <c r="E466" s="145"/>
      <c r="F466" s="145"/>
      <c r="G466" s="145"/>
      <c r="H466" s="190"/>
      <c r="I466" s="191"/>
      <c r="J466" s="192"/>
      <c r="K466" s="193"/>
      <c r="L466" s="193"/>
      <c r="M466" s="190"/>
      <c r="N466" s="145"/>
      <c r="O466" s="145"/>
      <c r="P466" s="145"/>
      <c r="Q466" s="145"/>
      <c r="R466" s="145"/>
      <c r="S466" s="145"/>
      <c r="T466" s="145"/>
      <c r="U466" s="145"/>
      <c r="V466" s="145"/>
      <c r="W466" s="145"/>
      <c r="X466" s="145"/>
      <c r="Y466" s="145"/>
      <c r="Z466" s="145"/>
    </row>
    <row r="467" customFormat="false" ht="13.5" hidden="false" customHeight="true" outlineLevel="0" collapsed="false">
      <c r="A467" s="154"/>
      <c r="B467" s="145"/>
      <c r="C467" s="145"/>
      <c r="D467" s="145"/>
      <c r="E467" s="145"/>
      <c r="F467" s="145"/>
      <c r="G467" s="145"/>
      <c r="H467" s="190"/>
      <c r="I467" s="191"/>
      <c r="J467" s="192"/>
      <c r="K467" s="193"/>
      <c r="L467" s="193"/>
      <c r="M467" s="190"/>
      <c r="N467" s="145"/>
      <c r="O467" s="145"/>
      <c r="P467" s="145"/>
      <c r="Q467" s="145"/>
      <c r="R467" s="145"/>
      <c r="S467" s="145"/>
      <c r="T467" s="145"/>
      <c r="U467" s="145"/>
      <c r="V467" s="145"/>
      <c r="W467" s="145"/>
      <c r="X467" s="145"/>
      <c r="Y467" s="145"/>
      <c r="Z467" s="145"/>
    </row>
    <row r="468" customFormat="false" ht="13.5" hidden="false" customHeight="true" outlineLevel="0" collapsed="false">
      <c r="A468" s="154"/>
      <c r="B468" s="145"/>
      <c r="C468" s="145"/>
      <c r="D468" s="145"/>
      <c r="E468" s="145"/>
      <c r="F468" s="145"/>
      <c r="G468" s="145"/>
      <c r="H468" s="190"/>
      <c r="I468" s="191"/>
      <c r="J468" s="192"/>
      <c r="K468" s="193"/>
      <c r="L468" s="193"/>
      <c r="M468" s="190"/>
      <c r="N468" s="145"/>
      <c r="O468" s="145"/>
      <c r="P468" s="145"/>
      <c r="Q468" s="145"/>
      <c r="R468" s="145"/>
      <c r="S468" s="145"/>
      <c r="T468" s="145"/>
      <c r="U468" s="145"/>
      <c r="V468" s="145"/>
      <c r="W468" s="145"/>
      <c r="X468" s="145"/>
      <c r="Y468" s="145"/>
      <c r="Z468" s="145"/>
    </row>
    <row r="469" customFormat="false" ht="13.5" hidden="false" customHeight="true" outlineLevel="0" collapsed="false">
      <c r="A469" s="154"/>
      <c r="B469" s="145"/>
      <c r="C469" s="145"/>
      <c r="D469" s="145"/>
      <c r="E469" s="145"/>
      <c r="F469" s="145"/>
      <c r="G469" s="145"/>
      <c r="H469" s="190"/>
      <c r="I469" s="191"/>
      <c r="J469" s="192"/>
      <c r="K469" s="193"/>
      <c r="L469" s="193"/>
      <c r="M469" s="190"/>
      <c r="N469" s="145"/>
      <c r="O469" s="145"/>
      <c r="P469" s="145"/>
      <c r="Q469" s="145"/>
      <c r="R469" s="145"/>
      <c r="S469" s="145"/>
      <c r="T469" s="145"/>
      <c r="U469" s="145"/>
      <c r="V469" s="145"/>
      <c r="W469" s="145"/>
      <c r="X469" s="145"/>
      <c r="Y469" s="145"/>
      <c r="Z469" s="145"/>
    </row>
    <row r="470" customFormat="false" ht="13.5" hidden="false" customHeight="true" outlineLevel="0" collapsed="false">
      <c r="A470" s="154"/>
      <c r="B470" s="145"/>
      <c r="C470" s="145"/>
      <c r="D470" s="145"/>
      <c r="E470" s="145"/>
      <c r="F470" s="145"/>
      <c r="G470" s="145"/>
      <c r="H470" s="190"/>
      <c r="I470" s="191"/>
      <c r="J470" s="192"/>
      <c r="K470" s="193"/>
      <c r="L470" s="193"/>
      <c r="M470" s="190"/>
      <c r="N470" s="145"/>
      <c r="O470" s="145"/>
      <c r="P470" s="145"/>
      <c r="Q470" s="145"/>
      <c r="R470" s="145"/>
      <c r="S470" s="145"/>
      <c r="T470" s="145"/>
      <c r="U470" s="145"/>
      <c r="V470" s="145"/>
      <c r="W470" s="145"/>
      <c r="X470" s="145"/>
      <c r="Y470" s="145"/>
      <c r="Z470" s="145"/>
    </row>
    <row r="471" customFormat="false" ht="13.5" hidden="false" customHeight="true" outlineLevel="0" collapsed="false">
      <c r="A471" s="154"/>
      <c r="B471" s="145"/>
      <c r="C471" s="145"/>
      <c r="D471" s="145"/>
      <c r="E471" s="145"/>
      <c r="F471" s="145"/>
      <c r="G471" s="145"/>
      <c r="H471" s="190"/>
      <c r="I471" s="191"/>
      <c r="J471" s="192"/>
      <c r="K471" s="193"/>
      <c r="L471" s="193"/>
      <c r="M471" s="190"/>
      <c r="N471" s="145"/>
      <c r="O471" s="145"/>
      <c r="P471" s="145"/>
      <c r="Q471" s="145"/>
      <c r="R471" s="145"/>
      <c r="S471" s="145"/>
      <c r="T471" s="145"/>
      <c r="U471" s="145"/>
      <c r="V471" s="145"/>
      <c r="W471" s="145"/>
      <c r="X471" s="145"/>
      <c r="Y471" s="145"/>
      <c r="Z471" s="145"/>
    </row>
    <row r="472" customFormat="false" ht="13.5" hidden="false" customHeight="true" outlineLevel="0" collapsed="false">
      <c r="A472" s="154"/>
      <c r="B472" s="145"/>
      <c r="C472" s="145"/>
      <c r="D472" s="145"/>
      <c r="E472" s="145"/>
      <c r="F472" s="145"/>
      <c r="G472" s="145"/>
      <c r="H472" s="190"/>
      <c r="I472" s="191"/>
      <c r="J472" s="192"/>
      <c r="K472" s="193"/>
      <c r="L472" s="193"/>
      <c r="M472" s="190"/>
      <c r="N472" s="145"/>
      <c r="O472" s="145"/>
      <c r="P472" s="145"/>
      <c r="Q472" s="145"/>
      <c r="R472" s="145"/>
      <c r="S472" s="145"/>
      <c r="T472" s="145"/>
      <c r="U472" s="145"/>
      <c r="V472" s="145"/>
      <c r="W472" s="145"/>
      <c r="X472" s="145"/>
      <c r="Y472" s="145"/>
      <c r="Z472" s="145"/>
    </row>
    <row r="473" customFormat="false" ht="13.5" hidden="false" customHeight="true" outlineLevel="0" collapsed="false">
      <c r="A473" s="154"/>
      <c r="B473" s="145"/>
      <c r="C473" s="145"/>
      <c r="D473" s="145"/>
      <c r="E473" s="145"/>
      <c r="F473" s="145"/>
      <c r="G473" s="145"/>
      <c r="H473" s="190"/>
      <c r="I473" s="191"/>
      <c r="J473" s="192"/>
      <c r="K473" s="193"/>
      <c r="L473" s="193"/>
      <c r="M473" s="190"/>
      <c r="N473" s="145"/>
      <c r="O473" s="145"/>
      <c r="P473" s="145"/>
      <c r="Q473" s="145"/>
      <c r="R473" s="145"/>
      <c r="S473" s="145"/>
      <c r="T473" s="145"/>
      <c r="U473" s="145"/>
      <c r="V473" s="145"/>
      <c r="W473" s="145"/>
      <c r="X473" s="145"/>
      <c r="Y473" s="145"/>
      <c r="Z473" s="145"/>
    </row>
    <row r="474" customFormat="false" ht="13.5" hidden="false" customHeight="true" outlineLevel="0" collapsed="false">
      <c r="A474" s="154"/>
      <c r="B474" s="145"/>
      <c r="C474" s="145"/>
      <c r="D474" s="145"/>
      <c r="E474" s="145"/>
      <c r="F474" s="145"/>
      <c r="G474" s="145"/>
      <c r="H474" s="190"/>
      <c r="I474" s="191"/>
      <c r="J474" s="192"/>
      <c r="K474" s="193"/>
      <c r="L474" s="193"/>
      <c r="M474" s="190"/>
      <c r="N474" s="145"/>
      <c r="O474" s="145"/>
      <c r="P474" s="145"/>
      <c r="Q474" s="145"/>
      <c r="R474" s="145"/>
      <c r="S474" s="145"/>
      <c r="T474" s="145"/>
      <c r="U474" s="145"/>
      <c r="V474" s="145"/>
      <c r="W474" s="145"/>
      <c r="X474" s="145"/>
      <c r="Y474" s="145"/>
      <c r="Z474" s="145"/>
    </row>
    <row r="475" customFormat="false" ht="13.5" hidden="false" customHeight="true" outlineLevel="0" collapsed="false">
      <c r="A475" s="154"/>
      <c r="B475" s="145"/>
      <c r="C475" s="145"/>
      <c r="D475" s="145"/>
      <c r="E475" s="145"/>
      <c r="F475" s="145"/>
      <c r="G475" s="145"/>
      <c r="H475" s="190"/>
      <c r="I475" s="191"/>
      <c r="J475" s="192"/>
      <c r="K475" s="193"/>
      <c r="L475" s="193"/>
      <c r="M475" s="190"/>
      <c r="N475" s="145"/>
      <c r="O475" s="145"/>
      <c r="P475" s="145"/>
      <c r="Q475" s="145"/>
      <c r="R475" s="145"/>
      <c r="S475" s="145"/>
      <c r="T475" s="145"/>
      <c r="U475" s="145"/>
      <c r="V475" s="145"/>
      <c r="W475" s="145"/>
      <c r="X475" s="145"/>
      <c r="Y475" s="145"/>
      <c r="Z475" s="145"/>
    </row>
    <row r="476" customFormat="false" ht="13.5" hidden="false" customHeight="true" outlineLevel="0" collapsed="false">
      <c r="A476" s="154"/>
      <c r="B476" s="145"/>
      <c r="C476" s="145"/>
      <c r="D476" s="145"/>
      <c r="E476" s="145"/>
      <c r="F476" s="145"/>
      <c r="G476" s="145"/>
      <c r="H476" s="190"/>
      <c r="I476" s="191"/>
      <c r="J476" s="192"/>
      <c r="K476" s="193"/>
      <c r="L476" s="193"/>
      <c r="M476" s="190"/>
      <c r="N476" s="145"/>
      <c r="O476" s="145"/>
      <c r="P476" s="145"/>
      <c r="Q476" s="145"/>
      <c r="R476" s="145"/>
      <c r="S476" s="145"/>
      <c r="T476" s="145"/>
      <c r="U476" s="145"/>
      <c r="V476" s="145"/>
      <c r="W476" s="145"/>
      <c r="X476" s="145"/>
      <c r="Y476" s="145"/>
      <c r="Z476" s="145"/>
    </row>
    <row r="477" customFormat="false" ht="13.5" hidden="false" customHeight="true" outlineLevel="0" collapsed="false">
      <c r="A477" s="154"/>
      <c r="B477" s="145"/>
      <c r="C477" s="145"/>
      <c r="D477" s="145"/>
      <c r="E477" s="145"/>
      <c r="F477" s="145"/>
      <c r="G477" s="145"/>
      <c r="H477" s="190"/>
      <c r="I477" s="191"/>
      <c r="J477" s="192"/>
      <c r="K477" s="193"/>
      <c r="L477" s="193"/>
      <c r="M477" s="190"/>
      <c r="N477" s="145"/>
      <c r="O477" s="145"/>
      <c r="P477" s="145"/>
      <c r="Q477" s="145"/>
      <c r="R477" s="145"/>
      <c r="S477" s="145"/>
      <c r="T477" s="145"/>
      <c r="U477" s="145"/>
      <c r="V477" s="145"/>
      <c r="W477" s="145"/>
      <c r="X477" s="145"/>
      <c r="Y477" s="145"/>
      <c r="Z477" s="145"/>
    </row>
    <row r="478" customFormat="false" ht="13.5" hidden="false" customHeight="true" outlineLevel="0" collapsed="false">
      <c r="A478" s="154"/>
      <c r="B478" s="145"/>
      <c r="C478" s="145"/>
      <c r="D478" s="145"/>
      <c r="E478" s="145"/>
      <c r="F478" s="145"/>
      <c r="G478" s="145"/>
      <c r="H478" s="190"/>
      <c r="I478" s="191"/>
      <c r="J478" s="192"/>
      <c r="K478" s="193"/>
      <c r="L478" s="193"/>
      <c r="M478" s="190"/>
      <c r="N478" s="145"/>
      <c r="O478" s="145"/>
      <c r="P478" s="145"/>
      <c r="Q478" s="145"/>
      <c r="R478" s="145"/>
      <c r="S478" s="145"/>
      <c r="T478" s="145"/>
      <c r="U478" s="145"/>
      <c r="V478" s="145"/>
      <c r="W478" s="145"/>
      <c r="X478" s="145"/>
      <c r="Y478" s="145"/>
      <c r="Z478" s="145"/>
    </row>
    <row r="479" customFormat="false" ht="13.5" hidden="false" customHeight="true" outlineLevel="0" collapsed="false">
      <c r="A479" s="154"/>
      <c r="B479" s="145"/>
      <c r="C479" s="145"/>
      <c r="D479" s="145"/>
      <c r="E479" s="145"/>
      <c r="F479" s="145"/>
      <c r="G479" s="145"/>
      <c r="H479" s="190"/>
      <c r="I479" s="191"/>
      <c r="J479" s="192"/>
      <c r="K479" s="193"/>
      <c r="L479" s="193"/>
      <c r="M479" s="190"/>
      <c r="N479" s="145"/>
      <c r="O479" s="145"/>
      <c r="P479" s="145"/>
      <c r="Q479" s="145"/>
      <c r="R479" s="145"/>
      <c r="S479" s="145"/>
      <c r="T479" s="145"/>
      <c r="U479" s="145"/>
      <c r="V479" s="145"/>
      <c r="W479" s="145"/>
      <c r="X479" s="145"/>
      <c r="Y479" s="145"/>
      <c r="Z479" s="145"/>
    </row>
    <row r="480" customFormat="false" ht="13.5" hidden="false" customHeight="true" outlineLevel="0" collapsed="false">
      <c r="A480" s="154"/>
      <c r="B480" s="145"/>
      <c r="C480" s="145"/>
      <c r="D480" s="145"/>
      <c r="E480" s="145"/>
      <c r="F480" s="145"/>
      <c r="G480" s="145"/>
      <c r="H480" s="190"/>
      <c r="I480" s="191"/>
      <c r="J480" s="192"/>
      <c r="K480" s="193"/>
      <c r="L480" s="193"/>
      <c r="M480" s="190"/>
      <c r="N480" s="145"/>
      <c r="O480" s="145"/>
      <c r="P480" s="145"/>
      <c r="Q480" s="145"/>
      <c r="R480" s="145"/>
      <c r="S480" s="145"/>
      <c r="T480" s="145"/>
      <c r="U480" s="145"/>
      <c r="V480" s="145"/>
      <c r="W480" s="145"/>
      <c r="X480" s="145"/>
      <c r="Y480" s="145"/>
      <c r="Z480" s="145"/>
    </row>
    <row r="481" customFormat="false" ht="13.5" hidden="false" customHeight="true" outlineLevel="0" collapsed="false">
      <c r="A481" s="154"/>
      <c r="B481" s="145"/>
      <c r="C481" s="145"/>
      <c r="D481" s="145"/>
      <c r="E481" s="145"/>
      <c r="F481" s="145"/>
      <c r="G481" s="145"/>
      <c r="H481" s="190"/>
      <c r="I481" s="191"/>
      <c r="J481" s="192"/>
      <c r="K481" s="193"/>
      <c r="L481" s="193"/>
      <c r="M481" s="190"/>
      <c r="N481" s="145"/>
      <c r="O481" s="145"/>
      <c r="P481" s="145"/>
      <c r="Q481" s="145"/>
      <c r="R481" s="145"/>
      <c r="S481" s="145"/>
      <c r="T481" s="145"/>
      <c r="U481" s="145"/>
      <c r="V481" s="145"/>
      <c r="W481" s="145"/>
      <c r="X481" s="145"/>
      <c r="Y481" s="145"/>
      <c r="Z481" s="145"/>
    </row>
    <row r="482" customFormat="false" ht="13.5" hidden="false" customHeight="true" outlineLevel="0" collapsed="false">
      <c r="A482" s="154"/>
      <c r="B482" s="145"/>
      <c r="C482" s="145"/>
      <c r="D482" s="145"/>
      <c r="E482" s="145"/>
      <c r="F482" s="145"/>
      <c r="G482" s="145"/>
      <c r="H482" s="190"/>
      <c r="I482" s="191"/>
      <c r="J482" s="192"/>
      <c r="K482" s="193"/>
      <c r="L482" s="193"/>
      <c r="M482" s="190"/>
      <c r="N482" s="145"/>
      <c r="O482" s="145"/>
      <c r="P482" s="145"/>
      <c r="Q482" s="145"/>
      <c r="R482" s="145"/>
      <c r="S482" s="145"/>
      <c r="T482" s="145"/>
      <c r="U482" s="145"/>
      <c r="V482" s="145"/>
      <c r="W482" s="145"/>
      <c r="X482" s="145"/>
      <c r="Y482" s="145"/>
      <c r="Z482" s="145"/>
    </row>
    <row r="483" customFormat="false" ht="13.5" hidden="false" customHeight="true" outlineLevel="0" collapsed="false">
      <c r="A483" s="154"/>
      <c r="B483" s="145"/>
      <c r="C483" s="145"/>
      <c r="D483" s="145"/>
      <c r="E483" s="145"/>
      <c r="F483" s="145"/>
      <c r="G483" s="145"/>
      <c r="H483" s="190"/>
      <c r="I483" s="191"/>
      <c r="J483" s="192"/>
      <c r="K483" s="193"/>
      <c r="L483" s="193"/>
      <c r="M483" s="190"/>
      <c r="N483" s="145"/>
      <c r="O483" s="145"/>
      <c r="P483" s="145"/>
      <c r="Q483" s="145"/>
      <c r="R483" s="145"/>
      <c r="S483" s="145"/>
      <c r="T483" s="145"/>
      <c r="U483" s="145"/>
      <c r="V483" s="145"/>
      <c r="W483" s="145"/>
      <c r="X483" s="145"/>
      <c r="Y483" s="145"/>
      <c r="Z483" s="145"/>
    </row>
    <row r="484" customFormat="false" ht="13.5" hidden="false" customHeight="true" outlineLevel="0" collapsed="false">
      <c r="A484" s="154"/>
      <c r="B484" s="145"/>
      <c r="C484" s="145"/>
      <c r="D484" s="145"/>
      <c r="E484" s="145"/>
      <c r="F484" s="145"/>
      <c r="G484" s="145"/>
      <c r="H484" s="190"/>
      <c r="I484" s="191"/>
      <c r="J484" s="192"/>
      <c r="K484" s="193"/>
      <c r="L484" s="193"/>
      <c r="M484" s="190"/>
      <c r="N484" s="145"/>
      <c r="O484" s="145"/>
      <c r="P484" s="145"/>
      <c r="Q484" s="145"/>
      <c r="R484" s="145"/>
      <c r="S484" s="145"/>
      <c r="T484" s="145"/>
      <c r="U484" s="145"/>
      <c r="V484" s="145"/>
      <c r="W484" s="145"/>
      <c r="X484" s="145"/>
      <c r="Y484" s="145"/>
      <c r="Z484" s="145"/>
    </row>
    <row r="485" customFormat="false" ht="13.5" hidden="false" customHeight="true" outlineLevel="0" collapsed="false">
      <c r="A485" s="154"/>
      <c r="B485" s="145"/>
      <c r="C485" s="145"/>
      <c r="D485" s="145"/>
      <c r="E485" s="145"/>
      <c r="F485" s="145"/>
      <c r="G485" s="145"/>
      <c r="H485" s="190"/>
      <c r="I485" s="191"/>
      <c r="J485" s="192"/>
      <c r="K485" s="193"/>
      <c r="L485" s="193"/>
      <c r="M485" s="190"/>
      <c r="N485" s="145"/>
      <c r="O485" s="145"/>
      <c r="P485" s="145"/>
      <c r="Q485" s="145"/>
      <c r="R485" s="145"/>
      <c r="S485" s="145"/>
      <c r="T485" s="145"/>
      <c r="U485" s="145"/>
      <c r="V485" s="145"/>
      <c r="W485" s="145"/>
      <c r="X485" s="145"/>
      <c r="Y485" s="145"/>
      <c r="Z485" s="145"/>
    </row>
    <row r="486" customFormat="false" ht="13.5" hidden="false" customHeight="true" outlineLevel="0" collapsed="false">
      <c r="A486" s="154"/>
      <c r="B486" s="145"/>
      <c r="C486" s="145"/>
      <c r="D486" s="145"/>
      <c r="E486" s="145"/>
      <c r="F486" s="145"/>
      <c r="G486" s="145"/>
      <c r="H486" s="190"/>
      <c r="I486" s="191"/>
      <c r="J486" s="192"/>
      <c r="K486" s="193"/>
      <c r="L486" s="193"/>
      <c r="M486" s="190"/>
      <c r="N486" s="145"/>
      <c r="O486" s="145"/>
      <c r="P486" s="145"/>
      <c r="Q486" s="145"/>
      <c r="R486" s="145"/>
      <c r="S486" s="145"/>
      <c r="T486" s="145"/>
      <c r="U486" s="145"/>
      <c r="V486" s="145"/>
      <c r="W486" s="145"/>
      <c r="X486" s="145"/>
      <c r="Y486" s="145"/>
      <c r="Z486" s="145"/>
    </row>
    <row r="487" customFormat="false" ht="13.5" hidden="false" customHeight="true" outlineLevel="0" collapsed="false">
      <c r="A487" s="154"/>
      <c r="B487" s="145"/>
      <c r="C487" s="145"/>
      <c r="D487" s="145"/>
      <c r="E487" s="145"/>
      <c r="F487" s="145"/>
      <c r="G487" s="145"/>
      <c r="H487" s="190"/>
      <c r="I487" s="191"/>
      <c r="J487" s="192"/>
      <c r="K487" s="193"/>
      <c r="L487" s="193"/>
      <c r="M487" s="190"/>
      <c r="N487" s="145"/>
      <c r="O487" s="145"/>
      <c r="P487" s="145"/>
      <c r="Q487" s="145"/>
      <c r="R487" s="145"/>
      <c r="S487" s="145"/>
      <c r="T487" s="145"/>
      <c r="U487" s="145"/>
      <c r="V487" s="145"/>
      <c r="W487" s="145"/>
      <c r="X487" s="145"/>
      <c r="Y487" s="145"/>
      <c r="Z487" s="145"/>
    </row>
    <row r="488" customFormat="false" ht="13.5" hidden="false" customHeight="true" outlineLevel="0" collapsed="false">
      <c r="A488" s="154"/>
      <c r="B488" s="145"/>
      <c r="C488" s="145"/>
      <c r="D488" s="145"/>
      <c r="E488" s="145"/>
      <c r="F488" s="145"/>
      <c r="G488" s="145"/>
      <c r="H488" s="190"/>
      <c r="I488" s="191"/>
      <c r="J488" s="192"/>
      <c r="K488" s="193"/>
      <c r="L488" s="193"/>
      <c r="M488" s="190"/>
      <c r="N488" s="145"/>
      <c r="O488" s="145"/>
      <c r="P488" s="145"/>
      <c r="Q488" s="145"/>
      <c r="R488" s="145"/>
      <c r="S488" s="145"/>
      <c r="T488" s="145"/>
      <c r="U488" s="145"/>
      <c r="V488" s="145"/>
      <c r="W488" s="145"/>
      <c r="X488" s="145"/>
      <c r="Y488" s="145"/>
      <c r="Z488" s="145"/>
    </row>
    <row r="489" customFormat="false" ht="13.5" hidden="false" customHeight="true" outlineLevel="0" collapsed="false">
      <c r="A489" s="154"/>
      <c r="B489" s="145"/>
      <c r="C489" s="145"/>
      <c r="D489" s="145"/>
      <c r="E489" s="145"/>
      <c r="F489" s="145"/>
      <c r="G489" s="145"/>
      <c r="H489" s="190"/>
      <c r="I489" s="191"/>
      <c r="J489" s="192"/>
      <c r="K489" s="193"/>
      <c r="L489" s="193"/>
      <c r="M489" s="190"/>
      <c r="N489" s="145"/>
      <c r="O489" s="145"/>
      <c r="P489" s="145"/>
      <c r="Q489" s="145"/>
      <c r="R489" s="145"/>
      <c r="S489" s="145"/>
      <c r="T489" s="145"/>
      <c r="U489" s="145"/>
      <c r="V489" s="145"/>
      <c r="W489" s="145"/>
      <c r="X489" s="145"/>
      <c r="Y489" s="145"/>
      <c r="Z489" s="145"/>
    </row>
    <row r="490" customFormat="false" ht="13.5" hidden="false" customHeight="true" outlineLevel="0" collapsed="false">
      <c r="A490" s="154"/>
      <c r="B490" s="145"/>
      <c r="C490" s="145"/>
      <c r="D490" s="145"/>
      <c r="E490" s="145"/>
      <c r="F490" s="145"/>
      <c r="G490" s="145"/>
      <c r="H490" s="190"/>
      <c r="I490" s="191"/>
      <c r="J490" s="192"/>
      <c r="K490" s="193"/>
      <c r="L490" s="193"/>
      <c r="M490" s="190"/>
      <c r="N490" s="145"/>
      <c r="O490" s="145"/>
      <c r="P490" s="145"/>
      <c r="Q490" s="145"/>
      <c r="R490" s="145"/>
      <c r="S490" s="145"/>
      <c r="T490" s="145"/>
      <c r="U490" s="145"/>
      <c r="V490" s="145"/>
      <c r="W490" s="145"/>
      <c r="X490" s="145"/>
      <c r="Y490" s="145"/>
      <c r="Z490" s="145"/>
    </row>
    <row r="491" customFormat="false" ht="13.5" hidden="false" customHeight="true" outlineLevel="0" collapsed="false">
      <c r="A491" s="154"/>
      <c r="B491" s="145"/>
      <c r="C491" s="145"/>
      <c r="D491" s="145"/>
      <c r="E491" s="145"/>
      <c r="F491" s="145"/>
      <c r="G491" s="145"/>
      <c r="H491" s="190"/>
      <c r="I491" s="191"/>
      <c r="J491" s="192"/>
      <c r="K491" s="193"/>
      <c r="L491" s="193"/>
      <c r="M491" s="190"/>
      <c r="N491" s="145"/>
      <c r="O491" s="145"/>
      <c r="P491" s="145"/>
      <c r="Q491" s="145"/>
      <c r="R491" s="145"/>
      <c r="S491" s="145"/>
      <c r="T491" s="145"/>
      <c r="U491" s="145"/>
      <c r="V491" s="145"/>
      <c r="W491" s="145"/>
      <c r="X491" s="145"/>
      <c r="Y491" s="145"/>
      <c r="Z491" s="145"/>
    </row>
    <row r="492" customFormat="false" ht="13.5" hidden="false" customHeight="true" outlineLevel="0" collapsed="false">
      <c r="A492" s="154"/>
      <c r="B492" s="145"/>
      <c r="C492" s="145"/>
      <c r="D492" s="145"/>
      <c r="E492" s="145"/>
      <c r="F492" s="145"/>
      <c r="G492" s="145"/>
      <c r="H492" s="190"/>
      <c r="I492" s="191"/>
      <c r="J492" s="192"/>
      <c r="K492" s="193"/>
      <c r="L492" s="193"/>
      <c r="M492" s="190"/>
      <c r="N492" s="145"/>
      <c r="O492" s="145"/>
      <c r="P492" s="145"/>
      <c r="Q492" s="145"/>
      <c r="R492" s="145"/>
      <c r="S492" s="145"/>
      <c r="T492" s="145"/>
      <c r="U492" s="145"/>
      <c r="V492" s="145"/>
      <c r="W492" s="145"/>
      <c r="X492" s="145"/>
      <c r="Y492" s="145"/>
      <c r="Z492" s="145"/>
    </row>
    <row r="493" customFormat="false" ht="13.5" hidden="false" customHeight="true" outlineLevel="0" collapsed="false">
      <c r="A493" s="154"/>
      <c r="B493" s="145"/>
      <c r="C493" s="145"/>
      <c r="D493" s="145"/>
      <c r="E493" s="145"/>
      <c r="F493" s="145"/>
      <c r="G493" s="145"/>
      <c r="H493" s="190"/>
      <c r="I493" s="191"/>
      <c r="J493" s="192"/>
      <c r="K493" s="193"/>
      <c r="L493" s="193"/>
      <c r="M493" s="190"/>
      <c r="N493" s="145"/>
      <c r="O493" s="145"/>
      <c r="P493" s="145"/>
      <c r="Q493" s="145"/>
      <c r="R493" s="145"/>
      <c r="S493" s="145"/>
      <c r="T493" s="145"/>
      <c r="U493" s="145"/>
      <c r="V493" s="145"/>
      <c r="W493" s="145"/>
      <c r="X493" s="145"/>
      <c r="Y493" s="145"/>
      <c r="Z493" s="145"/>
    </row>
    <row r="494" customFormat="false" ht="13.5" hidden="false" customHeight="true" outlineLevel="0" collapsed="false">
      <c r="A494" s="154"/>
      <c r="B494" s="145"/>
      <c r="C494" s="145"/>
      <c r="D494" s="145"/>
      <c r="E494" s="145"/>
      <c r="F494" s="145"/>
      <c r="G494" s="145"/>
      <c r="H494" s="190"/>
      <c r="I494" s="191"/>
      <c r="J494" s="192"/>
      <c r="K494" s="193"/>
      <c r="L494" s="193"/>
      <c r="M494" s="190"/>
      <c r="N494" s="145"/>
      <c r="O494" s="145"/>
      <c r="P494" s="145"/>
      <c r="Q494" s="145"/>
      <c r="R494" s="145"/>
      <c r="S494" s="145"/>
      <c r="T494" s="145"/>
      <c r="U494" s="145"/>
      <c r="V494" s="145"/>
      <c r="W494" s="145"/>
      <c r="X494" s="145"/>
      <c r="Y494" s="145"/>
      <c r="Z494" s="145"/>
    </row>
    <row r="495" customFormat="false" ht="13.5" hidden="false" customHeight="true" outlineLevel="0" collapsed="false">
      <c r="A495" s="154"/>
      <c r="B495" s="145"/>
      <c r="C495" s="145"/>
      <c r="D495" s="145"/>
      <c r="E495" s="145"/>
      <c r="F495" s="145"/>
      <c r="G495" s="145"/>
      <c r="H495" s="190"/>
      <c r="I495" s="191"/>
      <c r="J495" s="192"/>
      <c r="K495" s="193"/>
      <c r="L495" s="193"/>
      <c r="M495" s="190"/>
      <c r="N495" s="145"/>
      <c r="O495" s="145"/>
      <c r="P495" s="145"/>
      <c r="Q495" s="145"/>
      <c r="R495" s="145"/>
      <c r="S495" s="145"/>
      <c r="T495" s="145"/>
      <c r="U495" s="145"/>
      <c r="V495" s="145"/>
      <c r="W495" s="145"/>
      <c r="X495" s="145"/>
      <c r="Y495" s="145"/>
      <c r="Z495" s="145"/>
    </row>
    <row r="496" customFormat="false" ht="13.5" hidden="false" customHeight="true" outlineLevel="0" collapsed="false">
      <c r="A496" s="154"/>
      <c r="B496" s="145"/>
      <c r="C496" s="145"/>
      <c r="D496" s="145"/>
      <c r="E496" s="145"/>
      <c r="F496" s="145"/>
      <c r="G496" s="145"/>
      <c r="H496" s="190"/>
      <c r="I496" s="191"/>
      <c r="J496" s="192"/>
      <c r="K496" s="193"/>
      <c r="L496" s="193"/>
      <c r="M496" s="190"/>
      <c r="N496" s="145"/>
      <c r="O496" s="145"/>
      <c r="P496" s="145"/>
      <c r="Q496" s="145"/>
      <c r="R496" s="145"/>
      <c r="S496" s="145"/>
      <c r="T496" s="145"/>
      <c r="U496" s="145"/>
      <c r="V496" s="145"/>
      <c r="W496" s="145"/>
      <c r="X496" s="145"/>
      <c r="Y496" s="145"/>
      <c r="Z496" s="145"/>
    </row>
    <row r="497" customFormat="false" ht="13.5" hidden="false" customHeight="true" outlineLevel="0" collapsed="false">
      <c r="A497" s="154"/>
      <c r="B497" s="145"/>
      <c r="C497" s="145"/>
      <c r="D497" s="145"/>
      <c r="E497" s="145"/>
      <c r="F497" s="145"/>
      <c r="G497" s="145"/>
      <c r="H497" s="190"/>
      <c r="I497" s="191"/>
      <c r="J497" s="192"/>
      <c r="K497" s="193"/>
      <c r="L497" s="193"/>
      <c r="M497" s="190"/>
      <c r="N497" s="145"/>
      <c r="O497" s="145"/>
      <c r="P497" s="145"/>
      <c r="Q497" s="145"/>
      <c r="R497" s="145"/>
      <c r="S497" s="145"/>
      <c r="T497" s="145"/>
      <c r="U497" s="145"/>
      <c r="V497" s="145"/>
      <c r="W497" s="145"/>
      <c r="X497" s="145"/>
      <c r="Y497" s="145"/>
      <c r="Z497" s="145"/>
    </row>
    <row r="498" customFormat="false" ht="13.5" hidden="false" customHeight="true" outlineLevel="0" collapsed="false">
      <c r="A498" s="154"/>
      <c r="B498" s="145"/>
      <c r="C498" s="145"/>
      <c r="D498" s="145"/>
      <c r="E498" s="145"/>
      <c r="F498" s="145"/>
      <c r="G498" s="145"/>
      <c r="H498" s="190"/>
      <c r="I498" s="191"/>
      <c r="J498" s="192"/>
      <c r="K498" s="193"/>
      <c r="L498" s="193"/>
      <c r="M498" s="190"/>
      <c r="N498" s="145"/>
      <c r="O498" s="145"/>
      <c r="P498" s="145"/>
      <c r="Q498" s="145"/>
      <c r="R498" s="145"/>
      <c r="S498" s="145"/>
      <c r="T498" s="145"/>
      <c r="U498" s="145"/>
      <c r="V498" s="145"/>
      <c r="W498" s="145"/>
      <c r="X498" s="145"/>
      <c r="Y498" s="145"/>
      <c r="Z498" s="145"/>
    </row>
    <row r="499" customFormat="false" ht="13.5" hidden="false" customHeight="true" outlineLevel="0" collapsed="false">
      <c r="A499" s="154"/>
      <c r="B499" s="145"/>
      <c r="C499" s="145"/>
      <c r="D499" s="145"/>
      <c r="E499" s="145"/>
      <c r="F499" s="145"/>
      <c r="G499" s="145"/>
      <c r="H499" s="190"/>
      <c r="I499" s="191"/>
      <c r="J499" s="192"/>
      <c r="K499" s="193"/>
      <c r="L499" s="193"/>
      <c r="M499" s="190"/>
      <c r="N499" s="145"/>
      <c r="O499" s="145"/>
      <c r="P499" s="145"/>
      <c r="Q499" s="145"/>
      <c r="R499" s="145"/>
      <c r="S499" s="145"/>
      <c r="T499" s="145"/>
      <c r="U499" s="145"/>
      <c r="V499" s="145"/>
      <c r="W499" s="145"/>
      <c r="X499" s="145"/>
      <c r="Y499" s="145"/>
      <c r="Z499" s="145"/>
    </row>
    <row r="500" customFormat="false" ht="13.5" hidden="false" customHeight="true" outlineLevel="0" collapsed="false">
      <c r="A500" s="154"/>
      <c r="B500" s="145"/>
      <c r="C500" s="145"/>
      <c r="D500" s="145"/>
      <c r="E500" s="145"/>
      <c r="F500" s="145"/>
      <c r="G500" s="145"/>
      <c r="H500" s="190"/>
      <c r="I500" s="191"/>
      <c r="J500" s="192"/>
      <c r="K500" s="193"/>
      <c r="L500" s="193"/>
      <c r="M500" s="190"/>
      <c r="N500" s="145"/>
      <c r="O500" s="145"/>
      <c r="P500" s="145"/>
      <c r="Q500" s="145"/>
      <c r="R500" s="145"/>
      <c r="S500" s="145"/>
      <c r="T500" s="145"/>
      <c r="U500" s="145"/>
      <c r="V500" s="145"/>
      <c r="W500" s="145"/>
      <c r="X500" s="145"/>
      <c r="Y500" s="145"/>
      <c r="Z500" s="145"/>
    </row>
    <row r="501" customFormat="false" ht="13.5" hidden="false" customHeight="true" outlineLevel="0" collapsed="false">
      <c r="A501" s="154"/>
      <c r="B501" s="145"/>
      <c r="C501" s="145"/>
      <c r="D501" s="145"/>
      <c r="E501" s="145"/>
      <c r="F501" s="145"/>
      <c r="G501" s="145"/>
      <c r="H501" s="190"/>
      <c r="I501" s="191"/>
      <c r="J501" s="192"/>
      <c r="K501" s="193"/>
      <c r="L501" s="193"/>
      <c r="M501" s="190"/>
      <c r="N501" s="145"/>
      <c r="O501" s="145"/>
      <c r="P501" s="145"/>
      <c r="Q501" s="145"/>
      <c r="R501" s="145"/>
      <c r="S501" s="145"/>
      <c r="T501" s="145"/>
      <c r="U501" s="145"/>
      <c r="V501" s="145"/>
      <c r="W501" s="145"/>
      <c r="X501" s="145"/>
      <c r="Y501" s="145"/>
      <c r="Z501" s="145"/>
    </row>
    <row r="502" customFormat="false" ht="13.5" hidden="false" customHeight="true" outlineLevel="0" collapsed="false">
      <c r="A502" s="154"/>
      <c r="B502" s="145"/>
      <c r="C502" s="145"/>
      <c r="D502" s="145"/>
      <c r="E502" s="145"/>
      <c r="F502" s="145"/>
      <c r="G502" s="145"/>
      <c r="H502" s="190"/>
      <c r="I502" s="191"/>
      <c r="J502" s="192"/>
      <c r="K502" s="193"/>
      <c r="L502" s="193"/>
      <c r="M502" s="190"/>
      <c r="N502" s="145"/>
      <c r="O502" s="145"/>
      <c r="P502" s="145"/>
      <c r="Q502" s="145"/>
      <c r="R502" s="145"/>
      <c r="S502" s="145"/>
      <c r="T502" s="145"/>
      <c r="U502" s="145"/>
      <c r="V502" s="145"/>
      <c r="W502" s="145"/>
      <c r="X502" s="145"/>
      <c r="Y502" s="145"/>
      <c r="Z502" s="145"/>
    </row>
    <row r="503" customFormat="false" ht="13.5" hidden="false" customHeight="true" outlineLevel="0" collapsed="false">
      <c r="A503" s="154"/>
      <c r="B503" s="145"/>
      <c r="C503" s="145"/>
      <c r="D503" s="145"/>
      <c r="E503" s="145"/>
      <c r="F503" s="145"/>
      <c r="G503" s="145"/>
      <c r="H503" s="190"/>
      <c r="I503" s="191"/>
      <c r="J503" s="192"/>
      <c r="K503" s="193"/>
      <c r="L503" s="193"/>
      <c r="M503" s="190"/>
      <c r="N503" s="145"/>
      <c r="O503" s="145"/>
      <c r="P503" s="145"/>
      <c r="Q503" s="145"/>
      <c r="R503" s="145"/>
      <c r="S503" s="145"/>
      <c r="T503" s="145"/>
      <c r="U503" s="145"/>
      <c r="V503" s="145"/>
      <c r="W503" s="145"/>
      <c r="X503" s="145"/>
      <c r="Y503" s="145"/>
      <c r="Z503" s="145"/>
    </row>
    <row r="504" customFormat="false" ht="13.5" hidden="false" customHeight="true" outlineLevel="0" collapsed="false">
      <c r="A504" s="154"/>
      <c r="B504" s="145"/>
      <c r="C504" s="145"/>
      <c r="D504" s="145"/>
      <c r="E504" s="145"/>
      <c r="F504" s="145"/>
      <c r="G504" s="145"/>
      <c r="H504" s="190"/>
      <c r="I504" s="191"/>
      <c r="J504" s="192"/>
      <c r="K504" s="193"/>
      <c r="L504" s="193"/>
      <c r="M504" s="190"/>
      <c r="N504" s="145"/>
      <c r="O504" s="145"/>
      <c r="P504" s="145"/>
      <c r="Q504" s="145"/>
      <c r="R504" s="145"/>
      <c r="S504" s="145"/>
      <c r="T504" s="145"/>
      <c r="U504" s="145"/>
      <c r="V504" s="145"/>
      <c r="W504" s="145"/>
      <c r="X504" s="145"/>
      <c r="Y504" s="145"/>
      <c r="Z504" s="145"/>
    </row>
    <row r="505" customFormat="false" ht="13.5" hidden="false" customHeight="true" outlineLevel="0" collapsed="false">
      <c r="A505" s="154"/>
      <c r="B505" s="145"/>
      <c r="C505" s="145"/>
      <c r="D505" s="145"/>
      <c r="E505" s="145"/>
      <c r="F505" s="145"/>
      <c r="G505" s="145"/>
      <c r="H505" s="190"/>
      <c r="I505" s="191"/>
      <c r="J505" s="192"/>
      <c r="K505" s="193"/>
      <c r="L505" s="193"/>
      <c r="M505" s="190"/>
      <c r="N505" s="145"/>
      <c r="O505" s="145"/>
      <c r="P505" s="145"/>
      <c r="Q505" s="145"/>
      <c r="R505" s="145"/>
      <c r="S505" s="145"/>
      <c r="T505" s="145"/>
      <c r="U505" s="145"/>
      <c r="V505" s="145"/>
      <c r="W505" s="145"/>
      <c r="X505" s="145"/>
      <c r="Y505" s="145"/>
      <c r="Z505" s="145"/>
    </row>
    <row r="506" customFormat="false" ht="13.5" hidden="false" customHeight="true" outlineLevel="0" collapsed="false">
      <c r="A506" s="154"/>
      <c r="B506" s="145"/>
      <c r="C506" s="145"/>
      <c r="D506" s="145"/>
      <c r="E506" s="145"/>
      <c r="F506" s="145"/>
      <c r="G506" s="145"/>
      <c r="H506" s="190"/>
      <c r="I506" s="191"/>
      <c r="J506" s="192"/>
      <c r="K506" s="193"/>
      <c r="L506" s="193"/>
      <c r="M506" s="190"/>
      <c r="N506" s="145"/>
      <c r="O506" s="145"/>
      <c r="P506" s="145"/>
      <c r="Q506" s="145"/>
      <c r="R506" s="145"/>
      <c r="S506" s="145"/>
      <c r="T506" s="145"/>
      <c r="U506" s="145"/>
      <c r="V506" s="145"/>
      <c r="W506" s="145"/>
      <c r="X506" s="145"/>
      <c r="Y506" s="145"/>
      <c r="Z506" s="145"/>
    </row>
    <row r="507" customFormat="false" ht="13.5" hidden="false" customHeight="true" outlineLevel="0" collapsed="false">
      <c r="A507" s="154"/>
      <c r="B507" s="145"/>
      <c r="C507" s="145"/>
      <c r="D507" s="145"/>
      <c r="E507" s="145"/>
      <c r="F507" s="145"/>
      <c r="G507" s="145"/>
      <c r="H507" s="190"/>
      <c r="I507" s="191"/>
      <c r="J507" s="192"/>
      <c r="K507" s="193"/>
      <c r="L507" s="193"/>
      <c r="M507" s="190"/>
      <c r="N507" s="145"/>
      <c r="O507" s="145"/>
      <c r="P507" s="145"/>
      <c r="Q507" s="145"/>
      <c r="R507" s="145"/>
      <c r="S507" s="145"/>
      <c r="T507" s="145"/>
      <c r="U507" s="145"/>
      <c r="V507" s="145"/>
      <c r="W507" s="145"/>
      <c r="X507" s="145"/>
      <c r="Y507" s="145"/>
      <c r="Z507" s="145"/>
    </row>
    <row r="508" customFormat="false" ht="13.5" hidden="false" customHeight="true" outlineLevel="0" collapsed="false">
      <c r="A508" s="154"/>
      <c r="B508" s="145"/>
      <c r="C508" s="145"/>
      <c r="D508" s="145"/>
      <c r="E508" s="145"/>
      <c r="F508" s="145"/>
      <c r="G508" s="145"/>
      <c r="H508" s="190"/>
      <c r="I508" s="191"/>
      <c r="J508" s="192"/>
      <c r="K508" s="193"/>
      <c r="L508" s="193"/>
      <c r="M508" s="190"/>
      <c r="N508" s="145"/>
      <c r="O508" s="145"/>
      <c r="P508" s="145"/>
      <c r="Q508" s="145"/>
      <c r="R508" s="145"/>
      <c r="S508" s="145"/>
      <c r="T508" s="145"/>
      <c r="U508" s="145"/>
      <c r="V508" s="145"/>
      <c r="W508" s="145"/>
      <c r="X508" s="145"/>
      <c r="Y508" s="145"/>
      <c r="Z508" s="145"/>
    </row>
    <row r="509" customFormat="false" ht="13.5" hidden="false" customHeight="true" outlineLevel="0" collapsed="false">
      <c r="A509" s="154"/>
      <c r="B509" s="145"/>
      <c r="C509" s="145"/>
      <c r="D509" s="145"/>
      <c r="E509" s="145"/>
      <c r="F509" s="145"/>
      <c r="G509" s="145"/>
      <c r="H509" s="190"/>
      <c r="I509" s="191"/>
      <c r="J509" s="192"/>
      <c r="K509" s="193"/>
      <c r="L509" s="193"/>
      <c r="M509" s="190"/>
      <c r="N509" s="145"/>
      <c r="O509" s="145"/>
      <c r="P509" s="145"/>
      <c r="Q509" s="145"/>
      <c r="R509" s="145"/>
      <c r="S509" s="145"/>
      <c r="T509" s="145"/>
      <c r="U509" s="145"/>
      <c r="V509" s="145"/>
      <c r="W509" s="145"/>
      <c r="X509" s="145"/>
      <c r="Y509" s="145"/>
      <c r="Z509" s="145"/>
    </row>
    <row r="510" customFormat="false" ht="13.5" hidden="false" customHeight="true" outlineLevel="0" collapsed="false">
      <c r="A510" s="154"/>
      <c r="B510" s="145"/>
      <c r="C510" s="145"/>
      <c r="D510" s="145"/>
      <c r="E510" s="145"/>
      <c r="F510" s="145"/>
      <c r="G510" s="145"/>
      <c r="H510" s="190"/>
      <c r="I510" s="191"/>
      <c r="J510" s="192"/>
      <c r="K510" s="193"/>
      <c r="L510" s="193"/>
      <c r="M510" s="190"/>
      <c r="N510" s="145"/>
      <c r="O510" s="145"/>
      <c r="P510" s="145"/>
      <c r="Q510" s="145"/>
      <c r="R510" s="145"/>
      <c r="S510" s="145"/>
      <c r="T510" s="145"/>
      <c r="U510" s="145"/>
      <c r="V510" s="145"/>
      <c r="W510" s="145"/>
      <c r="X510" s="145"/>
      <c r="Y510" s="145"/>
      <c r="Z510" s="145"/>
    </row>
    <row r="511" customFormat="false" ht="13.5" hidden="false" customHeight="true" outlineLevel="0" collapsed="false">
      <c r="A511" s="154"/>
      <c r="B511" s="145"/>
      <c r="C511" s="145"/>
      <c r="D511" s="145"/>
      <c r="E511" s="145"/>
      <c r="F511" s="145"/>
      <c r="G511" s="145"/>
      <c r="H511" s="190"/>
      <c r="I511" s="191"/>
      <c r="J511" s="192"/>
      <c r="K511" s="193"/>
      <c r="L511" s="193"/>
      <c r="M511" s="190"/>
      <c r="N511" s="145"/>
      <c r="O511" s="145"/>
      <c r="P511" s="145"/>
      <c r="Q511" s="145"/>
      <c r="R511" s="145"/>
      <c r="S511" s="145"/>
      <c r="T511" s="145"/>
      <c r="U511" s="145"/>
      <c r="V511" s="145"/>
      <c r="W511" s="145"/>
      <c r="X511" s="145"/>
      <c r="Y511" s="145"/>
      <c r="Z511" s="145"/>
    </row>
    <row r="512" customFormat="false" ht="13.5" hidden="false" customHeight="true" outlineLevel="0" collapsed="false">
      <c r="A512" s="154"/>
      <c r="B512" s="145"/>
      <c r="C512" s="145"/>
      <c r="D512" s="145"/>
      <c r="E512" s="145"/>
      <c r="F512" s="145"/>
      <c r="G512" s="145"/>
      <c r="H512" s="190"/>
      <c r="I512" s="191"/>
      <c r="J512" s="192"/>
      <c r="K512" s="193"/>
      <c r="L512" s="193"/>
      <c r="M512" s="190"/>
      <c r="N512" s="145"/>
      <c r="O512" s="145"/>
      <c r="P512" s="145"/>
      <c r="Q512" s="145"/>
      <c r="R512" s="145"/>
      <c r="S512" s="145"/>
      <c r="T512" s="145"/>
      <c r="U512" s="145"/>
      <c r="V512" s="145"/>
      <c r="W512" s="145"/>
      <c r="X512" s="145"/>
      <c r="Y512" s="145"/>
      <c r="Z512" s="145"/>
    </row>
    <row r="513" customFormat="false" ht="13.5" hidden="false" customHeight="true" outlineLevel="0" collapsed="false">
      <c r="A513" s="154"/>
      <c r="B513" s="145"/>
      <c r="C513" s="145"/>
      <c r="D513" s="145"/>
      <c r="E513" s="145"/>
      <c r="F513" s="145"/>
      <c r="G513" s="145"/>
      <c r="H513" s="190"/>
      <c r="I513" s="191"/>
      <c r="J513" s="192"/>
      <c r="K513" s="193"/>
      <c r="L513" s="193"/>
      <c r="M513" s="190"/>
      <c r="N513" s="145"/>
      <c r="O513" s="145"/>
      <c r="P513" s="145"/>
      <c r="Q513" s="145"/>
      <c r="R513" s="145"/>
      <c r="S513" s="145"/>
      <c r="T513" s="145"/>
      <c r="U513" s="145"/>
      <c r="V513" s="145"/>
      <c r="W513" s="145"/>
      <c r="X513" s="145"/>
      <c r="Y513" s="145"/>
      <c r="Z513" s="145"/>
    </row>
    <row r="514" customFormat="false" ht="13.5" hidden="false" customHeight="true" outlineLevel="0" collapsed="false">
      <c r="A514" s="154"/>
      <c r="B514" s="145"/>
      <c r="C514" s="145"/>
      <c r="D514" s="145"/>
      <c r="E514" s="145"/>
      <c r="F514" s="145"/>
      <c r="G514" s="145"/>
      <c r="H514" s="190"/>
      <c r="I514" s="191"/>
      <c r="J514" s="192"/>
      <c r="K514" s="193"/>
      <c r="L514" s="193"/>
      <c r="M514" s="190"/>
      <c r="N514" s="145"/>
      <c r="O514" s="145"/>
      <c r="P514" s="145"/>
      <c r="Q514" s="145"/>
      <c r="R514" s="145"/>
      <c r="S514" s="145"/>
      <c r="T514" s="145"/>
      <c r="U514" s="145"/>
      <c r="V514" s="145"/>
      <c r="W514" s="145"/>
      <c r="X514" s="145"/>
      <c r="Y514" s="145"/>
      <c r="Z514" s="145"/>
    </row>
    <row r="515" customFormat="false" ht="13.5" hidden="false" customHeight="true" outlineLevel="0" collapsed="false">
      <c r="A515" s="154"/>
      <c r="B515" s="145"/>
      <c r="C515" s="145"/>
      <c r="D515" s="145"/>
      <c r="E515" s="145"/>
      <c r="F515" s="145"/>
      <c r="G515" s="145"/>
      <c r="H515" s="190"/>
      <c r="I515" s="191"/>
      <c r="J515" s="192"/>
      <c r="K515" s="193"/>
      <c r="L515" s="193"/>
      <c r="M515" s="190"/>
      <c r="N515" s="145"/>
      <c r="O515" s="145"/>
      <c r="P515" s="145"/>
      <c r="Q515" s="145"/>
      <c r="R515" s="145"/>
      <c r="S515" s="145"/>
      <c r="T515" s="145"/>
      <c r="U515" s="145"/>
      <c r="V515" s="145"/>
      <c r="W515" s="145"/>
      <c r="X515" s="145"/>
      <c r="Y515" s="145"/>
      <c r="Z515" s="145"/>
    </row>
    <row r="516" customFormat="false" ht="13.5" hidden="false" customHeight="true" outlineLevel="0" collapsed="false">
      <c r="A516" s="154"/>
      <c r="B516" s="145"/>
      <c r="C516" s="145"/>
      <c r="D516" s="145"/>
      <c r="E516" s="145"/>
      <c r="F516" s="145"/>
      <c r="G516" s="145"/>
      <c r="H516" s="190"/>
      <c r="I516" s="191"/>
      <c r="J516" s="192"/>
      <c r="K516" s="193"/>
      <c r="L516" s="193"/>
      <c r="M516" s="190"/>
      <c r="N516" s="145"/>
      <c r="O516" s="145"/>
      <c r="P516" s="145"/>
      <c r="Q516" s="145"/>
      <c r="R516" s="145"/>
      <c r="S516" s="145"/>
      <c r="T516" s="145"/>
      <c r="U516" s="145"/>
      <c r="V516" s="145"/>
      <c r="W516" s="145"/>
      <c r="X516" s="145"/>
      <c r="Y516" s="145"/>
      <c r="Z516" s="145"/>
    </row>
    <row r="517" customFormat="false" ht="13.5" hidden="false" customHeight="true" outlineLevel="0" collapsed="false">
      <c r="A517" s="154"/>
      <c r="B517" s="145"/>
      <c r="C517" s="145"/>
      <c r="D517" s="145"/>
      <c r="E517" s="145"/>
      <c r="F517" s="145"/>
      <c r="G517" s="145"/>
      <c r="H517" s="190"/>
      <c r="I517" s="191"/>
      <c r="J517" s="192"/>
      <c r="K517" s="193"/>
      <c r="L517" s="193"/>
      <c r="M517" s="190"/>
      <c r="N517" s="145"/>
      <c r="O517" s="145"/>
      <c r="P517" s="145"/>
      <c r="Q517" s="145"/>
      <c r="R517" s="145"/>
      <c r="S517" s="145"/>
      <c r="T517" s="145"/>
      <c r="U517" s="145"/>
      <c r="V517" s="145"/>
      <c r="W517" s="145"/>
      <c r="X517" s="145"/>
      <c r="Y517" s="145"/>
      <c r="Z517" s="145"/>
    </row>
    <row r="518" customFormat="false" ht="13.5" hidden="false" customHeight="true" outlineLevel="0" collapsed="false">
      <c r="A518" s="154"/>
      <c r="B518" s="145"/>
      <c r="C518" s="145"/>
      <c r="D518" s="145"/>
      <c r="E518" s="145"/>
      <c r="F518" s="145"/>
      <c r="G518" s="145"/>
      <c r="H518" s="190"/>
      <c r="I518" s="191"/>
      <c r="J518" s="192"/>
      <c r="K518" s="193"/>
      <c r="L518" s="193"/>
      <c r="M518" s="190"/>
      <c r="N518" s="145"/>
      <c r="O518" s="145"/>
      <c r="P518" s="145"/>
      <c r="Q518" s="145"/>
      <c r="R518" s="145"/>
      <c r="S518" s="145"/>
      <c r="T518" s="145"/>
      <c r="U518" s="145"/>
      <c r="V518" s="145"/>
      <c r="W518" s="145"/>
      <c r="X518" s="145"/>
      <c r="Y518" s="145"/>
      <c r="Z518" s="145"/>
    </row>
    <row r="519" customFormat="false" ht="13.5" hidden="false" customHeight="true" outlineLevel="0" collapsed="false">
      <c r="A519" s="154"/>
      <c r="B519" s="145"/>
      <c r="C519" s="145"/>
      <c r="D519" s="145"/>
      <c r="E519" s="145"/>
      <c r="F519" s="145"/>
      <c r="G519" s="145"/>
      <c r="H519" s="190"/>
      <c r="I519" s="191"/>
      <c r="J519" s="192"/>
      <c r="K519" s="193"/>
      <c r="L519" s="193"/>
      <c r="M519" s="190"/>
      <c r="N519" s="145"/>
      <c r="O519" s="145"/>
      <c r="P519" s="145"/>
      <c r="Q519" s="145"/>
      <c r="R519" s="145"/>
      <c r="S519" s="145"/>
      <c r="T519" s="145"/>
      <c r="U519" s="145"/>
      <c r="V519" s="145"/>
      <c r="W519" s="145"/>
      <c r="X519" s="145"/>
      <c r="Y519" s="145"/>
      <c r="Z519" s="145"/>
    </row>
    <row r="520" customFormat="false" ht="13.5" hidden="false" customHeight="true" outlineLevel="0" collapsed="false">
      <c r="A520" s="154"/>
      <c r="B520" s="145"/>
      <c r="C520" s="145"/>
      <c r="D520" s="145"/>
      <c r="E520" s="145"/>
      <c r="F520" s="145"/>
      <c r="G520" s="145"/>
      <c r="H520" s="190"/>
      <c r="I520" s="191"/>
      <c r="J520" s="192"/>
      <c r="K520" s="193"/>
      <c r="L520" s="193"/>
      <c r="M520" s="190"/>
      <c r="N520" s="145"/>
      <c r="O520" s="145"/>
      <c r="P520" s="145"/>
      <c r="Q520" s="145"/>
      <c r="R520" s="145"/>
      <c r="S520" s="145"/>
      <c r="T520" s="145"/>
      <c r="U520" s="145"/>
      <c r="V520" s="145"/>
      <c r="W520" s="145"/>
      <c r="X520" s="145"/>
      <c r="Y520" s="145"/>
      <c r="Z520" s="145"/>
    </row>
    <row r="521" customFormat="false" ht="13.5" hidden="false" customHeight="true" outlineLevel="0" collapsed="false">
      <c r="A521" s="154"/>
      <c r="B521" s="145"/>
      <c r="C521" s="145"/>
      <c r="D521" s="145"/>
      <c r="E521" s="145"/>
      <c r="F521" s="145"/>
      <c r="G521" s="145"/>
      <c r="H521" s="190"/>
      <c r="I521" s="191"/>
      <c r="J521" s="192"/>
      <c r="K521" s="193"/>
      <c r="L521" s="193"/>
      <c r="M521" s="190"/>
      <c r="N521" s="145"/>
      <c r="O521" s="145"/>
      <c r="P521" s="145"/>
      <c r="Q521" s="145"/>
      <c r="R521" s="145"/>
      <c r="S521" s="145"/>
      <c r="T521" s="145"/>
      <c r="U521" s="145"/>
      <c r="V521" s="145"/>
      <c r="W521" s="145"/>
      <c r="X521" s="145"/>
      <c r="Y521" s="145"/>
      <c r="Z521" s="145"/>
    </row>
    <row r="522" customFormat="false" ht="13.5" hidden="false" customHeight="true" outlineLevel="0" collapsed="false">
      <c r="A522" s="154"/>
      <c r="B522" s="145"/>
      <c r="C522" s="145"/>
      <c r="D522" s="145"/>
      <c r="E522" s="145"/>
      <c r="F522" s="145"/>
      <c r="G522" s="145"/>
      <c r="H522" s="190"/>
      <c r="I522" s="191"/>
      <c r="J522" s="192"/>
      <c r="K522" s="193"/>
      <c r="L522" s="193"/>
      <c r="M522" s="190"/>
      <c r="N522" s="145"/>
      <c r="O522" s="145"/>
      <c r="P522" s="145"/>
      <c r="Q522" s="145"/>
      <c r="R522" s="145"/>
      <c r="S522" s="145"/>
      <c r="T522" s="145"/>
      <c r="U522" s="145"/>
      <c r="V522" s="145"/>
      <c r="W522" s="145"/>
      <c r="X522" s="145"/>
      <c r="Y522" s="145"/>
      <c r="Z522" s="145"/>
    </row>
    <row r="523" customFormat="false" ht="13.5" hidden="false" customHeight="true" outlineLevel="0" collapsed="false">
      <c r="A523" s="154"/>
      <c r="B523" s="145"/>
      <c r="C523" s="145"/>
      <c r="D523" s="145"/>
      <c r="E523" s="145"/>
      <c r="F523" s="145"/>
      <c r="G523" s="145"/>
      <c r="H523" s="190"/>
      <c r="I523" s="191"/>
      <c r="J523" s="192"/>
      <c r="K523" s="193"/>
      <c r="L523" s="193"/>
      <c r="M523" s="190"/>
      <c r="N523" s="145"/>
      <c r="O523" s="145"/>
      <c r="P523" s="145"/>
      <c r="Q523" s="145"/>
      <c r="R523" s="145"/>
      <c r="S523" s="145"/>
      <c r="T523" s="145"/>
      <c r="U523" s="145"/>
      <c r="V523" s="145"/>
      <c r="W523" s="145"/>
      <c r="X523" s="145"/>
      <c r="Y523" s="145"/>
      <c r="Z523" s="145"/>
    </row>
    <row r="524" customFormat="false" ht="13.5" hidden="false" customHeight="true" outlineLevel="0" collapsed="false">
      <c r="A524" s="154"/>
      <c r="B524" s="145"/>
      <c r="C524" s="145"/>
      <c r="D524" s="145"/>
      <c r="E524" s="145"/>
      <c r="F524" s="145"/>
      <c r="G524" s="145"/>
      <c r="H524" s="190"/>
      <c r="I524" s="191"/>
      <c r="J524" s="192"/>
      <c r="K524" s="193"/>
      <c r="L524" s="193"/>
      <c r="M524" s="190"/>
      <c r="N524" s="145"/>
      <c r="O524" s="145"/>
      <c r="P524" s="145"/>
      <c r="Q524" s="145"/>
      <c r="R524" s="145"/>
      <c r="S524" s="145"/>
      <c r="T524" s="145"/>
      <c r="U524" s="145"/>
      <c r="V524" s="145"/>
      <c r="W524" s="145"/>
      <c r="X524" s="145"/>
      <c r="Y524" s="145"/>
      <c r="Z524" s="145"/>
    </row>
    <row r="525" customFormat="false" ht="13.5" hidden="false" customHeight="true" outlineLevel="0" collapsed="false">
      <c r="A525" s="154"/>
      <c r="B525" s="145"/>
      <c r="C525" s="145"/>
      <c r="D525" s="145"/>
      <c r="E525" s="145"/>
      <c r="F525" s="145"/>
      <c r="G525" s="145"/>
      <c r="H525" s="190"/>
      <c r="I525" s="191"/>
      <c r="J525" s="192"/>
      <c r="K525" s="193"/>
      <c r="L525" s="193"/>
      <c r="M525" s="190"/>
      <c r="N525" s="145"/>
      <c r="O525" s="145"/>
      <c r="P525" s="145"/>
      <c r="Q525" s="145"/>
      <c r="R525" s="145"/>
      <c r="S525" s="145"/>
      <c r="T525" s="145"/>
      <c r="U525" s="145"/>
      <c r="V525" s="145"/>
      <c r="W525" s="145"/>
      <c r="X525" s="145"/>
      <c r="Y525" s="145"/>
      <c r="Z525" s="145"/>
    </row>
    <row r="526" customFormat="false" ht="13.5" hidden="false" customHeight="true" outlineLevel="0" collapsed="false">
      <c r="A526" s="154"/>
      <c r="B526" s="145"/>
      <c r="C526" s="145"/>
      <c r="D526" s="145"/>
      <c r="E526" s="145"/>
      <c r="F526" s="145"/>
      <c r="G526" s="145"/>
      <c r="H526" s="190"/>
      <c r="I526" s="191"/>
      <c r="J526" s="192"/>
      <c r="K526" s="193"/>
      <c r="L526" s="193"/>
      <c r="M526" s="190"/>
      <c r="N526" s="145"/>
      <c r="O526" s="145"/>
      <c r="P526" s="145"/>
      <c r="Q526" s="145"/>
      <c r="R526" s="145"/>
      <c r="S526" s="145"/>
      <c r="T526" s="145"/>
      <c r="U526" s="145"/>
      <c r="V526" s="145"/>
      <c r="W526" s="145"/>
      <c r="X526" s="145"/>
      <c r="Y526" s="145"/>
      <c r="Z526" s="145"/>
    </row>
    <row r="527" customFormat="false" ht="13.5" hidden="false" customHeight="true" outlineLevel="0" collapsed="false">
      <c r="A527" s="154"/>
      <c r="B527" s="145"/>
      <c r="C527" s="145"/>
      <c r="D527" s="145"/>
      <c r="E527" s="145"/>
      <c r="F527" s="145"/>
      <c r="G527" s="145"/>
      <c r="H527" s="190"/>
      <c r="I527" s="191"/>
      <c r="J527" s="192"/>
      <c r="K527" s="193"/>
      <c r="L527" s="193"/>
      <c r="M527" s="190"/>
      <c r="N527" s="145"/>
      <c r="O527" s="145"/>
      <c r="P527" s="145"/>
      <c r="Q527" s="145"/>
      <c r="R527" s="145"/>
      <c r="S527" s="145"/>
      <c r="T527" s="145"/>
      <c r="U527" s="145"/>
      <c r="V527" s="145"/>
      <c r="W527" s="145"/>
      <c r="X527" s="145"/>
      <c r="Y527" s="145"/>
      <c r="Z527" s="145"/>
    </row>
    <row r="528" customFormat="false" ht="13.5" hidden="false" customHeight="true" outlineLevel="0" collapsed="false">
      <c r="A528" s="154"/>
      <c r="B528" s="145"/>
      <c r="C528" s="145"/>
      <c r="D528" s="145"/>
      <c r="E528" s="145"/>
      <c r="F528" s="145"/>
      <c r="G528" s="145"/>
      <c r="H528" s="190"/>
      <c r="I528" s="191"/>
      <c r="J528" s="192"/>
      <c r="K528" s="193"/>
      <c r="L528" s="193"/>
      <c r="M528" s="190"/>
      <c r="N528" s="145"/>
      <c r="O528" s="145"/>
      <c r="P528" s="145"/>
      <c r="Q528" s="145"/>
      <c r="R528" s="145"/>
      <c r="S528" s="145"/>
      <c r="T528" s="145"/>
      <c r="U528" s="145"/>
      <c r="V528" s="145"/>
      <c r="W528" s="145"/>
      <c r="X528" s="145"/>
      <c r="Y528" s="145"/>
      <c r="Z528" s="145"/>
    </row>
    <row r="529" customFormat="false" ht="13.5" hidden="false" customHeight="true" outlineLevel="0" collapsed="false">
      <c r="A529" s="154"/>
      <c r="B529" s="145"/>
      <c r="C529" s="145"/>
      <c r="D529" s="145"/>
      <c r="E529" s="145"/>
      <c r="F529" s="145"/>
      <c r="G529" s="145"/>
      <c r="H529" s="190"/>
      <c r="I529" s="191"/>
      <c r="J529" s="192"/>
      <c r="K529" s="193"/>
      <c r="L529" s="193"/>
      <c r="M529" s="190"/>
      <c r="N529" s="145"/>
      <c r="O529" s="145"/>
      <c r="P529" s="145"/>
      <c r="Q529" s="145"/>
      <c r="R529" s="145"/>
      <c r="S529" s="145"/>
      <c r="T529" s="145"/>
      <c r="U529" s="145"/>
      <c r="V529" s="145"/>
      <c r="W529" s="145"/>
      <c r="X529" s="145"/>
      <c r="Y529" s="145"/>
      <c r="Z529" s="145"/>
    </row>
    <row r="530" customFormat="false" ht="13.5" hidden="false" customHeight="true" outlineLevel="0" collapsed="false">
      <c r="A530" s="154"/>
      <c r="B530" s="145"/>
      <c r="C530" s="145"/>
      <c r="D530" s="145"/>
      <c r="E530" s="145"/>
      <c r="F530" s="145"/>
      <c r="G530" s="145"/>
      <c r="H530" s="190"/>
      <c r="I530" s="191"/>
      <c r="J530" s="192"/>
      <c r="K530" s="193"/>
      <c r="L530" s="193"/>
      <c r="M530" s="190"/>
      <c r="N530" s="145"/>
      <c r="O530" s="145"/>
      <c r="P530" s="145"/>
      <c r="Q530" s="145"/>
      <c r="R530" s="145"/>
      <c r="S530" s="145"/>
      <c r="T530" s="145"/>
      <c r="U530" s="145"/>
      <c r="V530" s="145"/>
      <c r="W530" s="145"/>
      <c r="X530" s="145"/>
      <c r="Y530" s="145"/>
      <c r="Z530" s="145"/>
    </row>
    <row r="531" customFormat="false" ht="13.5" hidden="false" customHeight="true" outlineLevel="0" collapsed="false">
      <c r="A531" s="154"/>
      <c r="B531" s="145"/>
      <c r="C531" s="145"/>
      <c r="D531" s="145"/>
      <c r="E531" s="145"/>
      <c r="F531" s="145"/>
      <c r="G531" s="145"/>
      <c r="H531" s="190"/>
      <c r="I531" s="191"/>
      <c r="J531" s="192"/>
      <c r="K531" s="193"/>
      <c r="L531" s="193"/>
      <c r="M531" s="190"/>
      <c r="N531" s="145"/>
      <c r="O531" s="145"/>
      <c r="P531" s="145"/>
      <c r="Q531" s="145"/>
      <c r="R531" s="145"/>
      <c r="S531" s="145"/>
      <c r="T531" s="145"/>
      <c r="U531" s="145"/>
      <c r="V531" s="145"/>
      <c r="W531" s="145"/>
      <c r="X531" s="145"/>
      <c r="Y531" s="145"/>
      <c r="Z531" s="145"/>
    </row>
    <row r="532" customFormat="false" ht="13.5" hidden="false" customHeight="true" outlineLevel="0" collapsed="false">
      <c r="A532" s="154"/>
      <c r="B532" s="145"/>
      <c r="C532" s="145"/>
      <c r="D532" s="145"/>
      <c r="E532" s="145"/>
      <c r="F532" s="145"/>
      <c r="G532" s="145"/>
      <c r="H532" s="190"/>
      <c r="I532" s="191"/>
      <c r="J532" s="192"/>
      <c r="K532" s="193"/>
      <c r="L532" s="193"/>
      <c r="M532" s="190"/>
      <c r="N532" s="145"/>
      <c r="O532" s="145"/>
      <c r="P532" s="145"/>
      <c r="Q532" s="145"/>
      <c r="R532" s="145"/>
      <c r="S532" s="145"/>
      <c r="T532" s="145"/>
      <c r="U532" s="145"/>
      <c r="V532" s="145"/>
      <c r="W532" s="145"/>
      <c r="X532" s="145"/>
      <c r="Y532" s="145"/>
      <c r="Z532" s="145"/>
    </row>
    <row r="533" customFormat="false" ht="13.5" hidden="false" customHeight="true" outlineLevel="0" collapsed="false">
      <c r="A533" s="154"/>
      <c r="B533" s="145"/>
      <c r="C533" s="145"/>
      <c r="D533" s="145"/>
      <c r="E533" s="145"/>
      <c r="F533" s="145"/>
      <c r="G533" s="145"/>
      <c r="H533" s="190"/>
      <c r="I533" s="191"/>
      <c r="J533" s="192"/>
      <c r="K533" s="193"/>
      <c r="L533" s="193"/>
      <c r="M533" s="190"/>
      <c r="N533" s="145"/>
      <c r="O533" s="145"/>
      <c r="P533" s="145"/>
      <c r="Q533" s="145"/>
      <c r="R533" s="145"/>
      <c r="S533" s="145"/>
      <c r="T533" s="145"/>
      <c r="U533" s="145"/>
      <c r="V533" s="145"/>
      <c r="W533" s="145"/>
      <c r="X533" s="145"/>
      <c r="Y533" s="145"/>
      <c r="Z533" s="145"/>
    </row>
    <row r="534" customFormat="false" ht="13.5" hidden="false" customHeight="true" outlineLevel="0" collapsed="false">
      <c r="A534" s="154"/>
      <c r="B534" s="145"/>
      <c r="C534" s="145"/>
      <c r="D534" s="145"/>
      <c r="E534" s="145"/>
      <c r="F534" s="145"/>
      <c r="G534" s="145"/>
      <c r="H534" s="190"/>
      <c r="I534" s="191"/>
      <c r="J534" s="192"/>
      <c r="K534" s="193"/>
      <c r="L534" s="193"/>
      <c r="M534" s="190"/>
      <c r="N534" s="145"/>
      <c r="O534" s="145"/>
      <c r="P534" s="145"/>
      <c r="Q534" s="145"/>
      <c r="R534" s="145"/>
      <c r="S534" s="145"/>
      <c r="T534" s="145"/>
      <c r="U534" s="145"/>
      <c r="V534" s="145"/>
      <c r="W534" s="145"/>
      <c r="X534" s="145"/>
      <c r="Y534" s="145"/>
      <c r="Z534" s="145"/>
    </row>
    <row r="535" customFormat="false" ht="13.5" hidden="false" customHeight="true" outlineLevel="0" collapsed="false">
      <c r="A535" s="154"/>
      <c r="B535" s="145"/>
      <c r="C535" s="145"/>
      <c r="D535" s="145"/>
      <c r="E535" s="145"/>
      <c r="F535" s="145"/>
      <c r="G535" s="145"/>
      <c r="H535" s="190"/>
      <c r="I535" s="191"/>
      <c r="J535" s="192"/>
      <c r="K535" s="193"/>
      <c r="L535" s="193"/>
      <c r="M535" s="190"/>
      <c r="N535" s="145"/>
      <c r="O535" s="145"/>
      <c r="P535" s="145"/>
      <c r="Q535" s="145"/>
      <c r="R535" s="145"/>
      <c r="S535" s="145"/>
      <c r="T535" s="145"/>
      <c r="U535" s="145"/>
      <c r="V535" s="145"/>
      <c r="W535" s="145"/>
      <c r="X535" s="145"/>
      <c r="Y535" s="145"/>
      <c r="Z535" s="145"/>
    </row>
    <row r="536" customFormat="false" ht="13.5" hidden="false" customHeight="true" outlineLevel="0" collapsed="false">
      <c r="A536" s="154"/>
      <c r="B536" s="145"/>
      <c r="C536" s="145"/>
      <c r="D536" s="145"/>
      <c r="E536" s="145"/>
      <c r="F536" s="145"/>
      <c r="G536" s="145"/>
      <c r="H536" s="190"/>
      <c r="I536" s="191"/>
      <c r="J536" s="192"/>
      <c r="K536" s="193"/>
      <c r="L536" s="193"/>
      <c r="M536" s="190"/>
      <c r="N536" s="145"/>
      <c r="O536" s="145"/>
      <c r="P536" s="145"/>
      <c r="Q536" s="145"/>
      <c r="R536" s="145"/>
      <c r="S536" s="145"/>
      <c r="T536" s="145"/>
      <c r="U536" s="145"/>
      <c r="V536" s="145"/>
      <c r="W536" s="145"/>
      <c r="X536" s="145"/>
      <c r="Y536" s="145"/>
      <c r="Z536" s="145"/>
    </row>
    <row r="537" customFormat="false" ht="13.5" hidden="false" customHeight="true" outlineLevel="0" collapsed="false">
      <c r="A537" s="154"/>
      <c r="B537" s="145"/>
      <c r="C537" s="145"/>
      <c r="D537" s="145"/>
      <c r="E537" s="145"/>
      <c r="F537" s="145"/>
      <c r="G537" s="145"/>
      <c r="H537" s="190"/>
      <c r="I537" s="191"/>
      <c r="J537" s="192"/>
      <c r="K537" s="193"/>
      <c r="L537" s="193"/>
      <c r="M537" s="190"/>
      <c r="N537" s="145"/>
      <c r="O537" s="145"/>
      <c r="P537" s="145"/>
      <c r="Q537" s="145"/>
      <c r="R537" s="145"/>
      <c r="S537" s="145"/>
      <c r="T537" s="145"/>
      <c r="U537" s="145"/>
      <c r="V537" s="145"/>
      <c r="W537" s="145"/>
      <c r="X537" s="145"/>
      <c r="Y537" s="145"/>
      <c r="Z537" s="145"/>
    </row>
    <row r="538" customFormat="false" ht="13.5" hidden="false" customHeight="true" outlineLevel="0" collapsed="false">
      <c r="A538" s="154"/>
      <c r="B538" s="145"/>
      <c r="C538" s="145"/>
      <c r="D538" s="145"/>
      <c r="E538" s="145"/>
      <c r="F538" s="145"/>
      <c r="G538" s="145"/>
      <c r="H538" s="190"/>
      <c r="I538" s="191"/>
      <c r="J538" s="192"/>
      <c r="K538" s="193"/>
      <c r="L538" s="193"/>
      <c r="M538" s="190"/>
      <c r="N538" s="145"/>
      <c r="O538" s="145"/>
      <c r="P538" s="145"/>
      <c r="Q538" s="145"/>
      <c r="R538" s="145"/>
      <c r="S538" s="145"/>
      <c r="T538" s="145"/>
      <c r="U538" s="145"/>
      <c r="V538" s="145"/>
      <c r="W538" s="145"/>
      <c r="X538" s="145"/>
      <c r="Y538" s="145"/>
      <c r="Z538" s="145"/>
    </row>
    <row r="539" customFormat="false" ht="13.5" hidden="false" customHeight="true" outlineLevel="0" collapsed="false">
      <c r="A539" s="154"/>
      <c r="B539" s="145"/>
      <c r="C539" s="145"/>
      <c r="D539" s="145"/>
      <c r="E539" s="145"/>
      <c r="F539" s="145"/>
      <c r="G539" s="145"/>
      <c r="H539" s="190"/>
      <c r="I539" s="191"/>
      <c r="J539" s="192"/>
      <c r="K539" s="193"/>
      <c r="L539" s="193"/>
      <c r="M539" s="190"/>
      <c r="N539" s="145"/>
      <c r="O539" s="145"/>
      <c r="P539" s="145"/>
      <c r="Q539" s="145"/>
      <c r="R539" s="145"/>
      <c r="S539" s="145"/>
      <c r="T539" s="145"/>
      <c r="U539" s="145"/>
      <c r="V539" s="145"/>
      <c r="W539" s="145"/>
      <c r="X539" s="145"/>
      <c r="Y539" s="145"/>
      <c r="Z539" s="145"/>
    </row>
    <row r="540" customFormat="false" ht="13.5" hidden="false" customHeight="true" outlineLevel="0" collapsed="false">
      <c r="A540" s="154"/>
      <c r="B540" s="145"/>
      <c r="C540" s="145"/>
      <c r="D540" s="145"/>
      <c r="E540" s="145"/>
      <c r="F540" s="145"/>
      <c r="G540" s="145"/>
      <c r="H540" s="190"/>
      <c r="I540" s="191"/>
      <c r="J540" s="192"/>
      <c r="K540" s="193"/>
      <c r="L540" s="193"/>
      <c r="M540" s="190"/>
      <c r="N540" s="145"/>
      <c r="O540" s="145"/>
      <c r="P540" s="145"/>
      <c r="Q540" s="145"/>
      <c r="R540" s="145"/>
      <c r="S540" s="145"/>
      <c r="T540" s="145"/>
      <c r="U540" s="145"/>
      <c r="V540" s="145"/>
      <c r="W540" s="145"/>
      <c r="X540" s="145"/>
      <c r="Y540" s="145"/>
      <c r="Z540" s="145"/>
    </row>
    <row r="541" customFormat="false" ht="13.5" hidden="false" customHeight="true" outlineLevel="0" collapsed="false">
      <c r="A541" s="154"/>
      <c r="B541" s="145"/>
      <c r="C541" s="145"/>
      <c r="D541" s="145"/>
      <c r="E541" s="145"/>
      <c r="F541" s="145"/>
      <c r="G541" s="145"/>
      <c r="H541" s="190"/>
      <c r="I541" s="191"/>
      <c r="J541" s="192"/>
      <c r="K541" s="193"/>
      <c r="L541" s="193"/>
      <c r="M541" s="190"/>
      <c r="N541" s="145"/>
      <c r="O541" s="145"/>
      <c r="P541" s="145"/>
      <c r="Q541" s="145"/>
      <c r="R541" s="145"/>
      <c r="S541" s="145"/>
      <c r="T541" s="145"/>
      <c r="U541" s="145"/>
      <c r="V541" s="145"/>
      <c r="W541" s="145"/>
      <c r="X541" s="145"/>
      <c r="Y541" s="145"/>
      <c r="Z541" s="145"/>
    </row>
    <row r="542" customFormat="false" ht="13.5" hidden="false" customHeight="true" outlineLevel="0" collapsed="false">
      <c r="A542" s="154"/>
      <c r="B542" s="145"/>
      <c r="C542" s="145"/>
      <c r="D542" s="145"/>
      <c r="E542" s="145"/>
      <c r="F542" s="145"/>
      <c r="G542" s="145"/>
      <c r="H542" s="190"/>
      <c r="I542" s="191"/>
      <c r="J542" s="192"/>
      <c r="K542" s="193"/>
      <c r="L542" s="193"/>
      <c r="M542" s="190"/>
      <c r="N542" s="145"/>
      <c r="O542" s="145"/>
      <c r="P542" s="145"/>
      <c r="Q542" s="145"/>
      <c r="R542" s="145"/>
      <c r="S542" s="145"/>
      <c r="T542" s="145"/>
      <c r="U542" s="145"/>
      <c r="V542" s="145"/>
      <c r="W542" s="145"/>
      <c r="X542" s="145"/>
      <c r="Y542" s="145"/>
      <c r="Z542" s="145"/>
    </row>
    <row r="543" customFormat="false" ht="13.5" hidden="false" customHeight="true" outlineLevel="0" collapsed="false">
      <c r="A543" s="154"/>
      <c r="B543" s="145"/>
      <c r="C543" s="145"/>
      <c r="D543" s="145"/>
      <c r="E543" s="145"/>
      <c r="F543" s="145"/>
      <c r="G543" s="145"/>
      <c r="H543" s="190"/>
      <c r="I543" s="191"/>
      <c r="J543" s="192"/>
      <c r="K543" s="193"/>
      <c r="L543" s="193"/>
      <c r="M543" s="190"/>
      <c r="N543" s="145"/>
      <c r="O543" s="145"/>
      <c r="P543" s="145"/>
      <c r="Q543" s="145"/>
      <c r="R543" s="145"/>
      <c r="S543" s="145"/>
      <c r="T543" s="145"/>
      <c r="U543" s="145"/>
      <c r="V543" s="145"/>
      <c r="W543" s="145"/>
      <c r="X543" s="145"/>
      <c r="Y543" s="145"/>
      <c r="Z543" s="145"/>
    </row>
    <row r="544" customFormat="false" ht="13.5" hidden="false" customHeight="true" outlineLevel="0" collapsed="false">
      <c r="A544" s="154"/>
      <c r="B544" s="145"/>
      <c r="C544" s="145"/>
      <c r="D544" s="145"/>
      <c r="E544" s="145"/>
      <c r="F544" s="145"/>
      <c r="G544" s="145"/>
      <c r="H544" s="190"/>
      <c r="I544" s="191"/>
      <c r="J544" s="192"/>
      <c r="K544" s="193"/>
      <c r="L544" s="193"/>
      <c r="M544" s="190"/>
      <c r="N544" s="145"/>
      <c r="O544" s="145"/>
      <c r="P544" s="145"/>
      <c r="Q544" s="145"/>
      <c r="R544" s="145"/>
      <c r="S544" s="145"/>
      <c r="T544" s="145"/>
      <c r="U544" s="145"/>
      <c r="V544" s="145"/>
      <c r="W544" s="145"/>
      <c r="X544" s="145"/>
      <c r="Y544" s="145"/>
      <c r="Z544" s="145"/>
    </row>
    <row r="545" customFormat="false" ht="13.5" hidden="false" customHeight="true" outlineLevel="0" collapsed="false">
      <c r="A545" s="154"/>
      <c r="B545" s="145"/>
      <c r="C545" s="145"/>
      <c r="D545" s="145"/>
      <c r="E545" s="145"/>
      <c r="F545" s="145"/>
      <c r="G545" s="145"/>
      <c r="H545" s="190"/>
      <c r="I545" s="191"/>
      <c r="J545" s="192"/>
      <c r="K545" s="193"/>
      <c r="L545" s="193"/>
      <c r="M545" s="190"/>
      <c r="N545" s="145"/>
      <c r="O545" s="145"/>
      <c r="P545" s="145"/>
      <c r="Q545" s="145"/>
      <c r="R545" s="145"/>
      <c r="S545" s="145"/>
      <c r="T545" s="145"/>
      <c r="U545" s="145"/>
      <c r="V545" s="145"/>
      <c r="W545" s="145"/>
      <c r="X545" s="145"/>
      <c r="Y545" s="145"/>
      <c r="Z545" s="145"/>
    </row>
    <row r="546" customFormat="false" ht="13.5" hidden="false" customHeight="true" outlineLevel="0" collapsed="false">
      <c r="A546" s="154"/>
      <c r="B546" s="145"/>
      <c r="C546" s="145"/>
      <c r="D546" s="145"/>
      <c r="E546" s="145"/>
      <c r="F546" s="145"/>
      <c r="G546" s="145"/>
      <c r="H546" s="190"/>
      <c r="I546" s="191"/>
      <c r="J546" s="192"/>
      <c r="K546" s="193"/>
      <c r="L546" s="193"/>
      <c r="M546" s="190"/>
      <c r="N546" s="145"/>
      <c r="O546" s="145"/>
      <c r="P546" s="145"/>
      <c r="Q546" s="145"/>
      <c r="R546" s="145"/>
      <c r="S546" s="145"/>
      <c r="T546" s="145"/>
      <c r="U546" s="145"/>
      <c r="V546" s="145"/>
      <c r="W546" s="145"/>
      <c r="X546" s="145"/>
      <c r="Y546" s="145"/>
      <c r="Z546" s="145"/>
    </row>
    <row r="547" customFormat="false" ht="13.5" hidden="false" customHeight="true" outlineLevel="0" collapsed="false">
      <c r="A547" s="154"/>
      <c r="B547" s="145"/>
      <c r="C547" s="145"/>
      <c r="D547" s="145"/>
      <c r="E547" s="145"/>
      <c r="F547" s="145"/>
      <c r="G547" s="145"/>
      <c r="H547" s="190"/>
      <c r="I547" s="191"/>
      <c r="J547" s="192"/>
      <c r="K547" s="193"/>
      <c r="L547" s="193"/>
      <c r="M547" s="190"/>
      <c r="N547" s="145"/>
      <c r="O547" s="145"/>
      <c r="P547" s="145"/>
      <c r="Q547" s="145"/>
      <c r="R547" s="145"/>
      <c r="S547" s="145"/>
      <c r="T547" s="145"/>
      <c r="U547" s="145"/>
      <c r="V547" s="145"/>
      <c r="W547" s="145"/>
      <c r="X547" s="145"/>
      <c r="Y547" s="145"/>
      <c r="Z547" s="145"/>
    </row>
    <row r="548" customFormat="false" ht="13.5" hidden="false" customHeight="true" outlineLevel="0" collapsed="false">
      <c r="A548" s="154"/>
      <c r="B548" s="145"/>
      <c r="C548" s="145"/>
      <c r="D548" s="145"/>
      <c r="E548" s="145"/>
      <c r="F548" s="145"/>
      <c r="G548" s="145"/>
      <c r="H548" s="190"/>
      <c r="I548" s="191"/>
      <c r="J548" s="192"/>
      <c r="K548" s="193"/>
      <c r="L548" s="193"/>
      <c r="M548" s="190"/>
      <c r="N548" s="145"/>
      <c r="O548" s="145"/>
      <c r="P548" s="145"/>
      <c r="Q548" s="145"/>
      <c r="R548" s="145"/>
      <c r="S548" s="145"/>
      <c r="T548" s="145"/>
      <c r="U548" s="145"/>
      <c r="V548" s="145"/>
      <c r="W548" s="145"/>
      <c r="X548" s="145"/>
      <c r="Y548" s="145"/>
      <c r="Z548" s="145"/>
    </row>
    <row r="549" customFormat="false" ht="13.5" hidden="false" customHeight="true" outlineLevel="0" collapsed="false">
      <c r="A549" s="154"/>
      <c r="B549" s="145"/>
      <c r="C549" s="145"/>
      <c r="D549" s="145"/>
      <c r="E549" s="145"/>
      <c r="F549" s="145"/>
      <c r="G549" s="145"/>
      <c r="H549" s="190"/>
      <c r="I549" s="191"/>
      <c r="J549" s="192"/>
      <c r="K549" s="193"/>
      <c r="L549" s="193"/>
      <c r="M549" s="190"/>
      <c r="N549" s="145"/>
      <c r="O549" s="145"/>
      <c r="P549" s="145"/>
      <c r="Q549" s="145"/>
      <c r="R549" s="145"/>
      <c r="S549" s="145"/>
      <c r="T549" s="145"/>
      <c r="U549" s="145"/>
      <c r="V549" s="145"/>
      <c r="W549" s="145"/>
      <c r="X549" s="145"/>
      <c r="Y549" s="145"/>
      <c r="Z549" s="145"/>
    </row>
    <row r="550" customFormat="false" ht="13.5" hidden="false" customHeight="true" outlineLevel="0" collapsed="false">
      <c r="A550" s="154"/>
      <c r="B550" s="145"/>
      <c r="C550" s="145"/>
      <c r="D550" s="145"/>
      <c r="E550" s="145"/>
      <c r="F550" s="145"/>
      <c r="G550" s="145"/>
      <c r="H550" s="190"/>
      <c r="I550" s="191"/>
      <c r="J550" s="192"/>
      <c r="K550" s="193"/>
      <c r="L550" s="193"/>
      <c r="M550" s="190"/>
      <c r="N550" s="145"/>
      <c r="O550" s="145"/>
      <c r="P550" s="145"/>
      <c r="Q550" s="145"/>
      <c r="R550" s="145"/>
      <c r="S550" s="145"/>
      <c r="T550" s="145"/>
      <c r="U550" s="145"/>
      <c r="V550" s="145"/>
      <c r="W550" s="145"/>
      <c r="X550" s="145"/>
      <c r="Y550" s="145"/>
      <c r="Z550" s="145"/>
    </row>
    <row r="551" customFormat="false" ht="13.5" hidden="false" customHeight="true" outlineLevel="0" collapsed="false">
      <c r="A551" s="154"/>
      <c r="B551" s="145"/>
      <c r="C551" s="145"/>
      <c r="D551" s="145"/>
      <c r="E551" s="145"/>
      <c r="F551" s="145"/>
      <c r="G551" s="145"/>
      <c r="H551" s="190"/>
      <c r="I551" s="191"/>
      <c r="J551" s="192"/>
      <c r="K551" s="193"/>
      <c r="L551" s="193"/>
      <c r="M551" s="190"/>
      <c r="N551" s="145"/>
      <c r="O551" s="145"/>
      <c r="P551" s="145"/>
      <c r="Q551" s="145"/>
      <c r="R551" s="145"/>
      <c r="S551" s="145"/>
      <c r="T551" s="145"/>
      <c r="U551" s="145"/>
      <c r="V551" s="145"/>
      <c r="W551" s="145"/>
      <c r="X551" s="145"/>
      <c r="Y551" s="145"/>
      <c r="Z551" s="145"/>
    </row>
    <row r="552" customFormat="false" ht="13.5" hidden="false" customHeight="true" outlineLevel="0" collapsed="false">
      <c r="A552" s="154"/>
      <c r="B552" s="145"/>
      <c r="C552" s="145"/>
      <c r="D552" s="145"/>
      <c r="E552" s="145"/>
      <c r="F552" s="145"/>
      <c r="G552" s="145"/>
      <c r="H552" s="190"/>
      <c r="I552" s="191"/>
      <c r="J552" s="192"/>
      <c r="K552" s="193"/>
      <c r="L552" s="193"/>
      <c r="M552" s="190"/>
      <c r="N552" s="145"/>
      <c r="O552" s="145"/>
      <c r="P552" s="145"/>
      <c r="Q552" s="145"/>
      <c r="R552" s="145"/>
      <c r="S552" s="145"/>
      <c r="T552" s="145"/>
      <c r="U552" s="145"/>
      <c r="V552" s="145"/>
      <c r="W552" s="145"/>
      <c r="X552" s="145"/>
      <c r="Y552" s="145"/>
      <c r="Z552" s="145"/>
    </row>
    <row r="553" customFormat="false" ht="13.5" hidden="false" customHeight="true" outlineLevel="0" collapsed="false">
      <c r="A553" s="154"/>
      <c r="B553" s="145"/>
      <c r="C553" s="145"/>
      <c r="D553" s="145"/>
      <c r="E553" s="145"/>
      <c r="F553" s="145"/>
      <c r="G553" s="145"/>
      <c r="H553" s="190"/>
      <c r="I553" s="191"/>
      <c r="J553" s="192"/>
      <c r="K553" s="193"/>
      <c r="L553" s="193"/>
      <c r="M553" s="190"/>
      <c r="N553" s="145"/>
      <c r="O553" s="145"/>
      <c r="P553" s="145"/>
      <c r="Q553" s="145"/>
      <c r="R553" s="145"/>
      <c r="S553" s="145"/>
      <c r="T553" s="145"/>
      <c r="U553" s="145"/>
      <c r="V553" s="145"/>
      <c r="W553" s="145"/>
      <c r="X553" s="145"/>
      <c r="Y553" s="145"/>
      <c r="Z553" s="145"/>
    </row>
    <row r="554" customFormat="false" ht="13.5" hidden="false" customHeight="true" outlineLevel="0" collapsed="false">
      <c r="A554" s="154"/>
      <c r="B554" s="145"/>
      <c r="C554" s="145"/>
      <c r="D554" s="145"/>
      <c r="E554" s="145"/>
      <c r="F554" s="145"/>
      <c r="G554" s="145"/>
      <c r="H554" s="190"/>
      <c r="I554" s="191"/>
      <c r="J554" s="192"/>
      <c r="K554" s="193"/>
      <c r="L554" s="193"/>
      <c r="M554" s="190"/>
      <c r="N554" s="145"/>
      <c r="O554" s="145"/>
      <c r="P554" s="145"/>
      <c r="Q554" s="145"/>
      <c r="R554" s="145"/>
      <c r="S554" s="145"/>
      <c r="T554" s="145"/>
      <c r="U554" s="145"/>
      <c r="V554" s="145"/>
      <c r="W554" s="145"/>
      <c r="X554" s="145"/>
      <c r="Y554" s="145"/>
      <c r="Z554" s="145"/>
    </row>
    <row r="555" customFormat="false" ht="13.5" hidden="false" customHeight="true" outlineLevel="0" collapsed="false">
      <c r="A555" s="154"/>
      <c r="B555" s="145"/>
      <c r="C555" s="145"/>
      <c r="D555" s="145"/>
      <c r="E555" s="145"/>
      <c r="F555" s="145"/>
      <c r="G555" s="145"/>
      <c r="H555" s="190"/>
      <c r="I555" s="191"/>
      <c r="J555" s="192"/>
      <c r="K555" s="193"/>
      <c r="L555" s="193"/>
      <c r="M555" s="190"/>
      <c r="N555" s="145"/>
      <c r="O555" s="145"/>
      <c r="P555" s="145"/>
      <c r="Q555" s="145"/>
      <c r="R555" s="145"/>
      <c r="S555" s="145"/>
      <c r="T555" s="145"/>
      <c r="U555" s="145"/>
      <c r="V555" s="145"/>
      <c r="W555" s="145"/>
      <c r="X555" s="145"/>
      <c r="Y555" s="145"/>
      <c r="Z555" s="145"/>
    </row>
    <row r="556" customFormat="false" ht="13.5" hidden="false" customHeight="true" outlineLevel="0" collapsed="false">
      <c r="A556" s="154"/>
      <c r="B556" s="145"/>
      <c r="C556" s="145"/>
      <c r="D556" s="145"/>
      <c r="E556" s="145"/>
      <c r="F556" s="145"/>
      <c r="G556" s="145"/>
      <c r="H556" s="190"/>
      <c r="I556" s="191"/>
      <c r="J556" s="192"/>
      <c r="K556" s="193"/>
      <c r="L556" s="193"/>
      <c r="M556" s="190"/>
      <c r="N556" s="145"/>
      <c r="O556" s="145"/>
      <c r="P556" s="145"/>
      <c r="Q556" s="145"/>
      <c r="R556" s="145"/>
      <c r="S556" s="145"/>
      <c r="T556" s="145"/>
      <c r="U556" s="145"/>
      <c r="V556" s="145"/>
      <c r="W556" s="145"/>
      <c r="X556" s="145"/>
      <c r="Y556" s="145"/>
      <c r="Z556" s="145"/>
    </row>
    <row r="557" customFormat="false" ht="13.5" hidden="false" customHeight="true" outlineLevel="0" collapsed="false">
      <c r="A557" s="154"/>
      <c r="B557" s="145"/>
      <c r="C557" s="145"/>
      <c r="D557" s="145"/>
      <c r="E557" s="145"/>
      <c r="F557" s="145"/>
      <c r="G557" s="145"/>
      <c r="H557" s="190"/>
      <c r="I557" s="191"/>
      <c r="J557" s="192"/>
      <c r="K557" s="193"/>
      <c r="L557" s="193"/>
      <c r="M557" s="190"/>
      <c r="N557" s="145"/>
      <c r="O557" s="145"/>
      <c r="P557" s="145"/>
      <c r="Q557" s="145"/>
      <c r="R557" s="145"/>
      <c r="S557" s="145"/>
      <c r="T557" s="145"/>
      <c r="U557" s="145"/>
      <c r="V557" s="145"/>
      <c r="W557" s="145"/>
      <c r="X557" s="145"/>
      <c r="Y557" s="145"/>
      <c r="Z557" s="145"/>
    </row>
    <row r="558" customFormat="false" ht="13.5" hidden="false" customHeight="true" outlineLevel="0" collapsed="false">
      <c r="A558" s="154"/>
      <c r="B558" s="145"/>
      <c r="C558" s="145"/>
      <c r="D558" s="145"/>
      <c r="E558" s="145"/>
      <c r="F558" s="145"/>
      <c r="G558" s="145"/>
      <c r="H558" s="190"/>
      <c r="I558" s="191"/>
      <c r="J558" s="192"/>
      <c r="K558" s="193"/>
      <c r="L558" s="193"/>
      <c r="M558" s="190"/>
      <c r="N558" s="145"/>
      <c r="O558" s="145"/>
      <c r="P558" s="145"/>
      <c r="Q558" s="145"/>
      <c r="R558" s="145"/>
      <c r="S558" s="145"/>
      <c r="T558" s="145"/>
      <c r="U558" s="145"/>
      <c r="V558" s="145"/>
      <c r="W558" s="145"/>
      <c r="X558" s="145"/>
      <c r="Y558" s="145"/>
      <c r="Z558" s="145"/>
    </row>
    <row r="559" customFormat="false" ht="13.5" hidden="false" customHeight="true" outlineLevel="0" collapsed="false">
      <c r="A559" s="154"/>
      <c r="B559" s="145"/>
      <c r="C559" s="145"/>
      <c r="D559" s="145"/>
      <c r="E559" s="145"/>
      <c r="F559" s="145"/>
      <c r="G559" s="145"/>
      <c r="H559" s="190"/>
      <c r="I559" s="191"/>
      <c r="J559" s="192"/>
      <c r="K559" s="193"/>
      <c r="L559" s="193"/>
      <c r="M559" s="190"/>
      <c r="N559" s="145"/>
      <c r="O559" s="145"/>
      <c r="P559" s="145"/>
      <c r="Q559" s="145"/>
      <c r="R559" s="145"/>
      <c r="S559" s="145"/>
      <c r="T559" s="145"/>
      <c r="U559" s="145"/>
      <c r="V559" s="145"/>
      <c r="W559" s="145"/>
      <c r="X559" s="145"/>
      <c r="Y559" s="145"/>
      <c r="Z559" s="145"/>
    </row>
    <row r="560" customFormat="false" ht="13.5" hidden="false" customHeight="true" outlineLevel="0" collapsed="false">
      <c r="A560" s="154"/>
      <c r="B560" s="145"/>
      <c r="C560" s="145"/>
      <c r="D560" s="145"/>
      <c r="E560" s="145"/>
      <c r="F560" s="145"/>
      <c r="G560" s="145"/>
      <c r="H560" s="190"/>
      <c r="I560" s="191"/>
      <c r="J560" s="192"/>
      <c r="K560" s="193"/>
      <c r="L560" s="193"/>
      <c r="M560" s="190"/>
      <c r="N560" s="145"/>
      <c r="O560" s="145"/>
      <c r="P560" s="145"/>
      <c r="Q560" s="145"/>
      <c r="R560" s="145"/>
      <c r="S560" s="145"/>
      <c r="T560" s="145"/>
      <c r="U560" s="145"/>
      <c r="V560" s="145"/>
      <c r="W560" s="145"/>
      <c r="X560" s="145"/>
      <c r="Y560" s="145"/>
      <c r="Z560" s="145"/>
    </row>
    <row r="561" customFormat="false" ht="13.5" hidden="false" customHeight="true" outlineLevel="0" collapsed="false">
      <c r="A561" s="154"/>
      <c r="B561" s="145"/>
      <c r="C561" s="145"/>
      <c r="D561" s="145"/>
      <c r="E561" s="145"/>
      <c r="F561" s="145"/>
      <c r="G561" s="145"/>
      <c r="H561" s="190"/>
      <c r="I561" s="191"/>
      <c r="J561" s="192"/>
      <c r="K561" s="193"/>
      <c r="L561" s="193"/>
      <c r="M561" s="190"/>
      <c r="N561" s="145"/>
      <c r="O561" s="145"/>
      <c r="P561" s="145"/>
      <c r="Q561" s="145"/>
      <c r="R561" s="145"/>
      <c r="S561" s="145"/>
      <c r="T561" s="145"/>
      <c r="U561" s="145"/>
      <c r="V561" s="145"/>
      <c r="W561" s="145"/>
      <c r="X561" s="145"/>
      <c r="Y561" s="145"/>
      <c r="Z561" s="145"/>
    </row>
    <row r="562" customFormat="false" ht="13.5" hidden="false" customHeight="true" outlineLevel="0" collapsed="false">
      <c r="A562" s="154"/>
      <c r="B562" s="145"/>
      <c r="C562" s="145"/>
      <c r="D562" s="145"/>
      <c r="E562" s="145"/>
      <c r="F562" s="145"/>
      <c r="G562" s="145"/>
      <c r="H562" s="190"/>
      <c r="I562" s="191"/>
      <c r="J562" s="192"/>
      <c r="K562" s="193"/>
      <c r="L562" s="193"/>
      <c r="M562" s="190"/>
      <c r="N562" s="145"/>
      <c r="O562" s="145"/>
      <c r="P562" s="145"/>
      <c r="Q562" s="145"/>
      <c r="R562" s="145"/>
      <c r="S562" s="145"/>
      <c r="T562" s="145"/>
      <c r="U562" s="145"/>
      <c r="V562" s="145"/>
      <c r="W562" s="145"/>
      <c r="X562" s="145"/>
      <c r="Y562" s="145"/>
      <c r="Z562" s="145"/>
    </row>
    <row r="563" customFormat="false" ht="13.5" hidden="false" customHeight="true" outlineLevel="0" collapsed="false">
      <c r="A563" s="154"/>
      <c r="B563" s="145"/>
      <c r="C563" s="145"/>
      <c r="D563" s="145"/>
      <c r="E563" s="145"/>
      <c r="F563" s="145"/>
      <c r="G563" s="145"/>
      <c r="H563" s="190"/>
      <c r="I563" s="191"/>
      <c r="J563" s="192"/>
      <c r="K563" s="193"/>
      <c r="L563" s="193"/>
      <c r="M563" s="190"/>
      <c r="N563" s="145"/>
      <c r="O563" s="145"/>
      <c r="P563" s="145"/>
      <c r="Q563" s="145"/>
      <c r="R563" s="145"/>
      <c r="S563" s="145"/>
      <c r="T563" s="145"/>
      <c r="U563" s="145"/>
      <c r="V563" s="145"/>
      <c r="W563" s="145"/>
      <c r="X563" s="145"/>
      <c r="Y563" s="145"/>
      <c r="Z563" s="145"/>
    </row>
    <row r="564" customFormat="false" ht="13.5" hidden="false" customHeight="true" outlineLevel="0" collapsed="false">
      <c r="A564" s="154"/>
      <c r="B564" s="145"/>
      <c r="C564" s="145"/>
      <c r="D564" s="145"/>
      <c r="E564" s="145"/>
      <c r="F564" s="145"/>
      <c r="G564" s="145"/>
      <c r="H564" s="190"/>
      <c r="I564" s="191"/>
      <c r="J564" s="192"/>
      <c r="K564" s="193"/>
      <c r="L564" s="193"/>
      <c r="M564" s="190"/>
      <c r="N564" s="145"/>
      <c r="O564" s="145"/>
      <c r="P564" s="145"/>
      <c r="Q564" s="145"/>
      <c r="R564" s="145"/>
      <c r="S564" s="145"/>
      <c r="T564" s="145"/>
      <c r="U564" s="145"/>
      <c r="V564" s="145"/>
      <c r="W564" s="145"/>
      <c r="X564" s="145"/>
      <c r="Y564" s="145"/>
      <c r="Z564" s="145"/>
    </row>
    <row r="565" customFormat="false" ht="13.5" hidden="false" customHeight="true" outlineLevel="0" collapsed="false">
      <c r="A565" s="154"/>
      <c r="B565" s="145"/>
      <c r="C565" s="145"/>
      <c r="D565" s="145"/>
      <c r="E565" s="145"/>
      <c r="F565" s="145"/>
      <c r="G565" s="145"/>
      <c r="H565" s="190"/>
      <c r="I565" s="191"/>
      <c r="J565" s="192"/>
      <c r="K565" s="193"/>
      <c r="L565" s="193"/>
      <c r="M565" s="190"/>
      <c r="N565" s="145"/>
      <c r="O565" s="145"/>
      <c r="P565" s="145"/>
      <c r="Q565" s="145"/>
      <c r="R565" s="145"/>
      <c r="S565" s="145"/>
      <c r="T565" s="145"/>
      <c r="U565" s="145"/>
      <c r="V565" s="145"/>
      <c r="W565" s="145"/>
      <c r="X565" s="145"/>
      <c r="Y565" s="145"/>
      <c r="Z565" s="145"/>
    </row>
    <row r="566" customFormat="false" ht="13.5" hidden="false" customHeight="true" outlineLevel="0" collapsed="false">
      <c r="A566" s="154"/>
      <c r="B566" s="145"/>
      <c r="C566" s="145"/>
      <c r="D566" s="145"/>
      <c r="E566" s="145"/>
      <c r="F566" s="145"/>
      <c r="G566" s="145"/>
      <c r="H566" s="190"/>
      <c r="I566" s="191"/>
      <c r="J566" s="192"/>
      <c r="K566" s="193"/>
      <c r="L566" s="193"/>
      <c r="M566" s="190"/>
      <c r="N566" s="145"/>
      <c r="O566" s="145"/>
      <c r="P566" s="145"/>
      <c r="Q566" s="145"/>
      <c r="R566" s="145"/>
      <c r="S566" s="145"/>
      <c r="T566" s="145"/>
      <c r="U566" s="145"/>
      <c r="V566" s="145"/>
      <c r="W566" s="145"/>
      <c r="X566" s="145"/>
      <c r="Y566" s="145"/>
      <c r="Z566" s="145"/>
    </row>
    <row r="567" customFormat="false" ht="13.5" hidden="false" customHeight="true" outlineLevel="0" collapsed="false">
      <c r="A567" s="154"/>
      <c r="B567" s="145"/>
      <c r="C567" s="145"/>
      <c r="D567" s="145"/>
      <c r="E567" s="145"/>
      <c r="F567" s="145"/>
      <c r="G567" s="145"/>
      <c r="H567" s="190"/>
      <c r="I567" s="191"/>
      <c r="J567" s="192"/>
      <c r="K567" s="193"/>
      <c r="L567" s="193"/>
      <c r="M567" s="190"/>
      <c r="N567" s="145"/>
      <c r="O567" s="145"/>
      <c r="P567" s="145"/>
      <c r="Q567" s="145"/>
      <c r="R567" s="145"/>
      <c r="S567" s="145"/>
      <c r="T567" s="145"/>
      <c r="U567" s="145"/>
      <c r="V567" s="145"/>
      <c r="W567" s="145"/>
      <c r="X567" s="145"/>
      <c r="Y567" s="145"/>
      <c r="Z567" s="145"/>
    </row>
    <row r="568" customFormat="false" ht="13.5" hidden="false" customHeight="true" outlineLevel="0" collapsed="false">
      <c r="A568" s="154"/>
      <c r="B568" s="145"/>
      <c r="C568" s="145"/>
      <c r="D568" s="145"/>
      <c r="E568" s="145"/>
      <c r="F568" s="145"/>
      <c r="G568" s="145"/>
      <c r="H568" s="190"/>
      <c r="I568" s="191"/>
      <c r="J568" s="192"/>
      <c r="K568" s="193"/>
      <c r="L568" s="193"/>
      <c r="M568" s="190"/>
      <c r="N568" s="145"/>
      <c r="O568" s="145"/>
      <c r="P568" s="145"/>
      <c r="Q568" s="145"/>
      <c r="R568" s="145"/>
      <c r="S568" s="145"/>
      <c r="T568" s="145"/>
      <c r="U568" s="145"/>
      <c r="V568" s="145"/>
      <c r="W568" s="145"/>
      <c r="X568" s="145"/>
      <c r="Y568" s="145"/>
      <c r="Z568" s="145"/>
    </row>
    <row r="569" customFormat="false" ht="13.5" hidden="false" customHeight="true" outlineLevel="0" collapsed="false">
      <c r="A569" s="154"/>
      <c r="B569" s="145"/>
      <c r="C569" s="145"/>
      <c r="D569" s="145"/>
      <c r="E569" s="145"/>
      <c r="F569" s="145"/>
      <c r="G569" s="145"/>
      <c r="H569" s="190"/>
      <c r="I569" s="191"/>
      <c r="J569" s="192"/>
      <c r="K569" s="193"/>
      <c r="L569" s="193"/>
      <c r="M569" s="190"/>
      <c r="N569" s="145"/>
      <c r="O569" s="145"/>
      <c r="P569" s="145"/>
      <c r="Q569" s="145"/>
      <c r="R569" s="145"/>
      <c r="S569" s="145"/>
      <c r="T569" s="145"/>
      <c r="U569" s="145"/>
      <c r="V569" s="145"/>
      <c r="W569" s="145"/>
      <c r="X569" s="145"/>
      <c r="Y569" s="145"/>
      <c r="Z569" s="145"/>
    </row>
    <row r="570" customFormat="false" ht="13.5" hidden="false" customHeight="true" outlineLevel="0" collapsed="false">
      <c r="A570" s="154"/>
      <c r="B570" s="145"/>
      <c r="C570" s="145"/>
      <c r="D570" s="145"/>
      <c r="E570" s="145"/>
      <c r="F570" s="145"/>
      <c r="G570" s="145"/>
      <c r="H570" s="190"/>
      <c r="I570" s="191"/>
      <c r="J570" s="192"/>
      <c r="K570" s="193"/>
      <c r="L570" s="193"/>
      <c r="M570" s="190"/>
      <c r="N570" s="145"/>
      <c r="O570" s="145"/>
      <c r="P570" s="145"/>
      <c r="Q570" s="145"/>
      <c r="R570" s="145"/>
      <c r="S570" s="145"/>
      <c r="T570" s="145"/>
      <c r="U570" s="145"/>
      <c r="V570" s="145"/>
      <c r="W570" s="145"/>
      <c r="X570" s="145"/>
      <c r="Y570" s="145"/>
      <c r="Z570" s="145"/>
    </row>
    <row r="571" customFormat="false" ht="13.5" hidden="false" customHeight="true" outlineLevel="0" collapsed="false">
      <c r="A571" s="154"/>
      <c r="B571" s="145"/>
      <c r="C571" s="145"/>
      <c r="D571" s="145"/>
      <c r="E571" s="145"/>
      <c r="F571" s="145"/>
      <c r="G571" s="145"/>
      <c r="H571" s="190"/>
      <c r="I571" s="191"/>
      <c r="J571" s="192"/>
      <c r="K571" s="193"/>
      <c r="L571" s="193"/>
      <c r="M571" s="190"/>
      <c r="N571" s="145"/>
      <c r="O571" s="145"/>
      <c r="P571" s="145"/>
      <c r="Q571" s="145"/>
      <c r="R571" s="145"/>
      <c r="S571" s="145"/>
      <c r="T571" s="145"/>
      <c r="U571" s="145"/>
      <c r="V571" s="145"/>
      <c r="W571" s="145"/>
      <c r="X571" s="145"/>
      <c r="Y571" s="145"/>
      <c r="Z571" s="145"/>
    </row>
    <row r="572" customFormat="false" ht="13.5" hidden="false" customHeight="true" outlineLevel="0" collapsed="false">
      <c r="A572" s="154"/>
      <c r="B572" s="145"/>
      <c r="C572" s="145"/>
      <c r="D572" s="145"/>
      <c r="E572" s="145"/>
      <c r="F572" s="145"/>
      <c r="G572" s="145"/>
      <c r="H572" s="190"/>
      <c r="I572" s="191"/>
      <c r="J572" s="192"/>
      <c r="K572" s="193"/>
      <c r="L572" s="193"/>
      <c r="M572" s="190"/>
      <c r="N572" s="145"/>
      <c r="O572" s="145"/>
      <c r="P572" s="145"/>
      <c r="Q572" s="145"/>
      <c r="R572" s="145"/>
      <c r="S572" s="145"/>
      <c r="T572" s="145"/>
      <c r="U572" s="145"/>
      <c r="V572" s="145"/>
      <c r="W572" s="145"/>
      <c r="X572" s="145"/>
      <c r="Y572" s="145"/>
      <c r="Z572" s="145"/>
    </row>
    <row r="573" customFormat="false" ht="13.5" hidden="false" customHeight="true" outlineLevel="0" collapsed="false">
      <c r="A573" s="154"/>
      <c r="B573" s="145"/>
      <c r="C573" s="145"/>
      <c r="D573" s="145"/>
      <c r="E573" s="145"/>
      <c r="F573" s="145"/>
      <c r="G573" s="145"/>
      <c r="H573" s="190"/>
      <c r="I573" s="191"/>
      <c r="J573" s="192"/>
      <c r="K573" s="193"/>
      <c r="L573" s="193"/>
      <c r="M573" s="190"/>
      <c r="N573" s="145"/>
      <c r="O573" s="145"/>
      <c r="P573" s="145"/>
      <c r="Q573" s="145"/>
      <c r="R573" s="145"/>
      <c r="S573" s="145"/>
      <c r="T573" s="145"/>
      <c r="U573" s="145"/>
      <c r="V573" s="145"/>
      <c r="W573" s="145"/>
      <c r="X573" s="145"/>
      <c r="Y573" s="145"/>
      <c r="Z573" s="145"/>
    </row>
    <row r="574" customFormat="false" ht="13.5" hidden="false" customHeight="true" outlineLevel="0" collapsed="false">
      <c r="A574" s="154"/>
      <c r="B574" s="145"/>
      <c r="C574" s="145"/>
      <c r="D574" s="145"/>
      <c r="E574" s="145"/>
      <c r="F574" s="145"/>
      <c r="G574" s="145"/>
      <c r="H574" s="190"/>
      <c r="I574" s="191"/>
      <c r="J574" s="192"/>
      <c r="K574" s="193"/>
      <c r="L574" s="193"/>
      <c r="M574" s="190"/>
      <c r="N574" s="145"/>
      <c r="O574" s="145"/>
      <c r="P574" s="145"/>
      <c r="Q574" s="145"/>
      <c r="R574" s="145"/>
      <c r="S574" s="145"/>
      <c r="T574" s="145"/>
      <c r="U574" s="145"/>
      <c r="V574" s="145"/>
      <c r="W574" s="145"/>
      <c r="X574" s="145"/>
      <c r="Y574" s="145"/>
      <c r="Z574" s="145"/>
    </row>
    <row r="575" customFormat="false" ht="13.5" hidden="false" customHeight="true" outlineLevel="0" collapsed="false">
      <c r="A575" s="154"/>
      <c r="B575" s="145"/>
      <c r="C575" s="145"/>
      <c r="D575" s="145"/>
      <c r="E575" s="145"/>
      <c r="F575" s="145"/>
      <c r="G575" s="145"/>
      <c r="H575" s="190"/>
      <c r="I575" s="191"/>
      <c r="J575" s="192"/>
      <c r="K575" s="193"/>
      <c r="L575" s="193"/>
      <c r="M575" s="190"/>
      <c r="N575" s="145"/>
      <c r="O575" s="145"/>
      <c r="P575" s="145"/>
      <c r="Q575" s="145"/>
      <c r="R575" s="145"/>
      <c r="S575" s="145"/>
      <c r="T575" s="145"/>
      <c r="U575" s="145"/>
      <c r="V575" s="145"/>
      <c r="W575" s="145"/>
      <c r="X575" s="145"/>
      <c r="Y575" s="145"/>
      <c r="Z575" s="145"/>
    </row>
    <row r="576" customFormat="false" ht="13.5" hidden="false" customHeight="true" outlineLevel="0" collapsed="false">
      <c r="A576" s="154"/>
      <c r="B576" s="145"/>
      <c r="C576" s="145"/>
      <c r="D576" s="145"/>
      <c r="E576" s="145"/>
      <c r="F576" s="145"/>
      <c r="G576" s="145"/>
      <c r="H576" s="190"/>
      <c r="I576" s="191"/>
      <c r="J576" s="192"/>
      <c r="K576" s="193"/>
      <c r="L576" s="193"/>
      <c r="M576" s="190"/>
      <c r="N576" s="145"/>
      <c r="O576" s="145"/>
      <c r="P576" s="145"/>
      <c r="Q576" s="145"/>
      <c r="R576" s="145"/>
      <c r="S576" s="145"/>
      <c r="T576" s="145"/>
      <c r="U576" s="145"/>
      <c r="V576" s="145"/>
      <c r="W576" s="145"/>
      <c r="X576" s="145"/>
      <c r="Y576" s="145"/>
      <c r="Z576" s="145"/>
    </row>
    <row r="577" customFormat="false" ht="13.5" hidden="false" customHeight="true" outlineLevel="0" collapsed="false">
      <c r="A577" s="154"/>
      <c r="B577" s="145"/>
      <c r="C577" s="145"/>
      <c r="D577" s="145"/>
      <c r="E577" s="145"/>
      <c r="F577" s="145"/>
      <c r="G577" s="145"/>
      <c r="H577" s="190"/>
      <c r="I577" s="191"/>
      <c r="J577" s="192"/>
      <c r="K577" s="193"/>
      <c r="L577" s="193"/>
      <c r="M577" s="190"/>
      <c r="N577" s="145"/>
      <c r="O577" s="145"/>
      <c r="P577" s="145"/>
      <c r="Q577" s="145"/>
      <c r="R577" s="145"/>
      <c r="S577" s="145"/>
      <c r="T577" s="145"/>
      <c r="U577" s="145"/>
      <c r="V577" s="145"/>
      <c r="W577" s="145"/>
      <c r="X577" s="145"/>
      <c r="Y577" s="145"/>
      <c r="Z577" s="145"/>
    </row>
    <row r="578" customFormat="false" ht="13.5" hidden="false" customHeight="true" outlineLevel="0" collapsed="false">
      <c r="A578" s="154"/>
      <c r="B578" s="145"/>
      <c r="C578" s="145"/>
      <c r="D578" s="145"/>
      <c r="E578" s="145"/>
      <c r="F578" s="145"/>
      <c r="G578" s="145"/>
      <c r="H578" s="190"/>
      <c r="I578" s="191"/>
      <c r="J578" s="192"/>
      <c r="K578" s="193"/>
      <c r="L578" s="193"/>
      <c r="M578" s="190"/>
      <c r="N578" s="145"/>
      <c r="O578" s="145"/>
      <c r="P578" s="145"/>
      <c r="Q578" s="145"/>
      <c r="R578" s="145"/>
      <c r="S578" s="145"/>
      <c r="T578" s="145"/>
      <c r="U578" s="145"/>
      <c r="V578" s="145"/>
      <c r="W578" s="145"/>
      <c r="X578" s="145"/>
      <c r="Y578" s="145"/>
      <c r="Z578" s="145"/>
    </row>
    <row r="579" customFormat="false" ht="13.5" hidden="false" customHeight="true" outlineLevel="0" collapsed="false">
      <c r="A579" s="154"/>
      <c r="B579" s="145"/>
      <c r="C579" s="145"/>
      <c r="D579" s="145"/>
      <c r="E579" s="145"/>
      <c r="F579" s="145"/>
      <c r="G579" s="145"/>
      <c r="H579" s="190"/>
      <c r="I579" s="191"/>
      <c r="J579" s="192"/>
      <c r="K579" s="193"/>
      <c r="L579" s="193"/>
      <c r="M579" s="190"/>
      <c r="N579" s="145"/>
      <c r="O579" s="145"/>
      <c r="P579" s="145"/>
      <c r="Q579" s="145"/>
      <c r="R579" s="145"/>
      <c r="S579" s="145"/>
      <c r="T579" s="145"/>
      <c r="U579" s="145"/>
      <c r="V579" s="145"/>
      <c r="W579" s="145"/>
      <c r="X579" s="145"/>
      <c r="Y579" s="145"/>
      <c r="Z579" s="145"/>
    </row>
    <row r="580" customFormat="false" ht="13.5" hidden="false" customHeight="true" outlineLevel="0" collapsed="false">
      <c r="A580" s="154"/>
      <c r="B580" s="145"/>
      <c r="C580" s="145"/>
      <c r="D580" s="145"/>
      <c r="E580" s="145"/>
      <c r="F580" s="145"/>
      <c r="G580" s="145"/>
      <c r="H580" s="190"/>
      <c r="I580" s="191"/>
      <c r="J580" s="192"/>
      <c r="K580" s="193"/>
      <c r="L580" s="193"/>
      <c r="M580" s="190"/>
      <c r="N580" s="145"/>
      <c r="O580" s="145"/>
      <c r="P580" s="145"/>
      <c r="Q580" s="145"/>
      <c r="R580" s="145"/>
      <c r="S580" s="145"/>
      <c r="T580" s="145"/>
      <c r="U580" s="145"/>
      <c r="V580" s="145"/>
      <c r="W580" s="145"/>
      <c r="X580" s="145"/>
      <c r="Y580" s="145"/>
      <c r="Z580" s="145"/>
    </row>
    <row r="581" customFormat="false" ht="13.5" hidden="false" customHeight="true" outlineLevel="0" collapsed="false">
      <c r="A581" s="154"/>
      <c r="B581" s="145"/>
      <c r="C581" s="145"/>
      <c r="D581" s="145"/>
      <c r="E581" s="145"/>
      <c r="F581" s="145"/>
      <c r="G581" s="145"/>
      <c r="H581" s="190"/>
      <c r="I581" s="191"/>
      <c r="J581" s="192"/>
      <c r="K581" s="193"/>
      <c r="L581" s="193"/>
      <c r="M581" s="190"/>
      <c r="N581" s="145"/>
      <c r="O581" s="145"/>
      <c r="P581" s="145"/>
      <c r="Q581" s="145"/>
      <c r="R581" s="145"/>
      <c r="S581" s="145"/>
      <c r="T581" s="145"/>
      <c r="U581" s="145"/>
      <c r="V581" s="145"/>
      <c r="W581" s="145"/>
      <c r="X581" s="145"/>
      <c r="Y581" s="145"/>
      <c r="Z581" s="145"/>
    </row>
    <row r="582" customFormat="false" ht="13.5" hidden="false" customHeight="true" outlineLevel="0" collapsed="false">
      <c r="A582" s="154"/>
      <c r="B582" s="145"/>
      <c r="C582" s="145"/>
      <c r="D582" s="145"/>
      <c r="E582" s="145"/>
      <c r="F582" s="145"/>
      <c r="G582" s="145"/>
      <c r="H582" s="190"/>
      <c r="I582" s="191"/>
      <c r="J582" s="192"/>
      <c r="K582" s="193"/>
      <c r="L582" s="193"/>
      <c r="M582" s="190"/>
      <c r="N582" s="145"/>
      <c r="O582" s="145"/>
      <c r="P582" s="145"/>
      <c r="Q582" s="145"/>
      <c r="R582" s="145"/>
      <c r="S582" s="145"/>
      <c r="T582" s="145"/>
      <c r="U582" s="145"/>
      <c r="V582" s="145"/>
      <c r="W582" s="145"/>
      <c r="X582" s="145"/>
      <c r="Y582" s="145"/>
      <c r="Z582" s="145"/>
    </row>
    <row r="583" customFormat="false" ht="13.5" hidden="false" customHeight="true" outlineLevel="0" collapsed="false">
      <c r="A583" s="154"/>
      <c r="B583" s="145"/>
      <c r="C583" s="145"/>
      <c r="D583" s="145"/>
      <c r="E583" s="145"/>
      <c r="F583" s="145"/>
      <c r="G583" s="145"/>
      <c r="H583" s="190"/>
      <c r="I583" s="191"/>
      <c r="J583" s="192"/>
      <c r="K583" s="193"/>
      <c r="L583" s="193"/>
      <c r="M583" s="190"/>
      <c r="N583" s="145"/>
      <c r="O583" s="145"/>
      <c r="P583" s="145"/>
      <c r="Q583" s="145"/>
      <c r="R583" s="145"/>
      <c r="S583" s="145"/>
      <c r="T583" s="145"/>
      <c r="U583" s="145"/>
      <c r="V583" s="145"/>
      <c r="W583" s="145"/>
      <c r="X583" s="145"/>
      <c r="Y583" s="145"/>
      <c r="Z583" s="145"/>
    </row>
    <row r="584" customFormat="false" ht="13.5" hidden="false" customHeight="true" outlineLevel="0" collapsed="false">
      <c r="A584" s="154"/>
      <c r="B584" s="145"/>
      <c r="C584" s="145"/>
      <c r="D584" s="145"/>
      <c r="E584" s="145"/>
      <c r="F584" s="145"/>
      <c r="G584" s="145"/>
      <c r="H584" s="190"/>
      <c r="I584" s="191"/>
      <c r="J584" s="192"/>
      <c r="K584" s="193"/>
      <c r="L584" s="193"/>
      <c r="M584" s="190"/>
      <c r="N584" s="145"/>
      <c r="O584" s="145"/>
      <c r="P584" s="145"/>
      <c r="Q584" s="145"/>
      <c r="R584" s="145"/>
      <c r="S584" s="145"/>
      <c r="T584" s="145"/>
      <c r="U584" s="145"/>
      <c r="V584" s="145"/>
      <c r="W584" s="145"/>
      <c r="X584" s="145"/>
      <c r="Y584" s="145"/>
      <c r="Z584" s="145"/>
    </row>
    <row r="585" customFormat="false" ht="13.5" hidden="false" customHeight="true" outlineLevel="0" collapsed="false">
      <c r="A585" s="154"/>
      <c r="B585" s="145"/>
      <c r="C585" s="145"/>
      <c r="D585" s="145"/>
      <c r="E585" s="145"/>
      <c r="F585" s="145"/>
      <c r="G585" s="145"/>
      <c r="H585" s="190"/>
      <c r="I585" s="191"/>
      <c r="J585" s="192"/>
      <c r="K585" s="193"/>
      <c r="L585" s="193"/>
      <c r="M585" s="190"/>
      <c r="N585" s="145"/>
      <c r="O585" s="145"/>
      <c r="P585" s="145"/>
      <c r="Q585" s="145"/>
      <c r="R585" s="145"/>
      <c r="S585" s="145"/>
      <c r="T585" s="145"/>
      <c r="U585" s="145"/>
      <c r="V585" s="145"/>
      <c r="W585" s="145"/>
      <c r="X585" s="145"/>
      <c r="Y585" s="145"/>
      <c r="Z585" s="145"/>
    </row>
    <row r="586" customFormat="false" ht="13.5" hidden="false" customHeight="true" outlineLevel="0" collapsed="false">
      <c r="A586" s="154"/>
      <c r="B586" s="145"/>
      <c r="C586" s="145"/>
      <c r="D586" s="145"/>
      <c r="E586" s="145"/>
      <c r="F586" s="145"/>
      <c r="G586" s="145"/>
      <c r="H586" s="190"/>
      <c r="I586" s="191"/>
      <c r="J586" s="192"/>
      <c r="K586" s="193"/>
      <c r="L586" s="193"/>
      <c r="M586" s="190"/>
      <c r="N586" s="145"/>
      <c r="O586" s="145"/>
      <c r="P586" s="145"/>
      <c r="Q586" s="145"/>
      <c r="R586" s="145"/>
      <c r="S586" s="145"/>
      <c r="T586" s="145"/>
      <c r="U586" s="145"/>
      <c r="V586" s="145"/>
      <c r="W586" s="145"/>
      <c r="X586" s="145"/>
      <c r="Y586" s="145"/>
      <c r="Z586" s="145"/>
    </row>
    <row r="587" customFormat="false" ht="13.5" hidden="false" customHeight="true" outlineLevel="0" collapsed="false">
      <c r="A587" s="154"/>
      <c r="B587" s="145"/>
      <c r="C587" s="145"/>
      <c r="D587" s="145"/>
      <c r="E587" s="145"/>
      <c r="F587" s="145"/>
      <c r="G587" s="145"/>
      <c r="H587" s="190"/>
      <c r="I587" s="191"/>
      <c r="J587" s="192"/>
      <c r="K587" s="193"/>
      <c r="L587" s="193"/>
      <c r="M587" s="190"/>
      <c r="N587" s="145"/>
      <c r="O587" s="145"/>
      <c r="P587" s="145"/>
      <c r="Q587" s="145"/>
      <c r="R587" s="145"/>
      <c r="S587" s="145"/>
      <c r="T587" s="145"/>
      <c r="U587" s="145"/>
      <c r="V587" s="145"/>
      <c r="W587" s="145"/>
      <c r="X587" s="145"/>
      <c r="Y587" s="145"/>
      <c r="Z587" s="145"/>
    </row>
    <row r="588" customFormat="false" ht="13.5" hidden="false" customHeight="true" outlineLevel="0" collapsed="false">
      <c r="A588" s="154"/>
      <c r="B588" s="145"/>
      <c r="C588" s="145"/>
      <c r="D588" s="145"/>
      <c r="E588" s="145"/>
      <c r="F588" s="145"/>
      <c r="G588" s="145"/>
      <c r="H588" s="190"/>
      <c r="I588" s="191"/>
      <c r="J588" s="192"/>
      <c r="K588" s="193"/>
      <c r="L588" s="193"/>
      <c r="M588" s="190"/>
      <c r="N588" s="145"/>
      <c r="O588" s="145"/>
      <c r="P588" s="145"/>
      <c r="Q588" s="145"/>
      <c r="R588" s="145"/>
      <c r="S588" s="145"/>
      <c r="T588" s="145"/>
      <c r="U588" s="145"/>
      <c r="V588" s="145"/>
      <c r="W588" s="145"/>
      <c r="X588" s="145"/>
      <c r="Y588" s="145"/>
      <c r="Z588" s="145"/>
    </row>
    <row r="589" customFormat="false" ht="13.5" hidden="false" customHeight="true" outlineLevel="0" collapsed="false">
      <c r="A589" s="154"/>
      <c r="B589" s="145"/>
      <c r="C589" s="145"/>
      <c r="D589" s="145"/>
      <c r="E589" s="145"/>
      <c r="F589" s="145"/>
      <c r="G589" s="145"/>
      <c r="H589" s="190"/>
      <c r="I589" s="191"/>
      <c r="J589" s="192"/>
      <c r="K589" s="193"/>
      <c r="L589" s="193"/>
      <c r="M589" s="190"/>
      <c r="N589" s="145"/>
      <c r="O589" s="145"/>
      <c r="P589" s="145"/>
      <c r="Q589" s="145"/>
      <c r="R589" s="145"/>
      <c r="S589" s="145"/>
      <c r="T589" s="145"/>
      <c r="U589" s="145"/>
      <c r="V589" s="145"/>
      <c r="W589" s="145"/>
      <c r="X589" s="145"/>
      <c r="Y589" s="145"/>
      <c r="Z589" s="145"/>
    </row>
    <row r="590" customFormat="false" ht="13.5" hidden="false" customHeight="true" outlineLevel="0" collapsed="false">
      <c r="A590" s="154"/>
      <c r="B590" s="145"/>
      <c r="C590" s="145"/>
      <c r="D590" s="145"/>
      <c r="E590" s="145"/>
      <c r="F590" s="145"/>
      <c r="G590" s="145"/>
      <c r="H590" s="190"/>
      <c r="I590" s="191"/>
      <c r="J590" s="192"/>
      <c r="K590" s="193"/>
      <c r="L590" s="193"/>
      <c r="M590" s="190"/>
      <c r="N590" s="145"/>
      <c r="O590" s="145"/>
      <c r="P590" s="145"/>
      <c r="Q590" s="145"/>
      <c r="R590" s="145"/>
      <c r="S590" s="145"/>
      <c r="T590" s="145"/>
      <c r="U590" s="145"/>
      <c r="V590" s="145"/>
      <c r="W590" s="145"/>
      <c r="X590" s="145"/>
      <c r="Y590" s="145"/>
      <c r="Z590" s="145"/>
    </row>
    <row r="591" customFormat="false" ht="13.5" hidden="false" customHeight="true" outlineLevel="0" collapsed="false">
      <c r="A591" s="154"/>
      <c r="B591" s="145"/>
      <c r="C591" s="145"/>
      <c r="D591" s="145"/>
      <c r="E591" s="145"/>
      <c r="F591" s="145"/>
      <c r="G591" s="145"/>
      <c r="H591" s="190"/>
      <c r="I591" s="191"/>
      <c r="J591" s="192"/>
      <c r="K591" s="193"/>
      <c r="L591" s="193"/>
      <c r="M591" s="190"/>
      <c r="N591" s="145"/>
      <c r="O591" s="145"/>
      <c r="P591" s="145"/>
      <c r="Q591" s="145"/>
      <c r="R591" s="145"/>
      <c r="S591" s="145"/>
      <c r="T591" s="145"/>
      <c r="U591" s="145"/>
      <c r="V591" s="145"/>
      <c r="W591" s="145"/>
      <c r="X591" s="145"/>
      <c r="Y591" s="145"/>
      <c r="Z591" s="145"/>
    </row>
    <row r="592" customFormat="false" ht="13.5" hidden="false" customHeight="true" outlineLevel="0" collapsed="false">
      <c r="A592" s="154"/>
      <c r="B592" s="145"/>
      <c r="C592" s="145"/>
      <c r="D592" s="145"/>
      <c r="E592" s="145"/>
      <c r="F592" s="145"/>
      <c r="G592" s="145"/>
      <c r="H592" s="190"/>
      <c r="I592" s="191"/>
      <c r="J592" s="192"/>
      <c r="K592" s="193"/>
      <c r="L592" s="193"/>
      <c r="M592" s="190"/>
      <c r="N592" s="145"/>
      <c r="O592" s="145"/>
      <c r="P592" s="145"/>
      <c r="Q592" s="145"/>
      <c r="R592" s="145"/>
      <c r="S592" s="145"/>
      <c r="T592" s="145"/>
      <c r="U592" s="145"/>
      <c r="V592" s="145"/>
      <c r="W592" s="145"/>
      <c r="X592" s="145"/>
      <c r="Y592" s="145"/>
      <c r="Z592" s="145"/>
    </row>
    <row r="593" customFormat="false" ht="13.5" hidden="false" customHeight="true" outlineLevel="0" collapsed="false">
      <c r="A593" s="154"/>
      <c r="B593" s="145"/>
      <c r="C593" s="145"/>
      <c r="D593" s="145"/>
      <c r="E593" s="145"/>
      <c r="F593" s="145"/>
      <c r="G593" s="145"/>
      <c r="H593" s="190"/>
      <c r="I593" s="191"/>
      <c r="J593" s="192"/>
      <c r="K593" s="193"/>
      <c r="L593" s="193"/>
      <c r="M593" s="190"/>
      <c r="N593" s="145"/>
      <c r="O593" s="145"/>
      <c r="P593" s="145"/>
      <c r="Q593" s="145"/>
      <c r="R593" s="145"/>
      <c r="S593" s="145"/>
      <c r="T593" s="145"/>
      <c r="U593" s="145"/>
      <c r="V593" s="145"/>
      <c r="W593" s="145"/>
      <c r="X593" s="145"/>
      <c r="Y593" s="145"/>
      <c r="Z593" s="145"/>
    </row>
    <row r="594" customFormat="false" ht="13.5" hidden="false" customHeight="true" outlineLevel="0" collapsed="false">
      <c r="A594" s="154"/>
      <c r="B594" s="145"/>
      <c r="C594" s="145"/>
      <c r="D594" s="145"/>
      <c r="E594" s="145"/>
      <c r="F594" s="145"/>
      <c r="G594" s="145"/>
      <c r="H594" s="190"/>
      <c r="I594" s="191"/>
      <c r="J594" s="192"/>
      <c r="K594" s="193"/>
      <c r="L594" s="193"/>
      <c r="M594" s="190"/>
      <c r="N594" s="145"/>
      <c r="O594" s="145"/>
      <c r="P594" s="145"/>
      <c r="Q594" s="145"/>
      <c r="R594" s="145"/>
      <c r="S594" s="145"/>
      <c r="T594" s="145"/>
      <c r="U594" s="145"/>
      <c r="V594" s="145"/>
      <c r="W594" s="145"/>
      <c r="X594" s="145"/>
      <c r="Y594" s="145"/>
      <c r="Z594" s="145"/>
    </row>
    <row r="595" customFormat="false" ht="13.5" hidden="false" customHeight="true" outlineLevel="0" collapsed="false">
      <c r="A595" s="154"/>
      <c r="B595" s="145"/>
      <c r="C595" s="145"/>
      <c r="D595" s="145"/>
      <c r="E595" s="145"/>
      <c r="F595" s="145"/>
      <c r="G595" s="145"/>
      <c r="H595" s="190"/>
      <c r="I595" s="191"/>
      <c r="J595" s="192"/>
      <c r="K595" s="193"/>
      <c r="L595" s="193"/>
      <c r="M595" s="190"/>
      <c r="N595" s="145"/>
      <c r="O595" s="145"/>
      <c r="P595" s="145"/>
      <c r="Q595" s="145"/>
      <c r="R595" s="145"/>
      <c r="S595" s="145"/>
      <c r="T595" s="145"/>
      <c r="U595" s="145"/>
      <c r="V595" s="145"/>
      <c r="W595" s="145"/>
      <c r="X595" s="145"/>
      <c r="Y595" s="145"/>
      <c r="Z595" s="145"/>
    </row>
    <row r="596" customFormat="false" ht="13.5" hidden="false" customHeight="true" outlineLevel="0" collapsed="false">
      <c r="A596" s="154"/>
      <c r="B596" s="145"/>
      <c r="C596" s="145"/>
      <c r="D596" s="145"/>
      <c r="E596" s="145"/>
      <c r="F596" s="145"/>
      <c r="G596" s="145"/>
      <c r="H596" s="190"/>
      <c r="I596" s="191"/>
      <c r="J596" s="192"/>
      <c r="K596" s="193"/>
      <c r="L596" s="193"/>
      <c r="M596" s="190"/>
      <c r="N596" s="145"/>
      <c r="O596" s="145"/>
      <c r="P596" s="145"/>
      <c r="Q596" s="145"/>
      <c r="R596" s="145"/>
      <c r="S596" s="145"/>
      <c r="T596" s="145"/>
      <c r="U596" s="145"/>
      <c r="V596" s="145"/>
      <c r="W596" s="145"/>
      <c r="X596" s="145"/>
      <c r="Y596" s="145"/>
      <c r="Z596" s="145"/>
    </row>
    <row r="597" customFormat="false" ht="13.5" hidden="false" customHeight="true" outlineLevel="0" collapsed="false">
      <c r="A597" s="154"/>
      <c r="B597" s="145"/>
      <c r="C597" s="145"/>
      <c r="D597" s="145"/>
      <c r="E597" s="145"/>
      <c r="F597" s="145"/>
      <c r="G597" s="145"/>
      <c r="H597" s="190"/>
      <c r="I597" s="191"/>
      <c r="J597" s="192"/>
      <c r="K597" s="193"/>
      <c r="L597" s="193"/>
      <c r="M597" s="190"/>
      <c r="N597" s="145"/>
      <c r="O597" s="145"/>
      <c r="P597" s="145"/>
      <c r="Q597" s="145"/>
      <c r="R597" s="145"/>
      <c r="S597" s="145"/>
      <c r="T597" s="145"/>
      <c r="U597" s="145"/>
      <c r="V597" s="145"/>
      <c r="W597" s="145"/>
      <c r="X597" s="145"/>
      <c r="Y597" s="145"/>
      <c r="Z597" s="145"/>
    </row>
    <row r="598" customFormat="false" ht="13.5" hidden="false" customHeight="true" outlineLevel="0" collapsed="false">
      <c r="A598" s="154"/>
      <c r="B598" s="145"/>
      <c r="C598" s="145"/>
      <c r="D598" s="145"/>
      <c r="E598" s="145"/>
      <c r="F598" s="145"/>
      <c r="G598" s="145"/>
      <c r="H598" s="190"/>
      <c r="I598" s="191"/>
      <c r="J598" s="192"/>
      <c r="K598" s="193"/>
      <c r="L598" s="193"/>
      <c r="M598" s="190"/>
      <c r="N598" s="145"/>
      <c r="O598" s="145"/>
      <c r="P598" s="145"/>
      <c r="Q598" s="145"/>
      <c r="R598" s="145"/>
      <c r="S598" s="145"/>
      <c r="T598" s="145"/>
      <c r="U598" s="145"/>
      <c r="V598" s="145"/>
      <c r="W598" s="145"/>
      <c r="X598" s="145"/>
      <c r="Y598" s="145"/>
      <c r="Z598" s="145"/>
    </row>
    <row r="599" customFormat="false" ht="13.5" hidden="false" customHeight="true" outlineLevel="0" collapsed="false">
      <c r="A599" s="154"/>
      <c r="B599" s="145"/>
      <c r="C599" s="145"/>
      <c r="D599" s="145"/>
      <c r="E599" s="145"/>
      <c r="F599" s="145"/>
      <c r="G599" s="145"/>
      <c r="H599" s="190"/>
      <c r="I599" s="191"/>
      <c r="J599" s="192"/>
      <c r="K599" s="193"/>
      <c r="L599" s="193"/>
      <c r="M599" s="190"/>
      <c r="N599" s="145"/>
      <c r="O599" s="145"/>
      <c r="P599" s="145"/>
      <c r="Q599" s="145"/>
      <c r="R599" s="145"/>
      <c r="S599" s="145"/>
      <c r="T599" s="145"/>
      <c r="U599" s="145"/>
      <c r="V599" s="145"/>
      <c r="W599" s="145"/>
      <c r="X599" s="145"/>
      <c r="Y599" s="145"/>
      <c r="Z599" s="145"/>
    </row>
    <row r="600" customFormat="false" ht="13.5" hidden="false" customHeight="true" outlineLevel="0" collapsed="false">
      <c r="A600" s="154"/>
      <c r="B600" s="145"/>
      <c r="C600" s="145"/>
      <c r="D600" s="145"/>
      <c r="E600" s="145"/>
      <c r="F600" s="145"/>
      <c r="G600" s="145"/>
      <c r="H600" s="190"/>
      <c r="I600" s="191"/>
      <c r="J600" s="192"/>
      <c r="K600" s="193"/>
      <c r="L600" s="193"/>
      <c r="M600" s="190"/>
      <c r="N600" s="145"/>
      <c r="O600" s="145"/>
      <c r="P600" s="145"/>
      <c r="Q600" s="145"/>
      <c r="R600" s="145"/>
      <c r="S600" s="145"/>
      <c r="T600" s="145"/>
      <c r="U600" s="145"/>
      <c r="V600" s="145"/>
      <c r="W600" s="145"/>
      <c r="X600" s="145"/>
      <c r="Y600" s="145"/>
      <c r="Z600" s="145"/>
    </row>
    <row r="601" customFormat="false" ht="13.5" hidden="false" customHeight="true" outlineLevel="0" collapsed="false">
      <c r="A601" s="154"/>
      <c r="B601" s="145"/>
      <c r="C601" s="145"/>
      <c r="D601" s="145"/>
      <c r="E601" s="145"/>
      <c r="F601" s="145"/>
      <c r="G601" s="145"/>
      <c r="H601" s="190"/>
      <c r="I601" s="191"/>
      <c r="J601" s="192"/>
      <c r="K601" s="193"/>
      <c r="L601" s="193"/>
      <c r="M601" s="190"/>
      <c r="N601" s="145"/>
      <c r="O601" s="145"/>
      <c r="P601" s="145"/>
      <c r="Q601" s="145"/>
      <c r="R601" s="145"/>
      <c r="S601" s="145"/>
      <c r="T601" s="145"/>
      <c r="U601" s="145"/>
      <c r="V601" s="145"/>
      <c r="W601" s="145"/>
      <c r="X601" s="145"/>
      <c r="Y601" s="145"/>
      <c r="Z601" s="145"/>
    </row>
    <row r="602" customFormat="false" ht="13.5" hidden="false" customHeight="true" outlineLevel="0" collapsed="false">
      <c r="A602" s="154"/>
      <c r="B602" s="145"/>
      <c r="C602" s="145"/>
      <c r="D602" s="145"/>
      <c r="E602" s="145"/>
      <c r="F602" s="145"/>
      <c r="G602" s="145"/>
      <c r="H602" s="190"/>
      <c r="I602" s="191"/>
      <c r="J602" s="192"/>
      <c r="K602" s="193"/>
      <c r="L602" s="193"/>
      <c r="M602" s="190"/>
      <c r="N602" s="145"/>
      <c r="O602" s="145"/>
      <c r="P602" s="145"/>
      <c r="Q602" s="145"/>
      <c r="R602" s="145"/>
      <c r="S602" s="145"/>
      <c r="T602" s="145"/>
      <c r="U602" s="145"/>
      <c r="V602" s="145"/>
      <c r="W602" s="145"/>
      <c r="X602" s="145"/>
      <c r="Y602" s="145"/>
      <c r="Z602" s="145"/>
    </row>
    <row r="603" customFormat="false" ht="13.5" hidden="false" customHeight="true" outlineLevel="0" collapsed="false">
      <c r="A603" s="154"/>
      <c r="B603" s="145"/>
      <c r="C603" s="145"/>
      <c r="D603" s="145"/>
      <c r="E603" s="145"/>
      <c r="F603" s="145"/>
      <c r="G603" s="145"/>
      <c r="H603" s="190"/>
      <c r="I603" s="191"/>
      <c r="J603" s="192"/>
      <c r="K603" s="193"/>
      <c r="L603" s="193"/>
      <c r="M603" s="190"/>
      <c r="N603" s="145"/>
      <c r="O603" s="145"/>
      <c r="P603" s="145"/>
      <c r="Q603" s="145"/>
      <c r="R603" s="145"/>
      <c r="S603" s="145"/>
      <c r="T603" s="145"/>
      <c r="U603" s="145"/>
      <c r="V603" s="145"/>
      <c r="W603" s="145"/>
      <c r="X603" s="145"/>
      <c r="Y603" s="145"/>
      <c r="Z603" s="145"/>
    </row>
    <row r="604" customFormat="false" ht="13.5" hidden="false" customHeight="true" outlineLevel="0" collapsed="false">
      <c r="A604" s="154"/>
      <c r="B604" s="145"/>
      <c r="C604" s="145"/>
      <c r="D604" s="145"/>
      <c r="E604" s="145"/>
      <c r="F604" s="145"/>
      <c r="G604" s="145"/>
      <c r="H604" s="190"/>
      <c r="I604" s="191"/>
      <c r="J604" s="192"/>
      <c r="K604" s="193"/>
      <c r="L604" s="193"/>
      <c r="M604" s="190"/>
      <c r="N604" s="145"/>
      <c r="O604" s="145"/>
      <c r="P604" s="145"/>
      <c r="Q604" s="145"/>
      <c r="R604" s="145"/>
      <c r="S604" s="145"/>
      <c r="T604" s="145"/>
      <c r="U604" s="145"/>
      <c r="V604" s="145"/>
      <c r="W604" s="145"/>
      <c r="X604" s="145"/>
      <c r="Y604" s="145"/>
      <c r="Z604" s="145"/>
    </row>
    <row r="605" customFormat="false" ht="13.5" hidden="false" customHeight="true" outlineLevel="0" collapsed="false">
      <c r="A605" s="154"/>
      <c r="B605" s="145"/>
      <c r="C605" s="145"/>
      <c r="D605" s="145"/>
      <c r="E605" s="145"/>
      <c r="F605" s="145"/>
      <c r="G605" s="145"/>
      <c r="H605" s="190"/>
      <c r="I605" s="191"/>
      <c r="J605" s="192"/>
      <c r="K605" s="193"/>
      <c r="L605" s="193"/>
      <c r="M605" s="190"/>
      <c r="N605" s="145"/>
      <c r="O605" s="145"/>
      <c r="P605" s="145"/>
      <c r="Q605" s="145"/>
      <c r="R605" s="145"/>
      <c r="S605" s="145"/>
      <c r="T605" s="145"/>
      <c r="U605" s="145"/>
      <c r="V605" s="145"/>
      <c r="W605" s="145"/>
      <c r="X605" s="145"/>
      <c r="Y605" s="145"/>
      <c r="Z605" s="145"/>
    </row>
    <row r="606" customFormat="false" ht="13.5" hidden="false" customHeight="true" outlineLevel="0" collapsed="false">
      <c r="A606" s="154"/>
      <c r="B606" s="145"/>
      <c r="C606" s="145"/>
      <c r="D606" s="145"/>
      <c r="E606" s="145"/>
      <c r="F606" s="145"/>
      <c r="G606" s="145"/>
      <c r="H606" s="190"/>
      <c r="I606" s="191"/>
      <c r="J606" s="192"/>
      <c r="K606" s="193"/>
      <c r="L606" s="193"/>
      <c r="M606" s="190"/>
      <c r="N606" s="145"/>
      <c r="O606" s="145"/>
      <c r="P606" s="145"/>
      <c r="Q606" s="145"/>
      <c r="R606" s="145"/>
      <c r="S606" s="145"/>
      <c r="T606" s="145"/>
      <c r="U606" s="145"/>
      <c r="V606" s="145"/>
      <c r="W606" s="145"/>
      <c r="X606" s="145"/>
      <c r="Y606" s="145"/>
      <c r="Z606" s="145"/>
    </row>
    <row r="607" customFormat="false" ht="13.5" hidden="false" customHeight="true" outlineLevel="0" collapsed="false">
      <c r="A607" s="154"/>
      <c r="B607" s="145"/>
      <c r="C607" s="145"/>
      <c r="D607" s="145"/>
      <c r="E607" s="145"/>
      <c r="F607" s="145"/>
      <c r="G607" s="145"/>
      <c r="H607" s="190"/>
      <c r="I607" s="191"/>
      <c r="J607" s="192"/>
      <c r="K607" s="193"/>
      <c r="L607" s="193"/>
      <c r="M607" s="190"/>
      <c r="N607" s="145"/>
      <c r="O607" s="145"/>
      <c r="P607" s="145"/>
      <c r="Q607" s="145"/>
      <c r="R607" s="145"/>
      <c r="S607" s="145"/>
      <c r="T607" s="145"/>
      <c r="U607" s="145"/>
      <c r="V607" s="145"/>
      <c r="W607" s="145"/>
      <c r="X607" s="145"/>
      <c r="Y607" s="145"/>
      <c r="Z607" s="145"/>
    </row>
    <row r="608" customFormat="false" ht="13.5" hidden="false" customHeight="true" outlineLevel="0" collapsed="false">
      <c r="A608" s="154"/>
      <c r="B608" s="145"/>
      <c r="C608" s="145"/>
      <c r="D608" s="145"/>
      <c r="E608" s="145"/>
      <c r="F608" s="145"/>
      <c r="G608" s="145"/>
      <c r="H608" s="190"/>
      <c r="I608" s="191"/>
      <c r="J608" s="192"/>
      <c r="K608" s="193"/>
      <c r="L608" s="193"/>
      <c r="M608" s="190"/>
      <c r="N608" s="145"/>
      <c r="O608" s="145"/>
      <c r="P608" s="145"/>
      <c r="Q608" s="145"/>
      <c r="R608" s="145"/>
      <c r="S608" s="145"/>
      <c r="T608" s="145"/>
      <c r="U608" s="145"/>
      <c r="V608" s="145"/>
      <c r="W608" s="145"/>
      <c r="X608" s="145"/>
      <c r="Y608" s="145"/>
      <c r="Z608" s="145"/>
    </row>
    <row r="609" customFormat="false" ht="13.5" hidden="false" customHeight="true" outlineLevel="0" collapsed="false">
      <c r="A609" s="154"/>
      <c r="B609" s="145"/>
      <c r="C609" s="145"/>
      <c r="D609" s="145"/>
      <c r="E609" s="145"/>
      <c r="F609" s="145"/>
      <c r="G609" s="145"/>
      <c r="H609" s="190"/>
      <c r="I609" s="191"/>
      <c r="J609" s="192"/>
      <c r="K609" s="193"/>
      <c r="L609" s="193"/>
      <c r="M609" s="190"/>
      <c r="N609" s="145"/>
      <c r="O609" s="145"/>
      <c r="P609" s="145"/>
      <c r="Q609" s="145"/>
      <c r="R609" s="145"/>
      <c r="S609" s="145"/>
      <c r="T609" s="145"/>
      <c r="U609" s="145"/>
      <c r="V609" s="145"/>
      <c r="W609" s="145"/>
      <c r="X609" s="145"/>
      <c r="Y609" s="145"/>
      <c r="Z609" s="145"/>
    </row>
    <row r="610" customFormat="false" ht="13.5" hidden="false" customHeight="true" outlineLevel="0" collapsed="false">
      <c r="A610" s="154"/>
      <c r="B610" s="145"/>
      <c r="C610" s="145"/>
      <c r="D610" s="145"/>
      <c r="E610" s="145"/>
      <c r="F610" s="145"/>
      <c r="G610" s="145"/>
      <c r="H610" s="190"/>
      <c r="I610" s="191"/>
      <c r="J610" s="192"/>
      <c r="K610" s="193"/>
      <c r="L610" s="193"/>
      <c r="M610" s="190"/>
      <c r="N610" s="145"/>
      <c r="O610" s="145"/>
      <c r="P610" s="145"/>
      <c r="Q610" s="145"/>
      <c r="R610" s="145"/>
      <c r="S610" s="145"/>
      <c r="T610" s="145"/>
      <c r="U610" s="145"/>
      <c r="V610" s="145"/>
      <c r="W610" s="145"/>
      <c r="X610" s="145"/>
      <c r="Y610" s="145"/>
      <c r="Z610" s="145"/>
    </row>
    <row r="611" customFormat="false" ht="13.5" hidden="false" customHeight="true" outlineLevel="0" collapsed="false">
      <c r="A611" s="154"/>
      <c r="B611" s="145"/>
      <c r="C611" s="145"/>
      <c r="D611" s="145"/>
      <c r="E611" s="145"/>
      <c r="F611" s="145"/>
      <c r="G611" s="145"/>
      <c r="H611" s="190"/>
      <c r="I611" s="191"/>
      <c r="J611" s="192"/>
      <c r="K611" s="193"/>
      <c r="L611" s="193"/>
      <c r="M611" s="190"/>
      <c r="N611" s="145"/>
      <c r="O611" s="145"/>
      <c r="P611" s="145"/>
      <c r="Q611" s="145"/>
      <c r="R611" s="145"/>
      <c r="S611" s="145"/>
      <c r="T611" s="145"/>
      <c r="U611" s="145"/>
      <c r="V611" s="145"/>
      <c r="W611" s="145"/>
      <c r="X611" s="145"/>
      <c r="Y611" s="145"/>
      <c r="Z611" s="145"/>
    </row>
    <row r="612" customFormat="false" ht="13.5" hidden="false" customHeight="true" outlineLevel="0" collapsed="false">
      <c r="A612" s="154"/>
      <c r="B612" s="145"/>
      <c r="C612" s="145"/>
      <c r="D612" s="145"/>
      <c r="E612" s="145"/>
      <c r="F612" s="145"/>
      <c r="G612" s="145"/>
      <c r="H612" s="190"/>
      <c r="I612" s="191"/>
      <c r="J612" s="192"/>
      <c r="K612" s="193"/>
      <c r="L612" s="193"/>
      <c r="M612" s="190"/>
      <c r="N612" s="145"/>
      <c r="O612" s="145"/>
      <c r="P612" s="145"/>
      <c r="Q612" s="145"/>
      <c r="R612" s="145"/>
      <c r="S612" s="145"/>
      <c r="T612" s="145"/>
      <c r="U612" s="145"/>
      <c r="V612" s="145"/>
      <c r="W612" s="145"/>
      <c r="X612" s="145"/>
      <c r="Y612" s="145"/>
      <c r="Z612" s="145"/>
    </row>
    <row r="613" customFormat="false" ht="13.5" hidden="false" customHeight="true" outlineLevel="0" collapsed="false">
      <c r="A613" s="154"/>
      <c r="B613" s="145"/>
      <c r="C613" s="145"/>
      <c r="D613" s="145"/>
      <c r="E613" s="145"/>
      <c r="F613" s="145"/>
      <c r="G613" s="145"/>
      <c r="H613" s="190"/>
      <c r="I613" s="191"/>
      <c r="J613" s="192"/>
      <c r="K613" s="193"/>
      <c r="L613" s="193"/>
      <c r="M613" s="190"/>
      <c r="N613" s="145"/>
      <c r="O613" s="145"/>
      <c r="P613" s="145"/>
      <c r="Q613" s="145"/>
      <c r="R613" s="145"/>
      <c r="S613" s="145"/>
      <c r="T613" s="145"/>
      <c r="U613" s="145"/>
      <c r="V613" s="145"/>
      <c r="W613" s="145"/>
      <c r="X613" s="145"/>
      <c r="Y613" s="145"/>
      <c r="Z613" s="145"/>
    </row>
    <row r="614" customFormat="false" ht="13.5" hidden="false" customHeight="true" outlineLevel="0" collapsed="false">
      <c r="A614" s="154"/>
      <c r="B614" s="145"/>
      <c r="C614" s="145"/>
      <c r="D614" s="145"/>
      <c r="E614" s="145"/>
      <c r="F614" s="145"/>
      <c r="G614" s="145"/>
      <c r="H614" s="190"/>
      <c r="I614" s="191"/>
      <c r="J614" s="192"/>
      <c r="K614" s="193"/>
      <c r="L614" s="193"/>
      <c r="M614" s="190"/>
      <c r="N614" s="145"/>
      <c r="O614" s="145"/>
      <c r="P614" s="145"/>
      <c r="Q614" s="145"/>
      <c r="R614" s="145"/>
      <c r="S614" s="145"/>
      <c r="T614" s="145"/>
      <c r="U614" s="145"/>
      <c r="V614" s="145"/>
      <c r="W614" s="145"/>
      <c r="X614" s="145"/>
      <c r="Y614" s="145"/>
      <c r="Z614" s="145"/>
    </row>
    <row r="615" customFormat="false" ht="13.5" hidden="false" customHeight="true" outlineLevel="0" collapsed="false">
      <c r="A615" s="154"/>
      <c r="B615" s="145"/>
      <c r="C615" s="145"/>
      <c r="D615" s="145"/>
      <c r="E615" s="145"/>
      <c r="F615" s="145"/>
      <c r="G615" s="145"/>
      <c r="H615" s="190"/>
      <c r="I615" s="191"/>
      <c r="J615" s="192"/>
      <c r="K615" s="193"/>
      <c r="L615" s="193"/>
      <c r="M615" s="190"/>
      <c r="N615" s="145"/>
      <c r="O615" s="145"/>
      <c r="P615" s="145"/>
      <c r="Q615" s="145"/>
      <c r="R615" s="145"/>
      <c r="S615" s="145"/>
      <c r="T615" s="145"/>
      <c r="U615" s="145"/>
      <c r="V615" s="145"/>
      <c r="W615" s="145"/>
      <c r="X615" s="145"/>
      <c r="Y615" s="145"/>
      <c r="Z615" s="145"/>
    </row>
    <row r="616" customFormat="false" ht="13.5" hidden="false" customHeight="true" outlineLevel="0" collapsed="false">
      <c r="A616" s="154"/>
      <c r="B616" s="145"/>
      <c r="C616" s="145"/>
      <c r="D616" s="145"/>
      <c r="E616" s="145"/>
      <c r="F616" s="145"/>
      <c r="G616" s="145"/>
      <c r="H616" s="190"/>
      <c r="I616" s="191"/>
      <c r="J616" s="192"/>
      <c r="K616" s="193"/>
      <c r="L616" s="193"/>
      <c r="M616" s="190"/>
      <c r="N616" s="145"/>
      <c r="O616" s="145"/>
      <c r="P616" s="145"/>
      <c r="Q616" s="145"/>
      <c r="R616" s="145"/>
      <c r="S616" s="145"/>
      <c r="T616" s="145"/>
      <c r="U616" s="145"/>
      <c r="V616" s="145"/>
      <c r="W616" s="145"/>
      <c r="X616" s="145"/>
      <c r="Y616" s="145"/>
      <c r="Z616" s="145"/>
    </row>
    <row r="617" customFormat="false" ht="13.5" hidden="false" customHeight="true" outlineLevel="0" collapsed="false">
      <c r="A617" s="154"/>
      <c r="B617" s="145"/>
      <c r="C617" s="145"/>
      <c r="D617" s="145"/>
      <c r="E617" s="145"/>
      <c r="F617" s="145"/>
      <c r="G617" s="145"/>
      <c r="H617" s="190"/>
      <c r="I617" s="191"/>
      <c r="J617" s="192"/>
      <c r="K617" s="193"/>
      <c r="L617" s="193"/>
      <c r="M617" s="190"/>
      <c r="N617" s="145"/>
      <c r="O617" s="145"/>
      <c r="P617" s="145"/>
      <c r="Q617" s="145"/>
      <c r="R617" s="145"/>
      <c r="S617" s="145"/>
      <c r="T617" s="145"/>
      <c r="U617" s="145"/>
      <c r="V617" s="145"/>
      <c r="W617" s="145"/>
      <c r="X617" s="145"/>
      <c r="Y617" s="145"/>
      <c r="Z617" s="145"/>
    </row>
    <row r="618" customFormat="false" ht="13.5" hidden="false" customHeight="true" outlineLevel="0" collapsed="false">
      <c r="A618" s="154"/>
      <c r="B618" s="145"/>
      <c r="C618" s="145"/>
      <c r="D618" s="145"/>
      <c r="E618" s="145"/>
      <c r="F618" s="145"/>
      <c r="G618" s="145"/>
      <c r="H618" s="190"/>
      <c r="I618" s="191"/>
      <c r="J618" s="192"/>
      <c r="K618" s="193"/>
      <c r="L618" s="193"/>
      <c r="M618" s="190"/>
      <c r="N618" s="145"/>
      <c r="O618" s="145"/>
      <c r="P618" s="145"/>
      <c r="Q618" s="145"/>
      <c r="R618" s="145"/>
      <c r="S618" s="145"/>
      <c r="T618" s="145"/>
      <c r="U618" s="145"/>
      <c r="V618" s="145"/>
      <c r="W618" s="145"/>
      <c r="X618" s="145"/>
      <c r="Y618" s="145"/>
      <c r="Z618" s="145"/>
    </row>
    <row r="619" customFormat="false" ht="13.5" hidden="false" customHeight="true" outlineLevel="0" collapsed="false">
      <c r="A619" s="154"/>
      <c r="B619" s="145"/>
      <c r="C619" s="145"/>
      <c r="D619" s="145"/>
      <c r="E619" s="145"/>
      <c r="F619" s="145"/>
      <c r="G619" s="145"/>
      <c r="H619" s="190"/>
      <c r="I619" s="191"/>
      <c r="J619" s="192"/>
      <c r="K619" s="193"/>
      <c r="L619" s="193"/>
      <c r="M619" s="190"/>
      <c r="N619" s="145"/>
      <c r="O619" s="145"/>
      <c r="P619" s="145"/>
      <c r="Q619" s="145"/>
      <c r="R619" s="145"/>
      <c r="S619" s="145"/>
      <c r="T619" s="145"/>
      <c r="U619" s="145"/>
      <c r="V619" s="145"/>
      <c r="W619" s="145"/>
      <c r="X619" s="145"/>
      <c r="Y619" s="145"/>
      <c r="Z619" s="145"/>
    </row>
    <row r="620" customFormat="false" ht="13.5" hidden="false" customHeight="true" outlineLevel="0" collapsed="false">
      <c r="A620" s="154"/>
      <c r="B620" s="145"/>
      <c r="C620" s="145"/>
      <c r="D620" s="145"/>
      <c r="E620" s="145"/>
      <c r="F620" s="145"/>
      <c r="G620" s="145"/>
      <c r="H620" s="190"/>
      <c r="I620" s="191"/>
      <c r="J620" s="192"/>
      <c r="K620" s="193"/>
      <c r="L620" s="193"/>
      <c r="M620" s="190"/>
      <c r="N620" s="145"/>
      <c r="O620" s="145"/>
      <c r="P620" s="145"/>
      <c r="Q620" s="145"/>
      <c r="R620" s="145"/>
      <c r="S620" s="145"/>
      <c r="T620" s="145"/>
      <c r="U620" s="145"/>
      <c r="V620" s="145"/>
      <c r="W620" s="145"/>
      <c r="X620" s="145"/>
      <c r="Y620" s="145"/>
      <c r="Z620" s="145"/>
    </row>
    <row r="621" customFormat="false" ht="13.5" hidden="false" customHeight="true" outlineLevel="0" collapsed="false">
      <c r="A621" s="154"/>
      <c r="B621" s="145"/>
      <c r="C621" s="145"/>
      <c r="D621" s="145"/>
      <c r="E621" s="145"/>
      <c r="F621" s="145"/>
      <c r="G621" s="145"/>
      <c r="H621" s="190"/>
      <c r="I621" s="191"/>
      <c r="J621" s="192"/>
      <c r="K621" s="193"/>
      <c r="L621" s="193"/>
      <c r="M621" s="190"/>
      <c r="N621" s="145"/>
      <c r="O621" s="145"/>
      <c r="P621" s="145"/>
      <c r="Q621" s="145"/>
      <c r="R621" s="145"/>
      <c r="S621" s="145"/>
      <c r="T621" s="145"/>
      <c r="U621" s="145"/>
      <c r="V621" s="145"/>
      <c r="W621" s="145"/>
      <c r="X621" s="145"/>
      <c r="Y621" s="145"/>
      <c r="Z621" s="145"/>
    </row>
    <row r="622" customFormat="false" ht="13.5" hidden="false" customHeight="true" outlineLevel="0" collapsed="false">
      <c r="A622" s="154"/>
      <c r="B622" s="145"/>
      <c r="C622" s="145"/>
      <c r="D622" s="145"/>
      <c r="E622" s="145"/>
      <c r="F622" s="145"/>
      <c r="G622" s="145"/>
      <c r="H622" s="190"/>
      <c r="I622" s="191"/>
      <c r="J622" s="192"/>
      <c r="K622" s="193"/>
      <c r="L622" s="193"/>
      <c r="M622" s="190"/>
      <c r="N622" s="145"/>
      <c r="O622" s="145"/>
      <c r="P622" s="145"/>
      <c r="Q622" s="145"/>
      <c r="R622" s="145"/>
      <c r="S622" s="145"/>
      <c r="T622" s="145"/>
      <c r="U622" s="145"/>
      <c r="V622" s="145"/>
      <c r="W622" s="145"/>
      <c r="X622" s="145"/>
      <c r="Y622" s="145"/>
      <c r="Z622" s="145"/>
    </row>
    <row r="623" customFormat="false" ht="13.5" hidden="false" customHeight="true" outlineLevel="0" collapsed="false">
      <c r="A623" s="154"/>
      <c r="B623" s="145"/>
      <c r="C623" s="145"/>
      <c r="D623" s="145"/>
      <c r="E623" s="145"/>
      <c r="F623" s="145"/>
      <c r="G623" s="145"/>
      <c r="H623" s="190"/>
      <c r="I623" s="191"/>
      <c r="J623" s="192"/>
      <c r="K623" s="193"/>
      <c r="L623" s="193"/>
      <c r="M623" s="190"/>
      <c r="N623" s="145"/>
      <c r="O623" s="145"/>
      <c r="P623" s="145"/>
      <c r="Q623" s="145"/>
      <c r="R623" s="145"/>
      <c r="S623" s="145"/>
      <c r="T623" s="145"/>
      <c r="U623" s="145"/>
      <c r="V623" s="145"/>
      <c r="W623" s="145"/>
      <c r="X623" s="145"/>
      <c r="Y623" s="145"/>
      <c r="Z623" s="145"/>
    </row>
    <row r="624" customFormat="false" ht="13.5" hidden="false" customHeight="true" outlineLevel="0" collapsed="false">
      <c r="A624" s="154"/>
      <c r="B624" s="145"/>
      <c r="C624" s="145"/>
      <c r="D624" s="145"/>
      <c r="E624" s="145"/>
      <c r="F624" s="145"/>
      <c r="G624" s="145"/>
      <c r="H624" s="190"/>
      <c r="I624" s="191"/>
      <c r="J624" s="192"/>
      <c r="K624" s="193"/>
      <c r="L624" s="193"/>
      <c r="M624" s="190"/>
      <c r="N624" s="145"/>
      <c r="O624" s="145"/>
      <c r="P624" s="145"/>
      <c r="Q624" s="145"/>
      <c r="R624" s="145"/>
      <c r="S624" s="145"/>
      <c r="T624" s="145"/>
      <c r="U624" s="145"/>
      <c r="V624" s="145"/>
      <c r="W624" s="145"/>
      <c r="X624" s="145"/>
      <c r="Y624" s="145"/>
      <c r="Z624" s="145"/>
    </row>
    <row r="625" customFormat="false" ht="13.5" hidden="false" customHeight="true" outlineLevel="0" collapsed="false">
      <c r="A625" s="154"/>
      <c r="B625" s="145"/>
      <c r="C625" s="145"/>
      <c r="D625" s="145"/>
      <c r="E625" s="145"/>
      <c r="F625" s="145"/>
      <c r="G625" s="145"/>
      <c r="H625" s="190"/>
      <c r="I625" s="191"/>
      <c r="J625" s="192"/>
      <c r="K625" s="193"/>
      <c r="L625" s="193"/>
      <c r="M625" s="190"/>
      <c r="N625" s="145"/>
      <c r="O625" s="145"/>
      <c r="P625" s="145"/>
      <c r="Q625" s="145"/>
      <c r="R625" s="145"/>
      <c r="S625" s="145"/>
      <c r="T625" s="145"/>
      <c r="U625" s="145"/>
      <c r="V625" s="145"/>
      <c r="W625" s="145"/>
      <c r="X625" s="145"/>
      <c r="Y625" s="145"/>
      <c r="Z625" s="145"/>
    </row>
    <row r="626" customFormat="false" ht="13.5" hidden="false" customHeight="true" outlineLevel="0" collapsed="false">
      <c r="A626" s="154"/>
      <c r="B626" s="145"/>
      <c r="C626" s="145"/>
      <c r="D626" s="145"/>
      <c r="E626" s="145"/>
      <c r="F626" s="145"/>
      <c r="G626" s="145"/>
      <c r="H626" s="190"/>
      <c r="I626" s="191"/>
      <c r="J626" s="192"/>
      <c r="K626" s="193"/>
      <c r="L626" s="193"/>
      <c r="M626" s="190"/>
      <c r="N626" s="145"/>
      <c r="O626" s="145"/>
      <c r="P626" s="145"/>
      <c r="Q626" s="145"/>
      <c r="R626" s="145"/>
      <c r="S626" s="145"/>
      <c r="T626" s="145"/>
      <c r="U626" s="145"/>
      <c r="V626" s="145"/>
      <c r="W626" s="145"/>
      <c r="X626" s="145"/>
      <c r="Y626" s="145"/>
      <c r="Z626" s="145"/>
    </row>
    <row r="627" customFormat="false" ht="13.5" hidden="false" customHeight="true" outlineLevel="0" collapsed="false">
      <c r="A627" s="154"/>
      <c r="B627" s="145"/>
      <c r="C627" s="145"/>
      <c r="D627" s="145"/>
      <c r="E627" s="145"/>
      <c r="F627" s="145"/>
      <c r="G627" s="145"/>
      <c r="H627" s="190"/>
      <c r="I627" s="191"/>
      <c r="J627" s="192"/>
      <c r="K627" s="193"/>
      <c r="L627" s="193"/>
      <c r="M627" s="190"/>
      <c r="N627" s="145"/>
      <c r="O627" s="145"/>
      <c r="P627" s="145"/>
      <c r="Q627" s="145"/>
      <c r="R627" s="145"/>
      <c r="S627" s="145"/>
      <c r="T627" s="145"/>
      <c r="U627" s="145"/>
      <c r="V627" s="145"/>
      <c r="W627" s="145"/>
      <c r="X627" s="145"/>
      <c r="Y627" s="145"/>
      <c r="Z627" s="145"/>
    </row>
    <row r="628" customFormat="false" ht="13.5" hidden="false" customHeight="true" outlineLevel="0" collapsed="false">
      <c r="A628" s="154"/>
      <c r="B628" s="145"/>
      <c r="C628" s="145"/>
      <c r="D628" s="145"/>
      <c r="E628" s="145"/>
      <c r="F628" s="145"/>
      <c r="G628" s="145"/>
      <c r="H628" s="190"/>
      <c r="I628" s="191"/>
      <c r="J628" s="192"/>
      <c r="K628" s="193"/>
      <c r="L628" s="193"/>
      <c r="M628" s="190"/>
      <c r="N628" s="145"/>
      <c r="O628" s="145"/>
      <c r="P628" s="145"/>
      <c r="Q628" s="145"/>
      <c r="R628" s="145"/>
      <c r="S628" s="145"/>
      <c r="T628" s="145"/>
      <c r="U628" s="145"/>
      <c r="V628" s="145"/>
      <c r="W628" s="145"/>
      <c r="X628" s="145"/>
      <c r="Y628" s="145"/>
      <c r="Z628" s="145"/>
    </row>
    <row r="629" customFormat="false" ht="13.5" hidden="false" customHeight="true" outlineLevel="0" collapsed="false">
      <c r="A629" s="154"/>
      <c r="B629" s="145"/>
      <c r="C629" s="145"/>
      <c r="D629" s="145"/>
      <c r="E629" s="145"/>
      <c r="F629" s="145"/>
      <c r="G629" s="145"/>
      <c r="H629" s="190"/>
      <c r="I629" s="191"/>
      <c r="J629" s="192"/>
      <c r="K629" s="193"/>
      <c r="L629" s="193"/>
      <c r="M629" s="190"/>
      <c r="N629" s="145"/>
      <c r="O629" s="145"/>
      <c r="P629" s="145"/>
      <c r="Q629" s="145"/>
      <c r="R629" s="145"/>
      <c r="S629" s="145"/>
      <c r="T629" s="145"/>
      <c r="U629" s="145"/>
      <c r="V629" s="145"/>
      <c r="W629" s="145"/>
      <c r="X629" s="145"/>
      <c r="Y629" s="145"/>
      <c r="Z629" s="145"/>
    </row>
    <row r="630" customFormat="false" ht="13.5" hidden="false" customHeight="true" outlineLevel="0" collapsed="false">
      <c r="A630" s="154"/>
      <c r="B630" s="145"/>
      <c r="C630" s="145"/>
      <c r="D630" s="145"/>
      <c r="E630" s="145"/>
      <c r="F630" s="145"/>
      <c r="G630" s="145"/>
      <c r="H630" s="190"/>
      <c r="I630" s="191"/>
      <c r="J630" s="192"/>
      <c r="K630" s="193"/>
      <c r="L630" s="193"/>
      <c r="M630" s="190"/>
      <c r="N630" s="145"/>
      <c r="O630" s="145"/>
      <c r="P630" s="145"/>
      <c r="Q630" s="145"/>
      <c r="R630" s="145"/>
      <c r="S630" s="145"/>
      <c r="T630" s="145"/>
      <c r="U630" s="145"/>
      <c r="V630" s="145"/>
      <c r="W630" s="145"/>
      <c r="X630" s="145"/>
      <c r="Y630" s="145"/>
      <c r="Z630" s="145"/>
    </row>
    <row r="631" customFormat="false" ht="13.5" hidden="false" customHeight="true" outlineLevel="0" collapsed="false">
      <c r="A631" s="154"/>
      <c r="B631" s="145"/>
      <c r="C631" s="145"/>
      <c r="D631" s="145"/>
      <c r="E631" s="145"/>
      <c r="F631" s="145"/>
      <c r="G631" s="145"/>
      <c r="H631" s="190"/>
      <c r="I631" s="191"/>
      <c r="J631" s="192"/>
      <c r="K631" s="193"/>
      <c r="L631" s="193"/>
      <c r="M631" s="190"/>
      <c r="N631" s="145"/>
      <c r="O631" s="145"/>
      <c r="P631" s="145"/>
      <c r="Q631" s="145"/>
      <c r="R631" s="145"/>
      <c r="S631" s="145"/>
      <c r="T631" s="145"/>
      <c r="U631" s="145"/>
      <c r="V631" s="145"/>
      <c r="W631" s="145"/>
      <c r="X631" s="145"/>
      <c r="Y631" s="145"/>
      <c r="Z631" s="145"/>
    </row>
    <row r="632" customFormat="false" ht="13.5" hidden="false" customHeight="true" outlineLevel="0" collapsed="false">
      <c r="A632" s="154"/>
      <c r="B632" s="145"/>
      <c r="C632" s="145"/>
      <c r="D632" s="145"/>
      <c r="E632" s="145"/>
      <c r="F632" s="145"/>
      <c r="G632" s="145"/>
      <c r="H632" s="190"/>
      <c r="I632" s="191"/>
      <c r="J632" s="192"/>
      <c r="K632" s="193"/>
      <c r="L632" s="193"/>
      <c r="M632" s="190"/>
      <c r="N632" s="145"/>
      <c r="O632" s="145"/>
      <c r="P632" s="145"/>
      <c r="Q632" s="145"/>
      <c r="R632" s="145"/>
      <c r="S632" s="145"/>
      <c r="T632" s="145"/>
      <c r="U632" s="145"/>
      <c r="V632" s="145"/>
      <c r="W632" s="145"/>
      <c r="X632" s="145"/>
      <c r="Y632" s="145"/>
      <c r="Z632" s="145"/>
    </row>
    <row r="633" customFormat="false" ht="13.5" hidden="false" customHeight="true" outlineLevel="0" collapsed="false">
      <c r="A633" s="154"/>
      <c r="B633" s="145"/>
      <c r="C633" s="145"/>
      <c r="D633" s="145"/>
      <c r="E633" s="145"/>
      <c r="F633" s="145"/>
      <c r="G633" s="145"/>
      <c r="H633" s="190"/>
      <c r="I633" s="191"/>
      <c r="J633" s="192"/>
      <c r="K633" s="193"/>
      <c r="L633" s="193"/>
      <c r="M633" s="190"/>
      <c r="N633" s="145"/>
      <c r="O633" s="145"/>
      <c r="P633" s="145"/>
      <c r="Q633" s="145"/>
      <c r="R633" s="145"/>
      <c r="S633" s="145"/>
      <c r="T633" s="145"/>
      <c r="U633" s="145"/>
      <c r="V633" s="145"/>
      <c r="W633" s="145"/>
      <c r="X633" s="145"/>
      <c r="Y633" s="145"/>
      <c r="Z633" s="145"/>
    </row>
    <row r="634" customFormat="false" ht="13.5" hidden="false" customHeight="true" outlineLevel="0" collapsed="false">
      <c r="A634" s="154"/>
      <c r="B634" s="145"/>
      <c r="C634" s="145"/>
      <c r="D634" s="145"/>
      <c r="E634" s="145"/>
      <c r="F634" s="145"/>
      <c r="G634" s="145"/>
      <c r="H634" s="190"/>
      <c r="I634" s="191"/>
      <c r="J634" s="192"/>
      <c r="K634" s="193"/>
      <c r="L634" s="193"/>
      <c r="M634" s="190"/>
      <c r="N634" s="145"/>
      <c r="O634" s="145"/>
      <c r="P634" s="145"/>
      <c r="Q634" s="145"/>
      <c r="R634" s="145"/>
      <c r="S634" s="145"/>
      <c r="T634" s="145"/>
      <c r="U634" s="145"/>
      <c r="V634" s="145"/>
      <c r="W634" s="145"/>
      <c r="X634" s="145"/>
      <c r="Y634" s="145"/>
      <c r="Z634" s="145"/>
    </row>
    <row r="635" customFormat="false" ht="13.5" hidden="false" customHeight="true" outlineLevel="0" collapsed="false">
      <c r="A635" s="154"/>
      <c r="B635" s="145"/>
      <c r="C635" s="145"/>
      <c r="D635" s="145"/>
      <c r="E635" s="145"/>
      <c r="F635" s="145"/>
      <c r="G635" s="145"/>
      <c r="H635" s="190"/>
      <c r="I635" s="191"/>
      <c r="J635" s="192"/>
      <c r="K635" s="193"/>
      <c r="L635" s="193"/>
      <c r="M635" s="190"/>
      <c r="N635" s="145"/>
      <c r="O635" s="145"/>
      <c r="P635" s="145"/>
      <c r="Q635" s="145"/>
      <c r="R635" s="145"/>
      <c r="S635" s="145"/>
      <c r="T635" s="145"/>
      <c r="U635" s="145"/>
      <c r="V635" s="145"/>
      <c r="W635" s="145"/>
      <c r="X635" s="145"/>
      <c r="Y635" s="145"/>
      <c r="Z635" s="145"/>
    </row>
    <row r="636" customFormat="false" ht="13.5" hidden="false" customHeight="true" outlineLevel="0" collapsed="false">
      <c r="A636" s="154"/>
      <c r="B636" s="145"/>
      <c r="C636" s="145"/>
      <c r="D636" s="145"/>
      <c r="E636" s="145"/>
      <c r="F636" s="145"/>
      <c r="G636" s="145"/>
      <c r="H636" s="190"/>
      <c r="I636" s="191"/>
      <c r="J636" s="192"/>
      <c r="K636" s="193"/>
      <c r="L636" s="193"/>
      <c r="M636" s="190"/>
      <c r="N636" s="145"/>
      <c r="O636" s="145"/>
      <c r="P636" s="145"/>
      <c r="Q636" s="145"/>
      <c r="R636" s="145"/>
      <c r="S636" s="145"/>
      <c r="T636" s="145"/>
      <c r="U636" s="145"/>
      <c r="V636" s="145"/>
      <c r="W636" s="145"/>
      <c r="X636" s="145"/>
      <c r="Y636" s="145"/>
      <c r="Z636" s="145"/>
    </row>
    <row r="637" customFormat="false" ht="13.5" hidden="false" customHeight="true" outlineLevel="0" collapsed="false">
      <c r="A637" s="154"/>
      <c r="B637" s="145"/>
      <c r="C637" s="145"/>
      <c r="D637" s="145"/>
      <c r="E637" s="145"/>
      <c r="F637" s="145"/>
      <c r="G637" s="145"/>
      <c r="H637" s="190"/>
      <c r="I637" s="191"/>
      <c r="J637" s="192"/>
      <c r="K637" s="193"/>
      <c r="L637" s="193"/>
      <c r="M637" s="190"/>
      <c r="N637" s="145"/>
      <c r="O637" s="145"/>
      <c r="P637" s="145"/>
      <c r="Q637" s="145"/>
      <c r="R637" s="145"/>
      <c r="S637" s="145"/>
      <c r="T637" s="145"/>
      <c r="U637" s="145"/>
      <c r="V637" s="145"/>
      <c r="W637" s="145"/>
      <c r="X637" s="145"/>
      <c r="Y637" s="145"/>
      <c r="Z637" s="145"/>
    </row>
    <row r="638" customFormat="false" ht="13.5" hidden="false" customHeight="true" outlineLevel="0" collapsed="false">
      <c r="A638" s="154"/>
      <c r="B638" s="145"/>
      <c r="C638" s="145"/>
      <c r="D638" s="145"/>
      <c r="E638" s="145"/>
      <c r="F638" s="145"/>
      <c r="G638" s="145"/>
      <c r="H638" s="190"/>
      <c r="I638" s="191"/>
      <c r="J638" s="192"/>
      <c r="K638" s="193"/>
      <c r="L638" s="193"/>
      <c r="M638" s="190"/>
      <c r="N638" s="145"/>
      <c r="O638" s="145"/>
      <c r="P638" s="145"/>
      <c r="Q638" s="145"/>
      <c r="R638" s="145"/>
      <c r="S638" s="145"/>
      <c r="T638" s="145"/>
      <c r="U638" s="145"/>
      <c r="V638" s="145"/>
      <c r="W638" s="145"/>
      <c r="X638" s="145"/>
      <c r="Y638" s="145"/>
      <c r="Z638" s="145"/>
    </row>
    <row r="639" customFormat="false" ht="13.5" hidden="false" customHeight="true" outlineLevel="0" collapsed="false">
      <c r="A639" s="154"/>
      <c r="B639" s="145"/>
      <c r="C639" s="145"/>
      <c r="D639" s="145"/>
      <c r="E639" s="145"/>
      <c r="F639" s="145"/>
      <c r="G639" s="145"/>
      <c r="H639" s="190"/>
      <c r="I639" s="191"/>
      <c r="J639" s="192"/>
      <c r="K639" s="193"/>
      <c r="L639" s="193"/>
      <c r="M639" s="190"/>
      <c r="N639" s="145"/>
      <c r="O639" s="145"/>
      <c r="P639" s="145"/>
      <c r="Q639" s="145"/>
      <c r="R639" s="145"/>
      <c r="S639" s="145"/>
      <c r="T639" s="145"/>
      <c r="U639" s="145"/>
      <c r="V639" s="145"/>
      <c r="W639" s="145"/>
      <c r="X639" s="145"/>
      <c r="Y639" s="145"/>
      <c r="Z639" s="145"/>
    </row>
    <row r="640" customFormat="false" ht="13.5" hidden="false" customHeight="true" outlineLevel="0" collapsed="false">
      <c r="A640" s="154"/>
      <c r="B640" s="145"/>
      <c r="C640" s="145"/>
      <c r="D640" s="145"/>
      <c r="E640" s="145"/>
      <c r="F640" s="145"/>
      <c r="G640" s="145"/>
      <c r="H640" s="190"/>
      <c r="I640" s="191"/>
      <c r="J640" s="192"/>
      <c r="K640" s="193"/>
      <c r="L640" s="193"/>
      <c r="M640" s="190"/>
      <c r="N640" s="145"/>
      <c r="O640" s="145"/>
      <c r="P640" s="145"/>
      <c r="Q640" s="145"/>
      <c r="R640" s="145"/>
      <c r="S640" s="145"/>
      <c r="T640" s="145"/>
      <c r="U640" s="145"/>
      <c r="V640" s="145"/>
      <c r="W640" s="145"/>
      <c r="X640" s="145"/>
      <c r="Y640" s="145"/>
      <c r="Z640" s="145"/>
    </row>
    <row r="641" customFormat="false" ht="13.5" hidden="false" customHeight="true" outlineLevel="0" collapsed="false">
      <c r="A641" s="154"/>
      <c r="B641" s="145"/>
      <c r="C641" s="145"/>
      <c r="D641" s="145"/>
      <c r="E641" s="145"/>
      <c r="F641" s="145"/>
      <c r="G641" s="145"/>
      <c r="H641" s="190"/>
      <c r="I641" s="191"/>
      <c r="J641" s="192"/>
      <c r="K641" s="193"/>
      <c r="L641" s="193"/>
      <c r="M641" s="190"/>
      <c r="N641" s="145"/>
      <c r="O641" s="145"/>
      <c r="P641" s="145"/>
      <c r="Q641" s="145"/>
      <c r="R641" s="145"/>
      <c r="S641" s="145"/>
      <c r="T641" s="145"/>
      <c r="U641" s="145"/>
      <c r="V641" s="145"/>
      <c r="W641" s="145"/>
      <c r="X641" s="145"/>
      <c r="Y641" s="145"/>
      <c r="Z641" s="145"/>
    </row>
    <row r="642" customFormat="false" ht="13.5" hidden="false" customHeight="true" outlineLevel="0" collapsed="false">
      <c r="A642" s="154"/>
      <c r="B642" s="145"/>
      <c r="C642" s="145"/>
      <c r="D642" s="145"/>
      <c r="E642" s="145"/>
      <c r="F642" s="145"/>
      <c r="G642" s="145"/>
      <c r="H642" s="190"/>
      <c r="I642" s="191"/>
      <c r="J642" s="192"/>
      <c r="K642" s="193"/>
      <c r="L642" s="193"/>
      <c r="M642" s="190"/>
      <c r="N642" s="145"/>
      <c r="O642" s="145"/>
      <c r="P642" s="145"/>
      <c r="Q642" s="145"/>
      <c r="R642" s="145"/>
      <c r="S642" s="145"/>
      <c r="T642" s="145"/>
      <c r="U642" s="145"/>
      <c r="V642" s="145"/>
      <c r="W642" s="145"/>
      <c r="X642" s="145"/>
      <c r="Y642" s="145"/>
      <c r="Z642" s="145"/>
    </row>
    <row r="643" customFormat="false" ht="13.5" hidden="false" customHeight="true" outlineLevel="0" collapsed="false">
      <c r="A643" s="154"/>
      <c r="B643" s="145"/>
      <c r="C643" s="145"/>
      <c r="D643" s="145"/>
      <c r="E643" s="145"/>
      <c r="F643" s="145"/>
      <c r="G643" s="145"/>
      <c r="H643" s="190"/>
      <c r="I643" s="191"/>
      <c r="J643" s="192"/>
      <c r="K643" s="193"/>
      <c r="L643" s="193"/>
      <c r="M643" s="190"/>
      <c r="N643" s="145"/>
      <c r="O643" s="145"/>
      <c r="P643" s="145"/>
      <c r="Q643" s="145"/>
      <c r="R643" s="145"/>
      <c r="S643" s="145"/>
      <c r="T643" s="145"/>
      <c r="U643" s="145"/>
      <c r="V643" s="145"/>
      <c r="W643" s="145"/>
      <c r="X643" s="145"/>
      <c r="Y643" s="145"/>
      <c r="Z643" s="145"/>
    </row>
    <row r="644" customFormat="false" ht="13.5" hidden="false" customHeight="true" outlineLevel="0" collapsed="false">
      <c r="A644" s="154"/>
      <c r="B644" s="145"/>
      <c r="C644" s="145"/>
      <c r="D644" s="145"/>
      <c r="E644" s="145"/>
      <c r="F644" s="145"/>
      <c r="G644" s="145"/>
      <c r="H644" s="190"/>
      <c r="I644" s="191"/>
      <c r="J644" s="192"/>
      <c r="K644" s="193"/>
      <c r="L644" s="193"/>
      <c r="M644" s="190"/>
      <c r="N644" s="145"/>
      <c r="O644" s="145"/>
      <c r="P644" s="145"/>
      <c r="Q644" s="145"/>
      <c r="R644" s="145"/>
      <c r="S644" s="145"/>
      <c r="T644" s="145"/>
      <c r="U644" s="145"/>
      <c r="V644" s="145"/>
      <c r="W644" s="145"/>
      <c r="X644" s="145"/>
      <c r="Y644" s="145"/>
      <c r="Z644" s="145"/>
    </row>
    <row r="645" customFormat="false" ht="13.5" hidden="false" customHeight="true" outlineLevel="0" collapsed="false">
      <c r="A645" s="154"/>
      <c r="B645" s="145"/>
      <c r="C645" s="145"/>
      <c r="D645" s="145"/>
      <c r="E645" s="145"/>
      <c r="F645" s="145"/>
      <c r="G645" s="145"/>
      <c r="H645" s="190"/>
      <c r="I645" s="191"/>
      <c r="J645" s="192"/>
      <c r="K645" s="193"/>
      <c r="L645" s="193"/>
      <c r="M645" s="190"/>
      <c r="N645" s="145"/>
      <c r="O645" s="145"/>
      <c r="P645" s="145"/>
      <c r="Q645" s="145"/>
      <c r="R645" s="145"/>
      <c r="S645" s="145"/>
      <c r="T645" s="145"/>
      <c r="U645" s="145"/>
      <c r="V645" s="145"/>
      <c r="W645" s="145"/>
      <c r="X645" s="145"/>
      <c r="Y645" s="145"/>
      <c r="Z645" s="145"/>
    </row>
    <row r="646" customFormat="false" ht="13.5" hidden="false" customHeight="true" outlineLevel="0" collapsed="false">
      <c r="A646" s="154"/>
      <c r="B646" s="145"/>
      <c r="C646" s="145"/>
      <c r="D646" s="145"/>
      <c r="E646" s="145"/>
      <c r="F646" s="145"/>
      <c r="G646" s="145"/>
      <c r="H646" s="190"/>
      <c r="I646" s="191"/>
      <c r="J646" s="192"/>
      <c r="K646" s="193"/>
      <c r="L646" s="193"/>
      <c r="M646" s="190"/>
      <c r="N646" s="145"/>
      <c r="O646" s="145"/>
      <c r="P646" s="145"/>
      <c r="Q646" s="145"/>
      <c r="R646" s="145"/>
      <c r="S646" s="145"/>
      <c r="T646" s="145"/>
      <c r="U646" s="145"/>
      <c r="V646" s="145"/>
      <c r="W646" s="145"/>
      <c r="X646" s="145"/>
      <c r="Y646" s="145"/>
      <c r="Z646" s="145"/>
    </row>
    <row r="647" customFormat="false" ht="13.5" hidden="false" customHeight="true" outlineLevel="0" collapsed="false">
      <c r="A647" s="154"/>
      <c r="B647" s="145"/>
      <c r="C647" s="145"/>
      <c r="D647" s="145"/>
      <c r="E647" s="145"/>
      <c r="F647" s="145"/>
      <c r="G647" s="145"/>
      <c r="H647" s="190"/>
      <c r="I647" s="191"/>
      <c r="J647" s="192"/>
      <c r="K647" s="193"/>
      <c r="L647" s="193"/>
      <c r="M647" s="190"/>
      <c r="N647" s="145"/>
      <c r="O647" s="145"/>
      <c r="P647" s="145"/>
      <c r="Q647" s="145"/>
      <c r="R647" s="145"/>
      <c r="S647" s="145"/>
      <c r="T647" s="145"/>
      <c r="U647" s="145"/>
      <c r="V647" s="145"/>
      <c r="W647" s="145"/>
      <c r="X647" s="145"/>
      <c r="Y647" s="145"/>
      <c r="Z647" s="145"/>
    </row>
    <row r="648" customFormat="false" ht="13.5" hidden="false" customHeight="true" outlineLevel="0" collapsed="false">
      <c r="A648" s="154"/>
      <c r="B648" s="145"/>
      <c r="C648" s="145"/>
      <c r="D648" s="145"/>
      <c r="E648" s="145"/>
      <c r="F648" s="145"/>
      <c r="G648" s="145"/>
      <c r="H648" s="190"/>
      <c r="I648" s="191"/>
      <c r="J648" s="192"/>
      <c r="K648" s="193"/>
      <c r="L648" s="193"/>
      <c r="M648" s="190"/>
      <c r="N648" s="145"/>
      <c r="O648" s="145"/>
      <c r="P648" s="145"/>
      <c r="Q648" s="145"/>
      <c r="R648" s="145"/>
      <c r="S648" s="145"/>
      <c r="T648" s="145"/>
      <c r="U648" s="145"/>
      <c r="V648" s="145"/>
      <c r="W648" s="145"/>
      <c r="X648" s="145"/>
      <c r="Y648" s="145"/>
      <c r="Z648" s="145"/>
    </row>
    <row r="649" customFormat="false" ht="13.5" hidden="false" customHeight="true" outlineLevel="0" collapsed="false">
      <c r="A649" s="154"/>
      <c r="B649" s="145"/>
      <c r="C649" s="145"/>
      <c r="D649" s="145"/>
      <c r="E649" s="145"/>
      <c r="F649" s="145"/>
      <c r="G649" s="145"/>
      <c r="H649" s="190"/>
      <c r="I649" s="191"/>
      <c r="J649" s="192"/>
      <c r="K649" s="193"/>
      <c r="L649" s="193"/>
      <c r="M649" s="190"/>
      <c r="N649" s="145"/>
      <c r="O649" s="145"/>
      <c r="P649" s="145"/>
      <c r="Q649" s="145"/>
      <c r="R649" s="145"/>
      <c r="S649" s="145"/>
      <c r="T649" s="145"/>
      <c r="U649" s="145"/>
      <c r="V649" s="145"/>
      <c r="W649" s="145"/>
      <c r="X649" s="145"/>
      <c r="Y649" s="145"/>
      <c r="Z649" s="145"/>
    </row>
    <row r="650" customFormat="false" ht="13.5" hidden="false" customHeight="true" outlineLevel="0" collapsed="false">
      <c r="A650" s="154"/>
      <c r="B650" s="145"/>
      <c r="C650" s="145"/>
      <c r="D650" s="145"/>
      <c r="E650" s="145"/>
      <c r="F650" s="145"/>
      <c r="G650" s="145"/>
      <c r="H650" s="190"/>
      <c r="I650" s="191"/>
      <c r="J650" s="192"/>
      <c r="K650" s="193"/>
      <c r="L650" s="193"/>
      <c r="M650" s="190"/>
      <c r="N650" s="145"/>
      <c r="O650" s="145"/>
      <c r="P650" s="145"/>
      <c r="Q650" s="145"/>
      <c r="R650" s="145"/>
      <c r="S650" s="145"/>
      <c r="T650" s="145"/>
      <c r="U650" s="145"/>
      <c r="V650" s="145"/>
      <c r="W650" s="145"/>
      <c r="X650" s="145"/>
      <c r="Y650" s="145"/>
      <c r="Z650" s="145"/>
    </row>
    <row r="651" customFormat="false" ht="13.5" hidden="false" customHeight="true" outlineLevel="0" collapsed="false">
      <c r="A651" s="154"/>
      <c r="B651" s="145"/>
      <c r="C651" s="145"/>
      <c r="D651" s="145"/>
      <c r="E651" s="145"/>
      <c r="F651" s="145"/>
      <c r="G651" s="145"/>
      <c r="H651" s="190"/>
      <c r="I651" s="191"/>
      <c r="J651" s="192"/>
      <c r="K651" s="193"/>
      <c r="L651" s="193"/>
      <c r="M651" s="190"/>
      <c r="N651" s="145"/>
      <c r="O651" s="145"/>
      <c r="P651" s="145"/>
      <c r="Q651" s="145"/>
      <c r="R651" s="145"/>
      <c r="S651" s="145"/>
      <c r="T651" s="145"/>
      <c r="U651" s="145"/>
      <c r="V651" s="145"/>
      <c r="W651" s="145"/>
      <c r="X651" s="145"/>
      <c r="Y651" s="145"/>
      <c r="Z651" s="145"/>
    </row>
    <row r="652" customFormat="false" ht="13.5" hidden="false" customHeight="true" outlineLevel="0" collapsed="false">
      <c r="A652" s="154"/>
      <c r="B652" s="145"/>
      <c r="C652" s="145"/>
      <c r="D652" s="145"/>
      <c r="E652" s="145"/>
      <c r="F652" s="145"/>
      <c r="G652" s="145"/>
      <c r="H652" s="190"/>
      <c r="I652" s="191"/>
      <c r="J652" s="192"/>
      <c r="K652" s="193"/>
      <c r="L652" s="193"/>
      <c r="M652" s="190"/>
      <c r="N652" s="145"/>
      <c r="O652" s="145"/>
      <c r="P652" s="145"/>
      <c r="Q652" s="145"/>
      <c r="R652" s="145"/>
      <c r="S652" s="145"/>
      <c r="T652" s="145"/>
      <c r="U652" s="145"/>
      <c r="V652" s="145"/>
      <c r="W652" s="145"/>
      <c r="X652" s="145"/>
      <c r="Y652" s="145"/>
      <c r="Z652" s="145"/>
    </row>
    <row r="653" customFormat="false" ht="13.5" hidden="false" customHeight="true" outlineLevel="0" collapsed="false">
      <c r="A653" s="154"/>
      <c r="B653" s="145"/>
      <c r="C653" s="145"/>
      <c r="D653" s="145"/>
      <c r="E653" s="145"/>
      <c r="F653" s="145"/>
      <c r="G653" s="145"/>
      <c r="H653" s="190"/>
      <c r="I653" s="191"/>
      <c r="J653" s="192"/>
      <c r="K653" s="193"/>
      <c r="L653" s="193"/>
      <c r="M653" s="190"/>
      <c r="N653" s="145"/>
      <c r="O653" s="145"/>
      <c r="P653" s="145"/>
      <c r="Q653" s="145"/>
      <c r="R653" s="145"/>
      <c r="S653" s="145"/>
      <c r="T653" s="145"/>
      <c r="U653" s="145"/>
      <c r="V653" s="145"/>
      <c r="W653" s="145"/>
      <c r="X653" s="145"/>
      <c r="Y653" s="145"/>
      <c r="Z653" s="145"/>
    </row>
    <row r="654" customFormat="false" ht="13.5" hidden="false" customHeight="true" outlineLevel="0" collapsed="false">
      <c r="A654" s="154"/>
      <c r="B654" s="145"/>
      <c r="C654" s="145"/>
      <c r="D654" s="145"/>
      <c r="E654" s="145"/>
      <c r="F654" s="145"/>
      <c r="G654" s="145"/>
      <c r="H654" s="190"/>
      <c r="I654" s="191"/>
      <c r="J654" s="192"/>
      <c r="K654" s="193"/>
      <c r="L654" s="193"/>
      <c r="M654" s="190"/>
      <c r="N654" s="145"/>
      <c r="O654" s="145"/>
      <c r="P654" s="145"/>
      <c r="Q654" s="145"/>
      <c r="R654" s="145"/>
      <c r="S654" s="145"/>
      <c r="T654" s="145"/>
      <c r="U654" s="145"/>
      <c r="V654" s="145"/>
      <c r="W654" s="145"/>
      <c r="X654" s="145"/>
      <c r="Y654" s="145"/>
      <c r="Z654" s="145"/>
    </row>
    <row r="655" customFormat="false" ht="13.5" hidden="false" customHeight="true" outlineLevel="0" collapsed="false">
      <c r="A655" s="154"/>
      <c r="B655" s="145"/>
      <c r="C655" s="145"/>
      <c r="D655" s="145"/>
      <c r="E655" s="145"/>
      <c r="F655" s="145"/>
      <c r="G655" s="145"/>
      <c r="H655" s="190"/>
      <c r="I655" s="191"/>
      <c r="J655" s="192"/>
      <c r="K655" s="193"/>
      <c r="L655" s="193"/>
      <c r="M655" s="190"/>
      <c r="N655" s="145"/>
      <c r="O655" s="145"/>
      <c r="P655" s="145"/>
      <c r="Q655" s="145"/>
      <c r="R655" s="145"/>
      <c r="S655" s="145"/>
      <c r="T655" s="145"/>
      <c r="U655" s="145"/>
      <c r="V655" s="145"/>
      <c r="W655" s="145"/>
      <c r="X655" s="145"/>
      <c r="Y655" s="145"/>
      <c r="Z655" s="145"/>
    </row>
    <row r="656" customFormat="false" ht="13.5" hidden="false" customHeight="true" outlineLevel="0" collapsed="false">
      <c r="A656" s="154"/>
      <c r="B656" s="145"/>
      <c r="C656" s="145"/>
      <c r="D656" s="145"/>
      <c r="E656" s="145"/>
      <c r="F656" s="145"/>
      <c r="G656" s="145"/>
      <c r="H656" s="190"/>
      <c r="I656" s="191"/>
      <c r="J656" s="192"/>
      <c r="K656" s="193"/>
      <c r="L656" s="193"/>
      <c r="M656" s="190"/>
      <c r="N656" s="145"/>
      <c r="O656" s="145"/>
      <c r="P656" s="145"/>
      <c r="Q656" s="145"/>
      <c r="R656" s="145"/>
      <c r="S656" s="145"/>
      <c r="T656" s="145"/>
      <c r="U656" s="145"/>
      <c r="V656" s="145"/>
      <c r="W656" s="145"/>
      <c r="X656" s="145"/>
      <c r="Y656" s="145"/>
      <c r="Z656" s="145"/>
    </row>
    <row r="657" customFormat="false" ht="13.5" hidden="false" customHeight="true" outlineLevel="0" collapsed="false">
      <c r="A657" s="154"/>
      <c r="B657" s="145"/>
      <c r="C657" s="145"/>
      <c r="D657" s="145"/>
      <c r="E657" s="145"/>
      <c r="F657" s="145"/>
      <c r="G657" s="145"/>
      <c r="H657" s="190"/>
      <c r="I657" s="191"/>
      <c r="J657" s="192"/>
      <c r="K657" s="193"/>
      <c r="L657" s="193"/>
      <c r="M657" s="190"/>
      <c r="N657" s="145"/>
      <c r="O657" s="145"/>
      <c r="P657" s="145"/>
      <c r="Q657" s="145"/>
      <c r="R657" s="145"/>
      <c r="S657" s="145"/>
      <c r="T657" s="145"/>
      <c r="U657" s="145"/>
      <c r="V657" s="145"/>
      <c r="W657" s="145"/>
      <c r="X657" s="145"/>
      <c r="Y657" s="145"/>
      <c r="Z657" s="145"/>
    </row>
    <row r="658" customFormat="false" ht="13.5" hidden="false" customHeight="true" outlineLevel="0" collapsed="false">
      <c r="A658" s="154"/>
      <c r="B658" s="145"/>
      <c r="C658" s="145"/>
      <c r="D658" s="145"/>
      <c r="E658" s="145"/>
      <c r="F658" s="145"/>
      <c r="G658" s="145"/>
      <c r="H658" s="190"/>
      <c r="I658" s="191"/>
      <c r="J658" s="192"/>
      <c r="K658" s="193"/>
      <c r="L658" s="193"/>
      <c r="M658" s="190"/>
      <c r="N658" s="145"/>
      <c r="O658" s="145"/>
      <c r="P658" s="145"/>
      <c r="Q658" s="145"/>
      <c r="R658" s="145"/>
      <c r="S658" s="145"/>
      <c r="T658" s="145"/>
      <c r="U658" s="145"/>
      <c r="V658" s="145"/>
      <c r="W658" s="145"/>
      <c r="X658" s="145"/>
      <c r="Y658" s="145"/>
      <c r="Z658" s="145"/>
    </row>
    <row r="659" customFormat="false" ht="13.5" hidden="false" customHeight="true" outlineLevel="0" collapsed="false">
      <c r="A659" s="154"/>
      <c r="B659" s="145"/>
      <c r="C659" s="145"/>
      <c r="D659" s="145"/>
      <c r="E659" s="145"/>
      <c r="F659" s="145"/>
      <c r="G659" s="145"/>
      <c r="H659" s="190"/>
      <c r="I659" s="191"/>
      <c r="J659" s="192"/>
      <c r="K659" s="193"/>
      <c r="L659" s="193"/>
      <c r="M659" s="190"/>
      <c r="N659" s="145"/>
      <c r="O659" s="145"/>
      <c r="P659" s="145"/>
      <c r="Q659" s="145"/>
      <c r="R659" s="145"/>
      <c r="S659" s="145"/>
      <c r="T659" s="145"/>
      <c r="U659" s="145"/>
      <c r="V659" s="145"/>
      <c r="W659" s="145"/>
      <c r="X659" s="145"/>
      <c r="Y659" s="145"/>
      <c r="Z659" s="145"/>
    </row>
    <row r="660" customFormat="false" ht="13.5" hidden="false" customHeight="true" outlineLevel="0" collapsed="false">
      <c r="A660" s="154"/>
      <c r="B660" s="145"/>
      <c r="C660" s="145"/>
      <c r="D660" s="145"/>
      <c r="E660" s="145"/>
      <c r="F660" s="145"/>
      <c r="G660" s="145"/>
      <c r="H660" s="190"/>
      <c r="I660" s="191"/>
      <c r="J660" s="192"/>
      <c r="K660" s="193"/>
      <c r="L660" s="193"/>
      <c r="M660" s="190"/>
      <c r="N660" s="145"/>
      <c r="O660" s="145"/>
      <c r="P660" s="145"/>
      <c r="Q660" s="145"/>
      <c r="R660" s="145"/>
      <c r="S660" s="145"/>
      <c r="T660" s="145"/>
      <c r="U660" s="145"/>
      <c r="V660" s="145"/>
      <c r="W660" s="145"/>
      <c r="X660" s="145"/>
      <c r="Y660" s="145"/>
      <c r="Z660" s="145"/>
    </row>
    <row r="661" customFormat="false" ht="13.5" hidden="false" customHeight="true" outlineLevel="0" collapsed="false">
      <c r="A661" s="154"/>
      <c r="B661" s="145"/>
      <c r="C661" s="145"/>
      <c r="D661" s="145"/>
      <c r="E661" s="145"/>
      <c r="F661" s="145"/>
      <c r="G661" s="145"/>
      <c r="H661" s="190"/>
      <c r="I661" s="191"/>
      <c r="J661" s="192"/>
      <c r="K661" s="193"/>
      <c r="L661" s="193"/>
      <c r="M661" s="190"/>
      <c r="N661" s="145"/>
      <c r="O661" s="145"/>
      <c r="P661" s="145"/>
      <c r="Q661" s="145"/>
      <c r="R661" s="145"/>
      <c r="S661" s="145"/>
      <c r="T661" s="145"/>
      <c r="U661" s="145"/>
      <c r="V661" s="145"/>
      <c r="W661" s="145"/>
      <c r="X661" s="145"/>
      <c r="Y661" s="145"/>
      <c r="Z661" s="145"/>
    </row>
    <row r="662" customFormat="false" ht="13.5" hidden="false" customHeight="true" outlineLevel="0" collapsed="false">
      <c r="A662" s="154"/>
      <c r="B662" s="145"/>
      <c r="C662" s="145"/>
      <c r="D662" s="145"/>
      <c r="E662" s="145"/>
      <c r="F662" s="145"/>
      <c r="G662" s="145"/>
      <c r="H662" s="190"/>
      <c r="I662" s="191"/>
      <c r="J662" s="192"/>
      <c r="K662" s="193"/>
      <c r="L662" s="193"/>
      <c r="M662" s="190"/>
      <c r="N662" s="145"/>
      <c r="O662" s="145"/>
      <c r="P662" s="145"/>
      <c r="Q662" s="145"/>
      <c r="R662" s="145"/>
      <c r="S662" s="145"/>
      <c r="T662" s="145"/>
      <c r="U662" s="145"/>
      <c r="V662" s="145"/>
      <c r="W662" s="145"/>
      <c r="X662" s="145"/>
      <c r="Y662" s="145"/>
      <c r="Z662" s="145"/>
    </row>
    <row r="663" customFormat="false" ht="13.5" hidden="false" customHeight="true" outlineLevel="0" collapsed="false">
      <c r="A663" s="154"/>
      <c r="B663" s="145"/>
      <c r="C663" s="145"/>
      <c r="D663" s="145"/>
      <c r="E663" s="145"/>
      <c r="F663" s="145"/>
      <c r="G663" s="145"/>
      <c r="H663" s="190"/>
      <c r="I663" s="191"/>
      <c r="J663" s="192"/>
      <c r="K663" s="193"/>
      <c r="L663" s="193"/>
      <c r="M663" s="190"/>
      <c r="N663" s="145"/>
      <c r="O663" s="145"/>
      <c r="P663" s="145"/>
      <c r="Q663" s="145"/>
      <c r="R663" s="145"/>
      <c r="S663" s="145"/>
      <c r="T663" s="145"/>
      <c r="U663" s="145"/>
      <c r="V663" s="145"/>
      <c r="W663" s="145"/>
      <c r="X663" s="145"/>
      <c r="Y663" s="145"/>
      <c r="Z663" s="145"/>
    </row>
    <row r="664" customFormat="false" ht="13.5" hidden="false" customHeight="true" outlineLevel="0" collapsed="false">
      <c r="A664" s="154"/>
      <c r="B664" s="145"/>
      <c r="C664" s="145"/>
      <c r="D664" s="145"/>
      <c r="E664" s="145"/>
      <c r="F664" s="145"/>
      <c r="G664" s="145"/>
      <c r="H664" s="190"/>
      <c r="I664" s="191"/>
      <c r="J664" s="192"/>
      <c r="K664" s="193"/>
      <c r="L664" s="193"/>
      <c r="M664" s="190"/>
      <c r="N664" s="145"/>
      <c r="O664" s="145"/>
      <c r="P664" s="145"/>
      <c r="Q664" s="145"/>
      <c r="R664" s="145"/>
      <c r="S664" s="145"/>
      <c r="T664" s="145"/>
      <c r="U664" s="145"/>
      <c r="V664" s="145"/>
      <c r="W664" s="145"/>
      <c r="X664" s="145"/>
      <c r="Y664" s="145"/>
      <c r="Z664" s="145"/>
    </row>
    <row r="665" customFormat="false" ht="13.5" hidden="false" customHeight="true" outlineLevel="0" collapsed="false">
      <c r="A665" s="154"/>
      <c r="B665" s="145"/>
      <c r="C665" s="145"/>
      <c r="D665" s="145"/>
      <c r="E665" s="145"/>
      <c r="F665" s="145"/>
      <c r="G665" s="145"/>
      <c r="H665" s="190"/>
      <c r="I665" s="191"/>
      <c r="J665" s="192"/>
      <c r="K665" s="193"/>
      <c r="L665" s="193"/>
      <c r="M665" s="190"/>
      <c r="N665" s="145"/>
      <c r="O665" s="145"/>
      <c r="P665" s="145"/>
      <c r="Q665" s="145"/>
      <c r="R665" s="145"/>
      <c r="S665" s="145"/>
      <c r="T665" s="145"/>
      <c r="U665" s="145"/>
      <c r="V665" s="145"/>
      <c r="W665" s="145"/>
      <c r="X665" s="145"/>
      <c r="Y665" s="145"/>
      <c r="Z665" s="145"/>
    </row>
    <row r="666" customFormat="false" ht="13.5" hidden="false" customHeight="true" outlineLevel="0" collapsed="false">
      <c r="A666" s="154"/>
      <c r="B666" s="145"/>
      <c r="C666" s="145"/>
      <c r="D666" s="145"/>
      <c r="E666" s="145"/>
      <c r="F666" s="145"/>
      <c r="G666" s="145"/>
      <c r="H666" s="190"/>
      <c r="I666" s="191"/>
      <c r="J666" s="192"/>
      <c r="K666" s="193"/>
      <c r="L666" s="193"/>
      <c r="M666" s="190"/>
      <c r="N666" s="145"/>
      <c r="O666" s="145"/>
      <c r="P666" s="145"/>
      <c r="Q666" s="145"/>
      <c r="R666" s="145"/>
      <c r="S666" s="145"/>
      <c r="T666" s="145"/>
      <c r="U666" s="145"/>
      <c r="V666" s="145"/>
      <c r="W666" s="145"/>
      <c r="X666" s="145"/>
      <c r="Y666" s="145"/>
      <c r="Z666" s="145"/>
    </row>
    <row r="667" customFormat="false" ht="13.5" hidden="false" customHeight="true" outlineLevel="0" collapsed="false">
      <c r="A667" s="154"/>
      <c r="B667" s="145"/>
      <c r="C667" s="145"/>
      <c r="D667" s="145"/>
      <c r="E667" s="145"/>
      <c r="F667" s="145"/>
      <c r="G667" s="145"/>
      <c r="H667" s="190"/>
      <c r="I667" s="191"/>
      <c r="J667" s="192"/>
      <c r="K667" s="193"/>
      <c r="L667" s="193"/>
      <c r="M667" s="190"/>
      <c r="N667" s="145"/>
      <c r="O667" s="145"/>
      <c r="P667" s="145"/>
      <c r="Q667" s="145"/>
      <c r="R667" s="145"/>
      <c r="S667" s="145"/>
      <c r="T667" s="145"/>
      <c r="U667" s="145"/>
      <c r="V667" s="145"/>
      <c r="W667" s="145"/>
      <c r="X667" s="145"/>
      <c r="Y667" s="145"/>
      <c r="Z667" s="145"/>
    </row>
    <row r="668" customFormat="false" ht="13.5" hidden="false" customHeight="true" outlineLevel="0" collapsed="false">
      <c r="A668" s="154"/>
      <c r="B668" s="145"/>
      <c r="C668" s="145"/>
      <c r="D668" s="145"/>
      <c r="E668" s="145"/>
      <c r="F668" s="145"/>
      <c r="G668" s="145"/>
      <c r="H668" s="190"/>
      <c r="I668" s="191"/>
      <c r="J668" s="192"/>
      <c r="K668" s="193"/>
      <c r="L668" s="193"/>
      <c r="M668" s="190"/>
      <c r="N668" s="145"/>
      <c r="O668" s="145"/>
      <c r="P668" s="145"/>
      <c r="Q668" s="145"/>
      <c r="R668" s="145"/>
      <c r="S668" s="145"/>
      <c r="T668" s="145"/>
      <c r="U668" s="145"/>
      <c r="V668" s="145"/>
      <c r="W668" s="145"/>
      <c r="X668" s="145"/>
      <c r="Y668" s="145"/>
      <c r="Z668" s="145"/>
    </row>
    <row r="669" customFormat="false" ht="13.5" hidden="false" customHeight="true" outlineLevel="0" collapsed="false">
      <c r="A669" s="154"/>
      <c r="B669" s="145"/>
      <c r="C669" s="145"/>
      <c r="D669" s="145"/>
      <c r="E669" s="145"/>
      <c r="F669" s="145"/>
      <c r="G669" s="145"/>
      <c r="H669" s="190"/>
      <c r="I669" s="191"/>
      <c r="J669" s="192"/>
      <c r="K669" s="193"/>
      <c r="L669" s="193"/>
      <c r="M669" s="190"/>
      <c r="N669" s="145"/>
      <c r="O669" s="145"/>
      <c r="P669" s="145"/>
      <c r="Q669" s="145"/>
      <c r="R669" s="145"/>
      <c r="S669" s="145"/>
      <c r="T669" s="145"/>
      <c r="U669" s="145"/>
      <c r="V669" s="145"/>
      <c r="W669" s="145"/>
      <c r="X669" s="145"/>
      <c r="Y669" s="145"/>
      <c r="Z669" s="145"/>
    </row>
    <row r="670" customFormat="false" ht="13.5" hidden="false" customHeight="true" outlineLevel="0" collapsed="false">
      <c r="A670" s="154"/>
      <c r="B670" s="145"/>
      <c r="C670" s="145"/>
      <c r="D670" s="145"/>
      <c r="E670" s="145"/>
      <c r="F670" s="145"/>
      <c r="G670" s="145"/>
      <c r="H670" s="190"/>
      <c r="I670" s="191"/>
      <c r="J670" s="192"/>
      <c r="K670" s="193"/>
      <c r="L670" s="193"/>
      <c r="M670" s="190"/>
      <c r="N670" s="145"/>
      <c r="O670" s="145"/>
      <c r="P670" s="145"/>
      <c r="Q670" s="145"/>
      <c r="R670" s="145"/>
      <c r="S670" s="145"/>
      <c r="T670" s="145"/>
      <c r="U670" s="145"/>
      <c r="V670" s="145"/>
      <c r="W670" s="145"/>
      <c r="X670" s="145"/>
      <c r="Y670" s="145"/>
      <c r="Z670" s="145"/>
    </row>
    <row r="671" customFormat="false" ht="13.5" hidden="false" customHeight="true" outlineLevel="0" collapsed="false">
      <c r="A671" s="154"/>
      <c r="B671" s="145"/>
      <c r="C671" s="145"/>
      <c r="D671" s="145"/>
      <c r="E671" s="145"/>
      <c r="F671" s="145"/>
      <c r="G671" s="145"/>
      <c r="H671" s="190"/>
      <c r="I671" s="191"/>
      <c r="J671" s="192"/>
      <c r="K671" s="193"/>
      <c r="L671" s="193"/>
      <c r="M671" s="190"/>
      <c r="N671" s="145"/>
      <c r="O671" s="145"/>
      <c r="P671" s="145"/>
      <c r="Q671" s="145"/>
      <c r="R671" s="145"/>
      <c r="S671" s="145"/>
      <c r="T671" s="145"/>
      <c r="U671" s="145"/>
      <c r="V671" s="145"/>
      <c r="W671" s="145"/>
      <c r="X671" s="145"/>
      <c r="Y671" s="145"/>
      <c r="Z671" s="145"/>
    </row>
    <row r="672" customFormat="false" ht="13.5" hidden="false" customHeight="true" outlineLevel="0" collapsed="false">
      <c r="A672" s="154"/>
      <c r="B672" s="145"/>
      <c r="C672" s="145"/>
      <c r="D672" s="145"/>
      <c r="E672" s="145"/>
      <c r="F672" s="145"/>
      <c r="G672" s="145"/>
      <c r="H672" s="190"/>
      <c r="I672" s="191"/>
      <c r="J672" s="192"/>
      <c r="K672" s="193"/>
      <c r="L672" s="193"/>
      <c r="M672" s="190"/>
      <c r="N672" s="145"/>
      <c r="O672" s="145"/>
      <c r="P672" s="145"/>
      <c r="Q672" s="145"/>
      <c r="R672" s="145"/>
      <c r="S672" s="145"/>
      <c r="T672" s="145"/>
      <c r="U672" s="145"/>
      <c r="V672" s="145"/>
      <c r="W672" s="145"/>
      <c r="X672" s="145"/>
      <c r="Y672" s="145"/>
      <c r="Z672" s="145"/>
    </row>
    <row r="673" customFormat="false" ht="13.5" hidden="false" customHeight="true" outlineLevel="0" collapsed="false">
      <c r="A673" s="154"/>
      <c r="B673" s="145"/>
      <c r="C673" s="145"/>
      <c r="D673" s="145"/>
      <c r="E673" s="145"/>
      <c r="F673" s="145"/>
      <c r="G673" s="145"/>
      <c r="H673" s="190"/>
      <c r="I673" s="191"/>
      <c r="J673" s="192"/>
      <c r="K673" s="193"/>
      <c r="L673" s="193"/>
      <c r="M673" s="190"/>
      <c r="N673" s="145"/>
      <c r="O673" s="145"/>
      <c r="P673" s="145"/>
      <c r="Q673" s="145"/>
      <c r="R673" s="145"/>
      <c r="S673" s="145"/>
      <c r="T673" s="145"/>
      <c r="U673" s="145"/>
      <c r="V673" s="145"/>
      <c r="W673" s="145"/>
      <c r="X673" s="145"/>
      <c r="Y673" s="145"/>
      <c r="Z673" s="145"/>
    </row>
    <row r="674" customFormat="false" ht="13.5" hidden="false" customHeight="true" outlineLevel="0" collapsed="false">
      <c r="A674" s="154"/>
      <c r="B674" s="145"/>
      <c r="C674" s="145"/>
      <c r="D674" s="145"/>
      <c r="E674" s="145"/>
      <c r="F674" s="145"/>
      <c r="G674" s="145"/>
      <c r="H674" s="190"/>
      <c r="I674" s="191"/>
      <c r="J674" s="192"/>
      <c r="K674" s="193"/>
      <c r="L674" s="193"/>
      <c r="M674" s="190"/>
      <c r="N674" s="145"/>
      <c r="O674" s="145"/>
      <c r="P674" s="145"/>
      <c r="Q674" s="145"/>
      <c r="R674" s="145"/>
      <c r="S674" s="145"/>
      <c r="T674" s="145"/>
      <c r="U674" s="145"/>
      <c r="V674" s="145"/>
      <c r="W674" s="145"/>
      <c r="X674" s="145"/>
      <c r="Y674" s="145"/>
      <c r="Z674" s="145"/>
    </row>
    <row r="675" customFormat="false" ht="13.5" hidden="false" customHeight="true" outlineLevel="0" collapsed="false">
      <c r="A675" s="154"/>
      <c r="B675" s="145"/>
      <c r="C675" s="145"/>
      <c r="D675" s="145"/>
      <c r="E675" s="145"/>
      <c r="F675" s="145"/>
      <c r="G675" s="145"/>
      <c r="H675" s="190"/>
      <c r="I675" s="191"/>
      <c r="J675" s="192"/>
      <c r="K675" s="193"/>
      <c r="L675" s="193"/>
      <c r="M675" s="190"/>
      <c r="N675" s="145"/>
      <c r="O675" s="145"/>
      <c r="P675" s="145"/>
      <c r="Q675" s="145"/>
      <c r="R675" s="145"/>
      <c r="S675" s="145"/>
      <c r="T675" s="145"/>
      <c r="U675" s="145"/>
      <c r="V675" s="145"/>
      <c r="W675" s="145"/>
      <c r="X675" s="145"/>
      <c r="Y675" s="145"/>
      <c r="Z675" s="145"/>
    </row>
    <row r="676" customFormat="false" ht="13.5" hidden="false" customHeight="true" outlineLevel="0" collapsed="false">
      <c r="A676" s="154"/>
      <c r="B676" s="145"/>
      <c r="C676" s="145"/>
      <c r="D676" s="145"/>
      <c r="E676" s="145"/>
      <c r="F676" s="145"/>
      <c r="G676" s="145"/>
      <c r="H676" s="190"/>
      <c r="I676" s="191"/>
      <c r="J676" s="192"/>
      <c r="K676" s="193"/>
      <c r="L676" s="193"/>
      <c r="M676" s="190"/>
      <c r="N676" s="145"/>
      <c r="O676" s="145"/>
      <c r="P676" s="145"/>
      <c r="Q676" s="145"/>
      <c r="R676" s="145"/>
      <c r="S676" s="145"/>
      <c r="T676" s="145"/>
      <c r="U676" s="145"/>
      <c r="V676" s="145"/>
      <c r="W676" s="145"/>
      <c r="X676" s="145"/>
      <c r="Y676" s="145"/>
      <c r="Z676" s="145"/>
    </row>
    <row r="677" customFormat="false" ht="13.5" hidden="false" customHeight="true" outlineLevel="0" collapsed="false">
      <c r="A677" s="154"/>
      <c r="B677" s="145"/>
      <c r="C677" s="145"/>
      <c r="D677" s="145"/>
      <c r="E677" s="145"/>
      <c r="F677" s="145"/>
      <c r="G677" s="145"/>
      <c r="H677" s="190"/>
      <c r="I677" s="191"/>
      <c r="J677" s="192"/>
      <c r="K677" s="193"/>
      <c r="L677" s="193"/>
      <c r="M677" s="190"/>
      <c r="N677" s="145"/>
      <c r="O677" s="145"/>
      <c r="P677" s="145"/>
      <c r="Q677" s="145"/>
      <c r="R677" s="145"/>
      <c r="S677" s="145"/>
      <c r="T677" s="145"/>
      <c r="U677" s="145"/>
      <c r="V677" s="145"/>
      <c r="W677" s="145"/>
      <c r="X677" s="145"/>
      <c r="Y677" s="145"/>
      <c r="Z677" s="145"/>
    </row>
    <row r="678" customFormat="false" ht="13.5" hidden="false" customHeight="true" outlineLevel="0" collapsed="false">
      <c r="A678" s="154"/>
      <c r="B678" s="145"/>
      <c r="C678" s="145"/>
      <c r="D678" s="145"/>
      <c r="E678" s="145"/>
      <c r="F678" s="145"/>
      <c r="G678" s="145"/>
      <c r="H678" s="190"/>
      <c r="I678" s="191"/>
      <c r="J678" s="192"/>
      <c r="K678" s="193"/>
      <c r="L678" s="193"/>
      <c r="M678" s="190"/>
      <c r="N678" s="145"/>
      <c r="O678" s="145"/>
      <c r="P678" s="145"/>
      <c r="Q678" s="145"/>
      <c r="R678" s="145"/>
      <c r="S678" s="145"/>
      <c r="T678" s="145"/>
      <c r="U678" s="145"/>
      <c r="V678" s="145"/>
      <c r="W678" s="145"/>
      <c r="X678" s="145"/>
      <c r="Y678" s="145"/>
      <c r="Z678" s="145"/>
    </row>
    <row r="679" customFormat="false" ht="13.5" hidden="false" customHeight="true" outlineLevel="0" collapsed="false">
      <c r="A679" s="154"/>
      <c r="B679" s="145"/>
      <c r="C679" s="145"/>
      <c r="D679" s="145"/>
      <c r="E679" s="145"/>
      <c r="F679" s="145"/>
      <c r="G679" s="145"/>
      <c r="H679" s="190"/>
      <c r="I679" s="191"/>
      <c r="J679" s="192"/>
      <c r="K679" s="193"/>
      <c r="L679" s="193"/>
      <c r="M679" s="190"/>
      <c r="N679" s="145"/>
      <c r="O679" s="145"/>
      <c r="P679" s="145"/>
      <c r="Q679" s="145"/>
      <c r="R679" s="145"/>
      <c r="S679" s="145"/>
      <c r="T679" s="145"/>
      <c r="U679" s="145"/>
      <c r="V679" s="145"/>
      <c r="W679" s="145"/>
      <c r="X679" s="145"/>
      <c r="Y679" s="145"/>
      <c r="Z679" s="145"/>
    </row>
    <row r="680" customFormat="false" ht="13.5" hidden="false" customHeight="true" outlineLevel="0" collapsed="false">
      <c r="A680" s="154"/>
      <c r="B680" s="145"/>
      <c r="C680" s="145"/>
      <c r="D680" s="145"/>
      <c r="E680" s="145"/>
      <c r="F680" s="145"/>
      <c r="G680" s="145"/>
      <c r="H680" s="190"/>
      <c r="I680" s="191"/>
      <c r="J680" s="192"/>
      <c r="K680" s="193"/>
      <c r="L680" s="193"/>
      <c r="M680" s="190"/>
      <c r="N680" s="145"/>
      <c r="O680" s="145"/>
      <c r="P680" s="145"/>
      <c r="Q680" s="145"/>
      <c r="R680" s="145"/>
      <c r="S680" s="145"/>
      <c r="T680" s="145"/>
      <c r="U680" s="145"/>
      <c r="V680" s="145"/>
      <c r="W680" s="145"/>
      <c r="X680" s="145"/>
      <c r="Y680" s="145"/>
      <c r="Z680" s="145"/>
    </row>
    <row r="681" customFormat="false" ht="13.5" hidden="false" customHeight="true" outlineLevel="0" collapsed="false">
      <c r="A681" s="154"/>
      <c r="B681" s="145"/>
      <c r="C681" s="145"/>
      <c r="D681" s="145"/>
      <c r="E681" s="145"/>
      <c r="F681" s="145"/>
      <c r="G681" s="145"/>
      <c r="H681" s="190"/>
      <c r="I681" s="191"/>
      <c r="J681" s="192"/>
      <c r="K681" s="193"/>
      <c r="L681" s="193"/>
      <c r="M681" s="190"/>
      <c r="N681" s="145"/>
      <c r="O681" s="145"/>
      <c r="P681" s="145"/>
      <c r="Q681" s="145"/>
      <c r="R681" s="145"/>
      <c r="S681" s="145"/>
      <c r="T681" s="145"/>
      <c r="U681" s="145"/>
      <c r="V681" s="145"/>
      <c r="W681" s="145"/>
      <c r="X681" s="145"/>
      <c r="Y681" s="145"/>
      <c r="Z681" s="145"/>
    </row>
    <row r="682" customFormat="false" ht="13.5" hidden="false" customHeight="true" outlineLevel="0" collapsed="false">
      <c r="A682" s="154"/>
      <c r="B682" s="145"/>
      <c r="C682" s="145"/>
      <c r="D682" s="145"/>
      <c r="E682" s="145"/>
      <c r="F682" s="145"/>
      <c r="G682" s="145"/>
      <c r="H682" s="190"/>
      <c r="I682" s="191"/>
      <c r="J682" s="192"/>
      <c r="K682" s="193"/>
      <c r="L682" s="193"/>
      <c r="M682" s="190"/>
      <c r="N682" s="145"/>
      <c r="O682" s="145"/>
      <c r="P682" s="145"/>
      <c r="Q682" s="145"/>
      <c r="R682" s="145"/>
      <c r="S682" s="145"/>
      <c r="T682" s="145"/>
      <c r="U682" s="145"/>
      <c r="V682" s="145"/>
      <c r="W682" s="145"/>
      <c r="X682" s="145"/>
      <c r="Y682" s="145"/>
      <c r="Z682" s="145"/>
    </row>
    <row r="683" customFormat="false" ht="13.5" hidden="false" customHeight="true" outlineLevel="0" collapsed="false">
      <c r="A683" s="154"/>
      <c r="B683" s="145"/>
      <c r="C683" s="145"/>
      <c r="D683" s="145"/>
      <c r="E683" s="145"/>
      <c r="F683" s="145"/>
      <c r="G683" s="145"/>
      <c r="H683" s="190"/>
      <c r="I683" s="191"/>
      <c r="J683" s="192"/>
      <c r="K683" s="193"/>
      <c r="L683" s="193"/>
      <c r="M683" s="190"/>
      <c r="N683" s="145"/>
      <c r="O683" s="145"/>
      <c r="P683" s="145"/>
      <c r="Q683" s="145"/>
      <c r="R683" s="145"/>
      <c r="S683" s="145"/>
      <c r="T683" s="145"/>
      <c r="U683" s="145"/>
      <c r="V683" s="145"/>
      <c r="W683" s="145"/>
      <c r="X683" s="145"/>
      <c r="Y683" s="145"/>
      <c r="Z683" s="145"/>
    </row>
    <row r="684" customFormat="false" ht="13.5" hidden="false" customHeight="true" outlineLevel="0" collapsed="false">
      <c r="A684" s="154"/>
      <c r="B684" s="145"/>
      <c r="C684" s="145"/>
      <c r="D684" s="145"/>
      <c r="E684" s="145"/>
      <c r="F684" s="145"/>
      <c r="G684" s="145"/>
      <c r="H684" s="190"/>
      <c r="I684" s="191"/>
      <c r="J684" s="192"/>
      <c r="K684" s="193"/>
      <c r="L684" s="193"/>
      <c r="M684" s="190"/>
      <c r="N684" s="145"/>
      <c r="O684" s="145"/>
      <c r="P684" s="145"/>
      <c r="Q684" s="145"/>
      <c r="R684" s="145"/>
      <c r="S684" s="145"/>
      <c r="T684" s="145"/>
      <c r="U684" s="145"/>
      <c r="V684" s="145"/>
      <c r="W684" s="145"/>
      <c r="X684" s="145"/>
      <c r="Y684" s="145"/>
      <c r="Z684" s="145"/>
    </row>
    <row r="685" customFormat="false" ht="13.5" hidden="false" customHeight="true" outlineLevel="0" collapsed="false">
      <c r="A685" s="154"/>
      <c r="B685" s="145"/>
      <c r="C685" s="145"/>
      <c r="D685" s="145"/>
      <c r="E685" s="145"/>
      <c r="F685" s="145"/>
      <c r="G685" s="145"/>
      <c r="H685" s="190"/>
      <c r="I685" s="191"/>
      <c r="J685" s="192"/>
      <c r="K685" s="193"/>
      <c r="L685" s="193"/>
      <c r="M685" s="190"/>
      <c r="N685" s="145"/>
      <c r="O685" s="145"/>
      <c r="P685" s="145"/>
      <c r="Q685" s="145"/>
      <c r="R685" s="145"/>
      <c r="S685" s="145"/>
      <c r="T685" s="145"/>
      <c r="U685" s="145"/>
      <c r="V685" s="145"/>
      <c r="W685" s="145"/>
      <c r="X685" s="145"/>
      <c r="Y685" s="145"/>
      <c r="Z685" s="145"/>
    </row>
    <row r="686" customFormat="false" ht="13.5" hidden="false" customHeight="true" outlineLevel="0" collapsed="false">
      <c r="A686" s="154"/>
      <c r="B686" s="145"/>
      <c r="C686" s="145"/>
      <c r="D686" s="145"/>
      <c r="E686" s="145"/>
      <c r="F686" s="145"/>
      <c r="G686" s="145"/>
      <c r="H686" s="190"/>
      <c r="I686" s="191"/>
      <c r="J686" s="192"/>
      <c r="K686" s="193"/>
      <c r="L686" s="193"/>
      <c r="M686" s="190"/>
      <c r="N686" s="145"/>
      <c r="O686" s="145"/>
      <c r="P686" s="145"/>
      <c r="Q686" s="145"/>
      <c r="R686" s="145"/>
      <c r="S686" s="145"/>
      <c r="T686" s="145"/>
      <c r="U686" s="145"/>
      <c r="V686" s="145"/>
      <c r="W686" s="145"/>
      <c r="X686" s="145"/>
      <c r="Y686" s="145"/>
      <c r="Z686" s="145"/>
    </row>
    <row r="687" customFormat="false" ht="13.5" hidden="false" customHeight="true" outlineLevel="0" collapsed="false">
      <c r="A687" s="154"/>
      <c r="B687" s="145"/>
      <c r="C687" s="145"/>
      <c r="D687" s="145"/>
      <c r="E687" s="145"/>
      <c r="F687" s="145"/>
      <c r="G687" s="145"/>
      <c r="H687" s="190"/>
      <c r="I687" s="191"/>
      <c r="J687" s="192"/>
      <c r="K687" s="193"/>
      <c r="L687" s="193"/>
      <c r="M687" s="190"/>
      <c r="N687" s="145"/>
      <c r="O687" s="145"/>
      <c r="P687" s="145"/>
      <c r="Q687" s="145"/>
      <c r="R687" s="145"/>
      <c r="S687" s="145"/>
      <c r="T687" s="145"/>
      <c r="U687" s="145"/>
      <c r="V687" s="145"/>
      <c r="W687" s="145"/>
      <c r="X687" s="145"/>
      <c r="Y687" s="145"/>
      <c r="Z687" s="145"/>
    </row>
    <row r="688" customFormat="false" ht="13.5" hidden="false" customHeight="true" outlineLevel="0" collapsed="false">
      <c r="A688" s="154"/>
      <c r="B688" s="145"/>
      <c r="C688" s="145"/>
      <c r="D688" s="145"/>
      <c r="E688" s="145"/>
      <c r="F688" s="145"/>
      <c r="G688" s="145"/>
      <c r="H688" s="190"/>
      <c r="I688" s="191"/>
      <c r="J688" s="192"/>
      <c r="K688" s="193"/>
      <c r="L688" s="193"/>
      <c r="M688" s="190"/>
      <c r="N688" s="145"/>
      <c r="O688" s="145"/>
      <c r="P688" s="145"/>
      <c r="Q688" s="145"/>
      <c r="R688" s="145"/>
      <c r="S688" s="145"/>
      <c r="T688" s="145"/>
      <c r="U688" s="145"/>
      <c r="V688" s="145"/>
      <c r="W688" s="145"/>
      <c r="X688" s="145"/>
      <c r="Y688" s="145"/>
      <c r="Z688" s="145"/>
    </row>
    <row r="689" customFormat="false" ht="13.5" hidden="false" customHeight="true" outlineLevel="0" collapsed="false">
      <c r="A689" s="154"/>
      <c r="B689" s="145"/>
      <c r="C689" s="145"/>
      <c r="D689" s="145"/>
      <c r="E689" s="145"/>
      <c r="F689" s="145"/>
      <c r="G689" s="145"/>
      <c r="H689" s="190"/>
      <c r="I689" s="191"/>
      <c r="J689" s="192"/>
      <c r="K689" s="193"/>
      <c r="L689" s="193"/>
      <c r="M689" s="190"/>
      <c r="N689" s="145"/>
      <c r="O689" s="145"/>
      <c r="P689" s="145"/>
      <c r="Q689" s="145"/>
      <c r="R689" s="145"/>
      <c r="S689" s="145"/>
      <c r="T689" s="145"/>
      <c r="U689" s="145"/>
      <c r="V689" s="145"/>
      <c r="W689" s="145"/>
      <c r="X689" s="145"/>
      <c r="Y689" s="145"/>
      <c r="Z689" s="145"/>
    </row>
    <row r="690" customFormat="false" ht="13.5" hidden="false" customHeight="true" outlineLevel="0" collapsed="false">
      <c r="A690" s="154"/>
      <c r="B690" s="145"/>
      <c r="C690" s="145"/>
      <c r="D690" s="145"/>
      <c r="E690" s="145"/>
      <c r="F690" s="145"/>
      <c r="G690" s="145"/>
      <c r="H690" s="190"/>
      <c r="I690" s="191"/>
      <c r="J690" s="192"/>
      <c r="K690" s="193"/>
      <c r="L690" s="193"/>
      <c r="M690" s="190"/>
      <c r="N690" s="145"/>
      <c r="O690" s="145"/>
      <c r="P690" s="145"/>
      <c r="Q690" s="145"/>
      <c r="R690" s="145"/>
      <c r="S690" s="145"/>
      <c r="T690" s="145"/>
      <c r="U690" s="145"/>
      <c r="V690" s="145"/>
      <c r="W690" s="145"/>
      <c r="X690" s="145"/>
      <c r="Y690" s="145"/>
      <c r="Z690" s="145"/>
    </row>
    <row r="691" customFormat="false" ht="13.5" hidden="false" customHeight="true" outlineLevel="0" collapsed="false">
      <c r="A691" s="154"/>
      <c r="B691" s="145"/>
      <c r="C691" s="145"/>
      <c r="D691" s="145"/>
      <c r="E691" s="145"/>
      <c r="F691" s="145"/>
      <c r="G691" s="145"/>
      <c r="H691" s="190"/>
      <c r="I691" s="191"/>
      <c r="J691" s="192"/>
      <c r="K691" s="193"/>
      <c r="L691" s="193"/>
      <c r="M691" s="190"/>
      <c r="N691" s="145"/>
      <c r="O691" s="145"/>
      <c r="P691" s="145"/>
      <c r="Q691" s="145"/>
      <c r="R691" s="145"/>
      <c r="S691" s="145"/>
      <c r="T691" s="145"/>
      <c r="U691" s="145"/>
      <c r="V691" s="145"/>
      <c r="W691" s="145"/>
      <c r="X691" s="145"/>
      <c r="Y691" s="145"/>
      <c r="Z691" s="145"/>
    </row>
    <row r="692" customFormat="false" ht="13.5" hidden="false" customHeight="true" outlineLevel="0" collapsed="false">
      <c r="A692" s="154"/>
      <c r="B692" s="145"/>
      <c r="C692" s="145"/>
      <c r="D692" s="145"/>
      <c r="E692" s="145"/>
      <c r="F692" s="145"/>
      <c r="G692" s="145"/>
      <c r="H692" s="190"/>
      <c r="I692" s="191"/>
      <c r="J692" s="192"/>
      <c r="K692" s="193"/>
      <c r="L692" s="193"/>
      <c r="M692" s="190"/>
      <c r="N692" s="145"/>
      <c r="O692" s="145"/>
      <c r="P692" s="145"/>
      <c r="Q692" s="145"/>
      <c r="R692" s="145"/>
      <c r="S692" s="145"/>
      <c r="T692" s="145"/>
      <c r="U692" s="145"/>
      <c r="V692" s="145"/>
      <c r="W692" s="145"/>
      <c r="X692" s="145"/>
      <c r="Y692" s="145"/>
      <c r="Z692" s="145"/>
    </row>
    <row r="693" customFormat="false" ht="13.5" hidden="false" customHeight="true" outlineLevel="0" collapsed="false">
      <c r="A693" s="154"/>
      <c r="B693" s="145"/>
      <c r="C693" s="145"/>
      <c r="D693" s="145"/>
      <c r="E693" s="145"/>
      <c r="F693" s="145"/>
      <c r="G693" s="145"/>
      <c r="H693" s="190"/>
      <c r="I693" s="191"/>
      <c r="J693" s="192"/>
      <c r="K693" s="193"/>
      <c r="L693" s="193"/>
      <c r="M693" s="190"/>
      <c r="N693" s="145"/>
      <c r="O693" s="145"/>
      <c r="P693" s="145"/>
      <c r="Q693" s="145"/>
      <c r="R693" s="145"/>
      <c r="S693" s="145"/>
      <c r="T693" s="145"/>
      <c r="U693" s="145"/>
      <c r="V693" s="145"/>
      <c r="W693" s="145"/>
      <c r="X693" s="145"/>
      <c r="Y693" s="145"/>
      <c r="Z693" s="145"/>
    </row>
    <row r="694" customFormat="false" ht="13.5" hidden="false" customHeight="true" outlineLevel="0" collapsed="false">
      <c r="A694" s="154"/>
      <c r="B694" s="145"/>
      <c r="C694" s="145"/>
      <c r="D694" s="145"/>
      <c r="E694" s="145"/>
      <c r="F694" s="145"/>
      <c r="G694" s="145"/>
      <c r="H694" s="190"/>
      <c r="I694" s="191"/>
      <c r="J694" s="192"/>
      <c r="K694" s="193"/>
      <c r="L694" s="193"/>
      <c r="M694" s="190"/>
      <c r="N694" s="145"/>
      <c r="O694" s="145"/>
      <c r="P694" s="145"/>
      <c r="Q694" s="145"/>
      <c r="R694" s="145"/>
      <c r="S694" s="145"/>
      <c r="T694" s="145"/>
      <c r="U694" s="145"/>
      <c r="V694" s="145"/>
      <c r="W694" s="145"/>
      <c r="X694" s="145"/>
      <c r="Y694" s="145"/>
      <c r="Z694" s="145"/>
    </row>
    <row r="695" customFormat="false" ht="13.5" hidden="false" customHeight="true" outlineLevel="0" collapsed="false">
      <c r="A695" s="154"/>
      <c r="B695" s="145"/>
      <c r="C695" s="145"/>
      <c r="D695" s="145"/>
      <c r="E695" s="145"/>
      <c r="F695" s="145"/>
      <c r="G695" s="145"/>
      <c r="H695" s="190"/>
      <c r="I695" s="191"/>
      <c r="J695" s="192"/>
      <c r="K695" s="193"/>
      <c r="L695" s="193"/>
      <c r="M695" s="190"/>
      <c r="N695" s="145"/>
      <c r="O695" s="145"/>
      <c r="P695" s="145"/>
      <c r="Q695" s="145"/>
      <c r="R695" s="145"/>
      <c r="S695" s="145"/>
      <c r="T695" s="145"/>
      <c r="U695" s="145"/>
      <c r="V695" s="145"/>
      <c r="W695" s="145"/>
      <c r="X695" s="145"/>
      <c r="Y695" s="145"/>
      <c r="Z695" s="145"/>
    </row>
    <row r="696" customFormat="false" ht="13.5" hidden="false" customHeight="true" outlineLevel="0" collapsed="false">
      <c r="A696" s="154"/>
      <c r="B696" s="145"/>
      <c r="C696" s="145"/>
      <c r="D696" s="145"/>
      <c r="E696" s="145"/>
      <c r="F696" s="145"/>
      <c r="G696" s="145"/>
      <c r="H696" s="190"/>
      <c r="I696" s="191"/>
      <c r="J696" s="192"/>
      <c r="K696" s="193"/>
      <c r="L696" s="193"/>
      <c r="M696" s="190"/>
      <c r="N696" s="145"/>
      <c r="O696" s="145"/>
      <c r="P696" s="145"/>
      <c r="Q696" s="145"/>
      <c r="R696" s="145"/>
      <c r="S696" s="145"/>
      <c r="T696" s="145"/>
      <c r="U696" s="145"/>
      <c r="V696" s="145"/>
      <c r="W696" s="145"/>
      <c r="X696" s="145"/>
      <c r="Y696" s="145"/>
      <c r="Z696" s="145"/>
    </row>
    <row r="697" customFormat="false" ht="13.5" hidden="false" customHeight="true" outlineLevel="0" collapsed="false">
      <c r="A697" s="154"/>
      <c r="B697" s="145"/>
      <c r="C697" s="145"/>
      <c r="D697" s="145"/>
      <c r="E697" s="145"/>
      <c r="F697" s="145"/>
      <c r="G697" s="145"/>
      <c r="H697" s="190"/>
      <c r="I697" s="191"/>
      <c r="J697" s="192"/>
      <c r="K697" s="193"/>
      <c r="L697" s="193"/>
      <c r="M697" s="190"/>
      <c r="N697" s="145"/>
      <c r="O697" s="145"/>
      <c r="P697" s="145"/>
      <c r="Q697" s="145"/>
      <c r="R697" s="145"/>
      <c r="S697" s="145"/>
      <c r="T697" s="145"/>
      <c r="U697" s="145"/>
      <c r="V697" s="145"/>
      <c r="W697" s="145"/>
      <c r="X697" s="145"/>
      <c r="Y697" s="145"/>
      <c r="Z697" s="145"/>
    </row>
    <row r="698" customFormat="false" ht="13.5" hidden="false" customHeight="true" outlineLevel="0" collapsed="false">
      <c r="A698" s="154"/>
      <c r="B698" s="145"/>
      <c r="C698" s="145"/>
      <c r="D698" s="145"/>
      <c r="E698" s="145"/>
      <c r="F698" s="145"/>
      <c r="G698" s="145"/>
      <c r="H698" s="190"/>
      <c r="I698" s="191"/>
      <c r="J698" s="192"/>
      <c r="K698" s="193"/>
      <c r="L698" s="193"/>
      <c r="M698" s="190"/>
      <c r="N698" s="145"/>
      <c r="O698" s="145"/>
      <c r="P698" s="145"/>
      <c r="Q698" s="145"/>
      <c r="R698" s="145"/>
      <c r="S698" s="145"/>
      <c r="T698" s="145"/>
      <c r="U698" s="145"/>
      <c r="V698" s="145"/>
      <c r="W698" s="145"/>
      <c r="X698" s="145"/>
      <c r="Y698" s="145"/>
      <c r="Z698" s="145"/>
    </row>
    <row r="699" customFormat="false" ht="13.5" hidden="false" customHeight="true" outlineLevel="0" collapsed="false">
      <c r="A699" s="154"/>
      <c r="B699" s="145"/>
      <c r="C699" s="145"/>
      <c r="D699" s="145"/>
      <c r="E699" s="145"/>
      <c r="F699" s="145"/>
      <c r="G699" s="145"/>
      <c r="H699" s="190"/>
      <c r="I699" s="191"/>
      <c r="J699" s="192"/>
      <c r="K699" s="193"/>
      <c r="L699" s="193"/>
      <c r="M699" s="190"/>
      <c r="N699" s="145"/>
      <c r="O699" s="145"/>
      <c r="P699" s="145"/>
      <c r="Q699" s="145"/>
      <c r="R699" s="145"/>
      <c r="S699" s="145"/>
      <c r="T699" s="145"/>
      <c r="U699" s="145"/>
      <c r="V699" s="145"/>
      <c r="W699" s="145"/>
      <c r="X699" s="145"/>
      <c r="Y699" s="145"/>
      <c r="Z699" s="145"/>
    </row>
    <row r="700" customFormat="false" ht="13.5" hidden="false" customHeight="true" outlineLevel="0" collapsed="false">
      <c r="A700" s="154"/>
      <c r="B700" s="145"/>
      <c r="C700" s="145"/>
      <c r="D700" s="145"/>
      <c r="E700" s="145"/>
      <c r="F700" s="145"/>
      <c r="G700" s="145"/>
      <c r="H700" s="190"/>
      <c r="I700" s="191"/>
      <c r="J700" s="192"/>
      <c r="K700" s="193"/>
      <c r="L700" s="193"/>
      <c r="M700" s="190"/>
      <c r="N700" s="145"/>
      <c r="O700" s="145"/>
      <c r="P700" s="145"/>
      <c r="Q700" s="145"/>
      <c r="R700" s="145"/>
      <c r="S700" s="145"/>
      <c r="T700" s="145"/>
      <c r="U700" s="145"/>
      <c r="V700" s="145"/>
      <c r="W700" s="145"/>
      <c r="X700" s="145"/>
      <c r="Y700" s="145"/>
      <c r="Z700" s="145"/>
    </row>
    <row r="701" customFormat="false" ht="13.5" hidden="false" customHeight="true" outlineLevel="0" collapsed="false">
      <c r="A701" s="154"/>
      <c r="B701" s="145"/>
      <c r="C701" s="145"/>
      <c r="D701" s="145"/>
      <c r="E701" s="145"/>
      <c r="F701" s="145"/>
      <c r="G701" s="145"/>
      <c r="H701" s="190"/>
      <c r="I701" s="191"/>
      <c r="J701" s="192"/>
      <c r="K701" s="193"/>
      <c r="L701" s="193"/>
      <c r="M701" s="190"/>
      <c r="N701" s="145"/>
      <c r="O701" s="145"/>
      <c r="P701" s="145"/>
      <c r="Q701" s="145"/>
      <c r="R701" s="145"/>
      <c r="S701" s="145"/>
      <c r="T701" s="145"/>
      <c r="U701" s="145"/>
      <c r="V701" s="145"/>
      <c r="W701" s="145"/>
      <c r="X701" s="145"/>
      <c r="Y701" s="145"/>
      <c r="Z701" s="145"/>
    </row>
    <row r="702" customFormat="false" ht="13.5" hidden="false" customHeight="true" outlineLevel="0" collapsed="false">
      <c r="A702" s="154"/>
      <c r="B702" s="145"/>
      <c r="C702" s="145"/>
      <c r="D702" s="145"/>
      <c r="E702" s="145"/>
      <c r="F702" s="145"/>
      <c r="G702" s="145"/>
      <c r="H702" s="190"/>
      <c r="I702" s="191"/>
      <c r="J702" s="192"/>
      <c r="K702" s="193"/>
      <c r="L702" s="193"/>
      <c r="M702" s="190"/>
      <c r="N702" s="145"/>
      <c r="O702" s="145"/>
      <c r="P702" s="145"/>
      <c r="Q702" s="145"/>
      <c r="R702" s="145"/>
      <c r="S702" s="145"/>
      <c r="T702" s="145"/>
      <c r="U702" s="145"/>
      <c r="V702" s="145"/>
      <c r="W702" s="145"/>
      <c r="X702" s="145"/>
      <c r="Y702" s="145"/>
      <c r="Z702" s="145"/>
    </row>
    <row r="703" customFormat="false" ht="13.5" hidden="false" customHeight="true" outlineLevel="0" collapsed="false">
      <c r="A703" s="154"/>
      <c r="B703" s="145"/>
      <c r="C703" s="145"/>
      <c r="D703" s="145"/>
      <c r="E703" s="145"/>
      <c r="F703" s="145"/>
      <c r="G703" s="145"/>
      <c r="H703" s="190"/>
      <c r="I703" s="191"/>
      <c r="J703" s="192"/>
      <c r="K703" s="193"/>
      <c r="L703" s="193"/>
      <c r="M703" s="190"/>
      <c r="N703" s="145"/>
      <c r="O703" s="145"/>
      <c r="P703" s="145"/>
      <c r="Q703" s="145"/>
      <c r="R703" s="145"/>
      <c r="S703" s="145"/>
      <c r="T703" s="145"/>
      <c r="U703" s="145"/>
      <c r="V703" s="145"/>
      <c r="W703" s="145"/>
      <c r="X703" s="145"/>
      <c r="Y703" s="145"/>
      <c r="Z703" s="145"/>
    </row>
    <row r="704" customFormat="false" ht="13.5" hidden="false" customHeight="true" outlineLevel="0" collapsed="false">
      <c r="A704" s="154"/>
      <c r="B704" s="145"/>
      <c r="C704" s="145"/>
      <c r="D704" s="145"/>
      <c r="E704" s="145"/>
      <c r="F704" s="145"/>
      <c r="G704" s="145"/>
      <c r="H704" s="190"/>
      <c r="I704" s="191"/>
      <c r="J704" s="192"/>
      <c r="K704" s="193"/>
      <c r="L704" s="193"/>
      <c r="M704" s="190"/>
      <c r="N704" s="145"/>
      <c r="O704" s="145"/>
      <c r="P704" s="145"/>
      <c r="Q704" s="145"/>
      <c r="R704" s="145"/>
      <c r="S704" s="145"/>
      <c r="T704" s="145"/>
      <c r="U704" s="145"/>
      <c r="V704" s="145"/>
      <c r="W704" s="145"/>
      <c r="X704" s="145"/>
      <c r="Y704" s="145"/>
      <c r="Z704" s="145"/>
    </row>
    <row r="705" customFormat="false" ht="13.5" hidden="false" customHeight="true" outlineLevel="0" collapsed="false">
      <c r="A705" s="154"/>
      <c r="B705" s="145"/>
      <c r="C705" s="145"/>
      <c r="D705" s="145"/>
      <c r="E705" s="145"/>
      <c r="F705" s="145"/>
      <c r="G705" s="145"/>
      <c r="H705" s="190"/>
      <c r="I705" s="191"/>
      <c r="J705" s="192"/>
      <c r="K705" s="193"/>
      <c r="L705" s="193"/>
      <c r="M705" s="190"/>
      <c r="N705" s="145"/>
      <c r="O705" s="145"/>
      <c r="P705" s="145"/>
      <c r="Q705" s="145"/>
      <c r="R705" s="145"/>
      <c r="S705" s="145"/>
      <c r="T705" s="145"/>
      <c r="U705" s="145"/>
      <c r="V705" s="145"/>
      <c r="W705" s="145"/>
      <c r="X705" s="145"/>
      <c r="Y705" s="145"/>
      <c r="Z705" s="145"/>
    </row>
    <row r="706" customFormat="false" ht="13.5" hidden="false" customHeight="true" outlineLevel="0" collapsed="false">
      <c r="A706" s="154"/>
      <c r="B706" s="145"/>
      <c r="C706" s="145"/>
      <c r="D706" s="145"/>
      <c r="E706" s="145"/>
      <c r="F706" s="145"/>
      <c r="G706" s="145"/>
      <c r="H706" s="190"/>
      <c r="I706" s="191"/>
      <c r="J706" s="192"/>
      <c r="K706" s="193"/>
      <c r="L706" s="193"/>
      <c r="M706" s="190"/>
      <c r="N706" s="145"/>
      <c r="O706" s="145"/>
      <c r="P706" s="145"/>
      <c r="Q706" s="145"/>
      <c r="R706" s="145"/>
      <c r="S706" s="145"/>
      <c r="T706" s="145"/>
      <c r="U706" s="145"/>
      <c r="V706" s="145"/>
      <c r="W706" s="145"/>
      <c r="X706" s="145"/>
      <c r="Y706" s="145"/>
      <c r="Z706" s="145"/>
    </row>
    <row r="707" customFormat="false" ht="13.5" hidden="false" customHeight="true" outlineLevel="0" collapsed="false">
      <c r="A707" s="154"/>
      <c r="B707" s="145"/>
      <c r="C707" s="145"/>
      <c r="D707" s="145"/>
      <c r="E707" s="145"/>
      <c r="F707" s="145"/>
      <c r="G707" s="145"/>
      <c r="H707" s="190"/>
      <c r="I707" s="191"/>
      <c r="J707" s="192"/>
      <c r="K707" s="193"/>
      <c r="L707" s="193"/>
      <c r="M707" s="190"/>
      <c r="N707" s="145"/>
      <c r="O707" s="145"/>
      <c r="P707" s="145"/>
      <c r="Q707" s="145"/>
      <c r="R707" s="145"/>
      <c r="S707" s="145"/>
      <c r="T707" s="145"/>
      <c r="U707" s="145"/>
      <c r="V707" s="145"/>
      <c r="W707" s="145"/>
      <c r="X707" s="145"/>
      <c r="Y707" s="145"/>
      <c r="Z707" s="145"/>
    </row>
    <row r="708" customFormat="false" ht="13.5" hidden="false" customHeight="true" outlineLevel="0" collapsed="false">
      <c r="A708" s="154"/>
      <c r="B708" s="145"/>
      <c r="C708" s="145"/>
      <c r="D708" s="145"/>
      <c r="E708" s="145"/>
      <c r="F708" s="145"/>
      <c r="G708" s="145"/>
      <c r="H708" s="190"/>
      <c r="I708" s="191"/>
      <c r="J708" s="192"/>
      <c r="K708" s="193"/>
      <c r="L708" s="193"/>
      <c r="M708" s="190"/>
      <c r="N708" s="145"/>
      <c r="O708" s="145"/>
      <c r="P708" s="145"/>
      <c r="Q708" s="145"/>
      <c r="R708" s="145"/>
      <c r="S708" s="145"/>
      <c r="T708" s="145"/>
      <c r="U708" s="145"/>
      <c r="V708" s="145"/>
      <c r="W708" s="145"/>
      <c r="X708" s="145"/>
      <c r="Y708" s="145"/>
      <c r="Z708" s="145"/>
    </row>
    <row r="709" customFormat="false" ht="13.5" hidden="false" customHeight="true" outlineLevel="0" collapsed="false">
      <c r="A709" s="154"/>
      <c r="B709" s="145"/>
      <c r="C709" s="145"/>
      <c r="D709" s="145"/>
      <c r="E709" s="145"/>
      <c r="F709" s="145"/>
      <c r="G709" s="145"/>
      <c r="H709" s="190"/>
      <c r="I709" s="191"/>
      <c r="J709" s="192"/>
      <c r="K709" s="193"/>
      <c r="L709" s="193"/>
      <c r="M709" s="190"/>
      <c r="N709" s="145"/>
      <c r="O709" s="145"/>
      <c r="P709" s="145"/>
      <c r="Q709" s="145"/>
      <c r="R709" s="145"/>
      <c r="S709" s="145"/>
      <c r="T709" s="145"/>
      <c r="U709" s="145"/>
      <c r="V709" s="145"/>
      <c r="W709" s="145"/>
      <c r="X709" s="145"/>
      <c r="Y709" s="145"/>
      <c r="Z709" s="145"/>
    </row>
    <row r="710" customFormat="false" ht="13.5" hidden="false" customHeight="true" outlineLevel="0" collapsed="false">
      <c r="A710" s="154"/>
      <c r="B710" s="145"/>
      <c r="C710" s="145"/>
      <c r="D710" s="145"/>
      <c r="E710" s="145"/>
      <c r="F710" s="145"/>
      <c r="G710" s="145"/>
      <c r="H710" s="190"/>
      <c r="I710" s="191"/>
      <c r="J710" s="192"/>
      <c r="K710" s="193"/>
      <c r="L710" s="193"/>
      <c r="M710" s="190"/>
      <c r="N710" s="145"/>
      <c r="O710" s="145"/>
      <c r="P710" s="145"/>
      <c r="Q710" s="145"/>
      <c r="R710" s="145"/>
      <c r="S710" s="145"/>
      <c r="T710" s="145"/>
      <c r="U710" s="145"/>
      <c r="V710" s="145"/>
      <c r="W710" s="145"/>
      <c r="X710" s="145"/>
      <c r="Y710" s="145"/>
      <c r="Z710" s="145"/>
    </row>
    <row r="711" customFormat="false" ht="13.5" hidden="false" customHeight="true" outlineLevel="0" collapsed="false">
      <c r="A711" s="154"/>
      <c r="B711" s="145"/>
      <c r="C711" s="145"/>
      <c r="D711" s="145"/>
      <c r="E711" s="145"/>
      <c r="F711" s="145"/>
      <c r="G711" s="145"/>
      <c r="H711" s="190"/>
      <c r="I711" s="191"/>
      <c r="J711" s="192"/>
      <c r="K711" s="193"/>
      <c r="L711" s="193"/>
      <c r="M711" s="190"/>
      <c r="N711" s="145"/>
      <c r="O711" s="145"/>
      <c r="P711" s="145"/>
      <c r="Q711" s="145"/>
      <c r="R711" s="145"/>
      <c r="S711" s="145"/>
      <c r="T711" s="145"/>
      <c r="U711" s="145"/>
      <c r="V711" s="145"/>
      <c r="W711" s="145"/>
      <c r="X711" s="145"/>
      <c r="Y711" s="145"/>
      <c r="Z711" s="145"/>
    </row>
    <row r="712" customFormat="false" ht="13.5" hidden="false" customHeight="true" outlineLevel="0" collapsed="false">
      <c r="A712" s="154"/>
      <c r="B712" s="145"/>
      <c r="C712" s="145"/>
      <c r="D712" s="145"/>
      <c r="E712" s="145"/>
      <c r="F712" s="145"/>
      <c r="G712" s="145"/>
      <c r="H712" s="190"/>
      <c r="I712" s="191"/>
      <c r="J712" s="192"/>
      <c r="K712" s="193"/>
      <c r="L712" s="193"/>
      <c r="M712" s="190"/>
      <c r="N712" s="145"/>
      <c r="O712" s="145"/>
      <c r="P712" s="145"/>
      <c r="Q712" s="145"/>
      <c r="R712" s="145"/>
      <c r="S712" s="145"/>
      <c r="T712" s="145"/>
      <c r="U712" s="145"/>
      <c r="V712" s="145"/>
      <c r="W712" s="145"/>
      <c r="X712" s="145"/>
      <c r="Y712" s="145"/>
      <c r="Z712" s="145"/>
    </row>
    <row r="713" customFormat="false" ht="13.5" hidden="false" customHeight="true" outlineLevel="0" collapsed="false">
      <c r="A713" s="154"/>
      <c r="B713" s="145"/>
      <c r="C713" s="145"/>
      <c r="D713" s="145"/>
      <c r="E713" s="145"/>
      <c r="F713" s="145"/>
      <c r="G713" s="145"/>
      <c r="H713" s="190"/>
      <c r="I713" s="191"/>
      <c r="J713" s="192"/>
      <c r="K713" s="193"/>
      <c r="L713" s="193"/>
      <c r="M713" s="190"/>
      <c r="N713" s="145"/>
      <c r="O713" s="145"/>
      <c r="P713" s="145"/>
      <c r="Q713" s="145"/>
      <c r="R713" s="145"/>
      <c r="S713" s="145"/>
      <c r="T713" s="145"/>
      <c r="U713" s="145"/>
      <c r="V713" s="145"/>
      <c r="W713" s="145"/>
      <c r="X713" s="145"/>
      <c r="Y713" s="145"/>
      <c r="Z713" s="145"/>
    </row>
    <row r="714" customFormat="false" ht="13.5" hidden="false" customHeight="true" outlineLevel="0" collapsed="false">
      <c r="A714" s="154"/>
      <c r="B714" s="145"/>
      <c r="C714" s="145"/>
      <c r="D714" s="145"/>
      <c r="E714" s="145"/>
      <c r="F714" s="145"/>
      <c r="G714" s="145"/>
      <c r="H714" s="190"/>
      <c r="I714" s="191"/>
      <c r="J714" s="192"/>
      <c r="K714" s="193"/>
      <c r="L714" s="193"/>
      <c r="M714" s="190"/>
      <c r="N714" s="145"/>
      <c r="O714" s="145"/>
      <c r="P714" s="145"/>
      <c r="Q714" s="145"/>
      <c r="R714" s="145"/>
      <c r="S714" s="145"/>
      <c r="T714" s="145"/>
      <c r="U714" s="145"/>
      <c r="V714" s="145"/>
      <c r="W714" s="145"/>
      <c r="X714" s="145"/>
      <c r="Y714" s="145"/>
      <c r="Z714" s="145"/>
    </row>
    <row r="715" customFormat="false" ht="13.5" hidden="false" customHeight="true" outlineLevel="0" collapsed="false">
      <c r="A715" s="154"/>
      <c r="B715" s="145"/>
      <c r="C715" s="145"/>
      <c r="D715" s="145"/>
      <c r="E715" s="145"/>
      <c r="F715" s="145"/>
      <c r="G715" s="145"/>
      <c r="H715" s="190"/>
      <c r="I715" s="191"/>
      <c r="J715" s="192"/>
      <c r="K715" s="193"/>
      <c r="L715" s="193"/>
      <c r="M715" s="190"/>
      <c r="N715" s="145"/>
      <c r="O715" s="145"/>
      <c r="P715" s="145"/>
      <c r="Q715" s="145"/>
      <c r="R715" s="145"/>
      <c r="S715" s="145"/>
      <c r="T715" s="145"/>
      <c r="U715" s="145"/>
      <c r="V715" s="145"/>
      <c r="W715" s="145"/>
      <c r="X715" s="145"/>
      <c r="Y715" s="145"/>
      <c r="Z715" s="145"/>
    </row>
    <row r="716" customFormat="false" ht="13.5" hidden="false" customHeight="true" outlineLevel="0" collapsed="false">
      <c r="A716" s="154"/>
      <c r="B716" s="145"/>
      <c r="C716" s="145"/>
      <c r="D716" s="145"/>
      <c r="E716" s="145"/>
      <c r="F716" s="145"/>
      <c r="G716" s="145"/>
      <c r="H716" s="190"/>
      <c r="I716" s="191"/>
      <c r="J716" s="192"/>
      <c r="K716" s="193"/>
      <c r="L716" s="193"/>
      <c r="M716" s="190"/>
      <c r="N716" s="145"/>
      <c r="O716" s="145"/>
      <c r="P716" s="145"/>
      <c r="Q716" s="145"/>
      <c r="R716" s="145"/>
      <c r="S716" s="145"/>
      <c r="T716" s="145"/>
      <c r="U716" s="145"/>
      <c r="V716" s="145"/>
      <c r="W716" s="145"/>
      <c r="X716" s="145"/>
      <c r="Y716" s="145"/>
      <c r="Z716" s="145"/>
    </row>
    <row r="717" customFormat="false" ht="13.5" hidden="false" customHeight="true" outlineLevel="0" collapsed="false">
      <c r="A717" s="154"/>
      <c r="B717" s="145"/>
      <c r="C717" s="145"/>
      <c r="D717" s="145"/>
      <c r="E717" s="145"/>
      <c r="F717" s="145"/>
      <c r="G717" s="145"/>
      <c r="H717" s="190"/>
      <c r="I717" s="191"/>
      <c r="J717" s="192"/>
      <c r="K717" s="193"/>
      <c r="L717" s="193"/>
      <c r="M717" s="190"/>
      <c r="N717" s="145"/>
      <c r="O717" s="145"/>
      <c r="P717" s="145"/>
      <c r="Q717" s="145"/>
      <c r="R717" s="145"/>
      <c r="S717" s="145"/>
      <c r="T717" s="145"/>
      <c r="U717" s="145"/>
      <c r="V717" s="145"/>
      <c r="W717" s="145"/>
      <c r="X717" s="145"/>
      <c r="Y717" s="145"/>
      <c r="Z717" s="145"/>
    </row>
    <row r="718" customFormat="false" ht="13.5" hidden="false" customHeight="true" outlineLevel="0" collapsed="false">
      <c r="A718" s="154"/>
      <c r="B718" s="145"/>
      <c r="C718" s="145"/>
      <c r="D718" s="145"/>
      <c r="E718" s="145"/>
      <c r="F718" s="145"/>
      <c r="G718" s="145"/>
      <c r="H718" s="190"/>
      <c r="I718" s="191"/>
      <c r="J718" s="192"/>
      <c r="K718" s="193"/>
      <c r="L718" s="193"/>
      <c r="M718" s="190"/>
      <c r="N718" s="145"/>
      <c r="O718" s="145"/>
      <c r="P718" s="145"/>
      <c r="Q718" s="145"/>
      <c r="R718" s="145"/>
      <c r="S718" s="145"/>
      <c r="T718" s="145"/>
      <c r="U718" s="145"/>
      <c r="V718" s="145"/>
      <c r="W718" s="145"/>
      <c r="X718" s="145"/>
      <c r="Y718" s="145"/>
      <c r="Z718" s="145"/>
    </row>
    <row r="719" customFormat="false" ht="13.5" hidden="false" customHeight="true" outlineLevel="0" collapsed="false">
      <c r="A719" s="154"/>
      <c r="B719" s="145"/>
      <c r="C719" s="145"/>
      <c r="D719" s="145"/>
      <c r="E719" s="145"/>
      <c r="F719" s="145"/>
      <c r="G719" s="145"/>
      <c r="H719" s="190"/>
      <c r="I719" s="191"/>
      <c r="J719" s="192"/>
      <c r="K719" s="193"/>
      <c r="L719" s="193"/>
      <c r="M719" s="190"/>
      <c r="N719" s="145"/>
      <c r="O719" s="145"/>
      <c r="P719" s="145"/>
      <c r="Q719" s="145"/>
      <c r="R719" s="145"/>
      <c r="S719" s="145"/>
      <c r="T719" s="145"/>
      <c r="U719" s="145"/>
      <c r="V719" s="145"/>
      <c r="W719" s="145"/>
      <c r="X719" s="145"/>
      <c r="Y719" s="145"/>
      <c r="Z719" s="145"/>
    </row>
    <row r="720" customFormat="false" ht="13.5" hidden="false" customHeight="true" outlineLevel="0" collapsed="false">
      <c r="A720" s="154"/>
      <c r="B720" s="145"/>
      <c r="C720" s="145"/>
      <c r="D720" s="145"/>
      <c r="E720" s="145"/>
      <c r="F720" s="145"/>
      <c r="G720" s="145"/>
      <c r="H720" s="190"/>
      <c r="I720" s="191"/>
      <c r="J720" s="192"/>
      <c r="K720" s="193"/>
      <c r="L720" s="193"/>
      <c r="M720" s="190"/>
      <c r="N720" s="145"/>
      <c r="O720" s="145"/>
      <c r="P720" s="145"/>
      <c r="Q720" s="145"/>
      <c r="R720" s="145"/>
      <c r="S720" s="145"/>
      <c r="T720" s="145"/>
      <c r="U720" s="145"/>
      <c r="V720" s="145"/>
      <c r="W720" s="145"/>
      <c r="X720" s="145"/>
      <c r="Y720" s="145"/>
      <c r="Z720" s="145"/>
    </row>
    <row r="721" customFormat="false" ht="13.5" hidden="false" customHeight="true" outlineLevel="0" collapsed="false">
      <c r="A721" s="154"/>
      <c r="B721" s="145"/>
      <c r="C721" s="145"/>
      <c r="D721" s="145"/>
      <c r="E721" s="145"/>
      <c r="F721" s="145"/>
      <c r="G721" s="145"/>
      <c r="H721" s="190"/>
      <c r="I721" s="191"/>
      <c r="J721" s="192"/>
      <c r="K721" s="193"/>
      <c r="L721" s="193"/>
      <c r="M721" s="190"/>
      <c r="N721" s="145"/>
      <c r="O721" s="145"/>
      <c r="P721" s="145"/>
      <c r="Q721" s="145"/>
      <c r="R721" s="145"/>
      <c r="S721" s="145"/>
      <c r="T721" s="145"/>
      <c r="U721" s="145"/>
      <c r="V721" s="145"/>
      <c r="W721" s="145"/>
      <c r="X721" s="145"/>
      <c r="Y721" s="145"/>
      <c r="Z721" s="145"/>
    </row>
    <row r="722" customFormat="false" ht="13.5" hidden="false" customHeight="true" outlineLevel="0" collapsed="false">
      <c r="A722" s="154"/>
      <c r="B722" s="145"/>
      <c r="C722" s="145"/>
      <c r="D722" s="145"/>
      <c r="E722" s="145"/>
      <c r="F722" s="145"/>
      <c r="G722" s="145"/>
      <c r="H722" s="190"/>
      <c r="I722" s="191"/>
      <c r="J722" s="192"/>
      <c r="K722" s="193"/>
      <c r="L722" s="193"/>
      <c r="M722" s="190"/>
      <c r="N722" s="145"/>
      <c r="O722" s="145"/>
      <c r="P722" s="145"/>
      <c r="Q722" s="145"/>
      <c r="R722" s="145"/>
      <c r="S722" s="145"/>
      <c r="T722" s="145"/>
      <c r="U722" s="145"/>
      <c r="V722" s="145"/>
      <c r="W722" s="145"/>
      <c r="X722" s="145"/>
      <c r="Y722" s="145"/>
      <c r="Z722" s="145"/>
    </row>
    <row r="723" customFormat="false" ht="13.5" hidden="false" customHeight="true" outlineLevel="0" collapsed="false">
      <c r="A723" s="154"/>
      <c r="B723" s="145"/>
      <c r="C723" s="145"/>
      <c r="D723" s="145"/>
      <c r="E723" s="145"/>
      <c r="F723" s="145"/>
      <c r="G723" s="145"/>
      <c r="H723" s="190"/>
      <c r="I723" s="191"/>
      <c r="J723" s="192"/>
      <c r="K723" s="193"/>
      <c r="L723" s="193"/>
      <c r="M723" s="190"/>
      <c r="N723" s="145"/>
      <c r="O723" s="145"/>
      <c r="P723" s="145"/>
      <c r="Q723" s="145"/>
      <c r="R723" s="145"/>
      <c r="S723" s="145"/>
      <c r="T723" s="145"/>
      <c r="U723" s="145"/>
      <c r="V723" s="145"/>
      <c r="W723" s="145"/>
      <c r="X723" s="145"/>
      <c r="Y723" s="145"/>
      <c r="Z723" s="145"/>
    </row>
    <row r="724" customFormat="false" ht="13.5" hidden="false" customHeight="true" outlineLevel="0" collapsed="false">
      <c r="A724" s="154"/>
      <c r="B724" s="145"/>
      <c r="C724" s="145"/>
      <c r="D724" s="145"/>
      <c r="E724" s="145"/>
      <c r="F724" s="145"/>
      <c r="G724" s="145"/>
      <c r="H724" s="190"/>
      <c r="I724" s="191"/>
      <c r="J724" s="192"/>
      <c r="K724" s="193"/>
      <c r="L724" s="193"/>
      <c r="M724" s="190"/>
      <c r="N724" s="145"/>
      <c r="O724" s="145"/>
      <c r="P724" s="145"/>
      <c r="Q724" s="145"/>
      <c r="R724" s="145"/>
      <c r="S724" s="145"/>
      <c r="T724" s="145"/>
      <c r="U724" s="145"/>
      <c r="V724" s="145"/>
      <c r="W724" s="145"/>
      <c r="X724" s="145"/>
      <c r="Y724" s="145"/>
      <c r="Z724" s="145"/>
    </row>
    <row r="725" customFormat="false" ht="13.5" hidden="false" customHeight="true" outlineLevel="0" collapsed="false">
      <c r="A725" s="154"/>
      <c r="B725" s="145"/>
      <c r="C725" s="145"/>
      <c r="D725" s="145"/>
      <c r="E725" s="145"/>
      <c r="F725" s="145"/>
      <c r="G725" s="145"/>
      <c r="H725" s="190"/>
      <c r="I725" s="191"/>
      <c r="J725" s="192"/>
      <c r="K725" s="193"/>
      <c r="L725" s="193"/>
      <c r="M725" s="190"/>
      <c r="N725" s="145"/>
      <c r="O725" s="145"/>
      <c r="P725" s="145"/>
      <c r="Q725" s="145"/>
      <c r="R725" s="145"/>
      <c r="S725" s="145"/>
      <c r="T725" s="145"/>
      <c r="U725" s="145"/>
      <c r="V725" s="145"/>
      <c r="W725" s="145"/>
      <c r="X725" s="145"/>
      <c r="Y725" s="145"/>
      <c r="Z725" s="145"/>
    </row>
    <row r="726" customFormat="false" ht="13.5" hidden="false" customHeight="true" outlineLevel="0" collapsed="false">
      <c r="A726" s="154"/>
      <c r="B726" s="145"/>
      <c r="C726" s="145"/>
      <c r="D726" s="145"/>
      <c r="E726" s="145"/>
      <c r="F726" s="145"/>
      <c r="G726" s="145"/>
      <c r="H726" s="190"/>
      <c r="I726" s="191"/>
      <c r="J726" s="192"/>
      <c r="K726" s="193"/>
      <c r="L726" s="193"/>
      <c r="M726" s="190"/>
      <c r="N726" s="145"/>
      <c r="O726" s="145"/>
      <c r="P726" s="145"/>
      <c r="Q726" s="145"/>
      <c r="R726" s="145"/>
      <c r="S726" s="145"/>
      <c r="T726" s="145"/>
      <c r="U726" s="145"/>
      <c r="V726" s="145"/>
      <c r="W726" s="145"/>
      <c r="X726" s="145"/>
      <c r="Y726" s="145"/>
      <c r="Z726" s="145"/>
    </row>
    <row r="727" customFormat="false" ht="13.5" hidden="false" customHeight="true" outlineLevel="0" collapsed="false">
      <c r="A727" s="154"/>
      <c r="B727" s="145"/>
      <c r="C727" s="145"/>
      <c r="D727" s="145"/>
      <c r="E727" s="145"/>
      <c r="F727" s="145"/>
      <c r="G727" s="145"/>
      <c r="H727" s="190"/>
      <c r="I727" s="191"/>
      <c r="J727" s="192"/>
      <c r="K727" s="193"/>
      <c r="L727" s="193"/>
      <c r="M727" s="190"/>
      <c r="N727" s="145"/>
      <c r="O727" s="145"/>
      <c r="P727" s="145"/>
      <c r="Q727" s="145"/>
      <c r="R727" s="145"/>
      <c r="S727" s="145"/>
      <c r="T727" s="145"/>
      <c r="U727" s="145"/>
      <c r="V727" s="145"/>
      <c r="W727" s="145"/>
      <c r="X727" s="145"/>
      <c r="Y727" s="145"/>
      <c r="Z727" s="145"/>
    </row>
    <row r="728" customFormat="false" ht="13.5" hidden="false" customHeight="true" outlineLevel="0" collapsed="false">
      <c r="A728" s="154"/>
      <c r="B728" s="145"/>
      <c r="C728" s="145"/>
      <c r="D728" s="145"/>
      <c r="E728" s="145"/>
      <c r="F728" s="145"/>
      <c r="G728" s="145"/>
      <c r="H728" s="190"/>
      <c r="I728" s="191"/>
      <c r="J728" s="192"/>
      <c r="K728" s="193"/>
      <c r="L728" s="193"/>
      <c r="M728" s="190"/>
      <c r="N728" s="145"/>
      <c r="O728" s="145"/>
      <c r="P728" s="145"/>
      <c r="Q728" s="145"/>
      <c r="R728" s="145"/>
      <c r="S728" s="145"/>
      <c r="T728" s="145"/>
      <c r="U728" s="145"/>
      <c r="V728" s="145"/>
      <c r="W728" s="145"/>
      <c r="X728" s="145"/>
      <c r="Y728" s="145"/>
      <c r="Z728" s="145"/>
    </row>
    <row r="729" customFormat="false" ht="13.5" hidden="false" customHeight="true" outlineLevel="0" collapsed="false">
      <c r="A729" s="154"/>
      <c r="B729" s="145"/>
      <c r="C729" s="145"/>
      <c r="D729" s="145"/>
      <c r="E729" s="145"/>
      <c r="F729" s="145"/>
      <c r="G729" s="145"/>
      <c r="H729" s="190"/>
      <c r="I729" s="191"/>
      <c r="J729" s="192"/>
      <c r="K729" s="193"/>
      <c r="L729" s="193"/>
      <c r="M729" s="190"/>
      <c r="N729" s="145"/>
      <c r="O729" s="145"/>
      <c r="P729" s="145"/>
      <c r="Q729" s="145"/>
      <c r="R729" s="145"/>
      <c r="S729" s="145"/>
      <c r="T729" s="145"/>
      <c r="U729" s="145"/>
      <c r="V729" s="145"/>
      <c r="W729" s="145"/>
      <c r="X729" s="145"/>
      <c r="Y729" s="145"/>
      <c r="Z729" s="145"/>
    </row>
    <row r="730" customFormat="false" ht="13.5" hidden="false" customHeight="true" outlineLevel="0" collapsed="false">
      <c r="A730" s="154"/>
      <c r="B730" s="145"/>
      <c r="C730" s="145"/>
      <c r="D730" s="145"/>
      <c r="E730" s="145"/>
      <c r="F730" s="145"/>
      <c r="G730" s="145"/>
      <c r="H730" s="190"/>
      <c r="I730" s="191"/>
      <c r="J730" s="192"/>
      <c r="K730" s="193"/>
      <c r="L730" s="193"/>
      <c r="M730" s="190"/>
      <c r="N730" s="145"/>
      <c r="O730" s="145"/>
      <c r="P730" s="145"/>
      <c r="Q730" s="145"/>
      <c r="R730" s="145"/>
      <c r="S730" s="145"/>
      <c r="T730" s="145"/>
      <c r="U730" s="145"/>
      <c r="V730" s="145"/>
      <c r="W730" s="145"/>
      <c r="X730" s="145"/>
      <c r="Y730" s="145"/>
      <c r="Z730" s="145"/>
    </row>
    <row r="731" customFormat="false" ht="13.5" hidden="false" customHeight="true" outlineLevel="0" collapsed="false">
      <c r="A731" s="154"/>
      <c r="B731" s="145"/>
      <c r="C731" s="145"/>
      <c r="D731" s="145"/>
      <c r="E731" s="145"/>
      <c r="F731" s="145"/>
      <c r="G731" s="145"/>
      <c r="H731" s="190"/>
      <c r="I731" s="191"/>
      <c r="J731" s="192"/>
      <c r="K731" s="193"/>
      <c r="L731" s="193"/>
      <c r="M731" s="190"/>
      <c r="N731" s="145"/>
      <c r="O731" s="145"/>
      <c r="P731" s="145"/>
      <c r="Q731" s="145"/>
      <c r="R731" s="145"/>
      <c r="S731" s="145"/>
      <c r="T731" s="145"/>
      <c r="U731" s="145"/>
      <c r="V731" s="145"/>
      <c r="W731" s="145"/>
      <c r="X731" s="145"/>
      <c r="Y731" s="145"/>
      <c r="Z731" s="145"/>
    </row>
    <row r="732" customFormat="false" ht="13.5" hidden="false" customHeight="true" outlineLevel="0" collapsed="false">
      <c r="A732" s="154"/>
      <c r="B732" s="145"/>
      <c r="C732" s="145"/>
      <c r="D732" s="145"/>
      <c r="E732" s="145"/>
      <c r="F732" s="145"/>
      <c r="G732" s="145"/>
      <c r="H732" s="190"/>
      <c r="I732" s="191"/>
      <c r="J732" s="192"/>
      <c r="K732" s="193"/>
      <c r="L732" s="193"/>
      <c r="M732" s="190"/>
      <c r="N732" s="145"/>
      <c r="O732" s="145"/>
      <c r="P732" s="145"/>
      <c r="Q732" s="145"/>
      <c r="R732" s="145"/>
      <c r="S732" s="145"/>
      <c r="T732" s="145"/>
      <c r="U732" s="145"/>
      <c r="V732" s="145"/>
      <c r="W732" s="145"/>
      <c r="X732" s="145"/>
      <c r="Y732" s="145"/>
      <c r="Z732" s="145"/>
    </row>
    <row r="733" customFormat="false" ht="13.5" hidden="false" customHeight="true" outlineLevel="0" collapsed="false">
      <c r="A733" s="154"/>
      <c r="B733" s="145"/>
      <c r="C733" s="145"/>
      <c r="D733" s="145"/>
      <c r="E733" s="145"/>
      <c r="F733" s="145"/>
      <c r="G733" s="145"/>
      <c r="H733" s="190"/>
      <c r="I733" s="191"/>
      <c r="J733" s="192"/>
      <c r="K733" s="193"/>
      <c r="L733" s="193"/>
      <c r="M733" s="190"/>
      <c r="N733" s="145"/>
      <c r="O733" s="145"/>
      <c r="P733" s="145"/>
      <c r="Q733" s="145"/>
      <c r="R733" s="145"/>
      <c r="S733" s="145"/>
      <c r="T733" s="145"/>
      <c r="U733" s="145"/>
      <c r="V733" s="145"/>
      <c r="W733" s="145"/>
      <c r="X733" s="145"/>
      <c r="Y733" s="145"/>
      <c r="Z733" s="145"/>
    </row>
    <row r="734" customFormat="false" ht="13.5" hidden="false" customHeight="true" outlineLevel="0" collapsed="false">
      <c r="A734" s="154"/>
      <c r="B734" s="145"/>
      <c r="C734" s="145"/>
      <c r="D734" s="145"/>
      <c r="E734" s="145"/>
      <c r="F734" s="145"/>
      <c r="G734" s="145"/>
      <c r="H734" s="190"/>
      <c r="I734" s="191"/>
      <c r="J734" s="192"/>
      <c r="K734" s="193"/>
      <c r="L734" s="193"/>
      <c r="M734" s="190"/>
      <c r="N734" s="145"/>
      <c r="O734" s="145"/>
      <c r="P734" s="145"/>
      <c r="Q734" s="145"/>
      <c r="R734" s="145"/>
      <c r="S734" s="145"/>
      <c r="T734" s="145"/>
      <c r="U734" s="145"/>
      <c r="V734" s="145"/>
      <c r="W734" s="145"/>
      <c r="X734" s="145"/>
      <c r="Y734" s="145"/>
      <c r="Z734" s="145"/>
    </row>
    <row r="735" customFormat="false" ht="13.5" hidden="false" customHeight="true" outlineLevel="0" collapsed="false">
      <c r="A735" s="154"/>
      <c r="B735" s="145"/>
      <c r="C735" s="145"/>
      <c r="D735" s="145"/>
      <c r="E735" s="145"/>
      <c r="F735" s="145"/>
      <c r="G735" s="145"/>
      <c r="H735" s="190"/>
      <c r="I735" s="191"/>
      <c r="J735" s="192"/>
      <c r="K735" s="193"/>
      <c r="L735" s="193"/>
      <c r="M735" s="190"/>
      <c r="N735" s="145"/>
      <c r="O735" s="145"/>
      <c r="P735" s="145"/>
      <c r="Q735" s="145"/>
      <c r="R735" s="145"/>
      <c r="S735" s="145"/>
      <c r="T735" s="145"/>
      <c r="U735" s="145"/>
      <c r="V735" s="145"/>
      <c r="W735" s="145"/>
      <c r="X735" s="145"/>
      <c r="Y735" s="145"/>
      <c r="Z735" s="145"/>
    </row>
    <row r="736" customFormat="false" ht="13.5" hidden="false" customHeight="true" outlineLevel="0" collapsed="false">
      <c r="A736" s="154"/>
      <c r="B736" s="145"/>
      <c r="C736" s="145"/>
      <c r="D736" s="145"/>
      <c r="E736" s="145"/>
      <c r="F736" s="145"/>
      <c r="G736" s="145"/>
      <c r="H736" s="190"/>
      <c r="I736" s="191"/>
      <c r="J736" s="192"/>
      <c r="K736" s="193"/>
      <c r="L736" s="193"/>
      <c r="M736" s="190"/>
      <c r="N736" s="145"/>
      <c r="O736" s="145"/>
      <c r="P736" s="145"/>
      <c r="Q736" s="145"/>
      <c r="R736" s="145"/>
      <c r="S736" s="145"/>
      <c r="T736" s="145"/>
      <c r="U736" s="145"/>
      <c r="V736" s="145"/>
      <c r="W736" s="145"/>
      <c r="X736" s="145"/>
      <c r="Y736" s="145"/>
      <c r="Z736" s="145"/>
    </row>
    <row r="737" customFormat="false" ht="13.5" hidden="false" customHeight="true" outlineLevel="0" collapsed="false">
      <c r="A737" s="154"/>
      <c r="B737" s="145"/>
      <c r="C737" s="145"/>
      <c r="D737" s="145"/>
      <c r="E737" s="145"/>
      <c r="F737" s="145"/>
      <c r="G737" s="145"/>
      <c r="H737" s="190"/>
      <c r="I737" s="191"/>
      <c r="J737" s="192"/>
      <c r="K737" s="193"/>
      <c r="L737" s="193"/>
      <c r="M737" s="190"/>
      <c r="N737" s="145"/>
      <c r="O737" s="145"/>
      <c r="P737" s="145"/>
      <c r="Q737" s="145"/>
      <c r="R737" s="145"/>
      <c r="S737" s="145"/>
      <c r="T737" s="145"/>
      <c r="U737" s="145"/>
      <c r="V737" s="145"/>
      <c r="W737" s="145"/>
      <c r="X737" s="145"/>
      <c r="Y737" s="145"/>
      <c r="Z737" s="145"/>
    </row>
    <row r="738" customFormat="false" ht="13.5" hidden="false" customHeight="true" outlineLevel="0" collapsed="false">
      <c r="A738" s="154"/>
      <c r="B738" s="145"/>
      <c r="C738" s="145"/>
      <c r="D738" s="145"/>
      <c r="E738" s="145"/>
      <c r="F738" s="145"/>
      <c r="G738" s="145"/>
      <c r="H738" s="190"/>
      <c r="I738" s="191"/>
      <c r="J738" s="192"/>
      <c r="K738" s="193"/>
      <c r="L738" s="193"/>
      <c r="M738" s="190"/>
      <c r="N738" s="145"/>
      <c r="O738" s="145"/>
      <c r="P738" s="145"/>
      <c r="Q738" s="145"/>
      <c r="R738" s="145"/>
      <c r="S738" s="145"/>
      <c r="T738" s="145"/>
      <c r="U738" s="145"/>
      <c r="V738" s="145"/>
      <c r="W738" s="145"/>
      <c r="X738" s="145"/>
      <c r="Y738" s="145"/>
      <c r="Z738" s="145"/>
    </row>
    <row r="739" customFormat="false" ht="13.5" hidden="false" customHeight="true" outlineLevel="0" collapsed="false">
      <c r="A739" s="154"/>
      <c r="B739" s="145"/>
      <c r="C739" s="145"/>
      <c r="D739" s="145"/>
      <c r="E739" s="145"/>
      <c r="F739" s="145"/>
      <c r="G739" s="145"/>
      <c r="H739" s="190"/>
      <c r="I739" s="191"/>
      <c r="J739" s="192"/>
      <c r="K739" s="193"/>
      <c r="L739" s="193"/>
      <c r="M739" s="190"/>
      <c r="N739" s="145"/>
      <c r="O739" s="145"/>
      <c r="P739" s="145"/>
      <c r="Q739" s="145"/>
      <c r="R739" s="145"/>
      <c r="S739" s="145"/>
      <c r="T739" s="145"/>
      <c r="U739" s="145"/>
      <c r="V739" s="145"/>
      <c r="W739" s="145"/>
      <c r="X739" s="145"/>
      <c r="Y739" s="145"/>
      <c r="Z739" s="145"/>
    </row>
    <row r="740" customFormat="false" ht="13.5" hidden="false" customHeight="true" outlineLevel="0" collapsed="false">
      <c r="A740" s="154"/>
      <c r="B740" s="145"/>
      <c r="C740" s="145"/>
      <c r="D740" s="145"/>
      <c r="E740" s="145"/>
      <c r="F740" s="145"/>
      <c r="G740" s="145"/>
      <c r="H740" s="190"/>
      <c r="I740" s="191"/>
      <c r="J740" s="192"/>
      <c r="K740" s="193"/>
      <c r="L740" s="193"/>
      <c r="M740" s="190"/>
      <c r="N740" s="145"/>
      <c r="O740" s="145"/>
      <c r="P740" s="145"/>
      <c r="Q740" s="145"/>
      <c r="R740" s="145"/>
      <c r="S740" s="145"/>
      <c r="T740" s="145"/>
      <c r="U740" s="145"/>
      <c r="V740" s="145"/>
      <c r="W740" s="145"/>
      <c r="X740" s="145"/>
      <c r="Y740" s="145"/>
      <c r="Z740" s="145"/>
    </row>
    <row r="741" customFormat="false" ht="13.5" hidden="false" customHeight="true" outlineLevel="0" collapsed="false">
      <c r="A741" s="154"/>
      <c r="B741" s="145"/>
      <c r="C741" s="145"/>
      <c r="D741" s="145"/>
      <c r="E741" s="145"/>
      <c r="F741" s="145"/>
      <c r="G741" s="145"/>
      <c r="H741" s="190"/>
      <c r="I741" s="191"/>
      <c r="J741" s="192"/>
      <c r="K741" s="193"/>
      <c r="L741" s="193"/>
      <c r="M741" s="190"/>
      <c r="N741" s="145"/>
      <c r="O741" s="145"/>
      <c r="P741" s="145"/>
      <c r="Q741" s="145"/>
      <c r="R741" s="145"/>
      <c r="S741" s="145"/>
      <c r="T741" s="145"/>
      <c r="U741" s="145"/>
      <c r="V741" s="145"/>
      <c r="W741" s="145"/>
      <c r="X741" s="145"/>
      <c r="Y741" s="145"/>
      <c r="Z741" s="145"/>
    </row>
    <row r="742" customFormat="false" ht="13.5" hidden="false" customHeight="true" outlineLevel="0" collapsed="false">
      <c r="A742" s="154"/>
      <c r="B742" s="145"/>
      <c r="C742" s="145"/>
      <c r="D742" s="145"/>
      <c r="E742" s="145"/>
      <c r="F742" s="145"/>
      <c r="G742" s="145"/>
      <c r="H742" s="190"/>
      <c r="I742" s="191"/>
      <c r="J742" s="192"/>
      <c r="K742" s="193"/>
      <c r="L742" s="193"/>
      <c r="M742" s="190"/>
      <c r="N742" s="145"/>
      <c r="O742" s="145"/>
      <c r="P742" s="145"/>
      <c r="Q742" s="145"/>
      <c r="R742" s="145"/>
      <c r="S742" s="145"/>
      <c r="T742" s="145"/>
      <c r="U742" s="145"/>
      <c r="V742" s="145"/>
      <c r="W742" s="145"/>
      <c r="X742" s="145"/>
      <c r="Y742" s="145"/>
      <c r="Z742" s="145"/>
    </row>
    <row r="743" customFormat="false" ht="13.5" hidden="false" customHeight="true" outlineLevel="0" collapsed="false">
      <c r="A743" s="154"/>
      <c r="B743" s="145"/>
      <c r="C743" s="145"/>
      <c r="D743" s="145"/>
      <c r="E743" s="145"/>
      <c r="F743" s="145"/>
      <c r="G743" s="145"/>
      <c r="H743" s="190"/>
      <c r="I743" s="191"/>
      <c r="J743" s="192"/>
      <c r="K743" s="193"/>
      <c r="L743" s="193"/>
      <c r="M743" s="190"/>
      <c r="N743" s="145"/>
      <c r="O743" s="145"/>
      <c r="P743" s="145"/>
      <c r="Q743" s="145"/>
      <c r="R743" s="145"/>
      <c r="S743" s="145"/>
      <c r="T743" s="145"/>
      <c r="U743" s="145"/>
      <c r="V743" s="145"/>
      <c r="W743" s="145"/>
      <c r="X743" s="145"/>
      <c r="Y743" s="145"/>
      <c r="Z743" s="145"/>
    </row>
    <row r="744" customFormat="false" ht="13.5" hidden="false" customHeight="true" outlineLevel="0" collapsed="false">
      <c r="A744" s="154"/>
      <c r="B744" s="145"/>
      <c r="C744" s="145"/>
      <c r="D744" s="145"/>
      <c r="E744" s="145"/>
      <c r="F744" s="145"/>
      <c r="G744" s="145"/>
      <c r="H744" s="190"/>
      <c r="I744" s="191"/>
      <c r="J744" s="192"/>
      <c r="K744" s="193"/>
      <c r="L744" s="193"/>
      <c r="M744" s="190"/>
      <c r="N744" s="145"/>
      <c r="O744" s="145"/>
      <c r="P744" s="145"/>
      <c r="Q744" s="145"/>
      <c r="R744" s="145"/>
      <c r="S744" s="145"/>
      <c r="T744" s="145"/>
      <c r="U744" s="145"/>
      <c r="V744" s="145"/>
      <c r="W744" s="145"/>
      <c r="X744" s="145"/>
      <c r="Y744" s="145"/>
      <c r="Z744" s="145"/>
    </row>
    <row r="745" customFormat="false" ht="13.5" hidden="false" customHeight="true" outlineLevel="0" collapsed="false">
      <c r="A745" s="154"/>
      <c r="B745" s="145"/>
      <c r="C745" s="145"/>
      <c r="D745" s="145"/>
      <c r="E745" s="145"/>
      <c r="F745" s="145"/>
      <c r="G745" s="145"/>
      <c r="H745" s="190"/>
      <c r="I745" s="191"/>
      <c r="J745" s="192"/>
      <c r="K745" s="193"/>
      <c r="L745" s="193"/>
      <c r="M745" s="190"/>
      <c r="N745" s="145"/>
      <c r="O745" s="145"/>
      <c r="P745" s="145"/>
      <c r="Q745" s="145"/>
      <c r="R745" s="145"/>
      <c r="S745" s="145"/>
      <c r="T745" s="145"/>
      <c r="U745" s="145"/>
      <c r="V745" s="145"/>
      <c r="W745" s="145"/>
      <c r="X745" s="145"/>
      <c r="Y745" s="145"/>
      <c r="Z745" s="145"/>
    </row>
    <row r="746" customFormat="false" ht="13.5" hidden="false" customHeight="true" outlineLevel="0" collapsed="false">
      <c r="A746" s="154"/>
      <c r="B746" s="145"/>
      <c r="C746" s="145"/>
      <c r="D746" s="145"/>
      <c r="E746" s="145"/>
      <c r="F746" s="145"/>
      <c r="G746" s="145"/>
      <c r="H746" s="190"/>
      <c r="I746" s="191"/>
      <c r="J746" s="192"/>
      <c r="K746" s="193"/>
      <c r="L746" s="193"/>
      <c r="M746" s="190"/>
      <c r="N746" s="145"/>
      <c r="O746" s="145"/>
      <c r="P746" s="145"/>
      <c r="Q746" s="145"/>
      <c r="R746" s="145"/>
      <c r="S746" s="145"/>
      <c r="T746" s="145"/>
      <c r="U746" s="145"/>
      <c r="V746" s="145"/>
      <c r="W746" s="145"/>
      <c r="X746" s="145"/>
      <c r="Y746" s="145"/>
      <c r="Z746" s="145"/>
    </row>
    <row r="747" customFormat="false" ht="13.5" hidden="false" customHeight="true" outlineLevel="0" collapsed="false">
      <c r="A747" s="154"/>
      <c r="B747" s="145"/>
      <c r="C747" s="145"/>
      <c r="D747" s="145"/>
      <c r="E747" s="145"/>
      <c r="F747" s="145"/>
      <c r="G747" s="145"/>
      <c r="H747" s="190"/>
      <c r="I747" s="191"/>
      <c r="J747" s="192"/>
      <c r="K747" s="193"/>
      <c r="L747" s="193"/>
      <c r="M747" s="190"/>
      <c r="N747" s="145"/>
      <c r="O747" s="145"/>
      <c r="P747" s="145"/>
      <c r="Q747" s="145"/>
      <c r="R747" s="145"/>
      <c r="S747" s="145"/>
      <c r="T747" s="145"/>
      <c r="U747" s="145"/>
      <c r="V747" s="145"/>
      <c r="W747" s="145"/>
      <c r="X747" s="145"/>
      <c r="Y747" s="145"/>
      <c r="Z747" s="145"/>
    </row>
    <row r="748" customFormat="false" ht="13.5" hidden="false" customHeight="true" outlineLevel="0" collapsed="false">
      <c r="A748" s="154"/>
      <c r="B748" s="145"/>
      <c r="C748" s="145"/>
      <c r="D748" s="145"/>
      <c r="E748" s="145"/>
      <c r="F748" s="145"/>
      <c r="G748" s="145"/>
      <c r="H748" s="190"/>
      <c r="I748" s="191"/>
      <c r="J748" s="192"/>
      <c r="K748" s="193"/>
      <c r="L748" s="193"/>
      <c r="M748" s="190"/>
      <c r="N748" s="145"/>
      <c r="O748" s="145"/>
      <c r="P748" s="145"/>
      <c r="Q748" s="145"/>
      <c r="R748" s="145"/>
      <c r="S748" s="145"/>
      <c r="T748" s="145"/>
      <c r="U748" s="145"/>
      <c r="V748" s="145"/>
      <c r="W748" s="145"/>
      <c r="X748" s="145"/>
      <c r="Y748" s="145"/>
      <c r="Z748" s="145"/>
    </row>
    <row r="749" customFormat="false" ht="13.5" hidden="false" customHeight="true" outlineLevel="0" collapsed="false">
      <c r="A749" s="154"/>
      <c r="B749" s="145"/>
      <c r="C749" s="145"/>
      <c r="D749" s="145"/>
      <c r="E749" s="145"/>
      <c r="F749" s="145"/>
      <c r="G749" s="145"/>
      <c r="H749" s="190"/>
      <c r="I749" s="191"/>
      <c r="J749" s="192"/>
      <c r="K749" s="193"/>
      <c r="L749" s="193"/>
      <c r="M749" s="190"/>
      <c r="N749" s="145"/>
      <c r="O749" s="145"/>
      <c r="P749" s="145"/>
      <c r="Q749" s="145"/>
      <c r="R749" s="145"/>
      <c r="S749" s="145"/>
      <c r="T749" s="145"/>
      <c r="U749" s="145"/>
      <c r="V749" s="145"/>
      <c r="W749" s="145"/>
      <c r="X749" s="145"/>
      <c r="Y749" s="145"/>
      <c r="Z749" s="145"/>
    </row>
    <row r="750" customFormat="false" ht="13.5" hidden="false" customHeight="true" outlineLevel="0" collapsed="false">
      <c r="A750" s="154"/>
      <c r="B750" s="145"/>
      <c r="C750" s="145"/>
      <c r="D750" s="145"/>
      <c r="E750" s="145"/>
      <c r="F750" s="145"/>
      <c r="G750" s="145"/>
      <c r="H750" s="190"/>
      <c r="I750" s="191"/>
      <c r="J750" s="192"/>
      <c r="K750" s="193"/>
      <c r="L750" s="193"/>
      <c r="M750" s="190"/>
      <c r="N750" s="145"/>
      <c r="O750" s="145"/>
      <c r="P750" s="145"/>
      <c r="Q750" s="145"/>
      <c r="R750" s="145"/>
      <c r="S750" s="145"/>
      <c r="T750" s="145"/>
      <c r="U750" s="145"/>
      <c r="V750" s="145"/>
      <c r="W750" s="145"/>
      <c r="X750" s="145"/>
      <c r="Y750" s="145"/>
      <c r="Z750" s="145"/>
    </row>
    <row r="751" customFormat="false" ht="13.5" hidden="false" customHeight="true" outlineLevel="0" collapsed="false">
      <c r="A751" s="154"/>
      <c r="B751" s="145"/>
      <c r="C751" s="145"/>
      <c r="D751" s="145"/>
      <c r="E751" s="145"/>
      <c r="F751" s="145"/>
      <c r="G751" s="145"/>
      <c r="H751" s="190"/>
      <c r="I751" s="191"/>
      <c r="J751" s="192"/>
      <c r="K751" s="193"/>
      <c r="L751" s="193"/>
      <c r="M751" s="190"/>
      <c r="N751" s="145"/>
      <c r="O751" s="145"/>
      <c r="P751" s="145"/>
      <c r="Q751" s="145"/>
      <c r="R751" s="145"/>
      <c r="S751" s="145"/>
      <c r="T751" s="145"/>
      <c r="U751" s="145"/>
      <c r="V751" s="145"/>
      <c r="W751" s="145"/>
      <c r="X751" s="145"/>
      <c r="Y751" s="145"/>
      <c r="Z751" s="145"/>
    </row>
    <row r="752" customFormat="false" ht="13.5" hidden="false" customHeight="true" outlineLevel="0" collapsed="false">
      <c r="A752" s="154"/>
      <c r="B752" s="145"/>
      <c r="C752" s="145"/>
      <c r="D752" s="145"/>
      <c r="E752" s="145"/>
      <c r="F752" s="145"/>
      <c r="G752" s="145"/>
      <c r="H752" s="190"/>
      <c r="I752" s="191"/>
      <c r="J752" s="192"/>
      <c r="K752" s="193"/>
      <c r="L752" s="193"/>
      <c r="M752" s="190"/>
      <c r="N752" s="145"/>
      <c r="O752" s="145"/>
      <c r="P752" s="145"/>
      <c r="Q752" s="145"/>
      <c r="R752" s="145"/>
      <c r="S752" s="145"/>
      <c r="T752" s="145"/>
      <c r="U752" s="145"/>
      <c r="V752" s="145"/>
      <c r="W752" s="145"/>
      <c r="X752" s="145"/>
      <c r="Y752" s="145"/>
      <c r="Z752" s="145"/>
    </row>
    <row r="753" customFormat="false" ht="13.5" hidden="false" customHeight="true" outlineLevel="0" collapsed="false">
      <c r="A753" s="154"/>
      <c r="B753" s="145"/>
      <c r="C753" s="145"/>
      <c r="D753" s="145"/>
      <c r="E753" s="145"/>
      <c r="F753" s="145"/>
      <c r="G753" s="145"/>
      <c r="H753" s="190"/>
      <c r="I753" s="191"/>
      <c r="J753" s="192"/>
      <c r="K753" s="193"/>
      <c r="L753" s="193"/>
      <c r="M753" s="190"/>
      <c r="N753" s="145"/>
      <c r="O753" s="145"/>
      <c r="P753" s="145"/>
      <c r="Q753" s="145"/>
      <c r="R753" s="145"/>
      <c r="S753" s="145"/>
      <c r="T753" s="145"/>
      <c r="U753" s="145"/>
      <c r="V753" s="145"/>
      <c r="W753" s="145"/>
      <c r="X753" s="145"/>
      <c r="Y753" s="145"/>
      <c r="Z753" s="145"/>
    </row>
    <row r="754" customFormat="false" ht="13.5" hidden="false" customHeight="true" outlineLevel="0" collapsed="false">
      <c r="A754" s="154"/>
      <c r="B754" s="145"/>
      <c r="C754" s="145"/>
      <c r="D754" s="145"/>
      <c r="E754" s="145"/>
      <c r="F754" s="145"/>
      <c r="G754" s="145"/>
      <c r="H754" s="190"/>
      <c r="I754" s="191"/>
      <c r="J754" s="192"/>
      <c r="K754" s="193"/>
      <c r="L754" s="193"/>
      <c r="M754" s="190"/>
      <c r="N754" s="145"/>
      <c r="O754" s="145"/>
      <c r="P754" s="145"/>
      <c r="Q754" s="145"/>
      <c r="R754" s="145"/>
      <c r="S754" s="145"/>
      <c r="T754" s="145"/>
      <c r="U754" s="145"/>
      <c r="V754" s="145"/>
      <c r="W754" s="145"/>
      <c r="X754" s="145"/>
      <c r="Y754" s="145"/>
      <c r="Z754" s="145"/>
    </row>
    <row r="755" customFormat="false" ht="13.5" hidden="false" customHeight="true" outlineLevel="0" collapsed="false">
      <c r="A755" s="154"/>
      <c r="B755" s="145"/>
      <c r="C755" s="145"/>
      <c r="D755" s="145"/>
      <c r="E755" s="145"/>
      <c r="F755" s="145"/>
      <c r="G755" s="145"/>
      <c r="H755" s="190"/>
      <c r="I755" s="191"/>
      <c r="J755" s="192"/>
      <c r="K755" s="193"/>
      <c r="L755" s="193"/>
      <c r="M755" s="190"/>
      <c r="N755" s="145"/>
      <c r="O755" s="145"/>
      <c r="P755" s="145"/>
      <c r="Q755" s="145"/>
      <c r="R755" s="145"/>
      <c r="S755" s="145"/>
      <c r="T755" s="145"/>
      <c r="U755" s="145"/>
      <c r="V755" s="145"/>
      <c r="W755" s="145"/>
      <c r="X755" s="145"/>
      <c r="Y755" s="145"/>
      <c r="Z755" s="145"/>
    </row>
    <row r="756" customFormat="false" ht="13.5" hidden="false" customHeight="true" outlineLevel="0" collapsed="false">
      <c r="A756" s="154"/>
      <c r="B756" s="145"/>
      <c r="C756" s="145"/>
      <c r="D756" s="145"/>
      <c r="E756" s="145"/>
      <c r="F756" s="145"/>
      <c r="G756" s="145"/>
      <c r="H756" s="190"/>
      <c r="I756" s="191"/>
      <c r="J756" s="192"/>
      <c r="K756" s="193"/>
      <c r="L756" s="193"/>
      <c r="M756" s="190"/>
      <c r="N756" s="145"/>
      <c r="O756" s="145"/>
      <c r="P756" s="145"/>
      <c r="Q756" s="145"/>
      <c r="R756" s="145"/>
      <c r="S756" s="145"/>
      <c r="T756" s="145"/>
      <c r="U756" s="145"/>
      <c r="V756" s="145"/>
      <c r="W756" s="145"/>
      <c r="X756" s="145"/>
      <c r="Y756" s="145"/>
      <c r="Z756" s="145"/>
    </row>
    <row r="757" customFormat="false" ht="13.5" hidden="false" customHeight="true" outlineLevel="0" collapsed="false">
      <c r="A757" s="154"/>
      <c r="B757" s="145"/>
      <c r="C757" s="145"/>
      <c r="D757" s="145"/>
      <c r="E757" s="145"/>
      <c r="F757" s="145"/>
      <c r="G757" s="145"/>
      <c r="H757" s="190"/>
      <c r="I757" s="191"/>
      <c r="J757" s="192"/>
      <c r="K757" s="193"/>
      <c r="L757" s="193"/>
      <c r="M757" s="190"/>
      <c r="N757" s="145"/>
      <c r="O757" s="145"/>
      <c r="P757" s="145"/>
      <c r="Q757" s="145"/>
      <c r="R757" s="145"/>
      <c r="S757" s="145"/>
      <c r="T757" s="145"/>
      <c r="U757" s="145"/>
      <c r="V757" s="145"/>
      <c r="W757" s="145"/>
      <c r="X757" s="145"/>
      <c r="Y757" s="145"/>
      <c r="Z757" s="145"/>
    </row>
    <row r="758" customFormat="false" ht="13.5" hidden="false" customHeight="true" outlineLevel="0" collapsed="false">
      <c r="A758" s="154"/>
      <c r="B758" s="145"/>
      <c r="C758" s="145"/>
      <c r="D758" s="145"/>
      <c r="E758" s="145"/>
      <c r="F758" s="145"/>
      <c r="G758" s="145"/>
      <c r="H758" s="190"/>
      <c r="I758" s="191"/>
      <c r="J758" s="192"/>
      <c r="K758" s="193"/>
      <c r="L758" s="193"/>
      <c r="M758" s="190"/>
      <c r="N758" s="145"/>
      <c r="O758" s="145"/>
      <c r="P758" s="145"/>
      <c r="Q758" s="145"/>
      <c r="R758" s="145"/>
      <c r="S758" s="145"/>
      <c r="T758" s="145"/>
      <c r="U758" s="145"/>
      <c r="V758" s="145"/>
      <c r="W758" s="145"/>
      <c r="X758" s="145"/>
      <c r="Y758" s="145"/>
      <c r="Z758" s="145"/>
    </row>
    <row r="759" customFormat="false" ht="13.5" hidden="false" customHeight="true" outlineLevel="0" collapsed="false">
      <c r="A759" s="154"/>
      <c r="B759" s="145"/>
      <c r="C759" s="145"/>
      <c r="D759" s="145"/>
      <c r="E759" s="145"/>
      <c r="F759" s="145"/>
      <c r="G759" s="145"/>
      <c r="H759" s="190"/>
      <c r="I759" s="191"/>
      <c r="J759" s="192"/>
      <c r="K759" s="193"/>
      <c r="L759" s="193"/>
      <c r="M759" s="190"/>
      <c r="N759" s="145"/>
      <c r="O759" s="145"/>
      <c r="P759" s="145"/>
      <c r="Q759" s="145"/>
      <c r="R759" s="145"/>
      <c r="S759" s="145"/>
      <c r="T759" s="145"/>
      <c r="U759" s="145"/>
      <c r="V759" s="145"/>
      <c r="W759" s="145"/>
      <c r="X759" s="145"/>
      <c r="Y759" s="145"/>
      <c r="Z759" s="145"/>
    </row>
    <row r="760" customFormat="false" ht="13.5" hidden="false" customHeight="true" outlineLevel="0" collapsed="false">
      <c r="A760" s="154"/>
      <c r="B760" s="145"/>
      <c r="C760" s="145"/>
      <c r="D760" s="145"/>
      <c r="E760" s="145"/>
      <c r="F760" s="145"/>
      <c r="G760" s="145"/>
      <c r="H760" s="190"/>
      <c r="I760" s="191"/>
      <c r="J760" s="192"/>
      <c r="K760" s="193"/>
      <c r="L760" s="193"/>
      <c r="M760" s="190"/>
      <c r="N760" s="145"/>
      <c r="O760" s="145"/>
      <c r="P760" s="145"/>
      <c r="Q760" s="145"/>
      <c r="R760" s="145"/>
      <c r="S760" s="145"/>
      <c r="T760" s="145"/>
      <c r="U760" s="145"/>
      <c r="V760" s="145"/>
      <c r="W760" s="145"/>
      <c r="X760" s="145"/>
      <c r="Y760" s="145"/>
      <c r="Z760" s="145"/>
    </row>
    <row r="761" customFormat="false" ht="13.5" hidden="false" customHeight="true" outlineLevel="0" collapsed="false">
      <c r="A761" s="154"/>
      <c r="B761" s="145"/>
      <c r="C761" s="145"/>
      <c r="D761" s="145"/>
      <c r="E761" s="145"/>
      <c r="F761" s="145"/>
      <c r="G761" s="145"/>
      <c r="H761" s="190"/>
      <c r="I761" s="191"/>
      <c r="J761" s="192"/>
      <c r="K761" s="193"/>
      <c r="L761" s="193"/>
      <c r="M761" s="190"/>
      <c r="N761" s="145"/>
      <c r="O761" s="145"/>
      <c r="P761" s="145"/>
      <c r="Q761" s="145"/>
      <c r="R761" s="145"/>
      <c r="S761" s="145"/>
      <c r="T761" s="145"/>
      <c r="U761" s="145"/>
      <c r="V761" s="145"/>
      <c r="W761" s="145"/>
      <c r="X761" s="145"/>
      <c r="Y761" s="145"/>
      <c r="Z761" s="145"/>
    </row>
    <row r="762" customFormat="false" ht="13.5" hidden="false" customHeight="true" outlineLevel="0" collapsed="false">
      <c r="A762" s="154"/>
      <c r="B762" s="145"/>
      <c r="C762" s="145"/>
      <c r="D762" s="145"/>
      <c r="E762" s="145"/>
      <c r="F762" s="145"/>
      <c r="G762" s="145"/>
      <c r="H762" s="190"/>
      <c r="I762" s="191"/>
      <c r="J762" s="192"/>
      <c r="K762" s="193"/>
      <c r="L762" s="193"/>
      <c r="M762" s="190"/>
      <c r="N762" s="145"/>
      <c r="O762" s="145"/>
      <c r="P762" s="145"/>
      <c r="Q762" s="145"/>
      <c r="R762" s="145"/>
      <c r="S762" s="145"/>
      <c r="T762" s="145"/>
      <c r="U762" s="145"/>
      <c r="V762" s="145"/>
      <c r="W762" s="145"/>
      <c r="X762" s="145"/>
      <c r="Y762" s="145"/>
      <c r="Z762" s="145"/>
    </row>
    <row r="763" customFormat="false" ht="13.5" hidden="false" customHeight="true" outlineLevel="0" collapsed="false">
      <c r="A763" s="154"/>
      <c r="B763" s="145"/>
      <c r="C763" s="145"/>
      <c r="D763" s="145"/>
      <c r="E763" s="145"/>
      <c r="F763" s="145"/>
      <c r="G763" s="145"/>
      <c r="H763" s="190"/>
      <c r="I763" s="191"/>
      <c r="J763" s="192"/>
      <c r="K763" s="193"/>
      <c r="L763" s="193"/>
      <c r="M763" s="190"/>
      <c r="N763" s="145"/>
      <c r="O763" s="145"/>
      <c r="P763" s="145"/>
      <c r="Q763" s="145"/>
      <c r="R763" s="145"/>
      <c r="S763" s="145"/>
      <c r="T763" s="145"/>
      <c r="U763" s="145"/>
      <c r="V763" s="145"/>
      <c r="W763" s="145"/>
      <c r="X763" s="145"/>
      <c r="Y763" s="145"/>
      <c r="Z763" s="145"/>
    </row>
    <row r="764" customFormat="false" ht="13.5" hidden="false" customHeight="true" outlineLevel="0" collapsed="false">
      <c r="A764" s="154"/>
      <c r="B764" s="145"/>
      <c r="C764" s="145"/>
      <c r="D764" s="145"/>
      <c r="E764" s="145"/>
      <c r="F764" s="145"/>
      <c r="G764" s="145"/>
      <c r="H764" s="190"/>
      <c r="I764" s="191"/>
      <c r="J764" s="192"/>
      <c r="K764" s="193"/>
      <c r="L764" s="193"/>
      <c r="M764" s="190"/>
      <c r="N764" s="145"/>
      <c r="O764" s="145"/>
      <c r="P764" s="145"/>
      <c r="Q764" s="145"/>
      <c r="R764" s="145"/>
      <c r="S764" s="145"/>
      <c r="T764" s="145"/>
      <c r="U764" s="145"/>
      <c r="V764" s="145"/>
      <c r="W764" s="145"/>
      <c r="X764" s="145"/>
      <c r="Y764" s="145"/>
      <c r="Z764" s="145"/>
    </row>
    <row r="765" customFormat="false" ht="13.5" hidden="false" customHeight="true" outlineLevel="0" collapsed="false">
      <c r="A765" s="154"/>
      <c r="B765" s="145"/>
      <c r="C765" s="145"/>
      <c r="D765" s="145"/>
      <c r="E765" s="145"/>
      <c r="F765" s="145"/>
      <c r="G765" s="145"/>
      <c r="H765" s="190"/>
      <c r="I765" s="191"/>
      <c r="J765" s="192"/>
      <c r="K765" s="193"/>
      <c r="L765" s="193"/>
      <c r="M765" s="190"/>
      <c r="N765" s="145"/>
      <c r="O765" s="145"/>
      <c r="P765" s="145"/>
      <c r="Q765" s="145"/>
      <c r="R765" s="145"/>
      <c r="S765" s="145"/>
      <c r="T765" s="145"/>
      <c r="U765" s="145"/>
      <c r="V765" s="145"/>
      <c r="W765" s="145"/>
      <c r="X765" s="145"/>
      <c r="Y765" s="145"/>
      <c r="Z765" s="145"/>
    </row>
    <row r="766" customFormat="false" ht="13.5" hidden="false" customHeight="true" outlineLevel="0" collapsed="false">
      <c r="A766" s="154"/>
      <c r="B766" s="145"/>
      <c r="C766" s="145"/>
      <c r="D766" s="145"/>
      <c r="E766" s="145"/>
      <c r="F766" s="145"/>
      <c r="G766" s="145"/>
      <c r="H766" s="190"/>
      <c r="I766" s="191"/>
      <c r="J766" s="192"/>
      <c r="K766" s="193"/>
      <c r="L766" s="193"/>
      <c r="M766" s="190"/>
      <c r="N766" s="145"/>
      <c r="O766" s="145"/>
      <c r="P766" s="145"/>
      <c r="Q766" s="145"/>
      <c r="R766" s="145"/>
      <c r="S766" s="145"/>
      <c r="T766" s="145"/>
      <c r="U766" s="145"/>
      <c r="V766" s="145"/>
      <c r="W766" s="145"/>
      <c r="X766" s="145"/>
      <c r="Y766" s="145"/>
      <c r="Z766" s="145"/>
    </row>
    <row r="767" customFormat="false" ht="13.5" hidden="false" customHeight="true" outlineLevel="0" collapsed="false">
      <c r="A767" s="154"/>
      <c r="B767" s="145"/>
      <c r="C767" s="145"/>
      <c r="D767" s="145"/>
      <c r="E767" s="145"/>
      <c r="F767" s="145"/>
      <c r="G767" s="145"/>
      <c r="H767" s="190"/>
      <c r="I767" s="191"/>
      <c r="J767" s="192"/>
      <c r="K767" s="193"/>
      <c r="L767" s="193"/>
      <c r="M767" s="190"/>
      <c r="N767" s="145"/>
      <c r="O767" s="145"/>
      <c r="P767" s="145"/>
      <c r="Q767" s="145"/>
      <c r="R767" s="145"/>
      <c r="S767" s="145"/>
      <c r="T767" s="145"/>
      <c r="U767" s="145"/>
      <c r="V767" s="145"/>
      <c r="W767" s="145"/>
      <c r="X767" s="145"/>
      <c r="Y767" s="145"/>
      <c r="Z767" s="145"/>
    </row>
    <row r="768" customFormat="false" ht="13.5" hidden="false" customHeight="true" outlineLevel="0" collapsed="false">
      <c r="A768" s="154"/>
      <c r="B768" s="145"/>
      <c r="C768" s="145"/>
      <c r="D768" s="145"/>
      <c r="E768" s="145"/>
      <c r="F768" s="145"/>
      <c r="G768" s="145"/>
      <c r="H768" s="190"/>
      <c r="I768" s="191"/>
      <c r="J768" s="192"/>
      <c r="K768" s="193"/>
      <c r="L768" s="193"/>
      <c r="M768" s="190"/>
      <c r="N768" s="145"/>
      <c r="O768" s="145"/>
      <c r="P768" s="145"/>
      <c r="Q768" s="145"/>
      <c r="R768" s="145"/>
      <c r="S768" s="145"/>
      <c r="T768" s="145"/>
      <c r="U768" s="145"/>
      <c r="V768" s="145"/>
      <c r="W768" s="145"/>
      <c r="X768" s="145"/>
      <c r="Y768" s="145"/>
      <c r="Z768" s="145"/>
    </row>
    <row r="769" customFormat="false" ht="13.5" hidden="false" customHeight="true" outlineLevel="0" collapsed="false">
      <c r="A769" s="154"/>
      <c r="B769" s="145"/>
      <c r="C769" s="145"/>
      <c r="D769" s="145"/>
      <c r="E769" s="145"/>
      <c r="F769" s="145"/>
      <c r="G769" s="145"/>
      <c r="H769" s="190"/>
      <c r="I769" s="191"/>
      <c r="J769" s="192"/>
      <c r="K769" s="193"/>
      <c r="L769" s="193"/>
      <c r="M769" s="190"/>
      <c r="N769" s="145"/>
      <c r="O769" s="145"/>
      <c r="P769" s="145"/>
      <c r="Q769" s="145"/>
      <c r="R769" s="145"/>
      <c r="S769" s="145"/>
      <c r="T769" s="145"/>
      <c r="U769" s="145"/>
      <c r="V769" s="145"/>
      <c r="W769" s="145"/>
      <c r="X769" s="145"/>
      <c r="Y769" s="145"/>
      <c r="Z769" s="145"/>
    </row>
    <row r="770" customFormat="false" ht="13.5" hidden="false" customHeight="true" outlineLevel="0" collapsed="false">
      <c r="A770" s="154"/>
      <c r="B770" s="145"/>
      <c r="C770" s="145"/>
      <c r="D770" s="145"/>
      <c r="E770" s="145"/>
      <c r="F770" s="145"/>
      <c r="G770" s="145"/>
      <c r="H770" s="190"/>
      <c r="I770" s="191"/>
      <c r="J770" s="192"/>
      <c r="K770" s="193"/>
      <c r="L770" s="193"/>
      <c r="M770" s="190"/>
      <c r="N770" s="145"/>
      <c r="O770" s="145"/>
      <c r="P770" s="145"/>
      <c r="Q770" s="145"/>
      <c r="R770" s="145"/>
      <c r="S770" s="145"/>
      <c r="T770" s="145"/>
      <c r="U770" s="145"/>
      <c r="V770" s="145"/>
      <c r="W770" s="145"/>
      <c r="X770" s="145"/>
      <c r="Y770" s="145"/>
      <c r="Z770" s="145"/>
    </row>
    <row r="771" customFormat="false" ht="13.5" hidden="false" customHeight="true" outlineLevel="0" collapsed="false">
      <c r="A771" s="154"/>
      <c r="B771" s="145"/>
      <c r="C771" s="145"/>
      <c r="D771" s="145"/>
      <c r="E771" s="145"/>
      <c r="F771" s="145"/>
      <c r="G771" s="145"/>
      <c r="H771" s="190"/>
      <c r="I771" s="191"/>
      <c r="J771" s="192"/>
      <c r="K771" s="193"/>
      <c r="L771" s="193"/>
      <c r="M771" s="190"/>
      <c r="N771" s="145"/>
      <c r="O771" s="145"/>
      <c r="P771" s="145"/>
      <c r="Q771" s="145"/>
      <c r="R771" s="145"/>
      <c r="S771" s="145"/>
      <c r="T771" s="145"/>
      <c r="U771" s="145"/>
      <c r="V771" s="145"/>
      <c r="W771" s="145"/>
      <c r="X771" s="145"/>
      <c r="Y771" s="145"/>
      <c r="Z771" s="145"/>
    </row>
    <row r="772" customFormat="false" ht="13.5" hidden="false" customHeight="true" outlineLevel="0" collapsed="false">
      <c r="A772" s="154"/>
      <c r="B772" s="145"/>
      <c r="C772" s="145"/>
      <c r="D772" s="145"/>
      <c r="E772" s="145"/>
      <c r="F772" s="145"/>
      <c r="G772" s="145"/>
      <c r="H772" s="190"/>
      <c r="I772" s="191"/>
      <c r="J772" s="192"/>
      <c r="K772" s="193"/>
      <c r="L772" s="193"/>
      <c r="M772" s="190"/>
      <c r="N772" s="145"/>
      <c r="O772" s="145"/>
      <c r="P772" s="145"/>
      <c r="Q772" s="145"/>
      <c r="R772" s="145"/>
      <c r="S772" s="145"/>
      <c r="T772" s="145"/>
      <c r="U772" s="145"/>
      <c r="V772" s="145"/>
      <c r="W772" s="145"/>
      <c r="X772" s="145"/>
      <c r="Y772" s="145"/>
      <c r="Z772" s="145"/>
    </row>
    <row r="773" customFormat="false" ht="13.5" hidden="false" customHeight="true" outlineLevel="0" collapsed="false">
      <c r="A773" s="154"/>
      <c r="B773" s="145"/>
      <c r="C773" s="145"/>
      <c r="D773" s="145"/>
      <c r="E773" s="145"/>
      <c r="F773" s="145"/>
      <c r="G773" s="145"/>
      <c r="H773" s="190"/>
      <c r="I773" s="191"/>
      <c r="J773" s="192"/>
      <c r="K773" s="193"/>
      <c r="L773" s="193"/>
      <c r="M773" s="190"/>
      <c r="N773" s="145"/>
      <c r="O773" s="145"/>
      <c r="P773" s="145"/>
      <c r="Q773" s="145"/>
      <c r="R773" s="145"/>
      <c r="S773" s="145"/>
      <c r="T773" s="145"/>
      <c r="U773" s="145"/>
      <c r="V773" s="145"/>
      <c r="W773" s="145"/>
      <c r="X773" s="145"/>
      <c r="Y773" s="145"/>
      <c r="Z773" s="145"/>
    </row>
    <row r="774" customFormat="false" ht="13.5" hidden="false" customHeight="true" outlineLevel="0" collapsed="false">
      <c r="A774" s="154"/>
      <c r="B774" s="145"/>
      <c r="C774" s="145"/>
      <c r="D774" s="145"/>
      <c r="E774" s="145"/>
      <c r="F774" s="145"/>
      <c r="G774" s="145"/>
      <c r="H774" s="190"/>
      <c r="I774" s="191"/>
      <c r="J774" s="192"/>
      <c r="K774" s="193"/>
      <c r="L774" s="193"/>
      <c r="M774" s="190"/>
      <c r="N774" s="145"/>
      <c r="O774" s="145"/>
      <c r="P774" s="145"/>
      <c r="Q774" s="145"/>
      <c r="R774" s="145"/>
      <c r="S774" s="145"/>
      <c r="T774" s="145"/>
      <c r="U774" s="145"/>
      <c r="V774" s="145"/>
      <c r="W774" s="145"/>
      <c r="X774" s="145"/>
      <c r="Y774" s="145"/>
      <c r="Z774" s="145"/>
    </row>
    <row r="775" customFormat="false" ht="13.5" hidden="false" customHeight="true" outlineLevel="0" collapsed="false">
      <c r="A775" s="154"/>
      <c r="B775" s="145"/>
      <c r="C775" s="145"/>
      <c r="D775" s="145"/>
      <c r="E775" s="145"/>
      <c r="F775" s="145"/>
      <c r="G775" s="145"/>
      <c r="H775" s="190"/>
      <c r="I775" s="191"/>
      <c r="J775" s="192"/>
      <c r="K775" s="193"/>
      <c r="L775" s="193"/>
      <c r="M775" s="190"/>
      <c r="N775" s="145"/>
      <c r="O775" s="145"/>
      <c r="P775" s="145"/>
      <c r="Q775" s="145"/>
      <c r="R775" s="145"/>
      <c r="S775" s="145"/>
      <c r="T775" s="145"/>
      <c r="U775" s="145"/>
      <c r="V775" s="145"/>
      <c r="W775" s="145"/>
      <c r="X775" s="145"/>
      <c r="Y775" s="145"/>
      <c r="Z775" s="145"/>
    </row>
    <row r="776" customFormat="false" ht="13.5" hidden="false" customHeight="true" outlineLevel="0" collapsed="false">
      <c r="A776" s="154"/>
      <c r="B776" s="145"/>
      <c r="C776" s="145"/>
      <c r="D776" s="145"/>
      <c r="E776" s="145"/>
      <c r="F776" s="145"/>
      <c r="G776" s="145"/>
      <c r="H776" s="190"/>
      <c r="I776" s="191"/>
      <c r="J776" s="192"/>
      <c r="K776" s="193"/>
      <c r="L776" s="193"/>
      <c r="M776" s="190"/>
      <c r="N776" s="145"/>
      <c r="O776" s="145"/>
      <c r="P776" s="145"/>
      <c r="Q776" s="145"/>
      <c r="R776" s="145"/>
      <c r="S776" s="145"/>
      <c r="T776" s="145"/>
      <c r="U776" s="145"/>
      <c r="V776" s="145"/>
      <c r="W776" s="145"/>
      <c r="X776" s="145"/>
      <c r="Y776" s="145"/>
      <c r="Z776" s="145"/>
    </row>
    <row r="777" customFormat="false" ht="13.5" hidden="false" customHeight="true" outlineLevel="0" collapsed="false">
      <c r="A777" s="154"/>
      <c r="B777" s="145"/>
      <c r="C777" s="145"/>
      <c r="D777" s="145"/>
      <c r="E777" s="145"/>
      <c r="F777" s="145"/>
      <c r="G777" s="145"/>
      <c r="H777" s="190"/>
      <c r="I777" s="191"/>
      <c r="J777" s="192"/>
      <c r="K777" s="193"/>
      <c r="L777" s="193"/>
      <c r="M777" s="190"/>
      <c r="N777" s="145"/>
      <c r="O777" s="145"/>
      <c r="P777" s="145"/>
      <c r="Q777" s="145"/>
      <c r="R777" s="145"/>
      <c r="S777" s="145"/>
      <c r="T777" s="145"/>
      <c r="U777" s="145"/>
      <c r="V777" s="145"/>
      <c r="W777" s="145"/>
      <c r="X777" s="145"/>
      <c r="Y777" s="145"/>
      <c r="Z777" s="145"/>
    </row>
    <row r="778" customFormat="false" ht="13.5" hidden="false" customHeight="true" outlineLevel="0" collapsed="false">
      <c r="A778" s="154"/>
      <c r="B778" s="145"/>
      <c r="C778" s="145"/>
      <c r="D778" s="145"/>
      <c r="E778" s="145"/>
      <c r="F778" s="145"/>
      <c r="G778" s="145"/>
      <c r="H778" s="190"/>
      <c r="I778" s="191"/>
      <c r="J778" s="192"/>
      <c r="K778" s="193"/>
      <c r="L778" s="193"/>
      <c r="M778" s="190"/>
      <c r="N778" s="145"/>
      <c r="O778" s="145"/>
      <c r="P778" s="145"/>
      <c r="Q778" s="145"/>
      <c r="R778" s="145"/>
      <c r="S778" s="145"/>
      <c r="T778" s="145"/>
      <c r="U778" s="145"/>
      <c r="V778" s="145"/>
      <c r="W778" s="145"/>
      <c r="X778" s="145"/>
      <c r="Y778" s="145"/>
      <c r="Z778" s="145"/>
    </row>
    <row r="779" customFormat="false" ht="13.5" hidden="false" customHeight="true" outlineLevel="0" collapsed="false">
      <c r="A779" s="154"/>
      <c r="B779" s="145"/>
      <c r="C779" s="145"/>
      <c r="D779" s="145"/>
      <c r="E779" s="145"/>
      <c r="F779" s="145"/>
      <c r="G779" s="145"/>
      <c r="H779" s="190"/>
      <c r="I779" s="191"/>
      <c r="J779" s="192"/>
      <c r="K779" s="193"/>
      <c r="L779" s="193"/>
      <c r="M779" s="190"/>
      <c r="N779" s="145"/>
      <c r="O779" s="145"/>
      <c r="P779" s="145"/>
      <c r="Q779" s="145"/>
      <c r="R779" s="145"/>
      <c r="S779" s="145"/>
      <c r="T779" s="145"/>
      <c r="U779" s="145"/>
      <c r="V779" s="145"/>
      <c r="W779" s="145"/>
      <c r="X779" s="145"/>
      <c r="Y779" s="145"/>
      <c r="Z779" s="145"/>
    </row>
    <row r="780" customFormat="false" ht="13.5" hidden="false" customHeight="true" outlineLevel="0" collapsed="false">
      <c r="A780" s="154"/>
      <c r="B780" s="145"/>
      <c r="C780" s="145"/>
      <c r="D780" s="145"/>
      <c r="E780" s="145"/>
      <c r="F780" s="145"/>
      <c r="G780" s="145"/>
      <c r="H780" s="190"/>
      <c r="I780" s="191"/>
      <c r="J780" s="192"/>
      <c r="K780" s="193"/>
      <c r="L780" s="193"/>
      <c r="M780" s="190"/>
      <c r="N780" s="145"/>
      <c r="O780" s="145"/>
      <c r="P780" s="145"/>
      <c r="Q780" s="145"/>
      <c r="R780" s="145"/>
      <c r="S780" s="145"/>
      <c r="T780" s="145"/>
      <c r="U780" s="145"/>
      <c r="V780" s="145"/>
      <c r="W780" s="145"/>
      <c r="X780" s="145"/>
      <c r="Y780" s="145"/>
      <c r="Z780" s="145"/>
    </row>
    <row r="781" customFormat="false" ht="13.5" hidden="false" customHeight="true" outlineLevel="0" collapsed="false">
      <c r="A781" s="154"/>
      <c r="B781" s="145"/>
      <c r="C781" s="145"/>
      <c r="D781" s="145"/>
      <c r="E781" s="145"/>
      <c r="F781" s="145"/>
      <c r="G781" s="145"/>
      <c r="H781" s="190"/>
      <c r="I781" s="191"/>
      <c r="J781" s="192"/>
      <c r="K781" s="193"/>
      <c r="L781" s="193"/>
      <c r="M781" s="190"/>
      <c r="N781" s="145"/>
      <c r="O781" s="145"/>
      <c r="P781" s="145"/>
      <c r="Q781" s="145"/>
      <c r="R781" s="145"/>
      <c r="S781" s="145"/>
      <c r="T781" s="145"/>
      <c r="U781" s="145"/>
      <c r="V781" s="145"/>
      <c r="W781" s="145"/>
      <c r="X781" s="145"/>
      <c r="Y781" s="145"/>
      <c r="Z781" s="145"/>
    </row>
    <row r="782" customFormat="false" ht="13.5" hidden="false" customHeight="true" outlineLevel="0" collapsed="false">
      <c r="A782" s="154"/>
      <c r="B782" s="145"/>
      <c r="C782" s="145"/>
      <c r="D782" s="145"/>
      <c r="E782" s="145"/>
      <c r="F782" s="145"/>
      <c r="G782" s="145"/>
      <c r="H782" s="190"/>
      <c r="I782" s="191"/>
      <c r="J782" s="192"/>
      <c r="K782" s="193"/>
      <c r="L782" s="193"/>
      <c r="M782" s="190"/>
      <c r="N782" s="145"/>
      <c r="O782" s="145"/>
      <c r="P782" s="145"/>
      <c r="Q782" s="145"/>
      <c r="R782" s="145"/>
      <c r="S782" s="145"/>
      <c r="T782" s="145"/>
      <c r="U782" s="145"/>
      <c r="V782" s="145"/>
      <c r="W782" s="145"/>
      <c r="X782" s="145"/>
      <c r="Y782" s="145"/>
      <c r="Z782" s="145"/>
    </row>
    <row r="783" customFormat="false" ht="13.5" hidden="false" customHeight="true" outlineLevel="0" collapsed="false">
      <c r="A783" s="154"/>
      <c r="B783" s="145"/>
      <c r="C783" s="145"/>
      <c r="D783" s="145"/>
      <c r="E783" s="145"/>
      <c r="F783" s="145"/>
      <c r="G783" s="145"/>
      <c r="H783" s="190"/>
      <c r="I783" s="191"/>
      <c r="J783" s="192"/>
      <c r="K783" s="193"/>
      <c r="L783" s="193"/>
      <c r="M783" s="190"/>
      <c r="N783" s="145"/>
      <c r="O783" s="145"/>
      <c r="P783" s="145"/>
      <c r="Q783" s="145"/>
      <c r="R783" s="145"/>
      <c r="S783" s="145"/>
      <c r="T783" s="145"/>
      <c r="U783" s="145"/>
      <c r="V783" s="145"/>
      <c r="W783" s="145"/>
      <c r="X783" s="145"/>
      <c r="Y783" s="145"/>
      <c r="Z783" s="145"/>
    </row>
    <row r="784" customFormat="false" ht="13.5" hidden="false" customHeight="true" outlineLevel="0" collapsed="false">
      <c r="A784" s="154"/>
      <c r="B784" s="145"/>
      <c r="C784" s="145"/>
      <c r="D784" s="145"/>
      <c r="E784" s="145"/>
      <c r="F784" s="145"/>
      <c r="G784" s="145"/>
      <c r="H784" s="190"/>
      <c r="I784" s="191"/>
      <c r="J784" s="192"/>
      <c r="K784" s="193"/>
      <c r="L784" s="193"/>
      <c r="M784" s="190"/>
      <c r="N784" s="145"/>
      <c r="O784" s="145"/>
      <c r="P784" s="145"/>
      <c r="Q784" s="145"/>
      <c r="R784" s="145"/>
      <c r="S784" s="145"/>
      <c r="T784" s="145"/>
      <c r="U784" s="145"/>
      <c r="V784" s="145"/>
      <c r="W784" s="145"/>
      <c r="X784" s="145"/>
      <c r="Y784" s="145"/>
      <c r="Z784" s="145"/>
    </row>
    <row r="785" customFormat="false" ht="13.5" hidden="false" customHeight="true" outlineLevel="0" collapsed="false">
      <c r="A785" s="154"/>
      <c r="B785" s="145"/>
      <c r="C785" s="145"/>
      <c r="D785" s="145"/>
      <c r="E785" s="145"/>
      <c r="F785" s="145"/>
      <c r="G785" s="145"/>
      <c r="H785" s="190"/>
      <c r="I785" s="191"/>
      <c r="J785" s="192"/>
      <c r="K785" s="193"/>
      <c r="L785" s="193"/>
      <c r="M785" s="190"/>
      <c r="N785" s="145"/>
      <c r="O785" s="145"/>
      <c r="P785" s="145"/>
      <c r="Q785" s="145"/>
      <c r="R785" s="145"/>
      <c r="S785" s="145"/>
      <c r="T785" s="145"/>
      <c r="U785" s="145"/>
      <c r="V785" s="145"/>
      <c r="W785" s="145"/>
      <c r="X785" s="145"/>
      <c r="Y785" s="145"/>
      <c r="Z785" s="145"/>
    </row>
    <row r="786" customFormat="false" ht="13.5" hidden="false" customHeight="true" outlineLevel="0" collapsed="false">
      <c r="A786" s="154"/>
      <c r="B786" s="145"/>
      <c r="C786" s="145"/>
      <c r="D786" s="145"/>
      <c r="E786" s="145"/>
      <c r="F786" s="145"/>
      <c r="G786" s="145"/>
      <c r="H786" s="190"/>
      <c r="I786" s="191"/>
      <c r="J786" s="192"/>
      <c r="K786" s="193"/>
      <c r="L786" s="193"/>
      <c r="M786" s="190"/>
      <c r="N786" s="145"/>
      <c r="O786" s="145"/>
      <c r="P786" s="145"/>
      <c r="Q786" s="145"/>
      <c r="R786" s="145"/>
      <c r="S786" s="145"/>
      <c r="T786" s="145"/>
      <c r="U786" s="145"/>
      <c r="V786" s="145"/>
      <c r="W786" s="145"/>
      <c r="X786" s="145"/>
      <c r="Y786" s="145"/>
      <c r="Z786" s="145"/>
    </row>
    <row r="787" customFormat="false" ht="13.5" hidden="false" customHeight="true" outlineLevel="0" collapsed="false">
      <c r="A787" s="154"/>
      <c r="B787" s="145"/>
      <c r="C787" s="145"/>
      <c r="D787" s="145"/>
      <c r="E787" s="145"/>
      <c r="F787" s="145"/>
      <c r="G787" s="145"/>
      <c r="H787" s="190"/>
      <c r="I787" s="191"/>
      <c r="J787" s="192"/>
      <c r="K787" s="193"/>
      <c r="L787" s="193"/>
      <c r="M787" s="190"/>
      <c r="N787" s="145"/>
      <c r="O787" s="145"/>
      <c r="P787" s="145"/>
      <c r="Q787" s="145"/>
      <c r="R787" s="145"/>
      <c r="S787" s="145"/>
      <c r="T787" s="145"/>
      <c r="U787" s="145"/>
      <c r="V787" s="145"/>
      <c r="W787" s="145"/>
      <c r="X787" s="145"/>
      <c r="Y787" s="145"/>
      <c r="Z787" s="145"/>
    </row>
    <row r="788" customFormat="false" ht="13.5" hidden="false" customHeight="true" outlineLevel="0" collapsed="false">
      <c r="A788" s="154"/>
      <c r="B788" s="145"/>
      <c r="C788" s="145"/>
      <c r="D788" s="145"/>
      <c r="E788" s="145"/>
      <c r="F788" s="145"/>
      <c r="G788" s="145"/>
      <c r="H788" s="190"/>
      <c r="I788" s="191"/>
      <c r="J788" s="192"/>
      <c r="K788" s="193"/>
      <c r="L788" s="193"/>
      <c r="M788" s="190"/>
      <c r="N788" s="145"/>
      <c r="O788" s="145"/>
      <c r="P788" s="145"/>
      <c r="Q788" s="145"/>
      <c r="R788" s="145"/>
      <c r="S788" s="145"/>
      <c r="T788" s="145"/>
      <c r="U788" s="145"/>
      <c r="V788" s="145"/>
      <c r="W788" s="145"/>
      <c r="X788" s="145"/>
      <c r="Y788" s="145"/>
      <c r="Z788" s="145"/>
    </row>
    <row r="789" customFormat="false" ht="13.5" hidden="false" customHeight="true" outlineLevel="0" collapsed="false">
      <c r="A789" s="154"/>
      <c r="B789" s="145"/>
      <c r="C789" s="145"/>
      <c r="D789" s="145"/>
      <c r="E789" s="145"/>
      <c r="F789" s="145"/>
      <c r="G789" s="145"/>
      <c r="H789" s="190"/>
      <c r="I789" s="191"/>
      <c r="J789" s="192"/>
      <c r="K789" s="193"/>
      <c r="L789" s="193"/>
      <c r="M789" s="190"/>
      <c r="N789" s="145"/>
      <c r="O789" s="145"/>
      <c r="P789" s="145"/>
      <c r="Q789" s="145"/>
      <c r="R789" s="145"/>
      <c r="S789" s="145"/>
      <c r="T789" s="145"/>
      <c r="U789" s="145"/>
      <c r="V789" s="145"/>
      <c r="W789" s="145"/>
      <c r="X789" s="145"/>
      <c r="Y789" s="145"/>
      <c r="Z789" s="145"/>
    </row>
    <row r="790" customFormat="false" ht="13.5" hidden="false" customHeight="true" outlineLevel="0" collapsed="false">
      <c r="A790" s="154"/>
      <c r="B790" s="145"/>
      <c r="C790" s="145"/>
      <c r="D790" s="145"/>
      <c r="E790" s="145"/>
      <c r="F790" s="145"/>
      <c r="G790" s="145"/>
      <c r="H790" s="190"/>
      <c r="I790" s="191"/>
      <c r="J790" s="192"/>
      <c r="K790" s="193"/>
      <c r="L790" s="193"/>
      <c r="M790" s="190"/>
      <c r="N790" s="145"/>
      <c r="O790" s="145"/>
      <c r="P790" s="145"/>
      <c r="Q790" s="145"/>
      <c r="R790" s="145"/>
      <c r="S790" s="145"/>
      <c r="T790" s="145"/>
      <c r="U790" s="145"/>
      <c r="V790" s="145"/>
      <c r="W790" s="145"/>
      <c r="X790" s="145"/>
      <c r="Y790" s="145"/>
      <c r="Z790" s="145"/>
    </row>
    <row r="791" customFormat="false" ht="13.5" hidden="false" customHeight="true" outlineLevel="0" collapsed="false">
      <c r="A791" s="154"/>
      <c r="B791" s="145"/>
      <c r="C791" s="145"/>
      <c r="D791" s="145"/>
      <c r="E791" s="145"/>
      <c r="F791" s="145"/>
      <c r="G791" s="145"/>
      <c r="H791" s="190"/>
      <c r="I791" s="191"/>
      <c r="J791" s="192"/>
      <c r="K791" s="193"/>
      <c r="L791" s="193"/>
      <c r="M791" s="190"/>
      <c r="N791" s="145"/>
      <c r="O791" s="145"/>
      <c r="P791" s="145"/>
      <c r="Q791" s="145"/>
      <c r="R791" s="145"/>
      <c r="S791" s="145"/>
      <c r="T791" s="145"/>
      <c r="U791" s="145"/>
      <c r="V791" s="145"/>
      <c r="W791" s="145"/>
      <c r="X791" s="145"/>
      <c r="Y791" s="145"/>
      <c r="Z791" s="145"/>
    </row>
    <row r="792" customFormat="false" ht="13.5" hidden="false" customHeight="true" outlineLevel="0" collapsed="false">
      <c r="A792" s="154"/>
      <c r="B792" s="145"/>
      <c r="C792" s="145"/>
      <c r="D792" s="145"/>
      <c r="E792" s="145"/>
      <c r="F792" s="145"/>
      <c r="G792" s="145"/>
      <c r="H792" s="190"/>
      <c r="I792" s="191"/>
      <c r="J792" s="192"/>
      <c r="K792" s="193"/>
      <c r="L792" s="193"/>
      <c r="M792" s="190"/>
      <c r="N792" s="145"/>
      <c r="O792" s="145"/>
      <c r="P792" s="145"/>
      <c r="Q792" s="145"/>
      <c r="R792" s="145"/>
      <c r="S792" s="145"/>
      <c r="T792" s="145"/>
      <c r="U792" s="145"/>
      <c r="V792" s="145"/>
      <c r="W792" s="145"/>
      <c r="X792" s="145"/>
      <c r="Y792" s="145"/>
      <c r="Z792" s="145"/>
    </row>
    <row r="793" customFormat="false" ht="13.5" hidden="false" customHeight="true" outlineLevel="0" collapsed="false">
      <c r="A793" s="154"/>
      <c r="B793" s="145"/>
      <c r="C793" s="145"/>
      <c r="D793" s="145"/>
      <c r="E793" s="145"/>
      <c r="F793" s="145"/>
      <c r="G793" s="145"/>
      <c r="H793" s="190"/>
      <c r="I793" s="191"/>
      <c r="J793" s="192"/>
      <c r="K793" s="193"/>
      <c r="L793" s="193"/>
      <c r="M793" s="190"/>
      <c r="N793" s="145"/>
      <c r="O793" s="145"/>
      <c r="P793" s="145"/>
      <c r="Q793" s="145"/>
      <c r="R793" s="145"/>
      <c r="S793" s="145"/>
      <c r="T793" s="145"/>
      <c r="U793" s="145"/>
      <c r="V793" s="145"/>
      <c r="W793" s="145"/>
      <c r="X793" s="145"/>
      <c r="Y793" s="145"/>
      <c r="Z793" s="145"/>
    </row>
    <row r="794" customFormat="false" ht="13.5" hidden="false" customHeight="true" outlineLevel="0" collapsed="false">
      <c r="A794" s="154"/>
      <c r="B794" s="145"/>
      <c r="C794" s="145"/>
      <c r="D794" s="145"/>
      <c r="E794" s="145"/>
      <c r="F794" s="145"/>
      <c r="G794" s="145"/>
      <c r="H794" s="190"/>
      <c r="I794" s="191"/>
      <c r="J794" s="192"/>
      <c r="K794" s="193"/>
      <c r="L794" s="193"/>
      <c r="M794" s="190"/>
      <c r="N794" s="145"/>
      <c r="O794" s="145"/>
      <c r="P794" s="145"/>
      <c r="Q794" s="145"/>
      <c r="R794" s="145"/>
      <c r="S794" s="145"/>
      <c r="T794" s="145"/>
      <c r="U794" s="145"/>
      <c r="V794" s="145"/>
      <c r="W794" s="145"/>
      <c r="X794" s="145"/>
      <c r="Y794" s="145"/>
      <c r="Z794" s="145"/>
    </row>
    <row r="795" customFormat="false" ht="13.5" hidden="false" customHeight="true" outlineLevel="0" collapsed="false">
      <c r="A795" s="154"/>
      <c r="B795" s="145"/>
      <c r="C795" s="145"/>
      <c r="D795" s="145"/>
      <c r="E795" s="145"/>
      <c r="F795" s="145"/>
      <c r="G795" s="145"/>
      <c r="H795" s="190"/>
      <c r="I795" s="191"/>
      <c r="J795" s="192"/>
      <c r="K795" s="193"/>
      <c r="L795" s="193"/>
      <c r="M795" s="190"/>
      <c r="N795" s="145"/>
      <c r="O795" s="145"/>
      <c r="P795" s="145"/>
      <c r="Q795" s="145"/>
      <c r="R795" s="145"/>
      <c r="S795" s="145"/>
      <c r="T795" s="145"/>
      <c r="U795" s="145"/>
      <c r="V795" s="145"/>
      <c r="W795" s="145"/>
      <c r="X795" s="145"/>
      <c r="Y795" s="145"/>
      <c r="Z795" s="145"/>
    </row>
    <row r="796" customFormat="false" ht="13.5" hidden="false" customHeight="true" outlineLevel="0" collapsed="false">
      <c r="A796" s="154"/>
      <c r="B796" s="145"/>
      <c r="C796" s="145"/>
      <c r="D796" s="145"/>
      <c r="E796" s="145"/>
      <c r="F796" s="145"/>
      <c r="G796" s="145"/>
      <c r="H796" s="190"/>
      <c r="I796" s="191"/>
      <c r="J796" s="192"/>
      <c r="K796" s="193"/>
      <c r="L796" s="193"/>
      <c r="M796" s="190"/>
      <c r="N796" s="145"/>
      <c r="O796" s="145"/>
      <c r="P796" s="145"/>
      <c r="Q796" s="145"/>
      <c r="R796" s="145"/>
      <c r="S796" s="145"/>
      <c r="T796" s="145"/>
      <c r="U796" s="145"/>
      <c r="V796" s="145"/>
      <c r="W796" s="145"/>
      <c r="X796" s="145"/>
      <c r="Y796" s="145"/>
      <c r="Z796" s="145"/>
    </row>
    <row r="797" customFormat="false" ht="13.5" hidden="false" customHeight="true" outlineLevel="0" collapsed="false">
      <c r="A797" s="154"/>
      <c r="B797" s="145"/>
      <c r="C797" s="145"/>
      <c r="D797" s="145"/>
      <c r="E797" s="145"/>
      <c r="F797" s="145"/>
      <c r="G797" s="145"/>
      <c r="H797" s="190"/>
      <c r="I797" s="191"/>
      <c r="J797" s="192"/>
      <c r="K797" s="193"/>
      <c r="L797" s="193"/>
      <c r="M797" s="190"/>
      <c r="N797" s="145"/>
      <c r="O797" s="145"/>
      <c r="P797" s="145"/>
      <c r="Q797" s="145"/>
      <c r="R797" s="145"/>
      <c r="S797" s="145"/>
      <c r="T797" s="145"/>
      <c r="U797" s="145"/>
      <c r="V797" s="145"/>
      <c r="W797" s="145"/>
      <c r="X797" s="145"/>
      <c r="Y797" s="145"/>
      <c r="Z797" s="145"/>
    </row>
    <row r="798" customFormat="false" ht="13.5" hidden="false" customHeight="true" outlineLevel="0" collapsed="false">
      <c r="A798" s="154"/>
      <c r="B798" s="145"/>
      <c r="C798" s="145"/>
      <c r="D798" s="145"/>
      <c r="E798" s="145"/>
      <c r="F798" s="145"/>
      <c r="G798" s="145"/>
      <c r="H798" s="190"/>
      <c r="I798" s="191"/>
      <c r="J798" s="192"/>
      <c r="K798" s="193"/>
      <c r="L798" s="193"/>
      <c r="M798" s="190"/>
      <c r="N798" s="145"/>
      <c r="O798" s="145"/>
      <c r="P798" s="145"/>
      <c r="Q798" s="145"/>
      <c r="R798" s="145"/>
      <c r="S798" s="145"/>
      <c r="T798" s="145"/>
      <c r="U798" s="145"/>
      <c r="V798" s="145"/>
      <c r="W798" s="145"/>
      <c r="X798" s="145"/>
      <c r="Y798" s="145"/>
      <c r="Z798" s="145"/>
    </row>
    <row r="799" customFormat="false" ht="13.5" hidden="false" customHeight="true" outlineLevel="0" collapsed="false">
      <c r="A799" s="154"/>
      <c r="B799" s="145"/>
      <c r="C799" s="145"/>
      <c r="D799" s="145"/>
      <c r="E799" s="145"/>
      <c r="F799" s="145"/>
      <c r="G799" s="145"/>
      <c r="H799" s="190"/>
      <c r="I799" s="191"/>
      <c r="J799" s="192"/>
      <c r="K799" s="193"/>
      <c r="L799" s="193"/>
      <c r="M799" s="190"/>
      <c r="N799" s="145"/>
      <c r="O799" s="145"/>
      <c r="P799" s="145"/>
      <c r="Q799" s="145"/>
      <c r="R799" s="145"/>
      <c r="S799" s="145"/>
      <c r="T799" s="145"/>
      <c r="U799" s="145"/>
      <c r="V799" s="145"/>
      <c r="W799" s="145"/>
      <c r="X799" s="145"/>
      <c r="Y799" s="145"/>
      <c r="Z799" s="145"/>
    </row>
    <row r="800" customFormat="false" ht="13.5" hidden="false" customHeight="true" outlineLevel="0" collapsed="false">
      <c r="A800" s="154"/>
      <c r="B800" s="145"/>
      <c r="C800" s="145"/>
      <c r="D800" s="145"/>
      <c r="E800" s="145"/>
      <c r="F800" s="145"/>
      <c r="G800" s="145"/>
      <c r="H800" s="190"/>
      <c r="I800" s="191"/>
      <c r="J800" s="192"/>
      <c r="K800" s="193"/>
      <c r="L800" s="193"/>
      <c r="M800" s="190"/>
      <c r="N800" s="145"/>
      <c r="O800" s="145"/>
      <c r="P800" s="145"/>
      <c r="Q800" s="145"/>
      <c r="R800" s="145"/>
      <c r="S800" s="145"/>
      <c r="T800" s="145"/>
      <c r="U800" s="145"/>
      <c r="V800" s="145"/>
      <c r="W800" s="145"/>
      <c r="X800" s="145"/>
      <c r="Y800" s="145"/>
      <c r="Z800" s="145"/>
    </row>
    <row r="801" customFormat="false" ht="13.5" hidden="false" customHeight="true" outlineLevel="0" collapsed="false">
      <c r="A801" s="154"/>
      <c r="B801" s="145"/>
      <c r="C801" s="145"/>
      <c r="D801" s="145"/>
      <c r="E801" s="145"/>
      <c r="F801" s="145"/>
      <c r="G801" s="145"/>
      <c r="H801" s="190"/>
      <c r="I801" s="191"/>
      <c r="J801" s="192"/>
      <c r="K801" s="193"/>
      <c r="L801" s="193"/>
      <c r="M801" s="190"/>
      <c r="N801" s="145"/>
      <c r="O801" s="145"/>
      <c r="P801" s="145"/>
      <c r="Q801" s="145"/>
      <c r="R801" s="145"/>
      <c r="S801" s="145"/>
      <c r="T801" s="145"/>
      <c r="U801" s="145"/>
      <c r="V801" s="145"/>
      <c r="W801" s="145"/>
      <c r="X801" s="145"/>
      <c r="Y801" s="145"/>
      <c r="Z801" s="145"/>
    </row>
    <row r="802" customFormat="false" ht="13.5" hidden="false" customHeight="true" outlineLevel="0" collapsed="false">
      <c r="A802" s="154"/>
      <c r="B802" s="145"/>
      <c r="C802" s="145"/>
      <c r="D802" s="145"/>
      <c r="E802" s="145"/>
      <c r="F802" s="145"/>
      <c r="G802" s="145"/>
      <c r="H802" s="190"/>
      <c r="I802" s="191"/>
      <c r="J802" s="192"/>
      <c r="K802" s="193"/>
      <c r="L802" s="193"/>
      <c r="M802" s="190"/>
      <c r="N802" s="145"/>
      <c r="O802" s="145"/>
      <c r="P802" s="145"/>
      <c r="Q802" s="145"/>
      <c r="R802" s="145"/>
      <c r="S802" s="145"/>
      <c r="T802" s="145"/>
      <c r="U802" s="145"/>
      <c r="V802" s="145"/>
      <c r="W802" s="145"/>
      <c r="X802" s="145"/>
      <c r="Y802" s="145"/>
      <c r="Z802" s="145"/>
    </row>
    <row r="803" customFormat="false" ht="13.5" hidden="false" customHeight="true" outlineLevel="0" collapsed="false">
      <c r="A803" s="154"/>
      <c r="B803" s="145"/>
      <c r="C803" s="145"/>
      <c r="D803" s="145"/>
      <c r="E803" s="145"/>
      <c r="F803" s="145"/>
      <c r="G803" s="145"/>
      <c r="H803" s="190"/>
      <c r="I803" s="191"/>
      <c r="J803" s="192"/>
      <c r="K803" s="193"/>
      <c r="L803" s="193"/>
      <c r="M803" s="190"/>
      <c r="N803" s="145"/>
      <c r="O803" s="145"/>
      <c r="P803" s="145"/>
      <c r="Q803" s="145"/>
      <c r="R803" s="145"/>
      <c r="S803" s="145"/>
      <c r="T803" s="145"/>
      <c r="U803" s="145"/>
      <c r="V803" s="145"/>
      <c r="W803" s="145"/>
      <c r="X803" s="145"/>
      <c r="Y803" s="145"/>
      <c r="Z803" s="145"/>
    </row>
    <row r="804" customFormat="false" ht="13.5" hidden="false" customHeight="true" outlineLevel="0" collapsed="false">
      <c r="A804" s="154"/>
      <c r="B804" s="145"/>
      <c r="C804" s="145"/>
      <c r="D804" s="145"/>
      <c r="E804" s="145"/>
      <c r="F804" s="145"/>
      <c r="G804" s="145"/>
      <c r="H804" s="190"/>
      <c r="I804" s="191"/>
      <c r="J804" s="192"/>
      <c r="K804" s="193"/>
      <c r="L804" s="193"/>
      <c r="M804" s="190"/>
      <c r="N804" s="145"/>
      <c r="O804" s="145"/>
      <c r="P804" s="145"/>
      <c r="Q804" s="145"/>
      <c r="R804" s="145"/>
      <c r="S804" s="145"/>
      <c r="T804" s="145"/>
      <c r="U804" s="145"/>
      <c r="V804" s="145"/>
      <c r="W804" s="145"/>
      <c r="X804" s="145"/>
      <c r="Y804" s="145"/>
      <c r="Z804" s="145"/>
    </row>
    <row r="805" customFormat="false" ht="13.5" hidden="false" customHeight="true" outlineLevel="0" collapsed="false">
      <c r="A805" s="154"/>
      <c r="B805" s="145"/>
      <c r="C805" s="145"/>
      <c r="D805" s="145"/>
      <c r="E805" s="145"/>
      <c r="F805" s="145"/>
      <c r="G805" s="145"/>
      <c r="H805" s="190"/>
      <c r="I805" s="191"/>
      <c r="J805" s="192"/>
      <c r="K805" s="193"/>
      <c r="L805" s="193"/>
      <c r="M805" s="190"/>
      <c r="N805" s="145"/>
      <c r="O805" s="145"/>
      <c r="P805" s="145"/>
      <c r="Q805" s="145"/>
      <c r="R805" s="145"/>
      <c r="S805" s="145"/>
      <c r="T805" s="145"/>
      <c r="U805" s="145"/>
      <c r="V805" s="145"/>
      <c r="W805" s="145"/>
      <c r="X805" s="145"/>
      <c r="Y805" s="145"/>
      <c r="Z805" s="145"/>
    </row>
    <row r="806" customFormat="false" ht="13.5" hidden="false" customHeight="true" outlineLevel="0" collapsed="false">
      <c r="A806" s="154"/>
      <c r="B806" s="145"/>
      <c r="C806" s="145"/>
      <c r="D806" s="145"/>
      <c r="E806" s="145"/>
      <c r="F806" s="145"/>
      <c r="G806" s="145"/>
      <c r="H806" s="190"/>
      <c r="I806" s="191"/>
      <c r="J806" s="192"/>
      <c r="K806" s="193"/>
      <c r="L806" s="193"/>
      <c r="M806" s="190"/>
      <c r="N806" s="145"/>
      <c r="O806" s="145"/>
      <c r="P806" s="145"/>
      <c r="Q806" s="145"/>
      <c r="R806" s="145"/>
      <c r="S806" s="145"/>
      <c r="T806" s="145"/>
      <c r="U806" s="145"/>
      <c r="V806" s="145"/>
      <c r="W806" s="145"/>
      <c r="X806" s="145"/>
      <c r="Y806" s="145"/>
      <c r="Z806" s="145"/>
    </row>
    <row r="807" customFormat="false" ht="13.5" hidden="false" customHeight="true" outlineLevel="0" collapsed="false">
      <c r="A807" s="154"/>
      <c r="B807" s="145"/>
      <c r="C807" s="145"/>
      <c r="D807" s="145"/>
      <c r="E807" s="145"/>
      <c r="F807" s="145"/>
      <c r="G807" s="145"/>
      <c r="H807" s="190"/>
      <c r="I807" s="191"/>
      <c r="J807" s="192"/>
      <c r="K807" s="193"/>
      <c r="L807" s="193"/>
      <c r="M807" s="190"/>
      <c r="N807" s="145"/>
      <c r="O807" s="145"/>
      <c r="P807" s="145"/>
      <c r="Q807" s="145"/>
      <c r="R807" s="145"/>
      <c r="S807" s="145"/>
      <c r="T807" s="145"/>
      <c r="U807" s="145"/>
      <c r="V807" s="145"/>
      <c r="W807" s="145"/>
      <c r="X807" s="145"/>
      <c r="Y807" s="145"/>
      <c r="Z807" s="145"/>
    </row>
    <row r="808" customFormat="false" ht="13.5" hidden="false" customHeight="true" outlineLevel="0" collapsed="false">
      <c r="A808" s="154"/>
      <c r="B808" s="145"/>
      <c r="C808" s="145"/>
      <c r="D808" s="145"/>
      <c r="E808" s="145"/>
      <c r="F808" s="145"/>
      <c r="G808" s="145"/>
      <c r="H808" s="190"/>
      <c r="I808" s="191"/>
      <c r="J808" s="192"/>
      <c r="K808" s="193"/>
      <c r="L808" s="193"/>
      <c r="M808" s="190"/>
      <c r="N808" s="145"/>
      <c r="O808" s="145"/>
      <c r="P808" s="145"/>
      <c r="Q808" s="145"/>
      <c r="R808" s="145"/>
      <c r="S808" s="145"/>
      <c r="T808" s="145"/>
      <c r="U808" s="145"/>
      <c r="V808" s="145"/>
      <c r="W808" s="145"/>
      <c r="X808" s="145"/>
      <c r="Y808" s="145"/>
      <c r="Z808" s="145"/>
    </row>
    <row r="809" customFormat="false" ht="13.5" hidden="false" customHeight="true" outlineLevel="0" collapsed="false">
      <c r="A809" s="154"/>
      <c r="B809" s="145"/>
      <c r="C809" s="145"/>
      <c r="D809" s="145"/>
      <c r="E809" s="145"/>
      <c r="F809" s="145"/>
      <c r="G809" s="145"/>
      <c r="H809" s="190"/>
      <c r="I809" s="191"/>
      <c r="J809" s="192"/>
      <c r="K809" s="193"/>
      <c r="L809" s="193"/>
      <c r="M809" s="190"/>
      <c r="N809" s="145"/>
      <c r="O809" s="145"/>
      <c r="P809" s="145"/>
      <c r="Q809" s="145"/>
      <c r="R809" s="145"/>
      <c r="S809" s="145"/>
      <c r="T809" s="145"/>
      <c r="U809" s="145"/>
      <c r="V809" s="145"/>
      <c r="W809" s="145"/>
      <c r="X809" s="145"/>
      <c r="Y809" s="145"/>
      <c r="Z809" s="145"/>
    </row>
    <row r="810" customFormat="false" ht="13.5" hidden="false" customHeight="true" outlineLevel="0" collapsed="false">
      <c r="A810" s="154"/>
      <c r="B810" s="145"/>
      <c r="C810" s="145"/>
      <c r="D810" s="145"/>
      <c r="E810" s="145"/>
      <c r="F810" s="145"/>
      <c r="G810" s="145"/>
      <c r="H810" s="190"/>
      <c r="I810" s="191"/>
      <c r="J810" s="192"/>
      <c r="K810" s="193"/>
      <c r="L810" s="193"/>
      <c r="M810" s="190"/>
      <c r="N810" s="145"/>
      <c r="O810" s="145"/>
      <c r="P810" s="145"/>
      <c r="Q810" s="145"/>
      <c r="R810" s="145"/>
      <c r="S810" s="145"/>
      <c r="T810" s="145"/>
      <c r="U810" s="145"/>
      <c r="V810" s="145"/>
      <c r="W810" s="145"/>
      <c r="X810" s="145"/>
      <c r="Y810" s="145"/>
      <c r="Z810" s="145"/>
    </row>
    <row r="811" customFormat="false" ht="13.5" hidden="false" customHeight="true" outlineLevel="0" collapsed="false">
      <c r="A811" s="154"/>
      <c r="B811" s="145"/>
      <c r="C811" s="145"/>
      <c r="D811" s="145"/>
      <c r="E811" s="145"/>
      <c r="F811" s="145"/>
      <c r="G811" s="145"/>
      <c r="H811" s="190"/>
      <c r="I811" s="191"/>
      <c r="J811" s="192"/>
      <c r="K811" s="193"/>
      <c r="L811" s="193"/>
      <c r="M811" s="190"/>
      <c r="N811" s="145"/>
      <c r="O811" s="145"/>
      <c r="P811" s="145"/>
      <c r="Q811" s="145"/>
      <c r="R811" s="145"/>
      <c r="S811" s="145"/>
      <c r="T811" s="145"/>
      <c r="U811" s="145"/>
      <c r="V811" s="145"/>
      <c r="W811" s="145"/>
      <c r="X811" s="145"/>
      <c r="Y811" s="145"/>
      <c r="Z811" s="145"/>
    </row>
    <row r="812" customFormat="false" ht="13.5" hidden="false" customHeight="true" outlineLevel="0" collapsed="false">
      <c r="A812" s="154"/>
      <c r="B812" s="145"/>
      <c r="C812" s="145"/>
      <c r="D812" s="145"/>
      <c r="E812" s="145"/>
      <c r="F812" s="145"/>
      <c r="G812" s="145"/>
      <c r="H812" s="190"/>
      <c r="I812" s="191"/>
      <c r="J812" s="192"/>
      <c r="K812" s="193"/>
      <c r="L812" s="193"/>
      <c r="M812" s="190"/>
      <c r="N812" s="145"/>
      <c r="O812" s="145"/>
      <c r="P812" s="145"/>
      <c r="Q812" s="145"/>
      <c r="R812" s="145"/>
      <c r="S812" s="145"/>
      <c r="T812" s="145"/>
      <c r="U812" s="145"/>
      <c r="V812" s="145"/>
      <c r="W812" s="145"/>
      <c r="X812" s="145"/>
      <c r="Y812" s="145"/>
      <c r="Z812" s="145"/>
    </row>
    <row r="813" customFormat="false" ht="13.5" hidden="false" customHeight="true" outlineLevel="0" collapsed="false">
      <c r="A813" s="154"/>
      <c r="B813" s="145"/>
      <c r="C813" s="145"/>
      <c r="D813" s="145"/>
      <c r="E813" s="145"/>
      <c r="F813" s="145"/>
      <c r="G813" s="145"/>
      <c r="H813" s="190"/>
      <c r="I813" s="191"/>
      <c r="J813" s="192"/>
      <c r="K813" s="193"/>
      <c r="L813" s="193"/>
      <c r="M813" s="190"/>
      <c r="N813" s="145"/>
      <c r="O813" s="145"/>
      <c r="P813" s="145"/>
      <c r="Q813" s="145"/>
      <c r="R813" s="145"/>
      <c r="S813" s="145"/>
      <c r="T813" s="145"/>
      <c r="U813" s="145"/>
      <c r="V813" s="145"/>
      <c r="W813" s="145"/>
      <c r="X813" s="145"/>
      <c r="Y813" s="145"/>
      <c r="Z813" s="145"/>
    </row>
    <row r="814" customFormat="false" ht="13.5" hidden="false" customHeight="true" outlineLevel="0" collapsed="false">
      <c r="A814" s="154"/>
      <c r="B814" s="145"/>
      <c r="C814" s="145"/>
      <c r="D814" s="145"/>
      <c r="E814" s="145"/>
      <c r="F814" s="145"/>
      <c r="G814" s="145"/>
      <c r="H814" s="190"/>
      <c r="I814" s="191"/>
      <c r="J814" s="192"/>
      <c r="K814" s="193"/>
      <c r="L814" s="193"/>
      <c r="M814" s="190"/>
      <c r="N814" s="145"/>
      <c r="O814" s="145"/>
      <c r="P814" s="145"/>
      <c r="Q814" s="145"/>
      <c r="R814" s="145"/>
      <c r="S814" s="145"/>
      <c r="T814" s="145"/>
      <c r="U814" s="145"/>
      <c r="V814" s="145"/>
      <c r="W814" s="145"/>
      <c r="X814" s="145"/>
      <c r="Y814" s="145"/>
      <c r="Z814" s="145"/>
    </row>
    <row r="815" customFormat="false" ht="13.5" hidden="false" customHeight="true" outlineLevel="0" collapsed="false">
      <c r="A815" s="154"/>
      <c r="B815" s="145"/>
      <c r="C815" s="145"/>
      <c r="D815" s="145"/>
      <c r="E815" s="145"/>
      <c r="F815" s="145"/>
      <c r="G815" s="145"/>
      <c r="H815" s="190"/>
      <c r="I815" s="191"/>
      <c r="J815" s="192"/>
      <c r="K815" s="193"/>
      <c r="L815" s="193"/>
      <c r="M815" s="190"/>
      <c r="N815" s="145"/>
      <c r="O815" s="145"/>
      <c r="P815" s="145"/>
      <c r="Q815" s="145"/>
      <c r="R815" s="145"/>
      <c r="S815" s="145"/>
      <c r="T815" s="145"/>
      <c r="U815" s="145"/>
      <c r="V815" s="145"/>
      <c r="W815" s="145"/>
      <c r="X815" s="145"/>
      <c r="Y815" s="145"/>
      <c r="Z815" s="145"/>
    </row>
    <row r="816" customFormat="false" ht="13.5" hidden="false" customHeight="true" outlineLevel="0" collapsed="false">
      <c r="A816" s="154"/>
      <c r="B816" s="145"/>
      <c r="C816" s="145"/>
      <c r="D816" s="145"/>
      <c r="E816" s="145"/>
      <c r="F816" s="145"/>
      <c r="G816" s="145"/>
      <c r="H816" s="190"/>
      <c r="I816" s="191"/>
      <c r="J816" s="192"/>
      <c r="K816" s="193"/>
      <c r="L816" s="193"/>
      <c r="M816" s="190"/>
      <c r="N816" s="145"/>
      <c r="O816" s="145"/>
      <c r="P816" s="145"/>
      <c r="Q816" s="145"/>
      <c r="R816" s="145"/>
      <c r="S816" s="145"/>
      <c r="T816" s="145"/>
      <c r="U816" s="145"/>
      <c r="V816" s="145"/>
      <c r="W816" s="145"/>
      <c r="X816" s="145"/>
      <c r="Y816" s="145"/>
      <c r="Z816" s="145"/>
    </row>
    <row r="817" customFormat="false" ht="13.5" hidden="false" customHeight="true" outlineLevel="0" collapsed="false">
      <c r="A817" s="154"/>
      <c r="B817" s="145"/>
      <c r="C817" s="145"/>
      <c r="D817" s="145"/>
      <c r="E817" s="145"/>
      <c r="F817" s="145"/>
      <c r="G817" s="145"/>
      <c r="H817" s="190"/>
      <c r="I817" s="191"/>
      <c r="J817" s="192"/>
      <c r="K817" s="193"/>
      <c r="L817" s="193"/>
      <c r="M817" s="190"/>
      <c r="N817" s="145"/>
      <c r="O817" s="145"/>
      <c r="P817" s="145"/>
      <c r="Q817" s="145"/>
      <c r="R817" s="145"/>
      <c r="S817" s="145"/>
      <c r="T817" s="145"/>
      <c r="U817" s="145"/>
      <c r="V817" s="145"/>
      <c r="W817" s="145"/>
      <c r="X817" s="145"/>
      <c r="Y817" s="145"/>
      <c r="Z817" s="145"/>
    </row>
    <row r="818" customFormat="false" ht="13.5" hidden="false" customHeight="true" outlineLevel="0" collapsed="false">
      <c r="A818" s="154"/>
      <c r="B818" s="145"/>
      <c r="C818" s="145"/>
      <c r="D818" s="145"/>
      <c r="E818" s="145"/>
      <c r="F818" s="145"/>
      <c r="G818" s="145"/>
      <c r="H818" s="190"/>
      <c r="I818" s="191"/>
      <c r="J818" s="192"/>
      <c r="K818" s="193"/>
      <c r="L818" s="193"/>
      <c r="M818" s="190"/>
      <c r="N818" s="145"/>
      <c r="O818" s="145"/>
      <c r="P818" s="145"/>
      <c r="Q818" s="145"/>
      <c r="R818" s="145"/>
      <c r="S818" s="145"/>
      <c r="T818" s="145"/>
      <c r="U818" s="145"/>
      <c r="V818" s="145"/>
      <c r="W818" s="145"/>
      <c r="X818" s="145"/>
      <c r="Y818" s="145"/>
      <c r="Z818" s="145"/>
    </row>
    <row r="819" customFormat="false" ht="13.5" hidden="false" customHeight="true" outlineLevel="0" collapsed="false">
      <c r="A819" s="154"/>
      <c r="B819" s="145"/>
      <c r="C819" s="145"/>
      <c r="D819" s="145"/>
      <c r="E819" s="145"/>
      <c r="F819" s="145"/>
      <c r="G819" s="145"/>
      <c r="H819" s="190"/>
      <c r="I819" s="191"/>
      <c r="J819" s="192"/>
      <c r="K819" s="193"/>
      <c r="L819" s="193"/>
      <c r="M819" s="190"/>
      <c r="N819" s="145"/>
      <c r="O819" s="145"/>
      <c r="P819" s="145"/>
      <c r="Q819" s="145"/>
      <c r="R819" s="145"/>
      <c r="S819" s="145"/>
      <c r="T819" s="145"/>
      <c r="U819" s="145"/>
      <c r="V819" s="145"/>
      <c r="W819" s="145"/>
      <c r="X819" s="145"/>
      <c r="Y819" s="145"/>
      <c r="Z819" s="145"/>
    </row>
    <row r="820" customFormat="false" ht="13.5" hidden="false" customHeight="true" outlineLevel="0" collapsed="false">
      <c r="A820" s="154"/>
      <c r="B820" s="145"/>
      <c r="C820" s="145"/>
      <c r="D820" s="145"/>
      <c r="E820" s="145"/>
      <c r="F820" s="145"/>
      <c r="G820" s="145"/>
      <c r="H820" s="190"/>
      <c r="I820" s="191"/>
      <c r="J820" s="192"/>
      <c r="K820" s="193"/>
      <c r="L820" s="193"/>
      <c r="M820" s="190"/>
      <c r="N820" s="145"/>
      <c r="O820" s="145"/>
      <c r="P820" s="145"/>
      <c r="Q820" s="145"/>
      <c r="R820" s="145"/>
      <c r="S820" s="145"/>
      <c r="T820" s="145"/>
      <c r="U820" s="145"/>
      <c r="V820" s="145"/>
      <c r="W820" s="145"/>
      <c r="X820" s="145"/>
      <c r="Y820" s="145"/>
      <c r="Z820" s="145"/>
    </row>
    <row r="821" customFormat="false" ht="13.5" hidden="false" customHeight="true" outlineLevel="0" collapsed="false">
      <c r="A821" s="154"/>
      <c r="B821" s="145"/>
      <c r="C821" s="145"/>
      <c r="D821" s="145"/>
      <c r="E821" s="145"/>
      <c r="F821" s="145"/>
      <c r="G821" s="145"/>
      <c r="H821" s="190"/>
      <c r="I821" s="191"/>
      <c r="J821" s="192"/>
      <c r="K821" s="193"/>
      <c r="L821" s="193"/>
      <c r="M821" s="190"/>
      <c r="N821" s="145"/>
      <c r="O821" s="145"/>
      <c r="P821" s="145"/>
      <c r="Q821" s="145"/>
      <c r="R821" s="145"/>
      <c r="S821" s="145"/>
      <c r="T821" s="145"/>
      <c r="U821" s="145"/>
      <c r="V821" s="145"/>
      <c r="W821" s="145"/>
      <c r="X821" s="145"/>
      <c r="Y821" s="145"/>
      <c r="Z821" s="145"/>
    </row>
    <row r="822" customFormat="false" ht="13.5" hidden="false" customHeight="true" outlineLevel="0" collapsed="false">
      <c r="A822" s="154"/>
      <c r="B822" s="145"/>
      <c r="C822" s="145"/>
      <c r="D822" s="145"/>
      <c r="E822" s="145"/>
      <c r="F822" s="145"/>
      <c r="G822" s="145"/>
      <c r="H822" s="190"/>
      <c r="I822" s="191"/>
      <c r="J822" s="192"/>
      <c r="K822" s="193"/>
      <c r="L822" s="193"/>
      <c r="M822" s="190"/>
      <c r="N822" s="145"/>
      <c r="O822" s="145"/>
      <c r="P822" s="145"/>
      <c r="Q822" s="145"/>
      <c r="R822" s="145"/>
      <c r="S822" s="145"/>
      <c r="T822" s="145"/>
      <c r="U822" s="145"/>
      <c r="V822" s="145"/>
      <c r="W822" s="145"/>
      <c r="X822" s="145"/>
      <c r="Y822" s="145"/>
      <c r="Z822" s="145"/>
    </row>
    <row r="823" customFormat="false" ht="13.5" hidden="false" customHeight="true" outlineLevel="0" collapsed="false">
      <c r="A823" s="154"/>
      <c r="B823" s="145"/>
      <c r="C823" s="145"/>
      <c r="D823" s="145"/>
      <c r="E823" s="145"/>
      <c r="F823" s="145"/>
      <c r="G823" s="145"/>
      <c r="H823" s="190"/>
      <c r="I823" s="191"/>
      <c r="J823" s="192"/>
      <c r="K823" s="193"/>
      <c r="L823" s="193"/>
      <c r="M823" s="190"/>
      <c r="N823" s="145"/>
      <c r="O823" s="145"/>
      <c r="P823" s="145"/>
      <c r="Q823" s="145"/>
      <c r="R823" s="145"/>
      <c r="S823" s="145"/>
      <c r="T823" s="145"/>
      <c r="U823" s="145"/>
      <c r="V823" s="145"/>
      <c r="W823" s="145"/>
      <c r="X823" s="145"/>
      <c r="Y823" s="145"/>
      <c r="Z823" s="145"/>
    </row>
    <row r="824" customFormat="false" ht="13.5" hidden="false" customHeight="true" outlineLevel="0" collapsed="false">
      <c r="A824" s="154"/>
      <c r="B824" s="145"/>
      <c r="C824" s="145"/>
      <c r="D824" s="145"/>
      <c r="E824" s="145"/>
      <c r="F824" s="145"/>
      <c r="G824" s="145"/>
      <c r="H824" s="190"/>
      <c r="I824" s="191"/>
      <c r="J824" s="192"/>
      <c r="K824" s="193"/>
      <c r="L824" s="193"/>
      <c r="M824" s="190"/>
      <c r="N824" s="145"/>
      <c r="O824" s="145"/>
      <c r="P824" s="145"/>
      <c r="Q824" s="145"/>
      <c r="R824" s="145"/>
      <c r="S824" s="145"/>
      <c r="T824" s="145"/>
      <c r="U824" s="145"/>
      <c r="V824" s="145"/>
      <c r="W824" s="145"/>
      <c r="X824" s="145"/>
      <c r="Y824" s="145"/>
      <c r="Z824" s="145"/>
    </row>
    <row r="825" customFormat="false" ht="13.5" hidden="false" customHeight="true" outlineLevel="0" collapsed="false">
      <c r="A825" s="154"/>
      <c r="B825" s="145"/>
      <c r="C825" s="145"/>
      <c r="D825" s="145"/>
      <c r="E825" s="145"/>
      <c r="F825" s="145"/>
      <c r="G825" s="145"/>
      <c r="H825" s="190"/>
      <c r="I825" s="191"/>
      <c r="J825" s="192"/>
      <c r="K825" s="193"/>
      <c r="L825" s="193"/>
      <c r="M825" s="190"/>
      <c r="N825" s="145"/>
      <c r="O825" s="145"/>
      <c r="P825" s="145"/>
      <c r="Q825" s="145"/>
      <c r="R825" s="145"/>
      <c r="S825" s="145"/>
      <c r="T825" s="145"/>
      <c r="U825" s="145"/>
      <c r="V825" s="145"/>
      <c r="W825" s="145"/>
      <c r="X825" s="145"/>
      <c r="Y825" s="145"/>
      <c r="Z825" s="145"/>
    </row>
    <row r="826" customFormat="false" ht="13.5" hidden="false" customHeight="true" outlineLevel="0" collapsed="false">
      <c r="A826" s="154"/>
      <c r="B826" s="145"/>
      <c r="C826" s="145"/>
      <c r="D826" s="145"/>
      <c r="E826" s="145"/>
      <c r="F826" s="145"/>
      <c r="G826" s="145"/>
      <c r="H826" s="190"/>
      <c r="I826" s="191"/>
      <c r="J826" s="192"/>
      <c r="K826" s="193"/>
      <c r="L826" s="193"/>
      <c r="M826" s="190"/>
      <c r="N826" s="145"/>
      <c r="O826" s="145"/>
      <c r="P826" s="145"/>
      <c r="Q826" s="145"/>
      <c r="R826" s="145"/>
      <c r="S826" s="145"/>
      <c r="T826" s="145"/>
      <c r="U826" s="145"/>
      <c r="V826" s="145"/>
      <c r="W826" s="145"/>
      <c r="X826" s="145"/>
      <c r="Y826" s="145"/>
      <c r="Z826" s="145"/>
    </row>
    <row r="827" customFormat="false" ht="13.5" hidden="false" customHeight="true" outlineLevel="0" collapsed="false">
      <c r="A827" s="154"/>
      <c r="B827" s="145"/>
      <c r="C827" s="145"/>
      <c r="D827" s="145"/>
      <c r="E827" s="145"/>
      <c r="F827" s="145"/>
      <c r="G827" s="145"/>
      <c r="H827" s="190"/>
      <c r="I827" s="191"/>
      <c r="J827" s="192"/>
      <c r="K827" s="193"/>
      <c r="L827" s="193"/>
      <c r="M827" s="190"/>
      <c r="N827" s="145"/>
      <c r="O827" s="145"/>
      <c r="P827" s="145"/>
      <c r="Q827" s="145"/>
      <c r="R827" s="145"/>
      <c r="S827" s="145"/>
      <c r="T827" s="145"/>
      <c r="U827" s="145"/>
      <c r="V827" s="145"/>
      <c r="W827" s="145"/>
      <c r="X827" s="145"/>
      <c r="Y827" s="145"/>
      <c r="Z827" s="145"/>
    </row>
    <row r="828" customFormat="false" ht="13.5" hidden="false" customHeight="true" outlineLevel="0" collapsed="false">
      <c r="A828" s="154"/>
      <c r="B828" s="145"/>
      <c r="C828" s="145"/>
      <c r="D828" s="145"/>
      <c r="E828" s="145"/>
      <c r="F828" s="145"/>
      <c r="G828" s="145"/>
      <c r="H828" s="190"/>
      <c r="I828" s="191"/>
      <c r="J828" s="192"/>
      <c r="K828" s="193"/>
      <c r="L828" s="193"/>
      <c r="M828" s="190"/>
      <c r="N828" s="145"/>
      <c r="O828" s="145"/>
      <c r="P828" s="145"/>
      <c r="Q828" s="145"/>
      <c r="R828" s="145"/>
      <c r="S828" s="145"/>
      <c r="T828" s="145"/>
      <c r="U828" s="145"/>
      <c r="V828" s="145"/>
      <c r="W828" s="145"/>
      <c r="X828" s="145"/>
      <c r="Y828" s="145"/>
      <c r="Z828" s="145"/>
    </row>
    <row r="829" customFormat="false" ht="13.5" hidden="false" customHeight="true" outlineLevel="0" collapsed="false">
      <c r="A829" s="154"/>
      <c r="B829" s="145"/>
      <c r="C829" s="145"/>
      <c r="D829" s="145"/>
      <c r="E829" s="145"/>
      <c r="F829" s="145"/>
      <c r="G829" s="145"/>
      <c r="H829" s="190"/>
      <c r="I829" s="191"/>
      <c r="J829" s="192"/>
      <c r="K829" s="193"/>
      <c r="L829" s="193"/>
      <c r="M829" s="190"/>
      <c r="N829" s="145"/>
      <c r="O829" s="145"/>
      <c r="P829" s="145"/>
      <c r="Q829" s="145"/>
      <c r="R829" s="145"/>
      <c r="S829" s="145"/>
      <c r="T829" s="145"/>
      <c r="U829" s="145"/>
      <c r="V829" s="145"/>
      <c r="W829" s="145"/>
      <c r="X829" s="145"/>
      <c r="Y829" s="145"/>
      <c r="Z829" s="145"/>
    </row>
    <row r="830" customFormat="false" ht="13.5" hidden="false" customHeight="true" outlineLevel="0" collapsed="false">
      <c r="A830" s="154"/>
      <c r="B830" s="145"/>
      <c r="C830" s="145"/>
      <c r="D830" s="145"/>
      <c r="E830" s="145"/>
      <c r="F830" s="145"/>
      <c r="G830" s="145"/>
      <c r="H830" s="190"/>
      <c r="I830" s="191"/>
      <c r="J830" s="192"/>
      <c r="K830" s="193"/>
      <c r="L830" s="193"/>
      <c r="M830" s="190"/>
      <c r="N830" s="145"/>
      <c r="O830" s="145"/>
      <c r="P830" s="145"/>
      <c r="Q830" s="145"/>
      <c r="R830" s="145"/>
      <c r="S830" s="145"/>
      <c r="T830" s="145"/>
      <c r="U830" s="145"/>
      <c r="V830" s="145"/>
      <c r="W830" s="145"/>
      <c r="X830" s="145"/>
      <c r="Y830" s="145"/>
      <c r="Z830" s="145"/>
    </row>
    <row r="831" customFormat="false" ht="13.5" hidden="false" customHeight="true" outlineLevel="0" collapsed="false">
      <c r="A831" s="154"/>
      <c r="B831" s="145"/>
      <c r="C831" s="145"/>
      <c r="D831" s="145"/>
      <c r="E831" s="145"/>
      <c r="F831" s="145"/>
      <c r="G831" s="145"/>
      <c r="H831" s="190"/>
      <c r="I831" s="191"/>
      <c r="J831" s="192"/>
      <c r="K831" s="193"/>
      <c r="L831" s="193"/>
      <c r="M831" s="190"/>
      <c r="N831" s="145"/>
      <c r="O831" s="145"/>
      <c r="P831" s="145"/>
      <c r="Q831" s="145"/>
      <c r="R831" s="145"/>
      <c r="S831" s="145"/>
      <c r="T831" s="145"/>
      <c r="U831" s="145"/>
      <c r="V831" s="145"/>
      <c r="W831" s="145"/>
      <c r="X831" s="145"/>
      <c r="Y831" s="145"/>
      <c r="Z831" s="145"/>
    </row>
    <row r="832" customFormat="false" ht="13.5" hidden="false" customHeight="true" outlineLevel="0" collapsed="false">
      <c r="A832" s="154"/>
      <c r="B832" s="145"/>
      <c r="C832" s="145"/>
      <c r="D832" s="145"/>
      <c r="E832" s="145"/>
      <c r="F832" s="145"/>
      <c r="G832" s="145"/>
      <c r="H832" s="190"/>
      <c r="I832" s="191"/>
      <c r="J832" s="192"/>
      <c r="K832" s="193"/>
      <c r="L832" s="193"/>
      <c r="M832" s="190"/>
      <c r="N832" s="145"/>
      <c r="O832" s="145"/>
      <c r="P832" s="145"/>
      <c r="Q832" s="145"/>
      <c r="R832" s="145"/>
      <c r="S832" s="145"/>
      <c r="T832" s="145"/>
      <c r="U832" s="145"/>
      <c r="V832" s="145"/>
      <c r="W832" s="145"/>
      <c r="X832" s="145"/>
      <c r="Y832" s="145"/>
      <c r="Z832" s="145"/>
    </row>
    <row r="833" customFormat="false" ht="13.5" hidden="false" customHeight="true" outlineLevel="0" collapsed="false">
      <c r="A833" s="154"/>
      <c r="B833" s="145"/>
      <c r="C833" s="145"/>
      <c r="D833" s="145"/>
      <c r="E833" s="145"/>
      <c r="F833" s="145"/>
      <c r="G833" s="145"/>
      <c r="H833" s="190"/>
      <c r="I833" s="191"/>
      <c r="J833" s="192"/>
      <c r="K833" s="193"/>
      <c r="L833" s="193"/>
      <c r="M833" s="190"/>
      <c r="N833" s="145"/>
      <c r="O833" s="145"/>
      <c r="P833" s="145"/>
      <c r="Q833" s="145"/>
      <c r="R833" s="145"/>
      <c r="S833" s="145"/>
      <c r="T833" s="145"/>
      <c r="U833" s="145"/>
      <c r="V833" s="145"/>
      <c r="W833" s="145"/>
      <c r="X833" s="145"/>
      <c r="Y833" s="145"/>
      <c r="Z833" s="145"/>
    </row>
    <row r="834" customFormat="false" ht="13.5" hidden="false" customHeight="true" outlineLevel="0" collapsed="false">
      <c r="A834" s="154"/>
      <c r="B834" s="145"/>
      <c r="C834" s="145"/>
      <c r="D834" s="145"/>
      <c r="E834" s="145"/>
      <c r="F834" s="145"/>
      <c r="G834" s="145"/>
      <c r="H834" s="190"/>
      <c r="I834" s="191"/>
      <c r="J834" s="192"/>
      <c r="K834" s="193"/>
      <c r="L834" s="193"/>
      <c r="M834" s="190"/>
      <c r="N834" s="145"/>
      <c r="O834" s="145"/>
      <c r="P834" s="145"/>
      <c r="Q834" s="145"/>
      <c r="R834" s="145"/>
      <c r="S834" s="145"/>
      <c r="T834" s="145"/>
      <c r="U834" s="145"/>
      <c r="V834" s="145"/>
      <c r="W834" s="145"/>
      <c r="X834" s="145"/>
      <c r="Y834" s="145"/>
      <c r="Z834" s="145"/>
    </row>
    <row r="835" customFormat="false" ht="13.5" hidden="false" customHeight="true" outlineLevel="0" collapsed="false">
      <c r="A835" s="154"/>
      <c r="B835" s="145"/>
      <c r="C835" s="145"/>
      <c r="D835" s="145"/>
      <c r="E835" s="145"/>
      <c r="F835" s="145"/>
      <c r="G835" s="145"/>
      <c r="H835" s="190"/>
      <c r="I835" s="191"/>
      <c r="J835" s="192"/>
      <c r="K835" s="193"/>
      <c r="L835" s="193"/>
      <c r="M835" s="190"/>
      <c r="N835" s="145"/>
      <c r="O835" s="145"/>
      <c r="P835" s="145"/>
      <c r="Q835" s="145"/>
      <c r="R835" s="145"/>
      <c r="S835" s="145"/>
      <c r="T835" s="145"/>
      <c r="U835" s="145"/>
      <c r="V835" s="145"/>
      <c r="W835" s="145"/>
      <c r="X835" s="145"/>
      <c r="Y835" s="145"/>
      <c r="Z835" s="145"/>
    </row>
    <row r="836" customFormat="false" ht="13.5" hidden="false" customHeight="true" outlineLevel="0" collapsed="false">
      <c r="A836" s="154"/>
      <c r="B836" s="145"/>
      <c r="C836" s="145"/>
      <c r="D836" s="145"/>
      <c r="E836" s="145"/>
      <c r="F836" s="145"/>
      <c r="G836" s="145"/>
      <c r="H836" s="190"/>
      <c r="I836" s="191"/>
      <c r="J836" s="192"/>
      <c r="K836" s="193"/>
      <c r="L836" s="193"/>
      <c r="M836" s="190"/>
      <c r="N836" s="145"/>
      <c r="O836" s="145"/>
      <c r="P836" s="145"/>
      <c r="Q836" s="145"/>
      <c r="R836" s="145"/>
      <c r="S836" s="145"/>
      <c r="T836" s="145"/>
      <c r="U836" s="145"/>
      <c r="V836" s="145"/>
      <c r="W836" s="145"/>
      <c r="X836" s="145"/>
      <c r="Y836" s="145"/>
      <c r="Z836" s="145"/>
    </row>
    <row r="837" customFormat="false" ht="13.5" hidden="false" customHeight="true" outlineLevel="0" collapsed="false">
      <c r="A837" s="154"/>
      <c r="B837" s="145"/>
      <c r="C837" s="145"/>
      <c r="D837" s="145"/>
      <c r="E837" s="145"/>
      <c r="F837" s="145"/>
      <c r="G837" s="145"/>
      <c r="H837" s="190"/>
      <c r="I837" s="191"/>
      <c r="J837" s="192"/>
      <c r="K837" s="193"/>
      <c r="L837" s="193"/>
      <c r="M837" s="190"/>
      <c r="N837" s="145"/>
      <c r="O837" s="145"/>
      <c r="P837" s="145"/>
      <c r="Q837" s="145"/>
      <c r="R837" s="145"/>
      <c r="S837" s="145"/>
      <c r="T837" s="145"/>
      <c r="U837" s="145"/>
      <c r="V837" s="145"/>
      <c r="W837" s="145"/>
      <c r="X837" s="145"/>
      <c r="Y837" s="145"/>
      <c r="Z837" s="145"/>
    </row>
    <row r="838" customFormat="false" ht="13.5" hidden="false" customHeight="true" outlineLevel="0" collapsed="false">
      <c r="A838" s="154"/>
      <c r="B838" s="145"/>
      <c r="C838" s="145"/>
      <c r="D838" s="145"/>
      <c r="E838" s="145"/>
      <c r="F838" s="145"/>
      <c r="G838" s="145"/>
      <c r="H838" s="190"/>
      <c r="I838" s="191"/>
      <c r="J838" s="192"/>
      <c r="K838" s="193"/>
      <c r="L838" s="193"/>
      <c r="M838" s="190"/>
      <c r="N838" s="145"/>
      <c r="O838" s="145"/>
      <c r="P838" s="145"/>
      <c r="Q838" s="145"/>
      <c r="R838" s="145"/>
      <c r="S838" s="145"/>
      <c r="T838" s="145"/>
      <c r="U838" s="145"/>
      <c r="V838" s="145"/>
      <c r="W838" s="145"/>
      <c r="X838" s="145"/>
      <c r="Y838" s="145"/>
      <c r="Z838" s="145"/>
    </row>
    <row r="839" customFormat="false" ht="13.5" hidden="false" customHeight="true" outlineLevel="0" collapsed="false">
      <c r="A839" s="154"/>
      <c r="B839" s="145"/>
      <c r="C839" s="145"/>
      <c r="D839" s="145"/>
      <c r="E839" s="145"/>
      <c r="F839" s="145"/>
      <c r="G839" s="145"/>
      <c r="H839" s="190"/>
      <c r="I839" s="191"/>
      <c r="J839" s="192"/>
      <c r="K839" s="193"/>
      <c r="L839" s="193"/>
      <c r="M839" s="190"/>
      <c r="N839" s="145"/>
      <c r="O839" s="145"/>
      <c r="P839" s="145"/>
      <c r="Q839" s="145"/>
      <c r="R839" s="145"/>
      <c r="S839" s="145"/>
      <c r="T839" s="145"/>
      <c r="U839" s="145"/>
      <c r="V839" s="145"/>
      <c r="W839" s="145"/>
      <c r="X839" s="145"/>
      <c r="Y839" s="145"/>
      <c r="Z839" s="145"/>
    </row>
    <row r="840" customFormat="false" ht="13.5" hidden="false" customHeight="true" outlineLevel="0" collapsed="false">
      <c r="A840" s="154"/>
      <c r="B840" s="145"/>
      <c r="C840" s="145"/>
      <c r="D840" s="145"/>
      <c r="E840" s="145"/>
      <c r="F840" s="145"/>
      <c r="G840" s="145"/>
      <c r="H840" s="190"/>
      <c r="I840" s="191"/>
      <c r="J840" s="192"/>
      <c r="K840" s="193"/>
      <c r="L840" s="193"/>
      <c r="M840" s="190"/>
      <c r="N840" s="145"/>
      <c r="O840" s="145"/>
      <c r="P840" s="145"/>
      <c r="Q840" s="145"/>
      <c r="R840" s="145"/>
      <c r="S840" s="145"/>
      <c r="T840" s="145"/>
      <c r="U840" s="145"/>
      <c r="V840" s="145"/>
      <c r="W840" s="145"/>
      <c r="X840" s="145"/>
      <c r="Y840" s="145"/>
      <c r="Z840" s="145"/>
    </row>
    <row r="841" customFormat="false" ht="13.5" hidden="false" customHeight="true" outlineLevel="0" collapsed="false">
      <c r="A841" s="154"/>
      <c r="B841" s="145"/>
      <c r="C841" s="145"/>
      <c r="D841" s="145"/>
      <c r="E841" s="145"/>
      <c r="F841" s="145"/>
      <c r="G841" s="145"/>
      <c r="H841" s="190"/>
      <c r="I841" s="191"/>
      <c r="J841" s="192"/>
      <c r="K841" s="193"/>
      <c r="L841" s="193"/>
      <c r="M841" s="190"/>
      <c r="N841" s="145"/>
      <c r="O841" s="145"/>
      <c r="P841" s="145"/>
      <c r="Q841" s="145"/>
      <c r="R841" s="145"/>
      <c r="S841" s="145"/>
      <c r="T841" s="145"/>
      <c r="U841" s="145"/>
      <c r="V841" s="145"/>
      <c r="W841" s="145"/>
      <c r="X841" s="145"/>
      <c r="Y841" s="145"/>
      <c r="Z841" s="145"/>
    </row>
    <row r="842" customFormat="false" ht="13.5" hidden="false" customHeight="true" outlineLevel="0" collapsed="false">
      <c r="A842" s="154"/>
      <c r="B842" s="145"/>
      <c r="C842" s="145"/>
      <c r="D842" s="145"/>
      <c r="E842" s="145"/>
      <c r="F842" s="145"/>
      <c r="G842" s="145"/>
      <c r="H842" s="190"/>
      <c r="I842" s="191"/>
      <c r="J842" s="192"/>
      <c r="K842" s="193"/>
      <c r="L842" s="193"/>
      <c r="M842" s="190"/>
      <c r="N842" s="145"/>
      <c r="O842" s="145"/>
      <c r="P842" s="145"/>
      <c r="Q842" s="145"/>
      <c r="R842" s="145"/>
      <c r="S842" s="145"/>
      <c r="T842" s="145"/>
      <c r="U842" s="145"/>
      <c r="V842" s="145"/>
      <c r="W842" s="145"/>
      <c r="X842" s="145"/>
      <c r="Y842" s="145"/>
      <c r="Z842" s="145"/>
    </row>
    <row r="843" customFormat="false" ht="13.5" hidden="false" customHeight="true" outlineLevel="0" collapsed="false">
      <c r="A843" s="154"/>
      <c r="B843" s="145"/>
      <c r="C843" s="145"/>
      <c r="D843" s="145"/>
      <c r="E843" s="145"/>
      <c r="F843" s="145"/>
      <c r="G843" s="145"/>
      <c r="H843" s="190"/>
      <c r="I843" s="191"/>
      <c r="J843" s="192"/>
      <c r="K843" s="193"/>
      <c r="L843" s="193"/>
      <c r="M843" s="190"/>
      <c r="N843" s="145"/>
      <c r="O843" s="145"/>
      <c r="P843" s="145"/>
      <c r="Q843" s="145"/>
      <c r="R843" s="145"/>
      <c r="S843" s="145"/>
      <c r="T843" s="145"/>
      <c r="U843" s="145"/>
      <c r="V843" s="145"/>
      <c r="W843" s="145"/>
      <c r="X843" s="145"/>
      <c r="Y843" s="145"/>
      <c r="Z843" s="145"/>
    </row>
    <row r="844" customFormat="false" ht="13.5" hidden="false" customHeight="true" outlineLevel="0" collapsed="false">
      <c r="A844" s="154"/>
      <c r="B844" s="145"/>
      <c r="C844" s="145"/>
      <c r="D844" s="145"/>
      <c r="E844" s="145"/>
      <c r="F844" s="145"/>
      <c r="G844" s="145"/>
      <c r="H844" s="190"/>
      <c r="I844" s="191"/>
      <c r="J844" s="192"/>
      <c r="K844" s="193"/>
      <c r="L844" s="193"/>
      <c r="M844" s="190"/>
      <c r="N844" s="145"/>
      <c r="O844" s="145"/>
      <c r="P844" s="145"/>
      <c r="Q844" s="145"/>
      <c r="R844" s="145"/>
      <c r="S844" s="145"/>
      <c r="T844" s="145"/>
      <c r="U844" s="145"/>
      <c r="V844" s="145"/>
      <c r="W844" s="145"/>
      <c r="X844" s="145"/>
      <c r="Y844" s="145"/>
      <c r="Z844" s="145"/>
    </row>
    <row r="845" customFormat="false" ht="13.5" hidden="false" customHeight="true" outlineLevel="0" collapsed="false">
      <c r="A845" s="154"/>
      <c r="B845" s="145"/>
      <c r="C845" s="145"/>
      <c r="D845" s="145"/>
      <c r="E845" s="145"/>
      <c r="F845" s="145"/>
      <c r="G845" s="145"/>
      <c r="H845" s="190"/>
      <c r="I845" s="191"/>
      <c r="J845" s="192"/>
      <c r="K845" s="193"/>
      <c r="L845" s="193"/>
      <c r="M845" s="190"/>
      <c r="N845" s="145"/>
      <c r="O845" s="145"/>
      <c r="P845" s="145"/>
      <c r="Q845" s="145"/>
      <c r="R845" s="145"/>
      <c r="S845" s="145"/>
      <c r="T845" s="145"/>
      <c r="U845" s="145"/>
      <c r="V845" s="145"/>
      <c r="W845" s="145"/>
      <c r="X845" s="145"/>
      <c r="Y845" s="145"/>
      <c r="Z845" s="145"/>
    </row>
    <row r="846" customFormat="false" ht="13.5" hidden="false" customHeight="true" outlineLevel="0" collapsed="false">
      <c r="A846" s="154"/>
      <c r="B846" s="145"/>
      <c r="C846" s="145"/>
      <c r="D846" s="145"/>
      <c r="E846" s="145"/>
      <c r="F846" s="145"/>
      <c r="G846" s="145"/>
      <c r="H846" s="190"/>
      <c r="I846" s="191"/>
      <c r="J846" s="192"/>
      <c r="K846" s="193"/>
      <c r="L846" s="193"/>
      <c r="M846" s="190"/>
      <c r="N846" s="145"/>
      <c r="O846" s="145"/>
      <c r="P846" s="145"/>
      <c r="Q846" s="145"/>
      <c r="R846" s="145"/>
      <c r="S846" s="145"/>
      <c r="T846" s="145"/>
      <c r="U846" s="145"/>
      <c r="V846" s="145"/>
      <c r="W846" s="145"/>
      <c r="X846" s="145"/>
      <c r="Y846" s="145"/>
      <c r="Z846" s="145"/>
    </row>
    <row r="847" customFormat="false" ht="13.5" hidden="false" customHeight="true" outlineLevel="0" collapsed="false">
      <c r="A847" s="154"/>
      <c r="B847" s="145"/>
      <c r="C847" s="145"/>
      <c r="D847" s="145"/>
      <c r="E847" s="145"/>
      <c r="F847" s="145"/>
      <c r="G847" s="145"/>
      <c r="H847" s="190"/>
      <c r="I847" s="191"/>
      <c r="J847" s="192"/>
      <c r="K847" s="193"/>
      <c r="L847" s="193"/>
      <c r="M847" s="190"/>
      <c r="N847" s="145"/>
      <c r="O847" s="145"/>
      <c r="P847" s="145"/>
      <c r="Q847" s="145"/>
      <c r="R847" s="145"/>
      <c r="S847" s="145"/>
      <c r="T847" s="145"/>
      <c r="U847" s="145"/>
      <c r="V847" s="145"/>
      <c r="W847" s="145"/>
      <c r="X847" s="145"/>
      <c r="Y847" s="145"/>
      <c r="Z847" s="145"/>
    </row>
    <row r="848" customFormat="false" ht="13.5" hidden="false" customHeight="true" outlineLevel="0" collapsed="false">
      <c r="A848" s="154"/>
      <c r="B848" s="145"/>
      <c r="C848" s="145"/>
      <c r="D848" s="145"/>
      <c r="E848" s="145"/>
      <c r="F848" s="145"/>
      <c r="G848" s="145"/>
      <c r="H848" s="190"/>
      <c r="I848" s="191"/>
      <c r="J848" s="192"/>
      <c r="K848" s="193"/>
      <c r="L848" s="193"/>
      <c r="M848" s="190"/>
      <c r="N848" s="145"/>
      <c r="O848" s="145"/>
      <c r="P848" s="145"/>
      <c r="Q848" s="145"/>
      <c r="R848" s="145"/>
      <c r="S848" s="145"/>
      <c r="T848" s="145"/>
      <c r="U848" s="145"/>
      <c r="V848" s="145"/>
      <c r="W848" s="145"/>
      <c r="X848" s="145"/>
      <c r="Y848" s="145"/>
      <c r="Z848" s="145"/>
    </row>
    <row r="849" customFormat="false" ht="13.5" hidden="false" customHeight="true" outlineLevel="0" collapsed="false">
      <c r="A849" s="154"/>
      <c r="B849" s="145"/>
      <c r="C849" s="145"/>
      <c r="D849" s="145"/>
      <c r="E849" s="145"/>
      <c r="F849" s="145"/>
      <c r="G849" s="145"/>
      <c r="H849" s="190"/>
      <c r="I849" s="191"/>
      <c r="J849" s="192"/>
      <c r="K849" s="193"/>
      <c r="L849" s="193"/>
      <c r="M849" s="190"/>
      <c r="N849" s="145"/>
      <c r="O849" s="145"/>
      <c r="P849" s="145"/>
      <c r="Q849" s="145"/>
      <c r="R849" s="145"/>
      <c r="S849" s="145"/>
      <c r="T849" s="145"/>
      <c r="U849" s="145"/>
      <c r="V849" s="145"/>
      <c r="W849" s="145"/>
      <c r="X849" s="145"/>
      <c r="Y849" s="145"/>
      <c r="Z849" s="145"/>
    </row>
    <row r="850" customFormat="false" ht="13.5" hidden="false" customHeight="true" outlineLevel="0" collapsed="false">
      <c r="A850" s="154"/>
      <c r="B850" s="145"/>
      <c r="C850" s="145"/>
      <c r="D850" s="145"/>
      <c r="E850" s="145"/>
      <c r="F850" s="145"/>
      <c r="G850" s="145"/>
      <c r="H850" s="190"/>
      <c r="I850" s="191"/>
      <c r="J850" s="192"/>
      <c r="K850" s="193"/>
      <c r="L850" s="193"/>
      <c r="M850" s="190"/>
      <c r="N850" s="145"/>
      <c r="O850" s="145"/>
      <c r="P850" s="145"/>
      <c r="Q850" s="145"/>
      <c r="R850" s="145"/>
      <c r="S850" s="145"/>
      <c r="T850" s="145"/>
      <c r="U850" s="145"/>
      <c r="V850" s="145"/>
      <c r="W850" s="145"/>
      <c r="X850" s="145"/>
      <c r="Y850" s="145"/>
      <c r="Z850" s="145"/>
    </row>
    <row r="851" customFormat="false" ht="13.5" hidden="false" customHeight="true" outlineLevel="0" collapsed="false">
      <c r="A851" s="154"/>
      <c r="B851" s="145"/>
      <c r="C851" s="145"/>
      <c r="D851" s="145"/>
      <c r="E851" s="145"/>
      <c r="F851" s="145"/>
      <c r="G851" s="145"/>
      <c r="H851" s="190"/>
      <c r="I851" s="191"/>
      <c r="J851" s="192"/>
      <c r="K851" s="193"/>
      <c r="L851" s="193"/>
      <c r="M851" s="190"/>
      <c r="N851" s="145"/>
      <c r="O851" s="145"/>
      <c r="P851" s="145"/>
      <c r="Q851" s="145"/>
      <c r="R851" s="145"/>
      <c r="S851" s="145"/>
      <c r="T851" s="145"/>
      <c r="U851" s="145"/>
      <c r="V851" s="145"/>
      <c r="W851" s="145"/>
      <c r="X851" s="145"/>
      <c r="Y851" s="145"/>
      <c r="Z851" s="145"/>
    </row>
    <row r="852" customFormat="false" ht="13.5" hidden="false" customHeight="true" outlineLevel="0" collapsed="false">
      <c r="A852" s="154"/>
      <c r="B852" s="145"/>
      <c r="C852" s="145"/>
      <c r="D852" s="145"/>
      <c r="E852" s="145"/>
      <c r="F852" s="145"/>
      <c r="G852" s="145"/>
      <c r="H852" s="190"/>
      <c r="I852" s="191"/>
      <c r="J852" s="192"/>
      <c r="K852" s="193"/>
      <c r="L852" s="193"/>
      <c r="M852" s="190"/>
      <c r="N852" s="145"/>
      <c r="O852" s="145"/>
      <c r="P852" s="145"/>
      <c r="Q852" s="145"/>
      <c r="R852" s="145"/>
      <c r="S852" s="145"/>
      <c r="T852" s="145"/>
      <c r="U852" s="145"/>
      <c r="V852" s="145"/>
      <c r="W852" s="145"/>
      <c r="X852" s="145"/>
      <c r="Y852" s="145"/>
      <c r="Z852" s="145"/>
    </row>
    <row r="853" customFormat="false" ht="13.5" hidden="false" customHeight="true" outlineLevel="0" collapsed="false">
      <c r="A853" s="154"/>
      <c r="B853" s="145"/>
      <c r="C853" s="145"/>
      <c r="D853" s="145"/>
      <c r="E853" s="145"/>
      <c r="F853" s="145"/>
      <c r="G853" s="145"/>
      <c r="H853" s="190"/>
      <c r="I853" s="191"/>
      <c r="J853" s="192"/>
      <c r="K853" s="193"/>
      <c r="L853" s="193"/>
      <c r="M853" s="190"/>
      <c r="N853" s="145"/>
      <c r="O853" s="145"/>
      <c r="P853" s="145"/>
      <c r="Q853" s="145"/>
      <c r="R853" s="145"/>
      <c r="S853" s="145"/>
      <c r="T853" s="145"/>
      <c r="U853" s="145"/>
      <c r="V853" s="145"/>
      <c r="W853" s="145"/>
      <c r="X853" s="145"/>
      <c r="Y853" s="145"/>
      <c r="Z853" s="145"/>
    </row>
    <row r="854" customFormat="false" ht="13.5" hidden="false" customHeight="true" outlineLevel="0" collapsed="false">
      <c r="A854" s="154"/>
      <c r="B854" s="145"/>
      <c r="C854" s="145"/>
      <c r="D854" s="145"/>
      <c r="E854" s="145"/>
      <c r="F854" s="145"/>
      <c r="G854" s="145"/>
      <c r="H854" s="190"/>
      <c r="I854" s="191"/>
      <c r="J854" s="192"/>
      <c r="K854" s="193"/>
      <c r="L854" s="193"/>
      <c r="M854" s="190"/>
      <c r="N854" s="145"/>
      <c r="O854" s="145"/>
      <c r="P854" s="145"/>
      <c r="Q854" s="145"/>
      <c r="R854" s="145"/>
      <c r="S854" s="145"/>
      <c r="T854" s="145"/>
      <c r="U854" s="145"/>
      <c r="V854" s="145"/>
      <c r="W854" s="145"/>
      <c r="X854" s="145"/>
      <c r="Y854" s="145"/>
      <c r="Z854" s="145"/>
    </row>
    <row r="855" customFormat="false" ht="13.5" hidden="false" customHeight="true" outlineLevel="0" collapsed="false">
      <c r="A855" s="154"/>
      <c r="B855" s="145"/>
      <c r="C855" s="145"/>
      <c r="D855" s="145"/>
      <c r="E855" s="145"/>
      <c r="F855" s="145"/>
      <c r="G855" s="145"/>
      <c r="H855" s="190"/>
      <c r="I855" s="191"/>
      <c r="J855" s="192"/>
      <c r="K855" s="193"/>
      <c r="L855" s="193"/>
      <c r="M855" s="190"/>
      <c r="N855" s="145"/>
      <c r="O855" s="145"/>
      <c r="P855" s="145"/>
      <c r="Q855" s="145"/>
      <c r="R855" s="145"/>
      <c r="S855" s="145"/>
      <c r="T855" s="145"/>
      <c r="U855" s="145"/>
      <c r="V855" s="145"/>
      <c r="W855" s="145"/>
      <c r="X855" s="145"/>
      <c r="Y855" s="145"/>
      <c r="Z855" s="145"/>
    </row>
    <row r="856" customFormat="false" ht="13.5" hidden="false" customHeight="true" outlineLevel="0" collapsed="false">
      <c r="A856" s="154"/>
      <c r="B856" s="145"/>
      <c r="C856" s="145"/>
      <c r="D856" s="145"/>
      <c r="E856" s="145"/>
      <c r="F856" s="145"/>
      <c r="G856" s="145"/>
      <c r="H856" s="190"/>
      <c r="I856" s="191"/>
      <c r="J856" s="192"/>
      <c r="K856" s="193"/>
      <c r="L856" s="193"/>
      <c r="M856" s="190"/>
      <c r="N856" s="145"/>
      <c r="O856" s="145"/>
      <c r="P856" s="145"/>
      <c r="Q856" s="145"/>
      <c r="R856" s="145"/>
      <c r="S856" s="145"/>
      <c r="T856" s="145"/>
      <c r="U856" s="145"/>
      <c r="V856" s="145"/>
      <c r="W856" s="145"/>
      <c r="X856" s="145"/>
      <c r="Y856" s="145"/>
      <c r="Z856" s="145"/>
    </row>
    <row r="857" customFormat="false" ht="13.5" hidden="false" customHeight="true" outlineLevel="0" collapsed="false">
      <c r="A857" s="154"/>
      <c r="B857" s="145"/>
      <c r="C857" s="145"/>
      <c r="D857" s="145"/>
      <c r="E857" s="145"/>
      <c r="F857" s="145"/>
      <c r="G857" s="145"/>
      <c r="H857" s="190"/>
      <c r="I857" s="191"/>
      <c r="J857" s="192"/>
      <c r="K857" s="193"/>
      <c r="L857" s="193"/>
      <c r="M857" s="190"/>
      <c r="N857" s="145"/>
      <c r="O857" s="145"/>
      <c r="P857" s="145"/>
      <c r="Q857" s="145"/>
      <c r="R857" s="145"/>
      <c r="S857" s="145"/>
      <c r="T857" s="145"/>
      <c r="U857" s="145"/>
      <c r="V857" s="145"/>
      <c r="W857" s="145"/>
      <c r="X857" s="145"/>
      <c r="Y857" s="145"/>
      <c r="Z857" s="145"/>
    </row>
    <row r="858" customFormat="false" ht="13.5" hidden="false" customHeight="true" outlineLevel="0" collapsed="false">
      <c r="A858" s="154"/>
      <c r="B858" s="145"/>
      <c r="C858" s="145"/>
      <c r="D858" s="145"/>
      <c r="E858" s="145"/>
      <c r="F858" s="145"/>
      <c r="G858" s="145"/>
      <c r="H858" s="190"/>
      <c r="I858" s="191"/>
      <c r="J858" s="192"/>
      <c r="K858" s="193"/>
      <c r="L858" s="193"/>
      <c r="M858" s="190"/>
      <c r="N858" s="145"/>
      <c r="O858" s="145"/>
      <c r="P858" s="145"/>
      <c r="Q858" s="145"/>
      <c r="R858" s="145"/>
      <c r="S858" s="145"/>
      <c r="T858" s="145"/>
      <c r="U858" s="145"/>
      <c r="V858" s="145"/>
      <c r="W858" s="145"/>
      <c r="X858" s="145"/>
      <c r="Y858" s="145"/>
      <c r="Z858" s="145"/>
    </row>
    <row r="859" customFormat="false" ht="13.5" hidden="false" customHeight="true" outlineLevel="0" collapsed="false">
      <c r="A859" s="154"/>
      <c r="B859" s="145"/>
      <c r="C859" s="145"/>
      <c r="D859" s="145"/>
      <c r="E859" s="145"/>
      <c r="F859" s="145"/>
      <c r="G859" s="145"/>
      <c r="H859" s="190"/>
      <c r="I859" s="191"/>
      <c r="J859" s="192"/>
      <c r="K859" s="193"/>
      <c r="L859" s="193"/>
      <c r="M859" s="190"/>
      <c r="N859" s="145"/>
      <c r="O859" s="145"/>
      <c r="P859" s="145"/>
      <c r="Q859" s="145"/>
      <c r="R859" s="145"/>
      <c r="S859" s="145"/>
      <c r="T859" s="145"/>
      <c r="U859" s="145"/>
      <c r="V859" s="145"/>
      <c r="W859" s="145"/>
      <c r="X859" s="145"/>
      <c r="Y859" s="145"/>
      <c r="Z859" s="145"/>
    </row>
    <row r="860" customFormat="false" ht="13.5" hidden="false" customHeight="true" outlineLevel="0" collapsed="false">
      <c r="A860" s="154"/>
      <c r="B860" s="145"/>
      <c r="C860" s="145"/>
      <c r="D860" s="145"/>
      <c r="E860" s="145"/>
      <c r="F860" s="145"/>
      <c r="G860" s="145"/>
      <c r="H860" s="190"/>
      <c r="I860" s="191"/>
      <c r="J860" s="192"/>
      <c r="K860" s="193"/>
      <c r="L860" s="193"/>
      <c r="M860" s="190"/>
      <c r="N860" s="145"/>
      <c r="O860" s="145"/>
      <c r="P860" s="145"/>
      <c r="Q860" s="145"/>
      <c r="R860" s="145"/>
      <c r="S860" s="145"/>
      <c r="T860" s="145"/>
      <c r="U860" s="145"/>
      <c r="V860" s="145"/>
      <c r="W860" s="145"/>
      <c r="X860" s="145"/>
      <c r="Y860" s="145"/>
      <c r="Z860" s="145"/>
    </row>
    <row r="861" customFormat="false" ht="13.5" hidden="false" customHeight="true" outlineLevel="0" collapsed="false">
      <c r="A861" s="154"/>
      <c r="B861" s="145"/>
      <c r="C861" s="145"/>
      <c r="D861" s="145"/>
      <c r="E861" s="145"/>
      <c r="F861" s="145"/>
      <c r="G861" s="145"/>
      <c r="H861" s="190"/>
      <c r="I861" s="191"/>
      <c r="J861" s="192"/>
      <c r="K861" s="193"/>
      <c r="L861" s="193"/>
      <c r="M861" s="190"/>
      <c r="N861" s="145"/>
      <c r="O861" s="145"/>
      <c r="P861" s="145"/>
      <c r="Q861" s="145"/>
      <c r="R861" s="145"/>
      <c r="S861" s="145"/>
      <c r="T861" s="145"/>
      <c r="U861" s="145"/>
      <c r="V861" s="145"/>
      <c r="W861" s="145"/>
      <c r="X861" s="145"/>
      <c r="Y861" s="145"/>
      <c r="Z861" s="145"/>
    </row>
    <row r="862" customFormat="false" ht="13.5" hidden="false" customHeight="true" outlineLevel="0" collapsed="false">
      <c r="A862" s="154"/>
      <c r="B862" s="145"/>
      <c r="C862" s="145"/>
      <c r="D862" s="145"/>
      <c r="E862" s="145"/>
      <c r="F862" s="145"/>
      <c r="G862" s="145"/>
      <c r="H862" s="190"/>
      <c r="I862" s="191"/>
      <c r="J862" s="192"/>
      <c r="K862" s="193"/>
      <c r="L862" s="193"/>
      <c r="M862" s="190"/>
      <c r="N862" s="145"/>
      <c r="O862" s="145"/>
      <c r="P862" s="145"/>
      <c r="Q862" s="145"/>
      <c r="R862" s="145"/>
      <c r="S862" s="145"/>
      <c r="T862" s="145"/>
      <c r="U862" s="145"/>
      <c r="V862" s="145"/>
      <c r="W862" s="145"/>
      <c r="X862" s="145"/>
      <c r="Y862" s="145"/>
      <c r="Z862" s="145"/>
    </row>
    <row r="863" customFormat="false" ht="13.5" hidden="false" customHeight="true" outlineLevel="0" collapsed="false">
      <c r="A863" s="154"/>
      <c r="B863" s="145"/>
      <c r="C863" s="145"/>
      <c r="D863" s="145"/>
      <c r="E863" s="145"/>
      <c r="F863" s="145"/>
      <c r="G863" s="145"/>
      <c r="H863" s="190"/>
      <c r="I863" s="191"/>
      <c r="J863" s="192"/>
      <c r="K863" s="193"/>
      <c r="L863" s="193"/>
      <c r="M863" s="190"/>
      <c r="N863" s="145"/>
      <c r="O863" s="145"/>
      <c r="P863" s="145"/>
      <c r="Q863" s="145"/>
      <c r="R863" s="145"/>
      <c r="S863" s="145"/>
      <c r="T863" s="145"/>
      <c r="U863" s="145"/>
      <c r="V863" s="145"/>
      <c r="W863" s="145"/>
      <c r="X863" s="145"/>
      <c r="Y863" s="145"/>
      <c r="Z863" s="145"/>
    </row>
    <row r="864" customFormat="false" ht="13.5" hidden="false" customHeight="true" outlineLevel="0" collapsed="false">
      <c r="A864" s="154"/>
      <c r="B864" s="145"/>
      <c r="C864" s="145"/>
      <c r="D864" s="145"/>
      <c r="E864" s="145"/>
      <c r="F864" s="145"/>
      <c r="G864" s="145"/>
      <c r="H864" s="190"/>
      <c r="I864" s="191"/>
      <c r="J864" s="192"/>
      <c r="K864" s="193"/>
      <c r="L864" s="193"/>
      <c r="M864" s="190"/>
      <c r="N864" s="145"/>
      <c r="O864" s="145"/>
      <c r="P864" s="145"/>
      <c r="Q864" s="145"/>
      <c r="R864" s="145"/>
      <c r="S864" s="145"/>
      <c r="T864" s="145"/>
      <c r="U864" s="145"/>
      <c r="V864" s="145"/>
      <c r="W864" s="145"/>
      <c r="X864" s="145"/>
      <c r="Y864" s="145"/>
      <c r="Z864" s="145"/>
    </row>
    <row r="865" customFormat="false" ht="13.5" hidden="false" customHeight="true" outlineLevel="0" collapsed="false">
      <c r="A865" s="154"/>
      <c r="B865" s="145"/>
      <c r="C865" s="145"/>
      <c r="D865" s="145"/>
      <c r="E865" s="145"/>
      <c r="F865" s="145"/>
      <c r="G865" s="145"/>
      <c r="H865" s="190"/>
      <c r="I865" s="191"/>
      <c r="J865" s="192"/>
      <c r="K865" s="193"/>
      <c r="L865" s="193"/>
      <c r="M865" s="190"/>
      <c r="N865" s="145"/>
      <c r="O865" s="145"/>
      <c r="P865" s="145"/>
      <c r="Q865" s="145"/>
      <c r="R865" s="145"/>
      <c r="S865" s="145"/>
      <c r="T865" s="145"/>
      <c r="U865" s="145"/>
      <c r="V865" s="145"/>
      <c r="W865" s="145"/>
      <c r="X865" s="145"/>
      <c r="Y865" s="145"/>
      <c r="Z865" s="145"/>
    </row>
    <row r="866" customFormat="false" ht="13.5" hidden="false" customHeight="true" outlineLevel="0" collapsed="false">
      <c r="A866" s="154"/>
      <c r="B866" s="145"/>
      <c r="C866" s="145"/>
      <c r="D866" s="145"/>
      <c r="E866" s="145"/>
      <c r="F866" s="145"/>
      <c r="G866" s="145"/>
      <c r="H866" s="190"/>
      <c r="I866" s="191"/>
      <c r="J866" s="192"/>
      <c r="K866" s="193"/>
      <c r="L866" s="193"/>
      <c r="M866" s="190"/>
      <c r="N866" s="145"/>
      <c r="O866" s="145"/>
      <c r="P866" s="145"/>
      <c r="Q866" s="145"/>
      <c r="R866" s="145"/>
      <c r="S866" s="145"/>
      <c r="T866" s="145"/>
      <c r="U866" s="145"/>
      <c r="V866" s="145"/>
      <c r="W866" s="145"/>
      <c r="X866" s="145"/>
      <c r="Y866" s="145"/>
      <c r="Z866" s="145"/>
    </row>
    <row r="867" customFormat="false" ht="13.5" hidden="false" customHeight="true" outlineLevel="0" collapsed="false">
      <c r="A867" s="154"/>
      <c r="B867" s="145"/>
      <c r="C867" s="145"/>
      <c r="D867" s="145"/>
      <c r="E867" s="145"/>
      <c r="F867" s="145"/>
      <c r="G867" s="145"/>
      <c r="H867" s="190"/>
      <c r="I867" s="191"/>
      <c r="J867" s="192"/>
      <c r="K867" s="193"/>
      <c r="L867" s="193"/>
      <c r="M867" s="190"/>
      <c r="N867" s="145"/>
      <c r="O867" s="145"/>
      <c r="P867" s="145"/>
      <c r="Q867" s="145"/>
      <c r="R867" s="145"/>
      <c r="S867" s="145"/>
      <c r="T867" s="145"/>
      <c r="U867" s="145"/>
      <c r="V867" s="145"/>
      <c r="W867" s="145"/>
      <c r="X867" s="145"/>
      <c r="Y867" s="145"/>
      <c r="Z867" s="145"/>
    </row>
    <row r="868" customFormat="false" ht="13.5" hidden="false" customHeight="true" outlineLevel="0" collapsed="false">
      <c r="A868" s="154"/>
      <c r="B868" s="145"/>
      <c r="C868" s="145"/>
      <c r="D868" s="145"/>
      <c r="E868" s="145"/>
      <c r="F868" s="145"/>
      <c r="G868" s="145"/>
      <c r="H868" s="190"/>
      <c r="I868" s="191"/>
      <c r="J868" s="192"/>
      <c r="K868" s="193"/>
      <c r="L868" s="193"/>
      <c r="M868" s="190"/>
      <c r="N868" s="145"/>
      <c r="O868" s="145"/>
      <c r="P868" s="145"/>
      <c r="Q868" s="145"/>
      <c r="R868" s="145"/>
      <c r="S868" s="145"/>
      <c r="T868" s="145"/>
      <c r="U868" s="145"/>
      <c r="V868" s="145"/>
      <c r="W868" s="145"/>
      <c r="X868" s="145"/>
      <c r="Y868" s="145"/>
      <c r="Z868" s="145"/>
    </row>
    <row r="869" customFormat="false" ht="13.5" hidden="false" customHeight="true" outlineLevel="0" collapsed="false">
      <c r="A869" s="154"/>
      <c r="B869" s="145"/>
      <c r="C869" s="145"/>
      <c r="D869" s="145"/>
      <c r="E869" s="145"/>
      <c r="F869" s="145"/>
      <c r="G869" s="145"/>
      <c r="H869" s="190"/>
      <c r="I869" s="191"/>
      <c r="J869" s="192"/>
      <c r="K869" s="193"/>
      <c r="L869" s="193"/>
      <c r="M869" s="190"/>
      <c r="N869" s="145"/>
      <c r="O869" s="145"/>
      <c r="P869" s="145"/>
      <c r="Q869" s="145"/>
      <c r="R869" s="145"/>
      <c r="S869" s="145"/>
      <c r="T869" s="145"/>
      <c r="U869" s="145"/>
      <c r="V869" s="145"/>
      <c r="W869" s="145"/>
      <c r="X869" s="145"/>
      <c r="Y869" s="145"/>
      <c r="Z869" s="145"/>
    </row>
    <row r="870" customFormat="false" ht="13.5" hidden="false" customHeight="true" outlineLevel="0" collapsed="false">
      <c r="A870" s="154"/>
      <c r="B870" s="145"/>
      <c r="C870" s="145"/>
      <c r="D870" s="145"/>
      <c r="E870" s="145"/>
      <c r="F870" s="145"/>
      <c r="G870" s="145"/>
      <c r="H870" s="190"/>
      <c r="I870" s="191"/>
      <c r="J870" s="192"/>
      <c r="K870" s="193"/>
      <c r="L870" s="193"/>
      <c r="M870" s="190"/>
      <c r="N870" s="145"/>
      <c r="O870" s="145"/>
      <c r="P870" s="145"/>
      <c r="Q870" s="145"/>
      <c r="R870" s="145"/>
      <c r="S870" s="145"/>
      <c r="T870" s="145"/>
      <c r="U870" s="145"/>
      <c r="V870" s="145"/>
      <c r="W870" s="145"/>
      <c r="X870" s="145"/>
      <c r="Y870" s="145"/>
      <c r="Z870" s="145"/>
    </row>
    <row r="871" customFormat="false" ht="13.5" hidden="false" customHeight="true" outlineLevel="0" collapsed="false">
      <c r="A871" s="154"/>
      <c r="B871" s="145"/>
      <c r="C871" s="145"/>
      <c r="D871" s="145"/>
      <c r="E871" s="145"/>
      <c r="F871" s="145"/>
      <c r="G871" s="145"/>
      <c r="H871" s="190"/>
      <c r="I871" s="191"/>
      <c r="J871" s="192"/>
      <c r="K871" s="193"/>
      <c r="L871" s="193"/>
      <c r="M871" s="190"/>
      <c r="N871" s="145"/>
      <c r="O871" s="145"/>
      <c r="P871" s="145"/>
      <c r="Q871" s="145"/>
      <c r="R871" s="145"/>
      <c r="S871" s="145"/>
      <c r="T871" s="145"/>
      <c r="U871" s="145"/>
      <c r="V871" s="145"/>
      <c r="W871" s="145"/>
      <c r="X871" s="145"/>
      <c r="Y871" s="145"/>
      <c r="Z871" s="145"/>
    </row>
    <row r="872" customFormat="false" ht="13.5" hidden="false" customHeight="true" outlineLevel="0" collapsed="false">
      <c r="A872" s="154"/>
      <c r="B872" s="145"/>
      <c r="C872" s="145"/>
      <c r="D872" s="145"/>
      <c r="E872" s="145"/>
      <c r="F872" s="145"/>
      <c r="G872" s="145"/>
      <c r="H872" s="190"/>
      <c r="I872" s="191"/>
      <c r="J872" s="192"/>
      <c r="K872" s="193"/>
      <c r="L872" s="193"/>
      <c r="M872" s="190"/>
      <c r="N872" s="145"/>
      <c r="O872" s="145"/>
      <c r="P872" s="145"/>
      <c r="Q872" s="145"/>
      <c r="R872" s="145"/>
      <c r="S872" s="145"/>
      <c r="T872" s="145"/>
      <c r="U872" s="145"/>
      <c r="V872" s="145"/>
      <c r="W872" s="145"/>
      <c r="X872" s="145"/>
      <c r="Y872" s="145"/>
      <c r="Z872" s="145"/>
    </row>
    <row r="873" customFormat="false" ht="13.5" hidden="false" customHeight="true" outlineLevel="0" collapsed="false">
      <c r="A873" s="154"/>
      <c r="B873" s="145"/>
      <c r="C873" s="145"/>
      <c r="D873" s="145"/>
      <c r="E873" s="145"/>
      <c r="F873" s="145"/>
      <c r="G873" s="145"/>
      <c r="H873" s="190"/>
      <c r="I873" s="191"/>
      <c r="J873" s="192"/>
      <c r="K873" s="193"/>
      <c r="L873" s="193"/>
      <c r="M873" s="190"/>
      <c r="N873" s="145"/>
      <c r="O873" s="145"/>
      <c r="P873" s="145"/>
      <c r="Q873" s="145"/>
      <c r="R873" s="145"/>
      <c r="S873" s="145"/>
      <c r="T873" s="145"/>
      <c r="U873" s="145"/>
      <c r="V873" s="145"/>
      <c r="W873" s="145"/>
      <c r="X873" s="145"/>
      <c r="Y873" s="145"/>
      <c r="Z873" s="145"/>
    </row>
    <row r="874" customFormat="false" ht="13.5" hidden="false" customHeight="true" outlineLevel="0" collapsed="false">
      <c r="A874" s="154"/>
      <c r="B874" s="145"/>
      <c r="C874" s="145"/>
      <c r="D874" s="145"/>
      <c r="E874" s="145"/>
      <c r="F874" s="145"/>
      <c r="G874" s="145"/>
      <c r="H874" s="190"/>
      <c r="I874" s="191"/>
      <c r="J874" s="192"/>
      <c r="K874" s="193"/>
      <c r="L874" s="193"/>
      <c r="M874" s="190"/>
      <c r="N874" s="145"/>
      <c r="O874" s="145"/>
      <c r="P874" s="145"/>
      <c r="Q874" s="145"/>
      <c r="R874" s="145"/>
      <c r="S874" s="145"/>
      <c r="T874" s="145"/>
      <c r="U874" s="145"/>
      <c r="V874" s="145"/>
      <c r="W874" s="145"/>
      <c r="X874" s="145"/>
      <c r="Y874" s="145"/>
      <c r="Z874" s="145"/>
    </row>
    <row r="875" customFormat="false" ht="13.5" hidden="false" customHeight="true" outlineLevel="0" collapsed="false">
      <c r="A875" s="154"/>
      <c r="B875" s="145"/>
      <c r="C875" s="145"/>
      <c r="D875" s="145"/>
      <c r="E875" s="145"/>
      <c r="F875" s="145"/>
      <c r="G875" s="145"/>
      <c r="H875" s="190"/>
      <c r="I875" s="191"/>
      <c r="J875" s="192"/>
      <c r="K875" s="193"/>
      <c r="L875" s="193"/>
      <c r="M875" s="190"/>
      <c r="N875" s="145"/>
      <c r="O875" s="145"/>
      <c r="P875" s="145"/>
      <c r="Q875" s="145"/>
      <c r="R875" s="145"/>
      <c r="S875" s="145"/>
      <c r="T875" s="145"/>
      <c r="U875" s="145"/>
      <c r="V875" s="145"/>
      <c r="W875" s="145"/>
      <c r="X875" s="145"/>
      <c r="Y875" s="145"/>
      <c r="Z875" s="145"/>
    </row>
    <row r="876" customFormat="false" ht="13.5" hidden="false" customHeight="true" outlineLevel="0" collapsed="false">
      <c r="A876" s="154"/>
      <c r="B876" s="145"/>
      <c r="C876" s="145"/>
      <c r="D876" s="145"/>
      <c r="E876" s="145"/>
      <c r="F876" s="145"/>
      <c r="G876" s="145"/>
      <c r="H876" s="190"/>
      <c r="I876" s="191"/>
      <c r="J876" s="192"/>
      <c r="K876" s="193"/>
      <c r="L876" s="193"/>
      <c r="M876" s="190"/>
      <c r="N876" s="145"/>
      <c r="O876" s="145"/>
      <c r="P876" s="145"/>
      <c r="Q876" s="145"/>
      <c r="R876" s="145"/>
      <c r="S876" s="145"/>
      <c r="T876" s="145"/>
      <c r="U876" s="145"/>
      <c r="V876" s="145"/>
      <c r="W876" s="145"/>
      <c r="X876" s="145"/>
      <c r="Y876" s="145"/>
      <c r="Z876" s="145"/>
    </row>
    <row r="877" customFormat="false" ht="13.5" hidden="false" customHeight="true" outlineLevel="0" collapsed="false">
      <c r="A877" s="154"/>
      <c r="B877" s="145"/>
      <c r="C877" s="145"/>
      <c r="D877" s="145"/>
      <c r="E877" s="145"/>
      <c r="F877" s="145"/>
      <c r="G877" s="145"/>
      <c r="H877" s="190"/>
      <c r="I877" s="191"/>
      <c r="J877" s="192"/>
      <c r="K877" s="193"/>
      <c r="L877" s="193"/>
      <c r="M877" s="190"/>
      <c r="N877" s="145"/>
      <c r="O877" s="145"/>
      <c r="P877" s="145"/>
      <c r="Q877" s="145"/>
      <c r="R877" s="145"/>
      <c r="S877" s="145"/>
      <c r="T877" s="145"/>
      <c r="U877" s="145"/>
      <c r="V877" s="145"/>
      <c r="W877" s="145"/>
      <c r="X877" s="145"/>
      <c r="Y877" s="145"/>
      <c r="Z877" s="145"/>
    </row>
    <row r="878" customFormat="false" ht="13.5" hidden="false" customHeight="true" outlineLevel="0" collapsed="false">
      <c r="A878" s="154"/>
      <c r="B878" s="145"/>
      <c r="C878" s="145"/>
      <c r="D878" s="145"/>
      <c r="E878" s="145"/>
      <c r="F878" s="145"/>
      <c r="G878" s="145"/>
      <c r="H878" s="190"/>
      <c r="I878" s="191"/>
      <c r="J878" s="192"/>
      <c r="K878" s="193"/>
      <c r="L878" s="193"/>
      <c r="M878" s="190"/>
      <c r="N878" s="145"/>
      <c r="O878" s="145"/>
      <c r="P878" s="145"/>
      <c r="Q878" s="145"/>
      <c r="R878" s="145"/>
      <c r="S878" s="145"/>
      <c r="T878" s="145"/>
      <c r="U878" s="145"/>
      <c r="V878" s="145"/>
      <c r="W878" s="145"/>
      <c r="X878" s="145"/>
      <c r="Y878" s="145"/>
      <c r="Z878" s="145"/>
    </row>
    <row r="879" customFormat="false" ht="13.5" hidden="false" customHeight="true" outlineLevel="0" collapsed="false">
      <c r="A879" s="154"/>
      <c r="B879" s="145"/>
      <c r="C879" s="145"/>
      <c r="D879" s="145"/>
      <c r="E879" s="145"/>
      <c r="F879" s="145"/>
      <c r="G879" s="145"/>
      <c r="H879" s="190"/>
      <c r="I879" s="191"/>
      <c r="J879" s="192"/>
      <c r="K879" s="193"/>
      <c r="L879" s="193"/>
      <c r="M879" s="190"/>
      <c r="N879" s="145"/>
      <c r="O879" s="145"/>
      <c r="P879" s="145"/>
      <c r="Q879" s="145"/>
      <c r="R879" s="145"/>
      <c r="S879" s="145"/>
      <c r="T879" s="145"/>
      <c r="U879" s="145"/>
      <c r="V879" s="145"/>
      <c r="W879" s="145"/>
      <c r="X879" s="145"/>
      <c r="Y879" s="145"/>
      <c r="Z879" s="145"/>
    </row>
    <row r="880" customFormat="false" ht="13.5" hidden="false" customHeight="true" outlineLevel="0" collapsed="false">
      <c r="A880" s="154"/>
      <c r="B880" s="145"/>
      <c r="C880" s="145"/>
      <c r="D880" s="145"/>
      <c r="E880" s="145"/>
      <c r="F880" s="145"/>
      <c r="G880" s="145"/>
      <c r="H880" s="190"/>
      <c r="I880" s="191"/>
      <c r="J880" s="192"/>
      <c r="K880" s="193"/>
      <c r="L880" s="193"/>
      <c r="M880" s="190"/>
      <c r="N880" s="145"/>
      <c r="O880" s="145"/>
      <c r="P880" s="145"/>
      <c r="Q880" s="145"/>
      <c r="R880" s="145"/>
      <c r="S880" s="145"/>
      <c r="T880" s="145"/>
      <c r="U880" s="145"/>
      <c r="V880" s="145"/>
      <c r="W880" s="145"/>
      <c r="X880" s="145"/>
      <c r="Y880" s="145"/>
      <c r="Z880" s="145"/>
    </row>
    <row r="881" customFormat="false" ht="13.5" hidden="false" customHeight="true" outlineLevel="0" collapsed="false">
      <c r="A881" s="154"/>
      <c r="B881" s="145"/>
      <c r="C881" s="145"/>
      <c r="D881" s="145"/>
      <c r="E881" s="145"/>
      <c r="F881" s="145"/>
      <c r="G881" s="145"/>
      <c r="H881" s="190"/>
      <c r="I881" s="191"/>
      <c r="J881" s="192"/>
      <c r="K881" s="193"/>
      <c r="L881" s="193"/>
      <c r="M881" s="190"/>
      <c r="N881" s="145"/>
      <c r="O881" s="145"/>
      <c r="P881" s="145"/>
      <c r="Q881" s="145"/>
      <c r="R881" s="145"/>
      <c r="S881" s="145"/>
      <c r="T881" s="145"/>
      <c r="U881" s="145"/>
      <c r="V881" s="145"/>
      <c r="W881" s="145"/>
      <c r="X881" s="145"/>
      <c r="Y881" s="145"/>
      <c r="Z881" s="145"/>
    </row>
    <row r="882" customFormat="false" ht="13.5" hidden="false" customHeight="true" outlineLevel="0" collapsed="false">
      <c r="A882" s="154"/>
      <c r="B882" s="145"/>
      <c r="C882" s="145"/>
      <c r="D882" s="145"/>
      <c r="E882" s="145"/>
      <c r="F882" s="145"/>
      <c r="G882" s="145"/>
      <c r="H882" s="190"/>
      <c r="I882" s="191"/>
      <c r="J882" s="192"/>
      <c r="K882" s="193"/>
      <c r="L882" s="193"/>
      <c r="M882" s="190"/>
      <c r="N882" s="145"/>
      <c r="O882" s="145"/>
      <c r="P882" s="145"/>
      <c r="Q882" s="145"/>
      <c r="R882" s="145"/>
      <c r="S882" s="145"/>
      <c r="T882" s="145"/>
      <c r="U882" s="145"/>
      <c r="V882" s="145"/>
      <c r="W882" s="145"/>
      <c r="X882" s="145"/>
      <c r="Y882" s="145"/>
      <c r="Z882" s="145"/>
    </row>
    <row r="883" customFormat="false" ht="13.5" hidden="false" customHeight="true" outlineLevel="0" collapsed="false">
      <c r="A883" s="154"/>
      <c r="B883" s="145"/>
      <c r="C883" s="145"/>
      <c r="D883" s="145"/>
      <c r="E883" s="145"/>
      <c r="F883" s="145"/>
      <c r="G883" s="145"/>
      <c r="H883" s="190"/>
      <c r="I883" s="191"/>
      <c r="J883" s="192"/>
      <c r="K883" s="193"/>
      <c r="L883" s="193"/>
      <c r="M883" s="190"/>
      <c r="N883" s="145"/>
      <c r="O883" s="145"/>
      <c r="P883" s="145"/>
      <c r="Q883" s="145"/>
      <c r="R883" s="145"/>
      <c r="S883" s="145"/>
      <c r="T883" s="145"/>
      <c r="U883" s="145"/>
      <c r="V883" s="145"/>
      <c r="W883" s="145"/>
      <c r="X883" s="145"/>
      <c r="Y883" s="145"/>
      <c r="Z883" s="145"/>
    </row>
    <row r="884" customFormat="false" ht="13.5" hidden="false" customHeight="true" outlineLevel="0" collapsed="false">
      <c r="A884" s="154"/>
      <c r="B884" s="145"/>
      <c r="C884" s="145"/>
      <c r="D884" s="145"/>
      <c r="E884" s="145"/>
      <c r="F884" s="145"/>
      <c r="G884" s="145"/>
      <c r="H884" s="190"/>
      <c r="I884" s="191"/>
      <c r="J884" s="192"/>
      <c r="K884" s="193"/>
      <c r="L884" s="193"/>
      <c r="M884" s="190"/>
      <c r="N884" s="145"/>
      <c r="O884" s="145"/>
      <c r="P884" s="145"/>
      <c r="Q884" s="145"/>
      <c r="R884" s="145"/>
      <c r="S884" s="145"/>
      <c r="T884" s="145"/>
      <c r="U884" s="145"/>
      <c r="V884" s="145"/>
      <c r="W884" s="145"/>
      <c r="X884" s="145"/>
      <c r="Y884" s="145"/>
      <c r="Z884" s="145"/>
    </row>
    <row r="885" customFormat="false" ht="13.5" hidden="false" customHeight="true" outlineLevel="0" collapsed="false">
      <c r="A885" s="154"/>
      <c r="B885" s="145"/>
      <c r="C885" s="145"/>
      <c r="D885" s="145"/>
      <c r="E885" s="145"/>
      <c r="F885" s="145"/>
      <c r="G885" s="145"/>
      <c r="H885" s="190"/>
      <c r="I885" s="191"/>
      <c r="J885" s="192"/>
      <c r="K885" s="193"/>
      <c r="L885" s="193"/>
      <c r="M885" s="190"/>
      <c r="N885" s="145"/>
      <c r="O885" s="145"/>
      <c r="P885" s="145"/>
      <c r="Q885" s="145"/>
      <c r="R885" s="145"/>
      <c r="S885" s="145"/>
      <c r="T885" s="145"/>
      <c r="U885" s="145"/>
      <c r="V885" s="145"/>
      <c r="W885" s="145"/>
      <c r="X885" s="145"/>
      <c r="Y885" s="145"/>
      <c r="Z885" s="145"/>
    </row>
    <row r="886" customFormat="false" ht="13.5" hidden="false" customHeight="true" outlineLevel="0" collapsed="false">
      <c r="A886" s="154"/>
      <c r="B886" s="145"/>
      <c r="C886" s="145"/>
      <c r="D886" s="145"/>
      <c r="E886" s="145"/>
      <c r="F886" s="145"/>
      <c r="G886" s="145"/>
      <c r="H886" s="190"/>
      <c r="I886" s="191"/>
      <c r="J886" s="192"/>
      <c r="K886" s="193"/>
      <c r="L886" s="193"/>
      <c r="M886" s="190"/>
      <c r="N886" s="145"/>
      <c r="O886" s="145"/>
      <c r="P886" s="145"/>
      <c r="Q886" s="145"/>
      <c r="R886" s="145"/>
      <c r="S886" s="145"/>
      <c r="T886" s="145"/>
      <c r="U886" s="145"/>
      <c r="V886" s="145"/>
      <c r="W886" s="145"/>
      <c r="X886" s="145"/>
      <c r="Y886" s="145"/>
      <c r="Z886" s="145"/>
    </row>
    <row r="887" customFormat="false" ht="13.5" hidden="false" customHeight="true" outlineLevel="0" collapsed="false">
      <c r="A887" s="154"/>
      <c r="B887" s="145"/>
      <c r="C887" s="145"/>
      <c r="D887" s="145"/>
      <c r="E887" s="145"/>
      <c r="F887" s="145"/>
      <c r="G887" s="145"/>
      <c r="H887" s="190"/>
      <c r="I887" s="191"/>
      <c r="J887" s="192"/>
      <c r="K887" s="193"/>
      <c r="L887" s="193"/>
      <c r="M887" s="190"/>
      <c r="N887" s="145"/>
      <c r="O887" s="145"/>
      <c r="P887" s="145"/>
      <c r="Q887" s="145"/>
      <c r="R887" s="145"/>
      <c r="S887" s="145"/>
      <c r="T887" s="145"/>
      <c r="U887" s="145"/>
      <c r="V887" s="145"/>
      <c r="W887" s="145"/>
      <c r="X887" s="145"/>
      <c r="Y887" s="145"/>
      <c r="Z887" s="145"/>
    </row>
    <row r="888" customFormat="false" ht="13.5" hidden="false" customHeight="true" outlineLevel="0" collapsed="false">
      <c r="A888" s="154"/>
      <c r="B888" s="145"/>
      <c r="C888" s="145"/>
      <c r="D888" s="145"/>
      <c r="E888" s="145"/>
      <c r="F888" s="145"/>
      <c r="G888" s="145"/>
      <c r="H888" s="190"/>
      <c r="I888" s="191"/>
      <c r="J888" s="192"/>
      <c r="K888" s="193"/>
      <c r="L888" s="193"/>
      <c r="M888" s="190"/>
      <c r="N888" s="145"/>
      <c r="O888" s="145"/>
      <c r="P888" s="145"/>
      <c r="Q888" s="145"/>
      <c r="R888" s="145"/>
      <c r="S888" s="145"/>
      <c r="T888" s="145"/>
      <c r="U888" s="145"/>
      <c r="V888" s="145"/>
      <c r="W888" s="145"/>
      <c r="X888" s="145"/>
      <c r="Y888" s="145"/>
      <c r="Z888" s="145"/>
    </row>
    <row r="889" customFormat="false" ht="13.5" hidden="false" customHeight="true" outlineLevel="0" collapsed="false">
      <c r="A889" s="154"/>
      <c r="B889" s="145"/>
      <c r="C889" s="145"/>
      <c r="D889" s="145"/>
      <c r="E889" s="145"/>
      <c r="F889" s="145"/>
      <c r="G889" s="145"/>
      <c r="H889" s="190"/>
      <c r="I889" s="191"/>
      <c r="J889" s="192"/>
      <c r="K889" s="193"/>
      <c r="L889" s="193"/>
      <c r="M889" s="190"/>
      <c r="N889" s="145"/>
      <c r="O889" s="145"/>
      <c r="P889" s="145"/>
      <c r="Q889" s="145"/>
      <c r="R889" s="145"/>
      <c r="S889" s="145"/>
      <c r="T889" s="145"/>
      <c r="U889" s="145"/>
      <c r="V889" s="145"/>
      <c r="W889" s="145"/>
      <c r="X889" s="145"/>
      <c r="Y889" s="145"/>
      <c r="Z889" s="145"/>
    </row>
    <row r="890" customFormat="false" ht="13.5" hidden="false" customHeight="true" outlineLevel="0" collapsed="false">
      <c r="A890" s="154"/>
      <c r="B890" s="145"/>
      <c r="C890" s="145"/>
      <c r="D890" s="145"/>
      <c r="E890" s="145"/>
      <c r="F890" s="145"/>
      <c r="G890" s="145"/>
      <c r="H890" s="190"/>
      <c r="I890" s="191"/>
      <c r="J890" s="192"/>
      <c r="K890" s="193"/>
      <c r="L890" s="193"/>
      <c r="M890" s="190"/>
      <c r="N890" s="145"/>
      <c r="O890" s="145"/>
      <c r="P890" s="145"/>
      <c r="Q890" s="145"/>
      <c r="R890" s="145"/>
      <c r="S890" s="145"/>
      <c r="T890" s="145"/>
      <c r="U890" s="145"/>
      <c r="V890" s="145"/>
      <c r="W890" s="145"/>
      <c r="X890" s="145"/>
      <c r="Y890" s="145"/>
      <c r="Z890" s="145"/>
    </row>
    <row r="891" customFormat="false" ht="13.5" hidden="false" customHeight="true" outlineLevel="0" collapsed="false">
      <c r="A891" s="154"/>
      <c r="B891" s="145"/>
      <c r="C891" s="145"/>
      <c r="D891" s="145"/>
      <c r="E891" s="145"/>
      <c r="F891" s="145"/>
      <c r="G891" s="145"/>
      <c r="H891" s="190"/>
      <c r="I891" s="191"/>
      <c r="J891" s="192"/>
      <c r="K891" s="193"/>
      <c r="L891" s="193"/>
      <c r="M891" s="190"/>
      <c r="N891" s="145"/>
      <c r="O891" s="145"/>
      <c r="P891" s="145"/>
      <c r="Q891" s="145"/>
      <c r="R891" s="145"/>
      <c r="S891" s="145"/>
      <c r="T891" s="145"/>
      <c r="U891" s="145"/>
      <c r="V891" s="145"/>
      <c r="W891" s="145"/>
      <c r="X891" s="145"/>
      <c r="Y891" s="145"/>
      <c r="Z891" s="145"/>
    </row>
    <row r="892" customFormat="false" ht="13.5" hidden="false" customHeight="true" outlineLevel="0" collapsed="false">
      <c r="A892" s="154"/>
      <c r="B892" s="145"/>
      <c r="C892" s="145"/>
      <c r="D892" s="145"/>
      <c r="E892" s="145"/>
      <c r="F892" s="145"/>
      <c r="G892" s="145"/>
      <c r="H892" s="190"/>
      <c r="I892" s="191"/>
      <c r="J892" s="192"/>
      <c r="K892" s="193"/>
      <c r="L892" s="193"/>
      <c r="M892" s="190"/>
      <c r="N892" s="145"/>
      <c r="O892" s="145"/>
      <c r="P892" s="145"/>
      <c r="Q892" s="145"/>
      <c r="R892" s="145"/>
      <c r="S892" s="145"/>
      <c r="T892" s="145"/>
      <c r="U892" s="145"/>
      <c r="V892" s="145"/>
      <c r="W892" s="145"/>
      <c r="X892" s="145"/>
      <c r="Y892" s="145"/>
      <c r="Z892" s="145"/>
    </row>
    <row r="893" customFormat="false" ht="13.5" hidden="false" customHeight="true" outlineLevel="0" collapsed="false">
      <c r="A893" s="154"/>
      <c r="B893" s="145"/>
      <c r="C893" s="145"/>
      <c r="D893" s="145"/>
      <c r="E893" s="145"/>
      <c r="F893" s="145"/>
      <c r="G893" s="145"/>
      <c r="H893" s="190"/>
      <c r="I893" s="191"/>
      <c r="J893" s="192"/>
      <c r="K893" s="193"/>
      <c r="L893" s="193"/>
      <c r="M893" s="190"/>
      <c r="N893" s="145"/>
      <c r="O893" s="145"/>
      <c r="P893" s="145"/>
      <c r="Q893" s="145"/>
      <c r="R893" s="145"/>
      <c r="S893" s="145"/>
      <c r="T893" s="145"/>
      <c r="U893" s="145"/>
      <c r="V893" s="145"/>
      <c r="W893" s="145"/>
      <c r="X893" s="145"/>
      <c r="Y893" s="145"/>
      <c r="Z893" s="145"/>
    </row>
    <row r="894" customFormat="false" ht="13.5" hidden="false" customHeight="true" outlineLevel="0" collapsed="false">
      <c r="A894" s="154"/>
      <c r="B894" s="145"/>
      <c r="C894" s="145"/>
      <c r="D894" s="145"/>
      <c r="E894" s="145"/>
      <c r="F894" s="145"/>
      <c r="G894" s="145"/>
      <c r="H894" s="190"/>
      <c r="I894" s="191"/>
      <c r="J894" s="192"/>
      <c r="K894" s="193"/>
      <c r="L894" s="193"/>
      <c r="M894" s="190"/>
      <c r="N894" s="145"/>
      <c r="O894" s="145"/>
      <c r="P894" s="145"/>
      <c r="Q894" s="145"/>
      <c r="R894" s="145"/>
      <c r="S894" s="145"/>
      <c r="T894" s="145"/>
      <c r="U894" s="145"/>
      <c r="V894" s="145"/>
      <c r="W894" s="145"/>
      <c r="X894" s="145"/>
      <c r="Y894" s="145"/>
      <c r="Z894" s="145"/>
    </row>
    <row r="895" customFormat="false" ht="13.5" hidden="false" customHeight="true" outlineLevel="0" collapsed="false">
      <c r="A895" s="154"/>
      <c r="B895" s="145"/>
      <c r="C895" s="145"/>
      <c r="D895" s="145"/>
      <c r="E895" s="145"/>
      <c r="F895" s="145"/>
      <c r="G895" s="145"/>
      <c r="H895" s="190"/>
      <c r="I895" s="191"/>
      <c r="J895" s="192"/>
      <c r="K895" s="193"/>
      <c r="L895" s="193"/>
      <c r="M895" s="190"/>
      <c r="N895" s="145"/>
      <c r="O895" s="145"/>
      <c r="P895" s="145"/>
      <c r="Q895" s="145"/>
      <c r="R895" s="145"/>
      <c r="S895" s="145"/>
      <c r="T895" s="145"/>
      <c r="U895" s="145"/>
      <c r="V895" s="145"/>
      <c r="W895" s="145"/>
      <c r="X895" s="145"/>
      <c r="Y895" s="145"/>
      <c r="Z895" s="145"/>
    </row>
    <row r="896" customFormat="false" ht="13.5" hidden="false" customHeight="true" outlineLevel="0" collapsed="false">
      <c r="A896" s="154"/>
      <c r="B896" s="145"/>
      <c r="C896" s="145"/>
      <c r="D896" s="145"/>
      <c r="E896" s="145"/>
      <c r="F896" s="145"/>
      <c r="G896" s="145"/>
      <c r="H896" s="190"/>
      <c r="I896" s="191"/>
      <c r="J896" s="192"/>
      <c r="K896" s="193"/>
      <c r="L896" s="193"/>
      <c r="M896" s="190"/>
      <c r="N896" s="145"/>
      <c r="O896" s="145"/>
      <c r="P896" s="145"/>
      <c r="Q896" s="145"/>
      <c r="R896" s="145"/>
      <c r="S896" s="145"/>
      <c r="T896" s="145"/>
      <c r="U896" s="145"/>
      <c r="V896" s="145"/>
      <c r="W896" s="145"/>
      <c r="X896" s="145"/>
      <c r="Y896" s="145"/>
      <c r="Z896" s="145"/>
    </row>
    <row r="897" customFormat="false" ht="13.5" hidden="false" customHeight="true" outlineLevel="0" collapsed="false">
      <c r="A897" s="154"/>
      <c r="B897" s="145"/>
      <c r="C897" s="145"/>
      <c r="D897" s="145"/>
      <c r="E897" s="145"/>
      <c r="F897" s="145"/>
      <c r="G897" s="145"/>
      <c r="H897" s="190"/>
      <c r="I897" s="191"/>
      <c r="J897" s="192"/>
      <c r="K897" s="193"/>
      <c r="L897" s="193"/>
      <c r="M897" s="190"/>
      <c r="N897" s="145"/>
      <c r="O897" s="145"/>
      <c r="P897" s="145"/>
      <c r="Q897" s="145"/>
      <c r="R897" s="145"/>
      <c r="S897" s="145"/>
      <c r="T897" s="145"/>
      <c r="U897" s="145"/>
      <c r="V897" s="145"/>
      <c r="W897" s="145"/>
      <c r="X897" s="145"/>
      <c r="Y897" s="145"/>
      <c r="Z897" s="145"/>
    </row>
    <row r="898" customFormat="false" ht="13.5" hidden="false" customHeight="true" outlineLevel="0" collapsed="false">
      <c r="A898" s="154"/>
      <c r="B898" s="145"/>
      <c r="C898" s="145"/>
      <c r="D898" s="145"/>
      <c r="E898" s="145"/>
      <c r="F898" s="145"/>
      <c r="G898" s="145"/>
      <c r="H898" s="190"/>
      <c r="I898" s="191"/>
      <c r="J898" s="192"/>
      <c r="K898" s="193"/>
      <c r="L898" s="193"/>
      <c r="M898" s="190"/>
      <c r="N898" s="145"/>
      <c r="O898" s="145"/>
      <c r="P898" s="145"/>
      <c r="Q898" s="145"/>
      <c r="R898" s="145"/>
      <c r="S898" s="145"/>
      <c r="T898" s="145"/>
      <c r="U898" s="145"/>
      <c r="V898" s="145"/>
      <c r="W898" s="145"/>
      <c r="X898" s="145"/>
      <c r="Y898" s="145"/>
      <c r="Z898" s="145"/>
    </row>
    <row r="899" customFormat="false" ht="13.5" hidden="false" customHeight="true" outlineLevel="0" collapsed="false">
      <c r="A899" s="154"/>
      <c r="B899" s="145"/>
      <c r="C899" s="145"/>
      <c r="D899" s="145"/>
      <c r="E899" s="145"/>
      <c r="F899" s="145"/>
      <c r="G899" s="145"/>
      <c r="H899" s="190"/>
      <c r="I899" s="191"/>
      <c r="J899" s="192"/>
      <c r="K899" s="193"/>
      <c r="L899" s="193"/>
      <c r="M899" s="190"/>
      <c r="N899" s="145"/>
      <c r="O899" s="145"/>
      <c r="P899" s="145"/>
      <c r="Q899" s="145"/>
      <c r="R899" s="145"/>
      <c r="S899" s="145"/>
      <c r="T899" s="145"/>
      <c r="U899" s="145"/>
      <c r="V899" s="145"/>
      <c r="W899" s="145"/>
      <c r="X899" s="145"/>
      <c r="Y899" s="145"/>
      <c r="Z899" s="145"/>
    </row>
    <row r="900" customFormat="false" ht="13.5" hidden="false" customHeight="true" outlineLevel="0" collapsed="false">
      <c r="A900" s="154"/>
      <c r="B900" s="145"/>
      <c r="C900" s="145"/>
      <c r="D900" s="145"/>
      <c r="E900" s="145"/>
      <c r="F900" s="145"/>
      <c r="G900" s="145"/>
      <c r="H900" s="190"/>
      <c r="I900" s="191"/>
      <c r="J900" s="192"/>
      <c r="K900" s="193"/>
      <c r="L900" s="193"/>
      <c r="M900" s="190"/>
      <c r="N900" s="145"/>
      <c r="O900" s="145"/>
      <c r="P900" s="145"/>
      <c r="Q900" s="145"/>
      <c r="R900" s="145"/>
      <c r="S900" s="145"/>
      <c r="T900" s="145"/>
      <c r="U900" s="145"/>
      <c r="V900" s="145"/>
      <c r="W900" s="145"/>
      <c r="X900" s="145"/>
      <c r="Y900" s="145"/>
      <c r="Z900" s="145"/>
    </row>
    <row r="901" customFormat="false" ht="13.5" hidden="false" customHeight="true" outlineLevel="0" collapsed="false">
      <c r="A901" s="154"/>
      <c r="B901" s="145"/>
      <c r="C901" s="145"/>
      <c r="D901" s="145"/>
      <c r="E901" s="145"/>
      <c r="F901" s="145"/>
      <c r="G901" s="145"/>
      <c r="H901" s="190"/>
      <c r="I901" s="191"/>
      <c r="J901" s="192"/>
      <c r="K901" s="193"/>
      <c r="L901" s="193"/>
      <c r="M901" s="190"/>
      <c r="N901" s="145"/>
      <c r="O901" s="145"/>
      <c r="P901" s="145"/>
      <c r="Q901" s="145"/>
      <c r="R901" s="145"/>
      <c r="S901" s="145"/>
      <c r="T901" s="145"/>
      <c r="U901" s="145"/>
      <c r="V901" s="145"/>
      <c r="W901" s="145"/>
      <c r="X901" s="145"/>
      <c r="Y901" s="145"/>
      <c r="Z901" s="145"/>
    </row>
    <row r="902" customFormat="false" ht="13.5" hidden="false" customHeight="true" outlineLevel="0" collapsed="false">
      <c r="A902" s="154"/>
      <c r="B902" s="145"/>
      <c r="C902" s="145"/>
      <c r="D902" s="145"/>
      <c r="E902" s="145"/>
      <c r="F902" s="145"/>
      <c r="G902" s="145"/>
      <c r="H902" s="190"/>
      <c r="I902" s="191"/>
      <c r="J902" s="192"/>
      <c r="K902" s="193"/>
      <c r="L902" s="193"/>
      <c r="M902" s="190"/>
      <c r="N902" s="145"/>
      <c r="O902" s="145"/>
      <c r="P902" s="145"/>
      <c r="Q902" s="145"/>
      <c r="R902" s="145"/>
      <c r="S902" s="145"/>
      <c r="T902" s="145"/>
      <c r="U902" s="145"/>
      <c r="V902" s="145"/>
      <c r="W902" s="145"/>
      <c r="X902" s="145"/>
      <c r="Y902" s="145"/>
      <c r="Z902" s="145"/>
    </row>
    <row r="903" customFormat="false" ht="13.5" hidden="false" customHeight="true" outlineLevel="0" collapsed="false">
      <c r="A903" s="154"/>
      <c r="B903" s="145"/>
      <c r="C903" s="145"/>
      <c r="D903" s="145"/>
      <c r="E903" s="145"/>
      <c r="F903" s="145"/>
      <c r="G903" s="145"/>
      <c r="H903" s="190"/>
      <c r="I903" s="191"/>
      <c r="J903" s="192"/>
      <c r="K903" s="193"/>
      <c r="L903" s="193"/>
      <c r="M903" s="190"/>
      <c r="N903" s="145"/>
      <c r="O903" s="145"/>
      <c r="P903" s="145"/>
      <c r="Q903" s="145"/>
      <c r="R903" s="145"/>
      <c r="S903" s="145"/>
      <c r="T903" s="145"/>
      <c r="U903" s="145"/>
      <c r="V903" s="145"/>
      <c r="W903" s="145"/>
      <c r="X903" s="145"/>
      <c r="Y903" s="145"/>
      <c r="Z903" s="145"/>
    </row>
    <row r="904" customFormat="false" ht="13.5" hidden="false" customHeight="true" outlineLevel="0" collapsed="false">
      <c r="A904" s="154"/>
      <c r="B904" s="145"/>
      <c r="C904" s="145"/>
      <c r="D904" s="145"/>
      <c r="E904" s="145"/>
      <c r="F904" s="145"/>
      <c r="G904" s="145"/>
      <c r="H904" s="190"/>
      <c r="I904" s="191"/>
      <c r="J904" s="192"/>
      <c r="K904" s="193"/>
      <c r="L904" s="193"/>
      <c r="M904" s="190"/>
      <c r="N904" s="145"/>
      <c r="O904" s="145"/>
      <c r="P904" s="145"/>
      <c r="Q904" s="145"/>
      <c r="R904" s="145"/>
      <c r="S904" s="145"/>
      <c r="T904" s="145"/>
      <c r="U904" s="145"/>
      <c r="V904" s="145"/>
      <c r="W904" s="145"/>
      <c r="X904" s="145"/>
      <c r="Y904" s="145"/>
      <c r="Z904" s="145"/>
    </row>
    <row r="905" customFormat="false" ht="13.5" hidden="false" customHeight="true" outlineLevel="0" collapsed="false">
      <c r="A905" s="154"/>
      <c r="B905" s="145"/>
      <c r="C905" s="145"/>
      <c r="D905" s="145"/>
      <c r="E905" s="145"/>
      <c r="F905" s="145"/>
      <c r="G905" s="145"/>
      <c r="H905" s="190"/>
      <c r="I905" s="191"/>
      <c r="J905" s="192"/>
      <c r="K905" s="193"/>
      <c r="L905" s="193"/>
      <c r="M905" s="190"/>
      <c r="N905" s="145"/>
      <c r="O905" s="145"/>
      <c r="P905" s="145"/>
      <c r="Q905" s="145"/>
      <c r="R905" s="145"/>
      <c r="S905" s="145"/>
      <c r="T905" s="145"/>
      <c r="U905" s="145"/>
      <c r="V905" s="145"/>
      <c r="W905" s="145"/>
      <c r="X905" s="145"/>
      <c r="Y905" s="145"/>
      <c r="Z905" s="145"/>
    </row>
    <row r="906" customFormat="false" ht="13.5" hidden="false" customHeight="true" outlineLevel="0" collapsed="false">
      <c r="A906" s="154"/>
      <c r="B906" s="145"/>
      <c r="C906" s="145"/>
      <c r="D906" s="145"/>
      <c r="E906" s="145"/>
      <c r="F906" s="145"/>
      <c r="G906" s="145"/>
      <c r="H906" s="190"/>
      <c r="I906" s="191"/>
      <c r="J906" s="192"/>
      <c r="K906" s="193"/>
      <c r="L906" s="193"/>
      <c r="M906" s="190"/>
      <c r="N906" s="145"/>
      <c r="O906" s="145"/>
      <c r="P906" s="145"/>
      <c r="Q906" s="145"/>
      <c r="R906" s="145"/>
      <c r="S906" s="145"/>
      <c r="T906" s="145"/>
      <c r="U906" s="145"/>
      <c r="V906" s="145"/>
      <c r="W906" s="145"/>
      <c r="X906" s="145"/>
      <c r="Y906" s="145"/>
      <c r="Z906" s="145"/>
    </row>
    <row r="907" customFormat="false" ht="13.5" hidden="false" customHeight="true" outlineLevel="0" collapsed="false">
      <c r="A907" s="154"/>
      <c r="B907" s="145"/>
      <c r="C907" s="145"/>
      <c r="D907" s="145"/>
      <c r="E907" s="145"/>
      <c r="F907" s="145"/>
      <c r="G907" s="145"/>
      <c r="H907" s="190"/>
      <c r="I907" s="191"/>
      <c r="J907" s="192"/>
      <c r="K907" s="193"/>
      <c r="L907" s="193"/>
      <c r="M907" s="190"/>
      <c r="N907" s="145"/>
      <c r="O907" s="145"/>
      <c r="P907" s="145"/>
      <c r="Q907" s="145"/>
      <c r="R907" s="145"/>
      <c r="S907" s="145"/>
      <c r="T907" s="145"/>
      <c r="U907" s="145"/>
      <c r="V907" s="145"/>
      <c r="W907" s="145"/>
      <c r="X907" s="145"/>
      <c r="Y907" s="145"/>
      <c r="Z907" s="145"/>
    </row>
    <row r="908" customFormat="false" ht="13.5" hidden="false" customHeight="true" outlineLevel="0" collapsed="false">
      <c r="A908" s="154"/>
      <c r="B908" s="145"/>
      <c r="C908" s="145"/>
      <c r="D908" s="145"/>
      <c r="E908" s="145"/>
      <c r="F908" s="145"/>
      <c r="G908" s="145"/>
      <c r="H908" s="190"/>
      <c r="I908" s="191"/>
      <c r="J908" s="192"/>
      <c r="K908" s="193"/>
      <c r="L908" s="193"/>
      <c r="M908" s="190"/>
      <c r="N908" s="145"/>
      <c r="O908" s="145"/>
      <c r="P908" s="145"/>
      <c r="Q908" s="145"/>
      <c r="R908" s="145"/>
      <c r="S908" s="145"/>
      <c r="T908" s="145"/>
      <c r="U908" s="145"/>
      <c r="V908" s="145"/>
      <c r="W908" s="145"/>
      <c r="X908" s="145"/>
      <c r="Y908" s="145"/>
      <c r="Z908" s="145"/>
    </row>
    <row r="909" customFormat="false" ht="13.5" hidden="false" customHeight="true" outlineLevel="0" collapsed="false">
      <c r="A909" s="154"/>
      <c r="B909" s="145"/>
      <c r="C909" s="145"/>
      <c r="D909" s="145"/>
      <c r="E909" s="145"/>
      <c r="F909" s="145"/>
      <c r="G909" s="145"/>
      <c r="H909" s="190"/>
      <c r="I909" s="191"/>
      <c r="J909" s="192"/>
      <c r="K909" s="193"/>
      <c r="L909" s="193"/>
      <c r="M909" s="190"/>
      <c r="N909" s="145"/>
      <c r="O909" s="145"/>
      <c r="P909" s="145"/>
      <c r="Q909" s="145"/>
      <c r="R909" s="145"/>
      <c r="S909" s="145"/>
      <c r="T909" s="145"/>
      <c r="U909" s="145"/>
      <c r="V909" s="145"/>
      <c r="W909" s="145"/>
      <c r="X909" s="145"/>
      <c r="Y909" s="145"/>
      <c r="Z909" s="145"/>
    </row>
    <row r="910" customFormat="false" ht="13.5" hidden="false" customHeight="true" outlineLevel="0" collapsed="false">
      <c r="A910" s="154"/>
      <c r="B910" s="145"/>
      <c r="C910" s="145"/>
      <c r="D910" s="145"/>
      <c r="E910" s="145"/>
      <c r="F910" s="145"/>
      <c r="G910" s="145"/>
      <c r="H910" s="190"/>
      <c r="I910" s="191"/>
      <c r="J910" s="192"/>
      <c r="K910" s="193"/>
      <c r="L910" s="193"/>
      <c r="M910" s="190"/>
      <c r="N910" s="145"/>
      <c r="O910" s="145"/>
      <c r="P910" s="145"/>
      <c r="Q910" s="145"/>
      <c r="R910" s="145"/>
      <c r="S910" s="145"/>
      <c r="T910" s="145"/>
      <c r="U910" s="145"/>
      <c r="V910" s="145"/>
      <c r="W910" s="145"/>
      <c r="X910" s="145"/>
      <c r="Y910" s="145"/>
      <c r="Z910" s="145"/>
    </row>
    <row r="911" customFormat="false" ht="13.5" hidden="false" customHeight="true" outlineLevel="0" collapsed="false">
      <c r="A911" s="154"/>
      <c r="B911" s="145"/>
      <c r="C911" s="145"/>
      <c r="D911" s="145"/>
      <c r="E911" s="145"/>
      <c r="F911" s="145"/>
      <c r="G911" s="145"/>
      <c r="H911" s="190"/>
      <c r="I911" s="191"/>
      <c r="J911" s="192"/>
      <c r="K911" s="193"/>
      <c r="L911" s="193"/>
      <c r="M911" s="190"/>
      <c r="N911" s="145"/>
      <c r="O911" s="145"/>
      <c r="P911" s="145"/>
      <c r="Q911" s="145"/>
      <c r="R911" s="145"/>
      <c r="S911" s="145"/>
      <c r="T911" s="145"/>
      <c r="U911" s="145"/>
      <c r="V911" s="145"/>
      <c r="W911" s="145"/>
      <c r="X911" s="145"/>
      <c r="Y911" s="145"/>
      <c r="Z911" s="145"/>
    </row>
    <row r="912" customFormat="false" ht="13.5" hidden="false" customHeight="true" outlineLevel="0" collapsed="false">
      <c r="A912" s="154"/>
      <c r="B912" s="145"/>
      <c r="C912" s="145"/>
      <c r="D912" s="145"/>
      <c r="E912" s="145"/>
      <c r="F912" s="145"/>
      <c r="G912" s="145"/>
      <c r="H912" s="190"/>
      <c r="I912" s="191"/>
      <c r="J912" s="192"/>
      <c r="K912" s="193"/>
      <c r="L912" s="193"/>
      <c r="M912" s="190"/>
      <c r="N912" s="145"/>
      <c r="O912" s="145"/>
      <c r="P912" s="145"/>
      <c r="Q912" s="145"/>
      <c r="R912" s="145"/>
      <c r="S912" s="145"/>
      <c r="T912" s="145"/>
      <c r="U912" s="145"/>
      <c r="V912" s="145"/>
      <c r="W912" s="145"/>
      <c r="X912" s="145"/>
      <c r="Y912" s="145"/>
      <c r="Z912" s="145"/>
    </row>
    <row r="913" customFormat="false" ht="13.5" hidden="false" customHeight="true" outlineLevel="0" collapsed="false">
      <c r="A913" s="154"/>
      <c r="B913" s="145"/>
      <c r="C913" s="145"/>
      <c r="D913" s="145"/>
      <c r="E913" s="145"/>
      <c r="F913" s="145"/>
      <c r="G913" s="145"/>
      <c r="H913" s="190"/>
      <c r="I913" s="191"/>
      <c r="J913" s="192"/>
      <c r="K913" s="193"/>
      <c r="L913" s="193"/>
      <c r="M913" s="190"/>
      <c r="N913" s="145"/>
      <c r="O913" s="145"/>
      <c r="P913" s="145"/>
      <c r="Q913" s="145"/>
      <c r="R913" s="145"/>
      <c r="S913" s="145"/>
      <c r="T913" s="145"/>
      <c r="U913" s="145"/>
      <c r="V913" s="145"/>
      <c r="W913" s="145"/>
      <c r="X913" s="145"/>
      <c r="Y913" s="145"/>
      <c r="Z913" s="145"/>
    </row>
    <row r="914" customFormat="false" ht="13.5" hidden="false" customHeight="true" outlineLevel="0" collapsed="false">
      <c r="A914" s="154"/>
      <c r="B914" s="145"/>
      <c r="C914" s="145"/>
      <c r="D914" s="145"/>
      <c r="E914" s="145"/>
      <c r="F914" s="145"/>
      <c r="G914" s="145"/>
      <c r="H914" s="190"/>
      <c r="I914" s="191"/>
      <c r="J914" s="192"/>
      <c r="K914" s="193"/>
      <c r="L914" s="193"/>
      <c r="M914" s="190"/>
      <c r="N914" s="145"/>
      <c r="O914" s="145"/>
      <c r="P914" s="145"/>
      <c r="Q914" s="145"/>
      <c r="R914" s="145"/>
      <c r="S914" s="145"/>
      <c r="T914" s="145"/>
      <c r="U914" s="145"/>
      <c r="V914" s="145"/>
      <c r="W914" s="145"/>
      <c r="X914" s="145"/>
      <c r="Y914" s="145"/>
      <c r="Z914" s="145"/>
    </row>
    <row r="915" customFormat="false" ht="13.5" hidden="false" customHeight="true" outlineLevel="0" collapsed="false">
      <c r="A915" s="154"/>
      <c r="B915" s="145"/>
      <c r="C915" s="145"/>
      <c r="D915" s="145"/>
      <c r="E915" s="145"/>
      <c r="F915" s="145"/>
      <c r="G915" s="145"/>
      <c r="H915" s="190"/>
      <c r="I915" s="191"/>
      <c r="J915" s="192"/>
      <c r="K915" s="193"/>
      <c r="L915" s="193"/>
      <c r="M915" s="190"/>
      <c r="N915" s="145"/>
      <c r="O915" s="145"/>
      <c r="P915" s="145"/>
      <c r="Q915" s="145"/>
      <c r="R915" s="145"/>
      <c r="S915" s="145"/>
      <c r="T915" s="145"/>
      <c r="U915" s="145"/>
      <c r="V915" s="145"/>
      <c r="W915" s="145"/>
      <c r="X915" s="145"/>
      <c r="Y915" s="145"/>
      <c r="Z915" s="145"/>
    </row>
    <row r="916" customFormat="false" ht="13.5" hidden="false" customHeight="true" outlineLevel="0" collapsed="false">
      <c r="A916" s="154"/>
      <c r="B916" s="145"/>
      <c r="C916" s="145"/>
      <c r="D916" s="145"/>
      <c r="E916" s="145"/>
      <c r="F916" s="145"/>
      <c r="G916" s="145"/>
      <c r="H916" s="190"/>
      <c r="I916" s="191"/>
      <c r="J916" s="192"/>
      <c r="K916" s="193"/>
      <c r="L916" s="193"/>
      <c r="M916" s="190"/>
      <c r="N916" s="145"/>
      <c r="O916" s="145"/>
      <c r="P916" s="145"/>
      <c r="Q916" s="145"/>
      <c r="R916" s="145"/>
      <c r="S916" s="145"/>
      <c r="T916" s="145"/>
      <c r="U916" s="145"/>
      <c r="V916" s="145"/>
      <c r="W916" s="145"/>
      <c r="X916" s="145"/>
      <c r="Y916" s="145"/>
      <c r="Z916" s="145"/>
    </row>
    <row r="917" customFormat="false" ht="13.5" hidden="false" customHeight="true" outlineLevel="0" collapsed="false">
      <c r="A917" s="154"/>
      <c r="B917" s="145"/>
      <c r="C917" s="145"/>
      <c r="D917" s="145"/>
      <c r="E917" s="145"/>
      <c r="F917" s="145"/>
      <c r="G917" s="145"/>
      <c r="H917" s="190"/>
      <c r="I917" s="191"/>
      <c r="J917" s="192"/>
      <c r="K917" s="193"/>
      <c r="L917" s="193"/>
      <c r="M917" s="190"/>
      <c r="N917" s="145"/>
      <c r="O917" s="145"/>
      <c r="P917" s="145"/>
      <c r="Q917" s="145"/>
      <c r="R917" s="145"/>
      <c r="S917" s="145"/>
      <c r="T917" s="145"/>
      <c r="U917" s="145"/>
      <c r="V917" s="145"/>
      <c r="W917" s="145"/>
      <c r="X917" s="145"/>
      <c r="Y917" s="145"/>
      <c r="Z917" s="145"/>
    </row>
    <row r="918" customFormat="false" ht="13.5" hidden="false" customHeight="true" outlineLevel="0" collapsed="false">
      <c r="A918" s="154"/>
      <c r="B918" s="145"/>
      <c r="C918" s="145"/>
      <c r="D918" s="145"/>
      <c r="E918" s="145"/>
      <c r="F918" s="145"/>
      <c r="G918" s="145"/>
      <c r="H918" s="190"/>
      <c r="I918" s="191"/>
      <c r="J918" s="192"/>
      <c r="K918" s="193"/>
      <c r="L918" s="193"/>
      <c r="M918" s="190"/>
      <c r="N918" s="145"/>
      <c r="O918" s="145"/>
      <c r="P918" s="145"/>
      <c r="Q918" s="145"/>
      <c r="R918" s="145"/>
      <c r="S918" s="145"/>
      <c r="T918" s="145"/>
      <c r="U918" s="145"/>
      <c r="V918" s="145"/>
      <c r="W918" s="145"/>
      <c r="X918" s="145"/>
      <c r="Y918" s="145"/>
      <c r="Z918" s="145"/>
    </row>
    <row r="919" customFormat="false" ht="13.5" hidden="false" customHeight="true" outlineLevel="0" collapsed="false">
      <c r="A919" s="154"/>
      <c r="B919" s="145"/>
      <c r="C919" s="145"/>
      <c r="D919" s="145"/>
      <c r="E919" s="145"/>
      <c r="F919" s="145"/>
      <c r="G919" s="145"/>
      <c r="H919" s="190"/>
      <c r="I919" s="191"/>
      <c r="J919" s="192"/>
      <c r="K919" s="193"/>
      <c r="L919" s="193"/>
      <c r="M919" s="190"/>
      <c r="N919" s="145"/>
      <c r="O919" s="145"/>
      <c r="P919" s="145"/>
      <c r="Q919" s="145"/>
      <c r="R919" s="145"/>
      <c r="S919" s="145"/>
      <c r="T919" s="145"/>
      <c r="U919" s="145"/>
      <c r="V919" s="145"/>
      <c r="W919" s="145"/>
      <c r="X919" s="145"/>
      <c r="Y919" s="145"/>
      <c r="Z919" s="145"/>
    </row>
    <row r="920" customFormat="false" ht="13.5" hidden="false" customHeight="true" outlineLevel="0" collapsed="false">
      <c r="A920" s="154"/>
      <c r="B920" s="145"/>
      <c r="C920" s="145"/>
      <c r="D920" s="145"/>
      <c r="E920" s="145"/>
      <c r="F920" s="145"/>
      <c r="G920" s="145"/>
      <c r="H920" s="190"/>
      <c r="I920" s="191"/>
      <c r="J920" s="192"/>
      <c r="K920" s="193"/>
      <c r="L920" s="193"/>
      <c r="M920" s="190"/>
      <c r="N920" s="145"/>
      <c r="O920" s="145"/>
      <c r="P920" s="145"/>
      <c r="Q920" s="145"/>
      <c r="R920" s="145"/>
      <c r="S920" s="145"/>
      <c r="T920" s="145"/>
      <c r="U920" s="145"/>
      <c r="V920" s="145"/>
      <c r="W920" s="145"/>
      <c r="X920" s="145"/>
      <c r="Y920" s="145"/>
      <c r="Z920" s="145"/>
    </row>
    <row r="921" customFormat="false" ht="13.5" hidden="false" customHeight="true" outlineLevel="0" collapsed="false">
      <c r="A921" s="154"/>
      <c r="B921" s="145"/>
      <c r="C921" s="145"/>
      <c r="D921" s="145"/>
      <c r="E921" s="145"/>
      <c r="F921" s="145"/>
      <c r="G921" s="145"/>
      <c r="H921" s="190"/>
      <c r="I921" s="191"/>
      <c r="J921" s="192"/>
      <c r="K921" s="193"/>
      <c r="L921" s="193"/>
      <c r="M921" s="190"/>
      <c r="N921" s="145"/>
      <c r="O921" s="145"/>
      <c r="P921" s="145"/>
      <c r="Q921" s="145"/>
      <c r="R921" s="145"/>
      <c r="S921" s="145"/>
      <c r="T921" s="145"/>
      <c r="U921" s="145"/>
      <c r="V921" s="145"/>
      <c r="W921" s="145"/>
      <c r="X921" s="145"/>
      <c r="Y921" s="145"/>
      <c r="Z921" s="145"/>
    </row>
    <row r="922" customFormat="false" ht="13.5" hidden="false" customHeight="true" outlineLevel="0" collapsed="false">
      <c r="A922" s="154"/>
      <c r="B922" s="145"/>
      <c r="C922" s="145"/>
      <c r="D922" s="145"/>
      <c r="E922" s="145"/>
      <c r="F922" s="145"/>
      <c r="G922" s="145"/>
      <c r="H922" s="190"/>
      <c r="I922" s="191"/>
      <c r="J922" s="192"/>
      <c r="K922" s="193"/>
      <c r="L922" s="193"/>
      <c r="M922" s="190"/>
      <c r="N922" s="145"/>
      <c r="O922" s="145"/>
      <c r="P922" s="145"/>
      <c r="Q922" s="145"/>
      <c r="R922" s="145"/>
      <c r="S922" s="145"/>
      <c r="T922" s="145"/>
      <c r="U922" s="145"/>
      <c r="V922" s="145"/>
      <c r="W922" s="145"/>
      <c r="X922" s="145"/>
      <c r="Y922" s="145"/>
      <c r="Z922" s="145"/>
    </row>
    <row r="923" customFormat="false" ht="13.5" hidden="false" customHeight="true" outlineLevel="0" collapsed="false">
      <c r="A923" s="154"/>
      <c r="B923" s="145"/>
      <c r="C923" s="145"/>
      <c r="D923" s="145"/>
      <c r="E923" s="145"/>
      <c r="F923" s="145"/>
      <c r="G923" s="145"/>
      <c r="H923" s="190"/>
      <c r="I923" s="191"/>
      <c r="J923" s="192"/>
      <c r="K923" s="193"/>
      <c r="L923" s="193"/>
      <c r="M923" s="190"/>
      <c r="N923" s="145"/>
      <c r="O923" s="145"/>
      <c r="P923" s="145"/>
      <c r="Q923" s="145"/>
      <c r="R923" s="145"/>
      <c r="S923" s="145"/>
      <c r="T923" s="145"/>
      <c r="U923" s="145"/>
      <c r="V923" s="145"/>
      <c r="W923" s="145"/>
      <c r="X923" s="145"/>
      <c r="Y923" s="145"/>
      <c r="Z923" s="145"/>
    </row>
    <row r="924" customFormat="false" ht="13.5" hidden="false" customHeight="true" outlineLevel="0" collapsed="false">
      <c r="A924" s="154"/>
      <c r="B924" s="145"/>
      <c r="C924" s="145"/>
      <c r="D924" s="145"/>
      <c r="E924" s="145"/>
      <c r="F924" s="145"/>
      <c r="G924" s="145"/>
      <c r="H924" s="190"/>
      <c r="I924" s="191"/>
      <c r="J924" s="192"/>
      <c r="K924" s="193"/>
      <c r="L924" s="193"/>
      <c r="M924" s="190"/>
      <c r="N924" s="145"/>
      <c r="O924" s="145"/>
      <c r="P924" s="145"/>
      <c r="Q924" s="145"/>
      <c r="R924" s="145"/>
      <c r="S924" s="145"/>
      <c r="T924" s="145"/>
      <c r="U924" s="145"/>
      <c r="V924" s="145"/>
      <c r="W924" s="145"/>
      <c r="X924" s="145"/>
      <c r="Y924" s="145"/>
      <c r="Z924" s="145"/>
    </row>
    <row r="925" customFormat="false" ht="13.5" hidden="false" customHeight="true" outlineLevel="0" collapsed="false">
      <c r="A925" s="154"/>
      <c r="B925" s="145"/>
      <c r="C925" s="145"/>
      <c r="D925" s="145"/>
      <c r="E925" s="145"/>
      <c r="F925" s="145"/>
      <c r="G925" s="145"/>
      <c r="H925" s="190"/>
      <c r="I925" s="191"/>
      <c r="J925" s="192"/>
      <c r="K925" s="193"/>
      <c r="L925" s="193"/>
      <c r="M925" s="190"/>
      <c r="N925" s="145"/>
      <c r="O925" s="145"/>
      <c r="P925" s="145"/>
      <c r="Q925" s="145"/>
      <c r="R925" s="145"/>
      <c r="S925" s="145"/>
      <c r="T925" s="145"/>
      <c r="U925" s="145"/>
      <c r="V925" s="145"/>
      <c r="W925" s="145"/>
      <c r="X925" s="145"/>
      <c r="Y925" s="145"/>
      <c r="Z925" s="145"/>
    </row>
    <row r="926" customFormat="false" ht="13.5" hidden="false" customHeight="true" outlineLevel="0" collapsed="false">
      <c r="A926" s="154"/>
      <c r="B926" s="145"/>
      <c r="C926" s="145"/>
      <c r="D926" s="145"/>
      <c r="E926" s="145"/>
      <c r="F926" s="145"/>
      <c r="G926" s="145"/>
      <c r="H926" s="190"/>
      <c r="I926" s="191"/>
      <c r="J926" s="192"/>
      <c r="K926" s="193"/>
      <c r="L926" s="193"/>
      <c r="M926" s="190"/>
      <c r="N926" s="145"/>
      <c r="O926" s="145"/>
      <c r="P926" s="145"/>
      <c r="Q926" s="145"/>
      <c r="R926" s="145"/>
      <c r="S926" s="145"/>
      <c r="T926" s="145"/>
      <c r="U926" s="145"/>
      <c r="V926" s="145"/>
      <c r="W926" s="145"/>
      <c r="X926" s="145"/>
      <c r="Y926" s="145"/>
      <c r="Z926" s="145"/>
    </row>
    <row r="927" customFormat="false" ht="13.5" hidden="false" customHeight="true" outlineLevel="0" collapsed="false">
      <c r="A927" s="154"/>
      <c r="B927" s="145"/>
      <c r="C927" s="145"/>
      <c r="D927" s="145"/>
      <c r="E927" s="145"/>
      <c r="F927" s="145"/>
      <c r="G927" s="145"/>
      <c r="H927" s="190"/>
      <c r="I927" s="191"/>
      <c r="J927" s="192"/>
      <c r="K927" s="193"/>
      <c r="L927" s="193"/>
      <c r="M927" s="190"/>
      <c r="N927" s="145"/>
      <c r="O927" s="145"/>
      <c r="P927" s="145"/>
      <c r="Q927" s="145"/>
      <c r="R927" s="145"/>
      <c r="S927" s="145"/>
      <c r="T927" s="145"/>
      <c r="U927" s="145"/>
      <c r="V927" s="145"/>
      <c r="W927" s="145"/>
      <c r="X927" s="145"/>
      <c r="Y927" s="145"/>
      <c r="Z927" s="145"/>
    </row>
    <row r="928" customFormat="false" ht="13.5" hidden="false" customHeight="true" outlineLevel="0" collapsed="false">
      <c r="A928" s="154"/>
      <c r="B928" s="145"/>
      <c r="C928" s="145"/>
      <c r="D928" s="145"/>
      <c r="E928" s="145"/>
      <c r="F928" s="145"/>
      <c r="G928" s="145"/>
      <c r="H928" s="190"/>
      <c r="I928" s="191"/>
      <c r="J928" s="192"/>
      <c r="K928" s="193"/>
      <c r="L928" s="193"/>
      <c r="M928" s="190"/>
      <c r="N928" s="145"/>
      <c r="O928" s="145"/>
      <c r="P928" s="145"/>
      <c r="Q928" s="145"/>
      <c r="R928" s="145"/>
      <c r="S928" s="145"/>
      <c r="T928" s="145"/>
      <c r="U928" s="145"/>
      <c r="V928" s="145"/>
      <c r="W928" s="145"/>
      <c r="X928" s="145"/>
      <c r="Y928" s="145"/>
      <c r="Z928" s="145"/>
    </row>
    <row r="929" customFormat="false" ht="13.5" hidden="false" customHeight="true" outlineLevel="0" collapsed="false">
      <c r="A929" s="154"/>
      <c r="B929" s="145"/>
      <c r="C929" s="145"/>
      <c r="D929" s="145"/>
      <c r="E929" s="145"/>
      <c r="F929" s="145"/>
      <c r="G929" s="145"/>
      <c r="H929" s="190"/>
      <c r="I929" s="191"/>
      <c r="J929" s="192"/>
      <c r="K929" s="193"/>
      <c r="L929" s="193"/>
      <c r="M929" s="190"/>
      <c r="N929" s="145"/>
      <c r="O929" s="145"/>
      <c r="P929" s="145"/>
      <c r="Q929" s="145"/>
      <c r="R929" s="145"/>
      <c r="S929" s="145"/>
      <c r="T929" s="145"/>
      <c r="U929" s="145"/>
      <c r="V929" s="145"/>
      <c r="W929" s="145"/>
      <c r="X929" s="145"/>
      <c r="Y929" s="145"/>
      <c r="Z929" s="145"/>
    </row>
    <row r="930" customFormat="false" ht="13.5" hidden="false" customHeight="true" outlineLevel="0" collapsed="false">
      <c r="A930" s="154"/>
      <c r="B930" s="145"/>
      <c r="C930" s="145"/>
      <c r="D930" s="145"/>
      <c r="E930" s="145"/>
      <c r="F930" s="145"/>
      <c r="G930" s="145"/>
      <c r="H930" s="190"/>
      <c r="I930" s="191"/>
      <c r="J930" s="192"/>
      <c r="K930" s="193"/>
      <c r="L930" s="193"/>
      <c r="M930" s="190"/>
      <c r="N930" s="145"/>
      <c r="O930" s="145"/>
      <c r="P930" s="145"/>
      <c r="Q930" s="145"/>
      <c r="R930" s="145"/>
      <c r="S930" s="145"/>
      <c r="T930" s="145"/>
      <c r="U930" s="145"/>
      <c r="V930" s="145"/>
      <c r="W930" s="145"/>
      <c r="X930" s="145"/>
      <c r="Y930" s="145"/>
      <c r="Z930" s="145"/>
    </row>
    <row r="931" customFormat="false" ht="13.5" hidden="false" customHeight="true" outlineLevel="0" collapsed="false">
      <c r="A931" s="154"/>
      <c r="B931" s="145"/>
      <c r="C931" s="145"/>
      <c r="D931" s="145"/>
      <c r="E931" s="145"/>
      <c r="F931" s="145"/>
      <c r="G931" s="145"/>
      <c r="H931" s="190"/>
      <c r="I931" s="191"/>
      <c r="J931" s="192"/>
      <c r="K931" s="193"/>
      <c r="L931" s="193"/>
      <c r="M931" s="190"/>
      <c r="N931" s="145"/>
      <c r="O931" s="145"/>
      <c r="P931" s="145"/>
      <c r="Q931" s="145"/>
      <c r="R931" s="145"/>
      <c r="S931" s="145"/>
      <c r="T931" s="145"/>
      <c r="U931" s="145"/>
      <c r="V931" s="145"/>
      <c r="W931" s="145"/>
      <c r="X931" s="145"/>
      <c r="Y931" s="145"/>
      <c r="Z931" s="145"/>
    </row>
    <row r="932" customFormat="false" ht="13.5" hidden="false" customHeight="true" outlineLevel="0" collapsed="false">
      <c r="A932" s="154"/>
      <c r="B932" s="145"/>
      <c r="C932" s="145"/>
      <c r="D932" s="145"/>
      <c r="E932" s="145"/>
      <c r="F932" s="145"/>
      <c r="G932" s="145"/>
      <c r="H932" s="190"/>
      <c r="I932" s="191"/>
      <c r="J932" s="192"/>
      <c r="K932" s="193"/>
      <c r="L932" s="193"/>
      <c r="M932" s="190"/>
      <c r="N932" s="145"/>
      <c r="O932" s="145"/>
      <c r="P932" s="145"/>
      <c r="Q932" s="145"/>
      <c r="R932" s="145"/>
      <c r="S932" s="145"/>
      <c r="T932" s="145"/>
      <c r="U932" s="145"/>
      <c r="V932" s="145"/>
      <c r="W932" s="145"/>
      <c r="X932" s="145"/>
      <c r="Y932" s="145"/>
      <c r="Z932" s="145"/>
    </row>
    <row r="933" customFormat="false" ht="13.5" hidden="false" customHeight="true" outlineLevel="0" collapsed="false">
      <c r="A933" s="154"/>
      <c r="B933" s="145"/>
      <c r="C933" s="145"/>
      <c r="D933" s="145"/>
      <c r="E933" s="145"/>
      <c r="F933" s="145"/>
      <c r="G933" s="145"/>
      <c r="H933" s="190"/>
      <c r="I933" s="191"/>
      <c r="J933" s="192"/>
      <c r="K933" s="193"/>
      <c r="L933" s="193"/>
      <c r="M933" s="190"/>
      <c r="N933" s="145"/>
      <c r="O933" s="145"/>
      <c r="P933" s="145"/>
      <c r="Q933" s="145"/>
      <c r="R933" s="145"/>
      <c r="S933" s="145"/>
      <c r="T933" s="145"/>
      <c r="U933" s="145"/>
      <c r="V933" s="145"/>
      <c r="W933" s="145"/>
      <c r="X933" s="145"/>
      <c r="Y933" s="145"/>
      <c r="Z933" s="145"/>
    </row>
    <row r="934" customFormat="false" ht="13.5" hidden="false" customHeight="true" outlineLevel="0" collapsed="false">
      <c r="A934" s="154"/>
      <c r="B934" s="145"/>
      <c r="C934" s="145"/>
      <c r="D934" s="145"/>
      <c r="E934" s="145"/>
      <c r="F934" s="145"/>
      <c r="G934" s="145"/>
      <c r="H934" s="190"/>
      <c r="I934" s="191"/>
      <c r="J934" s="192"/>
      <c r="K934" s="193"/>
      <c r="L934" s="193"/>
      <c r="M934" s="190"/>
      <c r="N934" s="145"/>
      <c r="O934" s="145"/>
      <c r="P934" s="145"/>
      <c r="Q934" s="145"/>
      <c r="R934" s="145"/>
      <c r="S934" s="145"/>
      <c r="T934" s="145"/>
      <c r="U934" s="145"/>
      <c r="V934" s="145"/>
      <c r="W934" s="145"/>
      <c r="X934" s="145"/>
      <c r="Y934" s="145"/>
      <c r="Z934" s="145"/>
    </row>
    <row r="935" customFormat="false" ht="13.5" hidden="false" customHeight="true" outlineLevel="0" collapsed="false">
      <c r="A935" s="154"/>
      <c r="B935" s="145"/>
      <c r="C935" s="145"/>
      <c r="D935" s="145"/>
      <c r="E935" s="145"/>
      <c r="F935" s="145"/>
      <c r="G935" s="145"/>
      <c r="H935" s="190"/>
      <c r="I935" s="191"/>
      <c r="J935" s="192"/>
      <c r="K935" s="193"/>
      <c r="L935" s="193"/>
      <c r="M935" s="190"/>
      <c r="N935" s="145"/>
      <c r="O935" s="145"/>
      <c r="P935" s="145"/>
      <c r="Q935" s="145"/>
      <c r="R935" s="145"/>
      <c r="S935" s="145"/>
      <c r="T935" s="145"/>
      <c r="U935" s="145"/>
      <c r="V935" s="145"/>
      <c r="W935" s="145"/>
      <c r="X935" s="145"/>
      <c r="Y935" s="145"/>
      <c r="Z935" s="145"/>
    </row>
    <row r="936" customFormat="false" ht="13.5" hidden="false" customHeight="true" outlineLevel="0" collapsed="false">
      <c r="A936" s="154"/>
      <c r="B936" s="145"/>
      <c r="C936" s="145"/>
      <c r="D936" s="145"/>
      <c r="E936" s="145"/>
      <c r="F936" s="145"/>
      <c r="G936" s="145"/>
      <c r="H936" s="190"/>
      <c r="I936" s="191"/>
      <c r="J936" s="192"/>
      <c r="K936" s="193"/>
      <c r="L936" s="193"/>
      <c r="M936" s="190"/>
      <c r="N936" s="145"/>
      <c r="O936" s="145"/>
      <c r="P936" s="145"/>
      <c r="Q936" s="145"/>
      <c r="R936" s="145"/>
      <c r="S936" s="145"/>
      <c r="T936" s="145"/>
      <c r="U936" s="145"/>
      <c r="V936" s="145"/>
      <c r="W936" s="145"/>
      <c r="X936" s="145"/>
      <c r="Y936" s="145"/>
      <c r="Z936" s="145"/>
    </row>
    <row r="937" customFormat="false" ht="13.5" hidden="false" customHeight="true" outlineLevel="0" collapsed="false">
      <c r="A937" s="154"/>
      <c r="B937" s="145"/>
      <c r="C937" s="145"/>
      <c r="D937" s="145"/>
      <c r="E937" s="145"/>
      <c r="F937" s="145"/>
      <c r="G937" s="145"/>
      <c r="H937" s="190"/>
      <c r="I937" s="191"/>
      <c r="J937" s="192"/>
      <c r="K937" s="193"/>
      <c r="L937" s="193"/>
      <c r="M937" s="190"/>
      <c r="N937" s="145"/>
      <c r="O937" s="145"/>
      <c r="P937" s="145"/>
      <c r="Q937" s="145"/>
      <c r="R937" s="145"/>
      <c r="S937" s="145"/>
      <c r="T937" s="145"/>
      <c r="U937" s="145"/>
      <c r="V937" s="145"/>
      <c r="W937" s="145"/>
      <c r="X937" s="145"/>
      <c r="Y937" s="145"/>
      <c r="Z937" s="145"/>
    </row>
    <row r="938" customFormat="false" ht="13.5" hidden="false" customHeight="true" outlineLevel="0" collapsed="false">
      <c r="A938" s="154"/>
      <c r="B938" s="145"/>
      <c r="C938" s="145"/>
      <c r="D938" s="145"/>
      <c r="E938" s="145"/>
      <c r="F938" s="145"/>
      <c r="G938" s="145"/>
      <c r="H938" s="190"/>
      <c r="I938" s="191"/>
      <c r="J938" s="192"/>
      <c r="K938" s="193"/>
      <c r="L938" s="193"/>
      <c r="M938" s="190"/>
      <c r="N938" s="145"/>
      <c r="O938" s="145"/>
      <c r="P938" s="145"/>
      <c r="Q938" s="145"/>
      <c r="R938" s="145"/>
      <c r="S938" s="145"/>
      <c r="T938" s="145"/>
      <c r="U938" s="145"/>
      <c r="V938" s="145"/>
      <c r="W938" s="145"/>
      <c r="X938" s="145"/>
      <c r="Y938" s="145"/>
      <c r="Z938" s="145"/>
    </row>
    <row r="939" customFormat="false" ht="13.5" hidden="false" customHeight="true" outlineLevel="0" collapsed="false">
      <c r="A939" s="154"/>
      <c r="B939" s="145"/>
      <c r="C939" s="145"/>
      <c r="D939" s="145"/>
      <c r="E939" s="145"/>
      <c r="F939" s="145"/>
      <c r="G939" s="145"/>
      <c r="H939" s="190"/>
      <c r="I939" s="191"/>
      <c r="J939" s="192"/>
      <c r="K939" s="193"/>
      <c r="L939" s="193"/>
      <c r="M939" s="190"/>
      <c r="N939" s="145"/>
      <c r="O939" s="145"/>
      <c r="P939" s="145"/>
      <c r="Q939" s="145"/>
      <c r="R939" s="145"/>
      <c r="S939" s="145"/>
      <c r="T939" s="145"/>
      <c r="U939" s="145"/>
      <c r="V939" s="145"/>
      <c r="W939" s="145"/>
      <c r="X939" s="145"/>
      <c r="Y939" s="145"/>
      <c r="Z939" s="145"/>
    </row>
    <row r="940" customFormat="false" ht="13.5" hidden="false" customHeight="true" outlineLevel="0" collapsed="false">
      <c r="A940" s="154"/>
      <c r="B940" s="145"/>
      <c r="C940" s="145"/>
      <c r="D940" s="145"/>
      <c r="E940" s="145"/>
      <c r="F940" s="145"/>
      <c r="G940" s="145"/>
      <c r="H940" s="190"/>
      <c r="I940" s="191"/>
      <c r="J940" s="192"/>
      <c r="K940" s="193"/>
      <c r="L940" s="193"/>
      <c r="M940" s="190"/>
      <c r="N940" s="145"/>
      <c r="O940" s="145"/>
      <c r="P940" s="145"/>
      <c r="Q940" s="145"/>
      <c r="R940" s="145"/>
      <c r="S940" s="145"/>
      <c r="T940" s="145"/>
      <c r="U940" s="145"/>
      <c r="V940" s="145"/>
      <c r="W940" s="145"/>
      <c r="X940" s="145"/>
      <c r="Y940" s="145"/>
      <c r="Z940" s="145"/>
    </row>
    <row r="941" customFormat="false" ht="13.5" hidden="false" customHeight="true" outlineLevel="0" collapsed="false">
      <c r="A941" s="154"/>
      <c r="B941" s="145"/>
      <c r="C941" s="145"/>
      <c r="D941" s="145"/>
      <c r="E941" s="145"/>
      <c r="F941" s="145"/>
      <c r="G941" s="145"/>
      <c r="H941" s="190"/>
      <c r="I941" s="191"/>
      <c r="J941" s="192"/>
      <c r="K941" s="193"/>
      <c r="L941" s="193"/>
      <c r="M941" s="190"/>
      <c r="N941" s="145"/>
      <c r="O941" s="145"/>
      <c r="P941" s="145"/>
      <c r="Q941" s="145"/>
      <c r="R941" s="145"/>
      <c r="S941" s="145"/>
      <c r="T941" s="145"/>
      <c r="U941" s="145"/>
      <c r="V941" s="145"/>
      <c r="W941" s="145"/>
      <c r="X941" s="145"/>
      <c r="Y941" s="145"/>
      <c r="Z941" s="145"/>
    </row>
    <row r="942" customFormat="false" ht="13.5" hidden="false" customHeight="true" outlineLevel="0" collapsed="false">
      <c r="A942" s="154"/>
      <c r="B942" s="145"/>
      <c r="C942" s="145"/>
      <c r="D942" s="145"/>
      <c r="E942" s="145"/>
      <c r="F942" s="145"/>
      <c r="G942" s="145"/>
      <c r="H942" s="190"/>
      <c r="I942" s="191"/>
      <c r="J942" s="192"/>
      <c r="K942" s="193"/>
      <c r="L942" s="193"/>
      <c r="M942" s="190"/>
      <c r="N942" s="145"/>
      <c r="O942" s="145"/>
      <c r="P942" s="145"/>
      <c r="Q942" s="145"/>
      <c r="R942" s="145"/>
      <c r="S942" s="145"/>
      <c r="T942" s="145"/>
      <c r="U942" s="145"/>
      <c r="V942" s="145"/>
      <c r="W942" s="145"/>
      <c r="X942" s="145"/>
      <c r="Y942" s="145"/>
      <c r="Z942" s="145"/>
    </row>
    <row r="943" customFormat="false" ht="13.5" hidden="false" customHeight="true" outlineLevel="0" collapsed="false">
      <c r="A943" s="154"/>
      <c r="B943" s="145"/>
      <c r="C943" s="145"/>
      <c r="D943" s="145"/>
      <c r="E943" s="145"/>
      <c r="F943" s="145"/>
      <c r="G943" s="145"/>
      <c r="H943" s="190"/>
      <c r="I943" s="191"/>
      <c r="J943" s="192"/>
      <c r="K943" s="193"/>
      <c r="L943" s="193"/>
      <c r="M943" s="190"/>
      <c r="N943" s="145"/>
      <c r="O943" s="145"/>
      <c r="P943" s="145"/>
      <c r="Q943" s="145"/>
      <c r="R943" s="145"/>
      <c r="S943" s="145"/>
      <c r="T943" s="145"/>
      <c r="U943" s="145"/>
      <c r="V943" s="145"/>
      <c r="W943" s="145"/>
      <c r="X943" s="145"/>
      <c r="Y943" s="145"/>
      <c r="Z943" s="145"/>
    </row>
    <row r="944" customFormat="false" ht="13.5" hidden="false" customHeight="true" outlineLevel="0" collapsed="false">
      <c r="A944" s="154"/>
      <c r="B944" s="145"/>
      <c r="C944" s="145"/>
      <c r="D944" s="145"/>
      <c r="E944" s="145"/>
      <c r="F944" s="145"/>
      <c r="G944" s="145"/>
      <c r="H944" s="190"/>
      <c r="I944" s="191"/>
      <c r="J944" s="192"/>
      <c r="K944" s="193"/>
      <c r="L944" s="193"/>
      <c r="M944" s="190"/>
      <c r="N944" s="145"/>
      <c r="O944" s="145"/>
      <c r="P944" s="145"/>
      <c r="Q944" s="145"/>
      <c r="R944" s="145"/>
      <c r="S944" s="145"/>
      <c r="T944" s="145"/>
      <c r="U944" s="145"/>
      <c r="V944" s="145"/>
      <c r="W944" s="145"/>
      <c r="X944" s="145"/>
      <c r="Y944" s="145"/>
      <c r="Z944" s="145"/>
    </row>
    <row r="945" customFormat="false" ht="13.5" hidden="false" customHeight="true" outlineLevel="0" collapsed="false">
      <c r="A945" s="154"/>
      <c r="B945" s="145"/>
      <c r="C945" s="145"/>
      <c r="D945" s="145"/>
      <c r="E945" s="145"/>
      <c r="F945" s="145"/>
      <c r="G945" s="145"/>
      <c r="H945" s="190"/>
      <c r="I945" s="191"/>
      <c r="J945" s="192"/>
      <c r="K945" s="193"/>
      <c r="L945" s="193"/>
      <c r="M945" s="190"/>
      <c r="N945" s="145"/>
      <c r="O945" s="145"/>
      <c r="P945" s="145"/>
      <c r="Q945" s="145"/>
      <c r="R945" s="145"/>
      <c r="S945" s="145"/>
      <c r="T945" s="145"/>
      <c r="U945" s="145"/>
      <c r="V945" s="145"/>
      <c r="W945" s="145"/>
      <c r="X945" s="145"/>
      <c r="Y945" s="145"/>
      <c r="Z945" s="145"/>
    </row>
    <row r="946" customFormat="false" ht="13.5" hidden="false" customHeight="true" outlineLevel="0" collapsed="false">
      <c r="A946" s="154"/>
      <c r="B946" s="145"/>
      <c r="C946" s="145"/>
      <c r="D946" s="145"/>
      <c r="E946" s="145"/>
      <c r="F946" s="145"/>
      <c r="G946" s="145"/>
      <c r="H946" s="190"/>
      <c r="I946" s="191"/>
      <c r="J946" s="192"/>
      <c r="K946" s="193"/>
      <c r="L946" s="193"/>
      <c r="M946" s="190"/>
      <c r="N946" s="145"/>
      <c r="O946" s="145"/>
      <c r="P946" s="145"/>
      <c r="Q946" s="145"/>
      <c r="R946" s="145"/>
      <c r="S946" s="145"/>
      <c r="T946" s="145"/>
      <c r="U946" s="145"/>
      <c r="V946" s="145"/>
      <c r="W946" s="145"/>
      <c r="X946" s="145"/>
      <c r="Y946" s="145"/>
      <c r="Z946" s="145"/>
    </row>
    <row r="947" customFormat="false" ht="13.5" hidden="false" customHeight="true" outlineLevel="0" collapsed="false">
      <c r="A947" s="154"/>
      <c r="B947" s="145"/>
      <c r="C947" s="145"/>
      <c r="D947" s="145"/>
      <c r="E947" s="145"/>
      <c r="F947" s="145"/>
      <c r="G947" s="145"/>
      <c r="H947" s="190"/>
      <c r="I947" s="191"/>
      <c r="J947" s="192"/>
      <c r="K947" s="193"/>
      <c r="L947" s="193"/>
      <c r="M947" s="190"/>
      <c r="N947" s="145"/>
      <c r="O947" s="145"/>
      <c r="P947" s="145"/>
      <c r="Q947" s="145"/>
      <c r="R947" s="145"/>
      <c r="S947" s="145"/>
      <c r="T947" s="145"/>
      <c r="U947" s="145"/>
      <c r="V947" s="145"/>
      <c r="W947" s="145"/>
      <c r="X947" s="145"/>
      <c r="Y947" s="145"/>
      <c r="Z947" s="145"/>
    </row>
    <row r="948" customFormat="false" ht="13.5" hidden="false" customHeight="true" outlineLevel="0" collapsed="false">
      <c r="A948" s="154"/>
      <c r="B948" s="145"/>
      <c r="C948" s="145"/>
      <c r="D948" s="145"/>
      <c r="E948" s="145"/>
      <c r="F948" s="145"/>
      <c r="G948" s="145"/>
      <c r="H948" s="190"/>
      <c r="I948" s="191"/>
      <c r="J948" s="192"/>
      <c r="K948" s="193"/>
      <c r="L948" s="193"/>
      <c r="M948" s="190"/>
      <c r="N948" s="145"/>
      <c r="O948" s="145"/>
      <c r="P948" s="145"/>
      <c r="Q948" s="145"/>
      <c r="R948" s="145"/>
      <c r="S948" s="145"/>
      <c r="T948" s="145"/>
      <c r="U948" s="145"/>
      <c r="V948" s="145"/>
      <c r="W948" s="145"/>
      <c r="X948" s="145"/>
      <c r="Y948" s="145"/>
      <c r="Z948" s="145"/>
    </row>
    <row r="949" customFormat="false" ht="13.5" hidden="false" customHeight="true" outlineLevel="0" collapsed="false">
      <c r="A949" s="154"/>
      <c r="B949" s="145"/>
      <c r="C949" s="145"/>
      <c r="D949" s="145"/>
      <c r="E949" s="145"/>
      <c r="F949" s="145"/>
      <c r="G949" s="145"/>
      <c r="H949" s="190"/>
      <c r="I949" s="191"/>
      <c r="J949" s="192"/>
      <c r="K949" s="193"/>
      <c r="L949" s="193"/>
      <c r="M949" s="190"/>
      <c r="N949" s="145"/>
      <c r="O949" s="145"/>
      <c r="P949" s="145"/>
      <c r="Q949" s="145"/>
      <c r="R949" s="145"/>
      <c r="S949" s="145"/>
      <c r="T949" s="145"/>
      <c r="U949" s="145"/>
      <c r="V949" s="145"/>
      <c r="W949" s="145"/>
      <c r="X949" s="145"/>
      <c r="Y949" s="145"/>
      <c r="Z949" s="145"/>
    </row>
    <row r="950" customFormat="false" ht="13.5" hidden="false" customHeight="true" outlineLevel="0" collapsed="false">
      <c r="A950" s="154"/>
      <c r="B950" s="145"/>
      <c r="C950" s="145"/>
      <c r="D950" s="145"/>
      <c r="E950" s="145"/>
      <c r="F950" s="145"/>
      <c r="G950" s="145"/>
      <c r="H950" s="190"/>
      <c r="I950" s="191"/>
      <c r="J950" s="192"/>
      <c r="K950" s="193"/>
      <c r="L950" s="193"/>
      <c r="M950" s="190"/>
      <c r="N950" s="145"/>
      <c r="O950" s="145"/>
      <c r="P950" s="145"/>
      <c r="Q950" s="145"/>
      <c r="R950" s="145"/>
      <c r="S950" s="145"/>
      <c r="T950" s="145"/>
      <c r="U950" s="145"/>
      <c r="V950" s="145"/>
      <c r="W950" s="145"/>
      <c r="X950" s="145"/>
      <c r="Y950" s="145"/>
      <c r="Z950" s="145"/>
    </row>
    <row r="951" customFormat="false" ht="13.5" hidden="false" customHeight="true" outlineLevel="0" collapsed="false">
      <c r="A951" s="154"/>
      <c r="B951" s="145"/>
      <c r="C951" s="145"/>
      <c r="D951" s="145"/>
      <c r="E951" s="145"/>
      <c r="F951" s="145"/>
      <c r="G951" s="145"/>
      <c r="H951" s="190"/>
      <c r="I951" s="191"/>
      <c r="J951" s="192"/>
      <c r="K951" s="193"/>
      <c r="L951" s="193"/>
      <c r="M951" s="190"/>
      <c r="N951" s="145"/>
      <c r="O951" s="145"/>
      <c r="P951" s="145"/>
      <c r="Q951" s="145"/>
      <c r="R951" s="145"/>
      <c r="S951" s="145"/>
      <c r="T951" s="145"/>
      <c r="U951" s="145"/>
      <c r="V951" s="145"/>
      <c r="W951" s="145"/>
      <c r="X951" s="145"/>
      <c r="Y951" s="145"/>
      <c r="Z951" s="145"/>
    </row>
    <row r="952" customFormat="false" ht="13.5" hidden="false" customHeight="true" outlineLevel="0" collapsed="false">
      <c r="A952" s="154"/>
      <c r="B952" s="145"/>
      <c r="C952" s="145"/>
      <c r="D952" s="145"/>
      <c r="E952" s="145"/>
      <c r="F952" s="145"/>
      <c r="G952" s="145"/>
      <c r="H952" s="190"/>
      <c r="I952" s="191"/>
      <c r="J952" s="192"/>
      <c r="K952" s="193"/>
      <c r="L952" s="193"/>
      <c r="M952" s="190"/>
      <c r="N952" s="145"/>
      <c r="O952" s="145"/>
      <c r="P952" s="145"/>
      <c r="Q952" s="145"/>
      <c r="R952" s="145"/>
      <c r="S952" s="145"/>
      <c r="T952" s="145"/>
      <c r="U952" s="145"/>
      <c r="V952" s="145"/>
      <c r="W952" s="145"/>
      <c r="X952" s="145"/>
      <c r="Y952" s="145"/>
      <c r="Z952" s="145"/>
    </row>
    <row r="953" customFormat="false" ht="13.5" hidden="false" customHeight="true" outlineLevel="0" collapsed="false">
      <c r="A953" s="154"/>
      <c r="B953" s="145"/>
      <c r="C953" s="145"/>
      <c r="D953" s="145"/>
      <c r="E953" s="145"/>
      <c r="F953" s="145"/>
      <c r="G953" s="145"/>
      <c r="H953" s="190"/>
      <c r="I953" s="191"/>
      <c r="J953" s="192"/>
      <c r="K953" s="193"/>
      <c r="L953" s="193"/>
      <c r="M953" s="190"/>
      <c r="N953" s="145"/>
      <c r="O953" s="145"/>
      <c r="P953" s="145"/>
      <c r="Q953" s="145"/>
      <c r="R953" s="145"/>
      <c r="S953" s="145"/>
      <c r="T953" s="145"/>
      <c r="U953" s="145"/>
      <c r="V953" s="145"/>
      <c r="W953" s="145"/>
      <c r="X953" s="145"/>
      <c r="Y953" s="145"/>
      <c r="Z953" s="145"/>
    </row>
    <row r="954" customFormat="false" ht="13.5" hidden="false" customHeight="true" outlineLevel="0" collapsed="false">
      <c r="A954" s="154"/>
      <c r="B954" s="145"/>
      <c r="C954" s="145"/>
      <c r="D954" s="145"/>
      <c r="E954" s="145"/>
      <c r="F954" s="145"/>
      <c r="G954" s="145"/>
      <c r="H954" s="190"/>
      <c r="I954" s="191"/>
      <c r="J954" s="192"/>
      <c r="K954" s="193"/>
      <c r="L954" s="193"/>
      <c r="M954" s="190"/>
      <c r="N954" s="145"/>
      <c r="O954" s="145"/>
      <c r="P954" s="145"/>
      <c r="Q954" s="145"/>
      <c r="R954" s="145"/>
      <c r="S954" s="145"/>
      <c r="T954" s="145"/>
      <c r="U954" s="145"/>
      <c r="V954" s="145"/>
      <c r="W954" s="145"/>
      <c r="X954" s="145"/>
      <c r="Y954" s="145"/>
      <c r="Z954" s="145"/>
    </row>
    <row r="955" customFormat="false" ht="13.5" hidden="false" customHeight="true" outlineLevel="0" collapsed="false">
      <c r="A955" s="154"/>
      <c r="B955" s="145"/>
      <c r="C955" s="145"/>
      <c r="D955" s="145"/>
      <c r="E955" s="145"/>
      <c r="F955" s="145"/>
      <c r="G955" s="145"/>
      <c r="H955" s="190"/>
      <c r="I955" s="191"/>
      <c r="J955" s="192"/>
      <c r="K955" s="193"/>
      <c r="L955" s="193"/>
      <c r="M955" s="190"/>
      <c r="N955" s="145"/>
      <c r="O955" s="145"/>
      <c r="P955" s="145"/>
      <c r="Q955" s="145"/>
      <c r="R955" s="145"/>
      <c r="S955" s="145"/>
      <c r="T955" s="145"/>
      <c r="U955" s="145"/>
      <c r="V955" s="145"/>
      <c r="W955" s="145"/>
      <c r="X955" s="145"/>
      <c r="Y955" s="145"/>
      <c r="Z955" s="145"/>
    </row>
    <row r="956" customFormat="false" ht="13.5" hidden="false" customHeight="true" outlineLevel="0" collapsed="false">
      <c r="A956" s="154"/>
      <c r="B956" s="145"/>
      <c r="C956" s="145"/>
      <c r="D956" s="145"/>
      <c r="E956" s="145"/>
      <c r="F956" s="145"/>
      <c r="G956" s="145"/>
      <c r="H956" s="190"/>
      <c r="I956" s="191"/>
      <c r="J956" s="192"/>
      <c r="K956" s="193"/>
      <c r="L956" s="193"/>
      <c r="M956" s="190"/>
      <c r="N956" s="145"/>
      <c r="O956" s="145"/>
      <c r="P956" s="145"/>
      <c r="Q956" s="145"/>
      <c r="R956" s="145"/>
      <c r="S956" s="145"/>
      <c r="T956" s="145"/>
      <c r="U956" s="145"/>
      <c r="V956" s="145"/>
      <c r="W956" s="145"/>
      <c r="X956" s="145"/>
      <c r="Y956" s="145"/>
      <c r="Z956" s="145"/>
    </row>
    <row r="957" customFormat="false" ht="13.5" hidden="false" customHeight="true" outlineLevel="0" collapsed="false">
      <c r="A957" s="154"/>
      <c r="B957" s="145"/>
      <c r="C957" s="145"/>
      <c r="D957" s="145"/>
      <c r="E957" s="145"/>
      <c r="F957" s="145"/>
      <c r="G957" s="145"/>
      <c r="H957" s="190"/>
      <c r="I957" s="191"/>
      <c r="J957" s="192"/>
      <c r="K957" s="193"/>
      <c r="L957" s="193"/>
      <c r="M957" s="190"/>
      <c r="N957" s="145"/>
      <c r="O957" s="145"/>
      <c r="P957" s="145"/>
      <c r="Q957" s="145"/>
      <c r="R957" s="145"/>
      <c r="S957" s="145"/>
      <c r="T957" s="145"/>
      <c r="U957" s="145"/>
      <c r="V957" s="145"/>
      <c r="W957" s="145"/>
      <c r="X957" s="145"/>
      <c r="Y957" s="145"/>
      <c r="Z957" s="145"/>
    </row>
    <row r="958" customFormat="false" ht="13.5" hidden="false" customHeight="true" outlineLevel="0" collapsed="false">
      <c r="A958" s="154"/>
      <c r="B958" s="145"/>
      <c r="C958" s="145"/>
      <c r="D958" s="145"/>
      <c r="E958" s="145"/>
      <c r="F958" s="145"/>
      <c r="G958" s="145"/>
      <c r="H958" s="190"/>
      <c r="I958" s="191"/>
      <c r="J958" s="192"/>
      <c r="K958" s="193"/>
      <c r="L958" s="193"/>
      <c r="M958" s="190"/>
      <c r="N958" s="145"/>
      <c r="O958" s="145"/>
      <c r="P958" s="145"/>
      <c r="Q958" s="145"/>
      <c r="R958" s="145"/>
      <c r="S958" s="145"/>
      <c r="T958" s="145"/>
      <c r="U958" s="145"/>
      <c r="V958" s="145"/>
      <c r="W958" s="145"/>
      <c r="X958" s="145"/>
      <c r="Y958" s="145"/>
      <c r="Z958" s="145"/>
    </row>
    <row r="959" customFormat="false" ht="13.5" hidden="false" customHeight="true" outlineLevel="0" collapsed="false">
      <c r="A959" s="154"/>
      <c r="B959" s="145"/>
      <c r="C959" s="145"/>
      <c r="D959" s="145"/>
      <c r="E959" s="145"/>
      <c r="F959" s="145"/>
      <c r="G959" s="145"/>
      <c r="H959" s="190"/>
      <c r="I959" s="191"/>
      <c r="J959" s="192"/>
      <c r="K959" s="193"/>
      <c r="L959" s="193"/>
      <c r="M959" s="190"/>
      <c r="N959" s="145"/>
      <c r="O959" s="145"/>
      <c r="P959" s="145"/>
      <c r="Q959" s="145"/>
      <c r="R959" s="145"/>
      <c r="S959" s="145"/>
      <c r="T959" s="145"/>
      <c r="U959" s="145"/>
      <c r="V959" s="145"/>
      <c r="W959" s="145"/>
      <c r="X959" s="145"/>
      <c r="Y959" s="145"/>
      <c r="Z959" s="145"/>
    </row>
    <row r="960" customFormat="false" ht="13.5" hidden="false" customHeight="true" outlineLevel="0" collapsed="false">
      <c r="A960" s="154"/>
      <c r="B960" s="145"/>
      <c r="C960" s="145"/>
      <c r="D960" s="145"/>
      <c r="E960" s="145"/>
      <c r="F960" s="145"/>
      <c r="G960" s="145"/>
      <c r="H960" s="190"/>
      <c r="I960" s="191"/>
      <c r="J960" s="192"/>
      <c r="K960" s="193"/>
      <c r="L960" s="193"/>
      <c r="M960" s="190"/>
      <c r="N960" s="145"/>
      <c r="O960" s="145"/>
      <c r="P960" s="145"/>
      <c r="Q960" s="145"/>
      <c r="R960" s="145"/>
      <c r="S960" s="145"/>
      <c r="T960" s="145"/>
      <c r="U960" s="145"/>
      <c r="V960" s="145"/>
      <c r="W960" s="145"/>
      <c r="X960" s="145"/>
      <c r="Y960" s="145"/>
      <c r="Z960" s="145"/>
    </row>
    <row r="961" customFormat="false" ht="13.5" hidden="false" customHeight="true" outlineLevel="0" collapsed="false">
      <c r="A961" s="154"/>
      <c r="B961" s="145"/>
      <c r="C961" s="145"/>
      <c r="D961" s="145"/>
      <c r="E961" s="145"/>
      <c r="F961" s="145"/>
      <c r="G961" s="145"/>
      <c r="H961" s="190"/>
      <c r="I961" s="191"/>
      <c r="J961" s="192"/>
      <c r="K961" s="193"/>
      <c r="L961" s="193"/>
      <c r="M961" s="190"/>
      <c r="N961" s="145"/>
      <c r="O961" s="145"/>
      <c r="P961" s="145"/>
      <c r="Q961" s="145"/>
      <c r="R961" s="145"/>
      <c r="S961" s="145"/>
      <c r="T961" s="145"/>
      <c r="U961" s="145"/>
      <c r="V961" s="145"/>
      <c r="W961" s="145"/>
      <c r="X961" s="145"/>
      <c r="Y961" s="145"/>
      <c r="Z961" s="145"/>
    </row>
    <row r="962" customFormat="false" ht="13.5" hidden="false" customHeight="true" outlineLevel="0" collapsed="false">
      <c r="A962" s="154"/>
      <c r="B962" s="145"/>
      <c r="C962" s="145"/>
      <c r="D962" s="145"/>
      <c r="E962" s="145"/>
      <c r="F962" s="145"/>
      <c r="G962" s="145"/>
      <c r="H962" s="190"/>
      <c r="I962" s="191"/>
      <c r="J962" s="192"/>
      <c r="K962" s="193"/>
      <c r="L962" s="193"/>
      <c r="M962" s="190"/>
      <c r="N962" s="145"/>
      <c r="O962" s="145"/>
      <c r="P962" s="145"/>
      <c r="Q962" s="145"/>
      <c r="R962" s="145"/>
      <c r="S962" s="145"/>
      <c r="T962" s="145"/>
      <c r="U962" s="145"/>
      <c r="V962" s="145"/>
      <c r="W962" s="145"/>
      <c r="X962" s="145"/>
      <c r="Y962" s="145"/>
      <c r="Z962" s="145"/>
    </row>
    <row r="963" customFormat="false" ht="13.5" hidden="false" customHeight="true" outlineLevel="0" collapsed="false">
      <c r="A963" s="154"/>
      <c r="B963" s="145"/>
      <c r="C963" s="145"/>
      <c r="D963" s="145"/>
      <c r="E963" s="145"/>
      <c r="F963" s="145"/>
      <c r="G963" s="145"/>
      <c r="H963" s="190"/>
      <c r="I963" s="191"/>
      <c r="J963" s="192"/>
      <c r="K963" s="193"/>
      <c r="L963" s="193"/>
      <c r="M963" s="190"/>
      <c r="N963" s="145"/>
      <c r="O963" s="145"/>
      <c r="P963" s="145"/>
      <c r="Q963" s="145"/>
      <c r="R963" s="145"/>
      <c r="S963" s="145"/>
      <c r="T963" s="145"/>
      <c r="U963" s="145"/>
      <c r="V963" s="145"/>
      <c r="W963" s="145"/>
      <c r="X963" s="145"/>
      <c r="Y963" s="145"/>
      <c r="Z963" s="145"/>
    </row>
    <row r="964" customFormat="false" ht="13.5" hidden="false" customHeight="true" outlineLevel="0" collapsed="false">
      <c r="A964" s="154"/>
      <c r="B964" s="145"/>
      <c r="C964" s="145"/>
      <c r="D964" s="145"/>
      <c r="E964" s="145"/>
      <c r="F964" s="145"/>
      <c r="G964" s="145"/>
      <c r="H964" s="190"/>
      <c r="I964" s="191"/>
      <c r="J964" s="192"/>
      <c r="K964" s="193"/>
      <c r="L964" s="193"/>
      <c r="M964" s="190"/>
      <c r="N964" s="145"/>
      <c r="O964" s="145"/>
      <c r="P964" s="145"/>
      <c r="Q964" s="145"/>
      <c r="R964" s="145"/>
      <c r="S964" s="145"/>
      <c r="T964" s="145"/>
      <c r="U964" s="145"/>
      <c r="V964" s="145"/>
      <c r="W964" s="145"/>
      <c r="X964" s="145"/>
      <c r="Y964" s="145"/>
      <c r="Z964" s="145"/>
    </row>
    <row r="965" customFormat="false" ht="13.5" hidden="false" customHeight="true" outlineLevel="0" collapsed="false">
      <c r="A965" s="154"/>
      <c r="B965" s="145"/>
      <c r="C965" s="145"/>
      <c r="D965" s="145"/>
      <c r="E965" s="145"/>
      <c r="F965" s="145"/>
      <c r="G965" s="145"/>
      <c r="H965" s="190"/>
      <c r="I965" s="191"/>
      <c r="J965" s="192"/>
      <c r="K965" s="193"/>
      <c r="L965" s="193"/>
      <c r="M965" s="190"/>
      <c r="N965" s="145"/>
      <c r="O965" s="145"/>
      <c r="P965" s="145"/>
      <c r="Q965" s="145"/>
      <c r="R965" s="145"/>
      <c r="S965" s="145"/>
      <c r="T965" s="145"/>
      <c r="U965" s="145"/>
      <c r="V965" s="145"/>
      <c r="W965" s="145"/>
      <c r="X965" s="145"/>
      <c r="Y965" s="145"/>
      <c r="Z965" s="145"/>
    </row>
    <row r="966" customFormat="false" ht="13.5" hidden="false" customHeight="true" outlineLevel="0" collapsed="false">
      <c r="A966" s="154"/>
      <c r="B966" s="145"/>
      <c r="C966" s="145"/>
      <c r="D966" s="145"/>
      <c r="E966" s="145"/>
      <c r="F966" s="145"/>
      <c r="G966" s="145"/>
      <c r="H966" s="190"/>
      <c r="I966" s="191"/>
      <c r="J966" s="192"/>
      <c r="K966" s="193"/>
      <c r="L966" s="193"/>
      <c r="M966" s="190"/>
      <c r="N966" s="145"/>
      <c r="O966" s="145"/>
      <c r="P966" s="145"/>
      <c r="Q966" s="145"/>
      <c r="R966" s="145"/>
      <c r="S966" s="145"/>
      <c r="T966" s="145"/>
      <c r="U966" s="145"/>
      <c r="V966" s="145"/>
      <c r="W966" s="145"/>
      <c r="X966" s="145"/>
      <c r="Y966" s="145"/>
      <c r="Z966" s="145"/>
    </row>
    <row r="967" customFormat="false" ht="13.5" hidden="false" customHeight="true" outlineLevel="0" collapsed="false">
      <c r="A967" s="154"/>
      <c r="B967" s="145"/>
      <c r="C967" s="145"/>
      <c r="D967" s="145"/>
      <c r="E967" s="145"/>
      <c r="F967" s="145"/>
      <c r="G967" s="145"/>
      <c r="H967" s="190"/>
      <c r="I967" s="191"/>
      <c r="J967" s="192"/>
      <c r="K967" s="193"/>
      <c r="L967" s="193"/>
      <c r="M967" s="190"/>
      <c r="N967" s="145"/>
      <c r="O967" s="145"/>
      <c r="P967" s="145"/>
      <c r="Q967" s="145"/>
      <c r="R967" s="145"/>
      <c r="S967" s="145"/>
      <c r="T967" s="145"/>
      <c r="U967" s="145"/>
      <c r="V967" s="145"/>
      <c r="W967" s="145"/>
      <c r="X967" s="145"/>
      <c r="Y967" s="145"/>
      <c r="Z967" s="145"/>
    </row>
    <row r="968" customFormat="false" ht="13.5" hidden="false" customHeight="true" outlineLevel="0" collapsed="false">
      <c r="A968" s="154"/>
      <c r="B968" s="145"/>
      <c r="C968" s="145"/>
      <c r="D968" s="145"/>
      <c r="E968" s="145"/>
      <c r="F968" s="145"/>
      <c r="G968" s="145"/>
      <c r="H968" s="190"/>
      <c r="I968" s="191"/>
      <c r="J968" s="192"/>
      <c r="K968" s="193"/>
      <c r="L968" s="193"/>
      <c r="M968" s="190"/>
      <c r="N968" s="145"/>
      <c r="O968" s="145"/>
      <c r="P968" s="145"/>
      <c r="Q968" s="145"/>
      <c r="R968" s="145"/>
      <c r="S968" s="145"/>
      <c r="T968" s="145"/>
      <c r="U968" s="145"/>
      <c r="V968" s="145"/>
      <c r="W968" s="145"/>
      <c r="X968" s="145"/>
      <c r="Y968" s="145"/>
      <c r="Z968" s="145"/>
    </row>
    <row r="969" customFormat="false" ht="13.5" hidden="false" customHeight="true" outlineLevel="0" collapsed="false">
      <c r="A969" s="154"/>
      <c r="B969" s="145"/>
      <c r="C969" s="145"/>
      <c r="D969" s="145"/>
      <c r="E969" s="145"/>
      <c r="F969" s="145"/>
      <c r="G969" s="145"/>
      <c r="H969" s="190"/>
      <c r="I969" s="191"/>
      <c r="J969" s="192"/>
      <c r="K969" s="193"/>
      <c r="L969" s="193"/>
      <c r="M969" s="190"/>
      <c r="N969" s="145"/>
      <c r="O969" s="145"/>
      <c r="P969" s="145"/>
      <c r="Q969" s="145"/>
      <c r="R969" s="145"/>
      <c r="S969" s="145"/>
      <c r="T969" s="145"/>
      <c r="U969" s="145"/>
      <c r="V969" s="145"/>
      <c r="W969" s="145"/>
      <c r="X969" s="145"/>
      <c r="Y969" s="145"/>
      <c r="Z969" s="145"/>
    </row>
    <row r="970" customFormat="false" ht="13.5" hidden="false" customHeight="true" outlineLevel="0" collapsed="false">
      <c r="A970" s="154"/>
      <c r="B970" s="145"/>
      <c r="C970" s="145"/>
      <c r="D970" s="145"/>
      <c r="E970" s="145"/>
      <c r="F970" s="145"/>
      <c r="G970" s="145"/>
      <c r="H970" s="190"/>
      <c r="I970" s="191"/>
      <c r="J970" s="192"/>
      <c r="K970" s="193"/>
      <c r="L970" s="193"/>
      <c r="M970" s="190"/>
      <c r="N970" s="145"/>
      <c r="O970" s="145"/>
      <c r="P970" s="145"/>
      <c r="Q970" s="145"/>
      <c r="R970" s="145"/>
      <c r="S970" s="145"/>
      <c r="T970" s="145"/>
      <c r="U970" s="145"/>
      <c r="V970" s="145"/>
      <c r="W970" s="145"/>
      <c r="X970" s="145"/>
      <c r="Y970" s="145"/>
      <c r="Z970" s="145"/>
    </row>
    <row r="971" customFormat="false" ht="13.5" hidden="false" customHeight="true" outlineLevel="0" collapsed="false">
      <c r="A971" s="154"/>
      <c r="B971" s="145"/>
      <c r="C971" s="145"/>
      <c r="D971" s="145"/>
      <c r="E971" s="145"/>
      <c r="F971" s="145"/>
      <c r="G971" s="145"/>
      <c r="H971" s="190"/>
      <c r="I971" s="191"/>
      <c r="J971" s="192"/>
      <c r="K971" s="193"/>
      <c r="L971" s="193"/>
      <c r="M971" s="190"/>
      <c r="N971" s="145"/>
      <c r="O971" s="145"/>
      <c r="P971" s="145"/>
      <c r="Q971" s="145"/>
      <c r="R971" s="145"/>
      <c r="S971" s="145"/>
      <c r="T971" s="145"/>
      <c r="U971" s="145"/>
      <c r="V971" s="145"/>
      <c r="W971" s="145"/>
      <c r="X971" s="145"/>
      <c r="Y971" s="145"/>
      <c r="Z971" s="145"/>
    </row>
    <row r="972" customFormat="false" ht="13.5" hidden="false" customHeight="true" outlineLevel="0" collapsed="false">
      <c r="A972" s="154"/>
      <c r="B972" s="145"/>
      <c r="C972" s="145"/>
      <c r="D972" s="145"/>
      <c r="E972" s="145"/>
      <c r="F972" s="145"/>
      <c r="G972" s="145"/>
      <c r="H972" s="190"/>
      <c r="I972" s="191"/>
      <c r="J972" s="192"/>
      <c r="K972" s="193"/>
      <c r="L972" s="193"/>
      <c r="M972" s="190"/>
      <c r="N972" s="145"/>
      <c r="O972" s="145"/>
      <c r="P972" s="145"/>
      <c r="Q972" s="145"/>
      <c r="R972" s="145"/>
      <c r="S972" s="145"/>
      <c r="T972" s="145"/>
      <c r="U972" s="145"/>
      <c r="V972" s="145"/>
      <c r="W972" s="145"/>
      <c r="X972" s="145"/>
      <c r="Y972" s="145"/>
      <c r="Z972" s="145"/>
    </row>
    <row r="973" customFormat="false" ht="13.5" hidden="false" customHeight="true" outlineLevel="0" collapsed="false">
      <c r="A973" s="154"/>
      <c r="B973" s="145"/>
      <c r="C973" s="145"/>
      <c r="D973" s="145"/>
      <c r="E973" s="145"/>
      <c r="F973" s="145"/>
      <c r="G973" s="145"/>
      <c r="H973" s="190"/>
      <c r="I973" s="191"/>
      <c r="J973" s="192"/>
      <c r="K973" s="193"/>
      <c r="L973" s="193"/>
      <c r="M973" s="190"/>
      <c r="N973" s="145"/>
      <c r="O973" s="145"/>
      <c r="P973" s="145"/>
      <c r="Q973" s="145"/>
      <c r="R973" s="145"/>
      <c r="S973" s="145"/>
      <c r="T973" s="145"/>
      <c r="U973" s="145"/>
      <c r="V973" s="145"/>
      <c r="W973" s="145"/>
      <c r="X973" s="145"/>
      <c r="Y973" s="145"/>
      <c r="Z973" s="145"/>
    </row>
    <row r="974" customFormat="false" ht="13.5" hidden="false" customHeight="true" outlineLevel="0" collapsed="false">
      <c r="A974" s="154"/>
      <c r="B974" s="145"/>
      <c r="C974" s="145"/>
      <c r="D974" s="145"/>
      <c r="E974" s="145"/>
      <c r="F974" s="145"/>
      <c r="G974" s="145"/>
      <c r="H974" s="190"/>
      <c r="I974" s="191"/>
      <c r="J974" s="192"/>
      <c r="K974" s="193"/>
      <c r="L974" s="193"/>
      <c r="M974" s="190"/>
      <c r="N974" s="145"/>
      <c r="O974" s="145"/>
      <c r="P974" s="145"/>
      <c r="Q974" s="145"/>
      <c r="R974" s="145"/>
      <c r="S974" s="145"/>
      <c r="T974" s="145"/>
      <c r="U974" s="145"/>
      <c r="V974" s="145"/>
      <c r="W974" s="145"/>
      <c r="X974" s="145"/>
      <c r="Y974" s="145"/>
      <c r="Z974" s="145"/>
    </row>
    <row r="975" customFormat="false" ht="13.5" hidden="false" customHeight="true" outlineLevel="0" collapsed="false">
      <c r="A975" s="154"/>
      <c r="B975" s="145"/>
      <c r="C975" s="145"/>
      <c r="D975" s="145"/>
      <c r="E975" s="145"/>
      <c r="F975" s="145"/>
      <c r="G975" s="145"/>
      <c r="H975" s="190"/>
      <c r="I975" s="191"/>
      <c r="J975" s="192"/>
      <c r="K975" s="193"/>
      <c r="L975" s="193"/>
      <c r="M975" s="190"/>
      <c r="N975" s="145"/>
      <c r="O975" s="145"/>
      <c r="P975" s="145"/>
      <c r="Q975" s="145"/>
      <c r="R975" s="145"/>
      <c r="S975" s="145"/>
      <c r="T975" s="145"/>
      <c r="U975" s="145"/>
      <c r="V975" s="145"/>
      <c r="W975" s="145"/>
      <c r="X975" s="145"/>
      <c r="Y975" s="145"/>
      <c r="Z975" s="145"/>
    </row>
    <row r="976" customFormat="false" ht="13.5" hidden="false" customHeight="true" outlineLevel="0" collapsed="false">
      <c r="A976" s="154"/>
      <c r="B976" s="145"/>
      <c r="C976" s="145"/>
      <c r="D976" s="145"/>
      <c r="E976" s="145"/>
      <c r="F976" s="145"/>
      <c r="G976" s="145"/>
      <c r="H976" s="190"/>
      <c r="I976" s="191"/>
      <c r="J976" s="192"/>
      <c r="K976" s="193"/>
      <c r="L976" s="193"/>
      <c r="M976" s="190"/>
      <c r="N976" s="145"/>
      <c r="O976" s="145"/>
      <c r="P976" s="145"/>
      <c r="Q976" s="145"/>
      <c r="R976" s="145"/>
      <c r="S976" s="145"/>
      <c r="T976" s="145"/>
      <c r="U976" s="145"/>
      <c r="V976" s="145"/>
      <c r="W976" s="145"/>
      <c r="X976" s="145"/>
      <c r="Y976" s="145"/>
      <c r="Z976" s="145"/>
    </row>
    <row r="977" customFormat="false" ht="13.5" hidden="false" customHeight="true" outlineLevel="0" collapsed="false">
      <c r="A977" s="154"/>
      <c r="B977" s="145"/>
      <c r="C977" s="145"/>
      <c r="D977" s="145"/>
      <c r="E977" s="145"/>
      <c r="F977" s="145"/>
      <c r="G977" s="145"/>
      <c r="H977" s="190"/>
      <c r="I977" s="191"/>
      <c r="J977" s="192"/>
      <c r="K977" s="193"/>
      <c r="L977" s="193"/>
      <c r="M977" s="190"/>
      <c r="N977" s="145"/>
      <c r="O977" s="145"/>
      <c r="P977" s="145"/>
      <c r="Q977" s="145"/>
      <c r="R977" s="145"/>
      <c r="S977" s="145"/>
      <c r="T977" s="145"/>
      <c r="U977" s="145"/>
      <c r="V977" s="145"/>
      <c r="W977" s="145"/>
      <c r="X977" s="145"/>
      <c r="Y977" s="145"/>
      <c r="Z977" s="145"/>
    </row>
    <row r="978" customFormat="false" ht="13.5" hidden="false" customHeight="true" outlineLevel="0" collapsed="false">
      <c r="A978" s="154"/>
      <c r="B978" s="145"/>
      <c r="C978" s="145"/>
      <c r="D978" s="145"/>
      <c r="E978" s="145"/>
      <c r="F978" s="145"/>
      <c r="G978" s="145"/>
      <c r="H978" s="190"/>
      <c r="I978" s="191"/>
      <c r="J978" s="192"/>
      <c r="K978" s="193"/>
      <c r="L978" s="193"/>
      <c r="M978" s="190"/>
      <c r="N978" s="145"/>
      <c r="O978" s="145"/>
      <c r="P978" s="145"/>
      <c r="Q978" s="145"/>
      <c r="R978" s="145"/>
      <c r="S978" s="145"/>
      <c r="T978" s="145"/>
      <c r="U978" s="145"/>
      <c r="V978" s="145"/>
      <c r="W978" s="145"/>
      <c r="X978" s="145"/>
      <c r="Y978" s="145"/>
      <c r="Z978" s="145"/>
    </row>
    <row r="979" customFormat="false" ht="13.5" hidden="false" customHeight="true" outlineLevel="0" collapsed="false">
      <c r="A979" s="154"/>
      <c r="B979" s="145"/>
      <c r="C979" s="145"/>
      <c r="D979" s="145"/>
      <c r="E979" s="145"/>
      <c r="F979" s="145"/>
      <c r="G979" s="145"/>
      <c r="H979" s="190"/>
      <c r="I979" s="191"/>
      <c r="J979" s="192"/>
      <c r="K979" s="193"/>
      <c r="L979" s="193"/>
      <c r="M979" s="190"/>
      <c r="N979" s="145"/>
      <c r="O979" s="145"/>
      <c r="P979" s="145"/>
      <c r="Q979" s="145"/>
      <c r="R979" s="145"/>
      <c r="S979" s="145"/>
      <c r="T979" s="145"/>
      <c r="U979" s="145"/>
      <c r="V979" s="145"/>
      <c r="W979" s="145"/>
      <c r="X979" s="145"/>
      <c r="Y979" s="145"/>
      <c r="Z979" s="145"/>
    </row>
    <row r="980" customFormat="false" ht="13.5" hidden="false" customHeight="true" outlineLevel="0" collapsed="false">
      <c r="A980" s="154"/>
      <c r="B980" s="145"/>
      <c r="C980" s="145"/>
      <c r="D980" s="145"/>
      <c r="E980" s="145"/>
      <c r="F980" s="145"/>
      <c r="G980" s="145"/>
      <c r="H980" s="190"/>
      <c r="I980" s="191"/>
      <c r="J980" s="192"/>
      <c r="K980" s="193"/>
      <c r="L980" s="193"/>
      <c r="M980" s="190"/>
      <c r="N980" s="145"/>
      <c r="O980" s="145"/>
      <c r="P980" s="145"/>
      <c r="Q980" s="145"/>
      <c r="R980" s="145"/>
      <c r="S980" s="145"/>
      <c r="T980" s="145"/>
      <c r="U980" s="145"/>
      <c r="V980" s="145"/>
      <c r="W980" s="145"/>
      <c r="X980" s="145"/>
      <c r="Y980" s="145"/>
      <c r="Z980" s="145"/>
    </row>
    <row r="981" customFormat="false" ht="13.5" hidden="false" customHeight="true" outlineLevel="0" collapsed="false">
      <c r="A981" s="154"/>
      <c r="B981" s="145"/>
      <c r="C981" s="145"/>
      <c r="D981" s="145"/>
      <c r="E981" s="145"/>
      <c r="F981" s="145"/>
      <c r="G981" s="145"/>
      <c r="H981" s="190"/>
      <c r="I981" s="191"/>
      <c r="J981" s="192"/>
      <c r="K981" s="193"/>
      <c r="L981" s="193"/>
      <c r="M981" s="190"/>
      <c r="N981" s="145"/>
      <c r="O981" s="145"/>
      <c r="P981" s="145"/>
      <c r="Q981" s="145"/>
      <c r="R981" s="145"/>
      <c r="S981" s="145"/>
      <c r="T981" s="145"/>
      <c r="U981" s="145"/>
      <c r="V981" s="145"/>
      <c r="W981" s="145"/>
      <c r="X981" s="145"/>
      <c r="Y981" s="145"/>
      <c r="Z981" s="145"/>
    </row>
    <row r="982" customFormat="false" ht="13.5" hidden="false" customHeight="true" outlineLevel="0" collapsed="false">
      <c r="A982" s="154"/>
      <c r="B982" s="145"/>
      <c r="C982" s="145"/>
      <c r="D982" s="145"/>
      <c r="E982" s="145"/>
      <c r="F982" s="145"/>
      <c r="G982" s="145"/>
      <c r="H982" s="190"/>
      <c r="I982" s="191"/>
      <c r="J982" s="192"/>
      <c r="K982" s="193"/>
      <c r="L982" s="193"/>
      <c r="M982" s="190"/>
      <c r="N982" s="145"/>
      <c r="O982" s="145"/>
      <c r="P982" s="145"/>
      <c r="Q982" s="145"/>
      <c r="R982" s="145"/>
      <c r="S982" s="145"/>
      <c r="T982" s="145"/>
      <c r="U982" s="145"/>
      <c r="V982" s="145"/>
      <c r="W982" s="145"/>
      <c r="X982" s="145"/>
      <c r="Y982" s="145"/>
      <c r="Z982" s="145"/>
    </row>
    <row r="983" customFormat="false" ht="13.5" hidden="false" customHeight="true" outlineLevel="0" collapsed="false">
      <c r="A983" s="154"/>
      <c r="B983" s="145"/>
      <c r="C983" s="145"/>
      <c r="D983" s="145"/>
      <c r="E983" s="145"/>
      <c r="F983" s="145"/>
      <c r="G983" s="145"/>
      <c r="H983" s="190"/>
      <c r="I983" s="191"/>
      <c r="J983" s="192"/>
      <c r="K983" s="193"/>
      <c r="L983" s="193"/>
      <c r="M983" s="190"/>
      <c r="N983" s="145"/>
      <c r="O983" s="145"/>
      <c r="P983" s="145"/>
      <c r="Q983" s="145"/>
      <c r="R983" s="145"/>
      <c r="S983" s="145"/>
      <c r="T983" s="145"/>
      <c r="U983" s="145"/>
      <c r="V983" s="145"/>
      <c r="W983" s="145"/>
      <c r="X983" s="145"/>
      <c r="Y983" s="145"/>
      <c r="Z983" s="145"/>
    </row>
    <row r="984" customFormat="false" ht="13.5" hidden="false" customHeight="true" outlineLevel="0" collapsed="false">
      <c r="A984" s="154"/>
      <c r="B984" s="145"/>
      <c r="C984" s="145"/>
      <c r="D984" s="145"/>
      <c r="E984" s="145"/>
      <c r="F984" s="145"/>
      <c r="G984" s="145"/>
      <c r="H984" s="190"/>
      <c r="I984" s="191"/>
      <c r="J984" s="192"/>
      <c r="K984" s="193"/>
      <c r="L984" s="193"/>
      <c r="M984" s="190"/>
      <c r="N984" s="145"/>
      <c r="O984" s="145"/>
      <c r="P984" s="145"/>
      <c r="Q984" s="145"/>
      <c r="R984" s="145"/>
      <c r="S984" s="145"/>
      <c r="T984" s="145"/>
      <c r="U984" s="145"/>
      <c r="V984" s="145"/>
      <c r="W984" s="145"/>
      <c r="X984" s="145"/>
      <c r="Y984" s="145"/>
      <c r="Z984" s="145"/>
    </row>
    <row r="985" customFormat="false" ht="13.5" hidden="false" customHeight="true" outlineLevel="0" collapsed="false">
      <c r="A985" s="154"/>
      <c r="B985" s="145"/>
      <c r="C985" s="145"/>
      <c r="D985" s="145"/>
      <c r="E985" s="145"/>
      <c r="F985" s="145"/>
      <c r="G985" s="145"/>
      <c r="H985" s="190"/>
      <c r="I985" s="191"/>
      <c r="J985" s="192"/>
      <c r="K985" s="193"/>
      <c r="L985" s="193"/>
      <c r="M985" s="190"/>
      <c r="N985" s="145"/>
      <c r="O985" s="145"/>
      <c r="P985" s="145"/>
      <c r="Q985" s="145"/>
      <c r="R985" s="145"/>
      <c r="S985" s="145"/>
      <c r="T985" s="145"/>
      <c r="U985" s="145"/>
      <c r="V985" s="145"/>
      <c r="W985" s="145"/>
      <c r="X985" s="145"/>
      <c r="Y985" s="145"/>
      <c r="Z985" s="145"/>
    </row>
    <row r="986" customFormat="false" ht="13.5" hidden="false" customHeight="true" outlineLevel="0" collapsed="false">
      <c r="A986" s="154"/>
      <c r="B986" s="145"/>
      <c r="C986" s="145"/>
      <c r="D986" s="145"/>
      <c r="E986" s="145"/>
      <c r="F986" s="145"/>
      <c r="G986" s="145"/>
      <c r="H986" s="190"/>
      <c r="I986" s="191"/>
      <c r="J986" s="192"/>
      <c r="K986" s="193"/>
      <c r="L986" s="193"/>
      <c r="M986" s="190"/>
      <c r="N986" s="145"/>
      <c r="O986" s="145"/>
      <c r="P986" s="145"/>
      <c r="Q986" s="145"/>
      <c r="R986" s="145"/>
      <c r="S986" s="145"/>
      <c r="T986" s="145"/>
      <c r="U986" s="145"/>
      <c r="V986" s="145"/>
      <c r="W986" s="145"/>
      <c r="X986" s="145"/>
      <c r="Y986" s="145"/>
      <c r="Z986" s="145"/>
    </row>
    <row r="987" customFormat="false" ht="13.5" hidden="false" customHeight="true" outlineLevel="0" collapsed="false">
      <c r="A987" s="154"/>
      <c r="B987" s="145"/>
      <c r="C987" s="145"/>
      <c r="D987" s="145"/>
      <c r="E987" s="145"/>
      <c r="F987" s="145"/>
      <c r="G987" s="145"/>
      <c r="H987" s="190"/>
      <c r="I987" s="191"/>
      <c r="J987" s="192"/>
      <c r="K987" s="193"/>
      <c r="L987" s="193"/>
      <c r="M987" s="190"/>
      <c r="N987" s="145"/>
      <c r="O987" s="145"/>
      <c r="P987" s="145"/>
      <c r="Q987" s="145"/>
      <c r="R987" s="145"/>
      <c r="S987" s="145"/>
      <c r="T987" s="145"/>
      <c r="U987" s="145"/>
      <c r="V987" s="145"/>
      <c r="W987" s="145"/>
      <c r="X987" s="145"/>
      <c r="Y987" s="145"/>
      <c r="Z987" s="145"/>
    </row>
    <row r="988" customFormat="false" ht="13.5" hidden="false" customHeight="true" outlineLevel="0" collapsed="false">
      <c r="A988" s="154"/>
      <c r="B988" s="145"/>
      <c r="C988" s="145"/>
      <c r="D988" s="145"/>
      <c r="E988" s="145"/>
      <c r="F988" s="145"/>
      <c r="G988" s="145"/>
      <c r="H988" s="190"/>
      <c r="I988" s="191"/>
      <c r="J988" s="192"/>
      <c r="K988" s="193"/>
      <c r="L988" s="193"/>
      <c r="M988" s="190"/>
      <c r="N988" s="145"/>
      <c r="O988" s="145"/>
      <c r="P988" s="145"/>
      <c r="Q988" s="145"/>
      <c r="R988" s="145"/>
      <c r="S988" s="145"/>
      <c r="T988" s="145"/>
      <c r="U988" s="145"/>
      <c r="V988" s="145"/>
      <c r="W988" s="145"/>
      <c r="X988" s="145"/>
      <c r="Y988" s="145"/>
      <c r="Z988" s="145"/>
    </row>
    <row r="989" customFormat="false" ht="13.5" hidden="false" customHeight="true" outlineLevel="0" collapsed="false">
      <c r="A989" s="154"/>
      <c r="B989" s="145"/>
      <c r="C989" s="145"/>
      <c r="D989" s="145"/>
      <c r="E989" s="145"/>
      <c r="F989" s="145"/>
      <c r="G989" s="145"/>
      <c r="H989" s="190"/>
      <c r="I989" s="191"/>
      <c r="J989" s="192"/>
      <c r="K989" s="193"/>
      <c r="L989" s="193"/>
      <c r="M989" s="190"/>
      <c r="N989" s="145"/>
      <c r="O989" s="145"/>
      <c r="P989" s="145"/>
      <c r="Q989" s="145"/>
      <c r="R989" s="145"/>
      <c r="S989" s="145"/>
      <c r="T989" s="145"/>
      <c r="U989" s="145"/>
      <c r="V989" s="145"/>
      <c r="W989" s="145"/>
      <c r="X989" s="145"/>
      <c r="Y989" s="145"/>
      <c r="Z989" s="145"/>
    </row>
    <row r="990" customFormat="false" ht="13.5" hidden="false" customHeight="true" outlineLevel="0" collapsed="false">
      <c r="A990" s="154"/>
      <c r="B990" s="145"/>
      <c r="C990" s="145"/>
      <c r="D990" s="145"/>
      <c r="E990" s="145"/>
      <c r="F990" s="145"/>
      <c r="G990" s="145"/>
      <c r="H990" s="190"/>
      <c r="I990" s="191"/>
      <c r="J990" s="192"/>
      <c r="K990" s="193"/>
      <c r="L990" s="193"/>
      <c r="M990" s="190"/>
      <c r="N990" s="145"/>
      <c r="O990" s="145"/>
      <c r="P990" s="145"/>
      <c r="Q990" s="145"/>
      <c r="R990" s="145"/>
      <c r="S990" s="145"/>
      <c r="T990" s="145"/>
      <c r="U990" s="145"/>
      <c r="V990" s="145"/>
      <c r="W990" s="145"/>
      <c r="X990" s="145"/>
      <c r="Y990" s="145"/>
      <c r="Z990" s="145"/>
    </row>
    <row r="991" customFormat="false" ht="13.5" hidden="false" customHeight="true" outlineLevel="0" collapsed="false">
      <c r="A991" s="154"/>
      <c r="B991" s="145"/>
      <c r="C991" s="145"/>
      <c r="D991" s="145"/>
      <c r="E991" s="145"/>
      <c r="F991" s="145"/>
      <c r="G991" s="145"/>
      <c r="H991" s="190"/>
      <c r="I991" s="191"/>
      <c r="J991" s="192"/>
      <c r="K991" s="193"/>
      <c r="L991" s="193"/>
      <c r="M991" s="190"/>
      <c r="N991" s="145"/>
      <c r="O991" s="145"/>
      <c r="P991" s="145"/>
      <c r="Q991" s="145"/>
      <c r="R991" s="145"/>
      <c r="S991" s="145"/>
      <c r="T991" s="145"/>
      <c r="U991" s="145"/>
      <c r="V991" s="145"/>
      <c r="W991" s="145"/>
      <c r="X991" s="145"/>
      <c r="Y991" s="145"/>
      <c r="Z991" s="145"/>
    </row>
    <row r="992" customFormat="false" ht="13.5" hidden="false" customHeight="true" outlineLevel="0" collapsed="false">
      <c r="A992" s="154"/>
      <c r="B992" s="145"/>
      <c r="C992" s="145"/>
      <c r="D992" s="145"/>
      <c r="E992" s="145"/>
      <c r="F992" s="145"/>
      <c r="G992" s="145"/>
      <c r="H992" s="190"/>
      <c r="I992" s="191"/>
      <c r="J992" s="192"/>
      <c r="K992" s="193"/>
      <c r="L992" s="193"/>
      <c r="M992" s="190"/>
      <c r="N992" s="145"/>
      <c r="O992" s="145"/>
      <c r="P992" s="145"/>
      <c r="Q992" s="145"/>
      <c r="R992" s="145"/>
      <c r="S992" s="145"/>
      <c r="T992" s="145"/>
      <c r="U992" s="145"/>
      <c r="V992" s="145"/>
      <c r="W992" s="145"/>
      <c r="X992" s="145"/>
      <c r="Y992" s="145"/>
      <c r="Z992" s="145"/>
    </row>
    <row r="993" customFormat="false" ht="13.5" hidden="false" customHeight="true" outlineLevel="0" collapsed="false">
      <c r="A993" s="154"/>
      <c r="B993" s="145"/>
      <c r="C993" s="145"/>
      <c r="D993" s="145"/>
      <c r="E993" s="145"/>
      <c r="F993" s="145"/>
      <c r="G993" s="145"/>
      <c r="H993" s="190"/>
      <c r="I993" s="191"/>
      <c r="J993" s="192"/>
      <c r="K993" s="193"/>
      <c r="L993" s="193"/>
      <c r="M993" s="190"/>
      <c r="N993" s="145"/>
      <c r="O993" s="145"/>
      <c r="P993" s="145"/>
      <c r="Q993" s="145"/>
      <c r="R993" s="145"/>
      <c r="S993" s="145"/>
      <c r="T993" s="145"/>
      <c r="U993" s="145"/>
      <c r="V993" s="145"/>
      <c r="W993" s="145"/>
      <c r="X993" s="145"/>
      <c r="Y993" s="145"/>
      <c r="Z993" s="145"/>
    </row>
    <row r="994" customFormat="false" ht="13.5" hidden="false" customHeight="true" outlineLevel="0" collapsed="false">
      <c r="A994" s="154"/>
      <c r="B994" s="145"/>
      <c r="C994" s="145"/>
      <c r="D994" s="145"/>
      <c r="E994" s="145"/>
      <c r="F994" s="145"/>
      <c r="G994" s="145"/>
      <c r="H994" s="190"/>
      <c r="I994" s="191"/>
      <c r="J994" s="192"/>
      <c r="K994" s="193"/>
      <c r="L994" s="193"/>
      <c r="M994" s="190"/>
      <c r="N994" s="145"/>
      <c r="O994" s="145"/>
      <c r="P994" s="145"/>
      <c r="Q994" s="145"/>
      <c r="R994" s="145"/>
      <c r="S994" s="145"/>
      <c r="T994" s="145"/>
      <c r="U994" s="145"/>
      <c r="V994" s="145"/>
      <c r="W994" s="145"/>
      <c r="X994" s="145"/>
      <c r="Y994" s="145"/>
      <c r="Z994" s="145"/>
    </row>
    <row r="995" customFormat="false" ht="13.5" hidden="false" customHeight="true" outlineLevel="0" collapsed="false">
      <c r="A995" s="154"/>
      <c r="B995" s="145"/>
      <c r="C995" s="145"/>
      <c r="D995" s="145"/>
      <c r="E995" s="145"/>
      <c r="F995" s="145"/>
      <c r="G995" s="145"/>
      <c r="H995" s="190"/>
      <c r="I995" s="191"/>
      <c r="J995" s="192"/>
      <c r="K995" s="193"/>
      <c r="L995" s="193"/>
      <c r="M995" s="190"/>
      <c r="N995" s="145"/>
      <c r="O995" s="145"/>
      <c r="P995" s="145"/>
      <c r="Q995" s="145"/>
      <c r="R995" s="145"/>
      <c r="S995" s="145"/>
      <c r="T995" s="145"/>
      <c r="U995" s="145"/>
      <c r="V995" s="145"/>
      <c r="W995" s="145"/>
      <c r="X995" s="145"/>
      <c r="Y995" s="145"/>
      <c r="Z995" s="145"/>
    </row>
    <row r="996" customFormat="false" ht="13.5" hidden="false" customHeight="true" outlineLevel="0" collapsed="false">
      <c r="A996" s="154"/>
      <c r="B996" s="145"/>
      <c r="C996" s="145"/>
      <c r="D996" s="145"/>
      <c r="E996" s="145"/>
      <c r="F996" s="145"/>
      <c r="G996" s="145"/>
      <c r="H996" s="190"/>
      <c r="I996" s="191"/>
      <c r="J996" s="192"/>
      <c r="K996" s="193"/>
      <c r="L996" s="193"/>
      <c r="M996" s="190"/>
      <c r="N996" s="145"/>
      <c r="O996" s="145"/>
      <c r="P996" s="145"/>
      <c r="Q996" s="145"/>
      <c r="R996" s="145"/>
      <c r="S996" s="145"/>
      <c r="T996" s="145"/>
      <c r="U996" s="145"/>
      <c r="V996" s="145"/>
      <c r="W996" s="145"/>
      <c r="X996" s="145"/>
      <c r="Y996" s="145"/>
      <c r="Z996" s="145"/>
    </row>
    <row r="997" customFormat="false" ht="13.5" hidden="false" customHeight="true" outlineLevel="0" collapsed="false">
      <c r="A997" s="154"/>
      <c r="B997" s="145"/>
      <c r="C997" s="145"/>
      <c r="D997" s="145"/>
      <c r="E997" s="145"/>
      <c r="F997" s="145"/>
      <c r="G997" s="145"/>
      <c r="H997" s="190"/>
      <c r="I997" s="191"/>
      <c r="J997" s="192"/>
      <c r="K997" s="193"/>
      <c r="L997" s="193"/>
      <c r="M997" s="190"/>
      <c r="N997" s="145"/>
      <c r="O997" s="145"/>
      <c r="P997" s="145"/>
      <c r="Q997" s="145"/>
      <c r="R997" s="145"/>
      <c r="S997" s="145"/>
      <c r="T997" s="145"/>
      <c r="U997" s="145"/>
      <c r="V997" s="145"/>
      <c r="W997" s="145"/>
      <c r="X997" s="145"/>
      <c r="Y997" s="145"/>
      <c r="Z997" s="145"/>
    </row>
    <row r="998" customFormat="false" ht="13.5" hidden="false" customHeight="true" outlineLevel="0" collapsed="false">
      <c r="A998" s="154"/>
      <c r="B998" s="145"/>
      <c r="C998" s="145"/>
      <c r="D998" s="145"/>
      <c r="E998" s="145"/>
      <c r="F998" s="145"/>
      <c r="G998" s="145"/>
      <c r="H998" s="190"/>
      <c r="I998" s="191"/>
      <c r="J998" s="192"/>
      <c r="K998" s="193"/>
      <c r="L998" s="193"/>
      <c r="M998" s="190"/>
      <c r="N998" s="145"/>
      <c r="O998" s="145"/>
      <c r="P998" s="145"/>
      <c r="Q998" s="145"/>
      <c r="R998" s="145"/>
      <c r="S998" s="145"/>
      <c r="T998" s="145"/>
      <c r="U998" s="145"/>
      <c r="V998" s="145"/>
      <c r="W998" s="145"/>
      <c r="X998" s="145"/>
      <c r="Y998" s="145"/>
      <c r="Z998" s="145"/>
    </row>
    <row r="999" customFormat="false" ht="13.5" hidden="false" customHeight="true" outlineLevel="0" collapsed="false">
      <c r="A999" s="154"/>
      <c r="B999" s="145"/>
      <c r="C999" s="145"/>
      <c r="D999" s="145"/>
      <c r="E999" s="145"/>
      <c r="F999" s="145"/>
      <c r="G999" s="145"/>
      <c r="H999" s="190"/>
      <c r="I999" s="191"/>
      <c r="J999" s="192"/>
      <c r="K999" s="193"/>
      <c r="L999" s="193"/>
      <c r="M999" s="190"/>
      <c r="N999" s="145"/>
      <c r="O999" s="145"/>
      <c r="P999" s="145"/>
      <c r="Q999" s="145"/>
      <c r="R999" s="145"/>
      <c r="S999" s="145"/>
      <c r="T999" s="145"/>
      <c r="U999" s="145"/>
      <c r="V999" s="145"/>
      <c r="W999" s="145"/>
      <c r="X999" s="145"/>
      <c r="Y999" s="145"/>
      <c r="Z999" s="145"/>
    </row>
    <row r="1000" customFormat="false" ht="13.5" hidden="false" customHeight="true" outlineLevel="0" collapsed="false">
      <c r="A1000" s="154"/>
      <c r="B1000" s="145"/>
      <c r="C1000" s="145"/>
      <c r="D1000" s="145"/>
      <c r="E1000" s="145"/>
      <c r="F1000" s="145"/>
      <c r="G1000" s="145"/>
      <c r="H1000" s="190"/>
      <c r="I1000" s="191"/>
      <c r="J1000" s="192"/>
      <c r="K1000" s="193"/>
      <c r="L1000" s="193"/>
      <c r="M1000" s="190"/>
      <c r="N1000" s="145"/>
      <c r="O1000" s="145"/>
      <c r="P1000" s="145"/>
      <c r="Q1000" s="145"/>
      <c r="R1000" s="145"/>
      <c r="S1000" s="145"/>
      <c r="T1000" s="145"/>
      <c r="U1000" s="145"/>
      <c r="V1000" s="145"/>
      <c r="W1000" s="145"/>
      <c r="X1000" s="145"/>
      <c r="Y1000" s="145"/>
      <c r="Z1000" s="145"/>
    </row>
  </sheetData>
  <autoFilter ref="A2:N2"/>
  <conditionalFormatting sqref="N1">
    <cfRule type="expression" priority="2" aboveAverage="0" equalAverage="0" bottom="0" percent="0" rank="0" text="" dxfId="8">
      <formula>LEN(TRIM(N1))=0</formula>
    </cfRule>
  </conditionalFormatting>
  <dataValidations count="1">
    <dataValidation allowBlank="true" errorStyle="stop" operator="between" showDropDown="false" showErrorMessage="true" showInputMessage="false" sqref="N1" type="list">
      <formula1>'Data Validation'!$P$2:$P$4</formula1>
      <formula2>0</formula2>
    </dataValidation>
  </dataValidations>
  <printOptions headings="false" gridLines="false" gridLinesSet="true" horizontalCentered="true" verticalCentered="false"/>
  <pageMargins left="0" right="0" top="0.354166666666667" bottom="0"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15.57"/>
    <col collapsed="false" customWidth="true" hidden="false" outlineLevel="0" max="2" min="2" style="0" width="30.57"/>
    <col collapsed="false" customWidth="true" hidden="false" outlineLevel="0" max="10" min="3" style="0" width="15.57"/>
    <col collapsed="false" customWidth="true" hidden="false" outlineLevel="0" max="11" min="11" style="0" width="24.87"/>
    <col collapsed="false" customWidth="true" hidden="false" outlineLevel="0" max="26" min="12" style="0" width="13.86"/>
  </cols>
  <sheetData>
    <row r="1" customFormat="false" ht="14.25" hidden="false" customHeight="true" outlineLevel="0" collapsed="false">
      <c r="A1" s="194" t="s">
        <v>128</v>
      </c>
      <c r="B1" s="194"/>
      <c r="C1" s="194"/>
      <c r="D1" s="194"/>
      <c r="E1" s="194"/>
      <c r="F1" s="194"/>
      <c r="G1" s="194"/>
      <c r="H1" s="194"/>
      <c r="I1" s="194"/>
      <c r="J1" s="194"/>
      <c r="K1" s="195"/>
      <c r="L1" s="196"/>
      <c r="M1" s="196"/>
      <c r="N1" s="196"/>
      <c r="O1" s="196"/>
      <c r="P1" s="196"/>
      <c r="Q1" s="196"/>
      <c r="R1" s="196"/>
      <c r="S1" s="196"/>
      <c r="T1" s="196"/>
      <c r="U1" s="196"/>
      <c r="V1" s="196"/>
      <c r="W1" s="196"/>
      <c r="X1" s="196"/>
      <c r="Y1" s="196"/>
      <c r="Z1" s="196"/>
    </row>
    <row r="2" customFormat="false" ht="14.25" hidden="false" customHeight="true" outlineLevel="0" collapsed="false">
      <c r="A2" s="197" t="s">
        <v>129</v>
      </c>
      <c r="B2" s="198" t="s">
        <v>130</v>
      </c>
      <c r="C2" s="199" t="s">
        <v>114</v>
      </c>
      <c r="D2" s="200" t="s">
        <v>131</v>
      </c>
      <c r="E2" s="201" t="s">
        <v>132</v>
      </c>
      <c r="F2" s="201" t="s">
        <v>133</v>
      </c>
      <c r="G2" s="202" t="s">
        <v>134</v>
      </c>
      <c r="H2" s="203" t="s">
        <v>135</v>
      </c>
      <c r="I2" s="203" t="s">
        <v>136</v>
      </c>
      <c r="J2" s="204" t="s">
        <v>137</v>
      </c>
      <c r="K2" s="205" t="s">
        <v>138</v>
      </c>
      <c r="L2" s="196"/>
      <c r="M2" s="196"/>
      <c r="N2" s="196"/>
      <c r="O2" s="196"/>
      <c r="P2" s="196"/>
      <c r="Q2" s="196"/>
      <c r="R2" s="196"/>
      <c r="S2" s="196"/>
      <c r="T2" s="196"/>
      <c r="U2" s="196"/>
      <c r="V2" s="196"/>
      <c r="W2" s="196"/>
      <c r="X2" s="196"/>
      <c r="Y2" s="196"/>
      <c r="Z2" s="196"/>
    </row>
    <row r="3" customFormat="false" ht="14.25" hidden="false" customHeight="true" outlineLevel="0" collapsed="false">
      <c r="A3" s="206" t="n">
        <v>1</v>
      </c>
      <c r="B3" s="207" t="s">
        <v>139</v>
      </c>
      <c r="C3" s="208"/>
      <c r="D3" s="209"/>
      <c r="E3" s="210"/>
      <c r="F3" s="210"/>
      <c r="G3" s="211"/>
      <c r="H3" s="212"/>
      <c r="I3" s="208"/>
      <c r="J3" s="213" t="n">
        <f aca="false">IF(A3="","",SUMIFS('Tooling Cost Detail'!H:H,'Tooling Cost Detail'!A:A,'Manufacturing ELEC '!A3))</f>
        <v>0</v>
      </c>
      <c r="K3" s="214" t="n">
        <f aca="false">IFERROR(ROUND(IFERROR(((E3*D3)+F3)*((G3)/3600),0),4),0)</f>
        <v>0</v>
      </c>
      <c r="L3" s="196"/>
      <c r="M3" s="196"/>
      <c r="N3" s="196"/>
      <c r="O3" s="196"/>
      <c r="P3" s="196"/>
      <c r="Q3" s="196"/>
      <c r="R3" s="196"/>
      <c r="S3" s="196"/>
      <c r="T3" s="196"/>
      <c r="U3" s="196"/>
      <c r="V3" s="196"/>
      <c r="W3" s="196"/>
      <c r="X3" s="196"/>
      <c r="Y3" s="196"/>
      <c r="Z3" s="196"/>
    </row>
    <row r="4" customFormat="false" ht="14.25" hidden="false" customHeight="true" outlineLevel="0" collapsed="false">
      <c r="A4" s="215" t="n">
        <v>2</v>
      </c>
      <c r="B4" s="216" t="s">
        <v>140</v>
      </c>
      <c r="C4" s="217"/>
      <c r="D4" s="218"/>
      <c r="E4" s="219"/>
      <c r="F4" s="219"/>
      <c r="G4" s="220"/>
      <c r="H4" s="221"/>
      <c r="I4" s="217"/>
      <c r="J4" s="222" t="n">
        <f aca="false">IF(A4="","",SUMIFS('Tooling Cost Detail'!H:H,'Tooling Cost Detail'!A:A,'Manufacturing ELEC '!A4))</f>
        <v>0</v>
      </c>
      <c r="K4" s="223" t="n">
        <f aca="false">IFERROR(ROUND(IFERROR(((E4*D4)+F4)*((G4)/3600),0),4),0)</f>
        <v>0</v>
      </c>
      <c r="L4" s="196"/>
      <c r="M4" s="196"/>
      <c r="N4" s="196"/>
      <c r="O4" s="196"/>
      <c r="P4" s="196"/>
      <c r="Q4" s="196"/>
      <c r="R4" s="196"/>
      <c r="S4" s="196"/>
      <c r="T4" s="196"/>
      <c r="U4" s="196"/>
      <c r="V4" s="196"/>
      <c r="W4" s="196"/>
      <c r="X4" s="196"/>
      <c r="Y4" s="196"/>
      <c r="Z4" s="196"/>
    </row>
    <row r="5" customFormat="false" ht="14.25" hidden="false" customHeight="true" outlineLevel="0" collapsed="false">
      <c r="A5" s="215" t="n">
        <v>3</v>
      </c>
      <c r="B5" s="216" t="s">
        <v>141</v>
      </c>
      <c r="C5" s="217"/>
      <c r="D5" s="218"/>
      <c r="E5" s="219"/>
      <c r="F5" s="219"/>
      <c r="G5" s="220"/>
      <c r="H5" s="221"/>
      <c r="I5" s="217"/>
      <c r="J5" s="222" t="n">
        <f aca="false">IF(A5="","",SUMIFS('Tooling Cost Detail'!H:H,'Tooling Cost Detail'!A:A,'Manufacturing ELEC '!A5))</f>
        <v>0</v>
      </c>
      <c r="K5" s="223" t="n">
        <f aca="false">IFERROR(ROUND(IFERROR(((E5*D5)+F5)*((G5)/3600),0),4),0)</f>
        <v>0</v>
      </c>
      <c r="L5" s="196"/>
      <c r="M5" s="196"/>
      <c r="N5" s="196"/>
      <c r="O5" s="196"/>
      <c r="P5" s="196"/>
      <c r="Q5" s="196"/>
      <c r="R5" s="196"/>
      <c r="S5" s="196"/>
      <c r="T5" s="196"/>
      <c r="U5" s="196"/>
      <c r="V5" s="196"/>
      <c r="W5" s="196"/>
      <c r="X5" s="196"/>
      <c r="Y5" s="196"/>
      <c r="Z5" s="196"/>
    </row>
    <row r="6" customFormat="false" ht="14.25" hidden="false" customHeight="true" outlineLevel="0" collapsed="false">
      <c r="A6" s="215" t="n">
        <v>4</v>
      </c>
      <c r="B6" s="216" t="s">
        <v>142</v>
      </c>
      <c r="C6" s="217"/>
      <c r="D6" s="218"/>
      <c r="E6" s="219"/>
      <c r="F6" s="219"/>
      <c r="G6" s="220"/>
      <c r="H6" s="221"/>
      <c r="I6" s="217"/>
      <c r="J6" s="222" t="n">
        <f aca="false">IF(A6="","",SUMIFS('Tooling Cost Detail'!H:H,'Tooling Cost Detail'!A:A,'Manufacturing ELEC '!A6))</f>
        <v>0</v>
      </c>
      <c r="K6" s="223" t="n">
        <f aca="false">IFERROR(ROUND(IFERROR(((E6*D6)+F6)*((G6)/3600),0),4),0)</f>
        <v>0</v>
      </c>
      <c r="L6" s="196"/>
      <c r="M6" s="196"/>
      <c r="N6" s="196"/>
      <c r="O6" s="196"/>
      <c r="P6" s="196"/>
      <c r="Q6" s="196"/>
      <c r="R6" s="196"/>
      <c r="S6" s="196"/>
      <c r="T6" s="196"/>
      <c r="U6" s="196"/>
      <c r="V6" s="196"/>
      <c r="W6" s="196"/>
      <c r="X6" s="196"/>
      <c r="Y6" s="196"/>
      <c r="Z6" s="196"/>
    </row>
    <row r="7" customFormat="false" ht="14.25" hidden="false" customHeight="true" outlineLevel="0" collapsed="false">
      <c r="A7" s="215" t="n">
        <v>5</v>
      </c>
      <c r="B7" s="216" t="s">
        <v>143</v>
      </c>
      <c r="C7" s="217"/>
      <c r="D7" s="218"/>
      <c r="E7" s="219"/>
      <c r="F7" s="219"/>
      <c r="G7" s="220"/>
      <c r="H7" s="221"/>
      <c r="I7" s="217"/>
      <c r="J7" s="222" t="n">
        <f aca="false">IF(A7="","",SUMIFS('Tooling Cost Detail'!H:H,'Tooling Cost Detail'!A:A,'Manufacturing ELEC '!A7))</f>
        <v>0</v>
      </c>
      <c r="K7" s="223" t="n">
        <f aca="false">IFERROR(ROUND(IFERROR(((E7*D7)+F7)*((G7)/3600),0),4),0)</f>
        <v>0</v>
      </c>
      <c r="L7" s="196"/>
      <c r="M7" s="196"/>
      <c r="N7" s="196"/>
      <c r="O7" s="196"/>
      <c r="P7" s="196"/>
      <c r="Q7" s="196"/>
      <c r="R7" s="196"/>
      <c r="S7" s="196"/>
      <c r="T7" s="196"/>
      <c r="U7" s="196"/>
      <c r="V7" s="196"/>
      <c r="W7" s="196"/>
      <c r="X7" s="196"/>
      <c r="Y7" s="196"/>
      <c r="Z7" s="196"/>
    </row>
    <row r="8" customFormat="false" ht="14.25" hidden="false" customHeight="true" outlineLevel="0" collapsed="false">
      <c r="A8" s="215" t="n">
        <v>6</v>
      </c>
      <c r="B8" s="216" t="s">
        <v>144</v>
      </c>
      <c r="C8" s="217"/>
      <c r="D8" s="218"/>
      <c r="E8" s="219"/>
      <c r="F8" s="219"/>
      <c r="G8" s="220"/>
      <c r="H8" s="221"/>
      <c r="I8" s="217"/>
      <c r="J8" s="222" t="n">
        <f aca="false">IF(A8="","",SUMIFS('Tooling Cost Detail'!H:H,'Tooling Cost Detail'!A:A,'Manufacturing ELEC '!A8))</f>
        <v>0</v>
      </c>
      <c r="K8" s="223" t="n">
        <f aca="false">IFERROR(ROUND(IFERROR(((E8*D8)+F8)*((G8)/3600),0),4),0)</f>
        <v>0</v>
      </c>
      <c r="L8" s="196"/>
      <c r="M8" s="196"/>
      <c r="N8" s="196"/>
      <c r="O8" s="196"/>
      <c r="P8" s="196"/>
      <c r="Q8" s="196"/>
      <c r="R8" s="196"/>
      <c r="S8" s="196"/>
      <c r="T8" s="196"/>
      <c r="U8" s="196"/>
      <c r="V8" s="196"/>
      <c r="W8" s="196"/>
      <c r="X8" s="196"/>
      <c r="Y8" s="196"/>
      <c r="Z8" s="196"/>
    </row>
    <row r="9" customFormat="false" ht="14.25" hidden="false" customHeight="true" outlineLevel="0" collapsed="false">
      <c r="A9" s="215" t="n">
        <v>7</v>
      </c>
      <c r="B9" s="216" t="s">
        <v>145</v>
      </c>
      <c r="C9" s="217"/>
      <c r="D9" s="218"/>
      <c r="E9" s="219"/>
      <c r="F9" s="219"/>
      <c r="G9" s="220"/>
      <c r="H9" s="221"/>
      <c r="I9" s="217"/>
      <c r="J9" s="222" t="n">
        <f aca="false">IF(A9="","",SUMIFS('Tooling Cost Detail'!H:H,'Tooling Cost Detail'!A:A,'Manufacturing ELEC '!A9))</f>
        <v>0</v>
      </c>
      <c r="K9" s="223" t="n">
        <f aca="false">IFERROR(ROUND(IFERROR(((E9*D9)+F9)*((G9)/3600),0),4),0)</f>
        <v>0</v>
      </c>
      <c r="L9" s="196"/>
      <c r="M9" s="196"/>
      <c r="N9" s="196"/>
      <c r="O9" s="196"/>
      <c r="P9" s="196"/>
      <c r="Q9" s="196"/>
      <c r="R9" s="196"/>
      <c r="S9" s="196"/>
      <c r="T9" s="196"/>
      <c r="U9" s="196"/>
      <c r="V9" s="196"/>
      <c r="W9" s="196"/>
      <c r="X9" s="196"/>
      <c r="Y9" s="196"/>
      <c r="Z9" s="196"/>
    </row>
    <row r="10" customFormat="false" ht="14.25" hidden="false" customHeight="true" outlineLevel="0" collapsed="false">
      <c r="A10" s="215" t="n">
        <v>8</v>
      </c>
      <c r="B10" s="216" t="s">
        <v>146</v>
      </c>
      <c r="C10" s="217"/>
      <c r="D10" s="218"/>
      <c r="E10" s="219"/>
      <c r="F10" s="219"/>
      <c r="G10" s="220"/>
      <c r="H10" s="221"/>
      <c r="I10" s="217"/>
      <c r="J10" s="222" t="n">
        <f aca="false">IF(A10="","",SUMIFS('Tooling Cost Detail'!H:H,'Tooling Cost Detail'!A:A,'Manufacturing ELEC '!A10))</f>
        <v>0</v>
      </c>
      <c r="K10" s="223" t="n">
        <f aca="false">IFERROR(ROUND(IFERROR(((E10*D10)+F10)*((G10)/3600),0),4),0)</f>
        <v>0</v>
      </c>
      <c r="L10" s="196"/>
      <c r="M10" s="196"/>
      <c r="N10" s="196"/>
      <c r="O10" s="196"/>
      <c r="P10" s="196"/>
      <c r="Q10" s="196"/>
      <c r="R10" s="196"/>
      <c r="S10" s="196"/>
      <c r="T10" s="196"/>
      <c r="U10" s="196"/>
      <c r="V10" s="196"/>
      <c r="W10" s="196"/>
      <c r="X10" s="196"/>
      <c r="Y10" s="196"/>
      <c r="Z10" s="196"/>
    </row>
    <row r="11" customFormat="false" ht="14.25" hidden="false" customHeight="true" outlineLevel="0" collapsed="false">
      <c r="A11" s="215" t="n">
        <v>9</v>
      </c>
      <c r="B11" s="216" t="s">
        <v>147</v>
      </c>
      <c r="C11" s="217"/>
      <c r="D11" s="218"/>
      <c r="E11" s="219"/>
      <c r="F11" s="219"/>
      <c r="G11" s="220"/>
      <c r="H11" s="221"/>
      <c r="I11" s="217"/>
      <c r="J11" s="222" t="n">
        <f aca="false">IF(A11="","",SUMIFS('Tooling Cost Detail'!H:H,'Tooling Cost Detail'!A:A,'Manufacturing ELEC '!A11))</f>
        <v>0</v>
      </c>
      <c r="K11" s="223" t="n">
        <f aca="false">IFERROR(ROUND(IFERROR(((E11*D11)+F11)*((G11)/3600),0),4),0)</f>
        <v>0</v>
      </c>
      <c r="L11" s="196"/>
      <c r="M11" s="196"/>
      <c r="N11" s="196"/>
      <c r="O11" s="196"/>
      <c r="P11" s="196"/>
      <c r="Q11" s="196"/>
      <c r="R11" s="196"/>
      <c r="S11" s="196"/>
      <c r="T11" s="196"/>
      <c r="U11" s="196"/>
      <c r="V11" s="196"/>
      <c r="W11" s="196"/>
      <c r="X11" s="196"/>
      <c r="Y11" s="196"/>
      <c r="Z11" s="196"/>
    </row>
    <row r="12" customFormat="false" ht="14.25" hidden="false" customHeight="true" outlineLevel="0" collapsed="false">
      <c r="A12" s="215" t="n">
        <v>10</v>
      </c>
      <c r="B12" s="216" t="s">
        <v>148</v>
      </c>
      <c r="C12" s="217"/>
      <c r="D12" s="218"/>
      <c r="E12" s="219"/>
      <c r="F12" s="219"/>
      <c r="G12" s="220"/>
      <c r="H12" s="221"/>
      <c r="I12" s="217"/>
      <c r="J12" s="222" t="n">
        <f aca="false">IF(A12="","",SUMIFS('Tooling Cost Detail'!H:H,'Tooling Cost Detail'!A:A,'Manufacturing ELEC '!A12))</f>
        <v>0</v>
      </c>
      <c r="K12" s="223" t="n">
        <f aca="false">IFERROR(ROUND(IFERROR(((E12*D12)+F12)*((G12)/3600),0),4),0)</f>
        <v>0</v>
      </c>
      <c r="L12" s="196"/>
      <c r="M12" s="196"/>
      <c r="N12" s="196"/>
      <c r="O12" s="196"/>
      <c r="P12" s="196"/>
      <c r="Q12" s="196"/>
      <c r="R12" s="196"/>
      <c r="S12" s="196"/>
      <c r="T12" s="196"/>
      <c r="U12" s="196"/>
      <c r="V12" s="196"/>
      <c r="W12" s="196"/>
      <c r="X12" s="196"/>
      <c r="Y12" s="196"/>
      <c r="Z12" s="196"/>
    </row>
    <row r="13" customFormat="false" ht="14.25" hidden="false" customHeight="true" outlineLevel="0" collapsed="false">
      <c r="A13" s="215" t="n">
        <v>11</v>
      </c>
      <c r="B13" s="216" t="s">
        <v>149</v>
      </c>
      <c r="C13" s="217"/>
      <c r="D13" s="218"/>
      <c r="E13" s="219"/>
      <c r="F13" s="219"/>
      <c r="G13" s="220"/>
      <c r="H13" s="221"/>
      <c r="I13" s="217"/>
      <c r="J13" s="222" t="n">
        <f aca="false">IF(A13="","",SUMIFS('Tooling Cost Detail'!H:H,'Tooling Cost Detail'!A:A,'Manufacturing ELEC '!A13))</f>
        <v>0</v>
      </c>
      <c r="K13" s="223" t="n">
        <f aca="false">IFERROR(ROUND(IFERROR(((E13*D13)+F13)*((G13)/3600),0),4),0)</f>
        <v>0</v>
      </c>
      <c r="L13" s="196"/>
      <c r="M13" s="196"/>
      <c r="N13" s="196"/>
      <c r="O13" s="196"/>
      <c r="P13" s="196"/>
      <c r="Q13" s="196"/>
      <c r="R13" s="196"/>
      <c r="S13" s="196"/>
      <c r="T13" s="196"/>
      <c r="U13" s="196"/>
      <c r="V13" s="196"/>
      <c r="W13" s="196"/>
      <c r="X13" s="196"/>
      <c r="Y13" s="196"/>
      <c r="Z13" s="196"/>
    </row>
    <row r="14" customFormat="false" ht="14.25" hidden="false" customHeight="true" outlineLevel="0" collapsed="false">
      <c r="A14" s="215" t="n">
        <v>12</v>
      </c>
      <c r="B14" s="216" t="s">
        <v>150</v>
      </c>
      <c r="C14" s="217"/>
      <c r="D14" s="218"/>
      <c r="E14" s="219"/>
      <c r="F14" s="219"/>
      <c r="G14" s="220"/>
      <c r="H14" s="221"/>
      <c r="I14" s="217"/>
      <c r="J14" s="222" t="n">
        <f aca="false">IF(A14="","",SUMIFS('Tooling Cost Detail'!H:H,'Tooling Cost Detail'!A:A,'Manufacturing ELEC '!A14))</f>
        <v>0</v>
      </c>
      <c r="K14" s="223" t="n">
        <f aca="false">IFERROR(ROUND(IFERROR(((E14*D14)+F14)*((G14)/3600),0),4),0)</f>
        <v>0</v>
      </c>
      <c r="L14" s="196"/>
      <c r="M14" s="196"/>
      <c r="N14" s="196"/>
      <c r="O14" s="196"/>
      <c r="P14" s="196"/>
      <c r="Q14" s="196"/>
      <c r="R14" s="196"/>
      <c r="S14" s="196"/>
      <c r="T14" s="196"/>
      <c r="U14" s="196"/>
      <c r="V14" s="196"/>
      <c r="W14" s="196"/>
      <c r="X14" s="196"/>
      <c r="Y14" s="196"/>
      <c r="Z14" s="196"/>
    </row>
    <row r="15" customFormat="false" ht="14.25" hidden="false" customHeight="true" outlineLevel="0" collapsed="false">
      <c r="A15" s="215" t="n">
        <v>13</v>
      </c>
      <c r="B15" s="216" t="s">
        <v>151</v>
      </c>
      <c r="C15" s="217"/>
      <c r="D15" s="218"/>
      <c r="E15" s="219"/>
      <c r="F15" s="219"/>
      <c r="G15" s="220"/>
      <c r="H15" s="221"/>
      <c r="I15" s="217"/>
      <c r="J15" s="222" t="n">
        <f aca="false">IF(A15="","",SUMIFS('Tooling Cost Detail'!H:H,'Tooling Cost Detail'!A:A,'Manufacturing ELEC '!A15))</f>
        <v>0</v>
      </c>
      <c r="K15" s="223" t="n">
        <f aca="false">IFERROR(ROUND(IFERROR(((E15*D15)+F15)*((G15)/3600),0),4),0)</f>
        <v>0</v>
      </c>
      <c r="L15" s="196"/>
      <c r="M15" s="196"/>
      <c r="N15" s="196"/>
      <c r="O15" s="196"/>
      <c r="P15" s="196"/>
      <c r="Q15" s="196"/>
      <c r="R15" s="196"/>
      <c r="S15" s="196"/>
      <c r="T15" s="196"/>
      <c r="U15" s="196"/>
      <c r="V15" s="196"/>
      <c r="W15" s="196"/>
      <c r="X15" s="196"/>
      <c r="Y15" s="196"/>
      <c r="Z15" s="196"/>
    </row>
    <row r="16" customFormat="false" ht="14.25" hidden="false" customHeight="true" outlineLevel="0" collapsed="false">
      <c r="A16" s="215" t="n">
        <v>14</v>
      </c>
      <c r="B16" s="216" t="s">
        <v>152</v>
      </c>
      <c r="C16" s="217"/>
      <c r="D16" s="218"/>
      <c r="E16" s="219"/>
      <c r="F16" s="219"/>
      <c r="G16" s="220"/>
      <c r="H16" s="221"/>
      <c r="I16" s="217"/>
      <c r="J16" s="222" t="n">
        <f aca="false">IF(A16="","",SUMIFS('Tooling Cost Detail'!H:H,'Tooling Cost Detail'!A:A,'Manufacturing ELEC '!A16))</f>
        <v>0</v>
      </c>
      <c r="K16" s="223" t="n">
        <f aca="false">IFERROR(ROUND(IFERROR(((E16*D16)+F16)*((G16)/3600),0),4),0)</f>
        <v>0</v>
      </c>
      <c r="L16" s="196"/>
      <c r="M16" s="196"/>
      <c r="N16" s="196"/>
      <c r="O16" s="196"/>
      <c r="P16" s="196"/>
      <c r="Q16" s="196"/>
      <c r="R16" s="196"/>
      <c r="S16" s="196"/>
      <c r="T16" s="196"/>
      <c r="U16" s="196"/>
      <c r="V16" s="196"/>
      <c r="W16" s="196"/>
      <c r="X16" s="196"/>
      <c r="Y16" s="196"/>
      <c r="Z16" s="196"/>
    </row>
    <row r="17" customFormat="false" ht="14.25" hidden="false" customHeight="true" outlineLevel="0" collapsed="false">
      <c r="A17" s="215" t="n">
        <v>15</v>
      </c>
      <c r="B17" s="216" t="s">
        <v>153</v>
      </c>
      <c r="C17" s="217"/>
      <c r="D17" s="218"/>
      <c r="E17" s="219"/>
      <c r="F17" s="219"/>
      <c r="G17" s="220"/>
      <c r="H17" s="221"/>
      <c r="I17" s="217"/>
      <c r="J17" s="222" t="n">
        <f aca="false">IF(A17="","",SUMIFS('Tooling Cost Detail'!H:H,'Tooling Cost Detail'!A:A,'Manufacturing ELEC '!A17))</f>
        <v>0</v>
      </c>
      <c r="K17" s="223" t="n">
        <f aca="false">IFERROR(ROUND(IFERROR(((E17*D17)+F17)*((G17)/3600),0),4),0)</f>
        <v>0</v>
      </c>
      <c r="L17" s="196"/>
      <c r="M17" s="196"/>
      <c r="N17" s="196"/>
      <c r="O17" s="196"/>
      <c r="P17" s="196"/>
      <c r="Q17" s="196"/>
      <c r="R17" s="196"/>
      <c r="S17" s="196"/>
      <c r="T17" s="196"/>
      <c r="U17" s="196"/>
      <c r="V17" s="196"/>
      <c r="W17" s="196"/>
      <c r="X17" s="196"/>
      <c r="Y17" s="196"/>
      <c r="Z17" s="196"/>
    </row>
    <row r="18" customFormat="false" ht="14.25" hidden="false" customHeight="true" outlineLevel="0" collapsed="false">
      <c r="A18" s="215" t="n">
        <v>16</v>
      </c>
      <c r="B18" s="216" t="s">
        <v>154</v>
      </c>
      <c r="C18" s="217"/>
      <c r="D18" s="218"/>
      <c r="E18" s="219"/>
      <c r="F18" s="219"/>
      <c r="G18" s="220"/>
      <c r="H18" s="221"/>
      <c r="I18" s="217"/>
      <c r="J18" s="222" t="n">
        <f aca="false">IF(A18="","",SUMIFS('Tooling Cost Detail'!H:H,'Tooling Cost Detail'!A:A,'Manufacturing ELEC '!A18))</f>
        <v>0</v>
      </c>
      <c r="K18" s="223" t="n">
        <f aca="false">IFERROR(ROUND(IFERROR(((E18*D18)+F18)*((G18)/3600),0),4),0)</f>
        <v>0</v>
      </c>
      <c r="L18" s="196"/>
      <c r="M18" s="196"/>
      <c r="N18" s="196"/>
      <c r="O18" s="196"/>
      <c r="P18" s="196"/>
      <c r="Q18" s="196"/>
      <c r="R18" s="196"/>
      <c r="S18" s="196"/>
      <c r="T18" s="196"/>
      <c r="U18" s="196"/>
      <c r="V18" s="196"/>
      <c r="W18" s="196"/>
      <c r="X18" s="196"/>
      <c r="Y18" s="196"/>
      <c r="Z18" s="196"/>
    </row>
    <row r="19" customFormat="false" ht="14.25" hidden="false" customHeight="true" outlineLevel="0" collapsed="false">
      <c r="A19" s="224" t="n">
        <v>17</v>
      </c>
      <c r="B19" s="225" t="s">
        <v>155</v>
      </c>
      <c r="C19" s="226"/>
      <c r="D19" s="227"/>
      <c r="E19" s="228"/>
      <c r="F19" s="228"/>
      <c r="G19" s="229"/>
      <c r="H19" s="230"/>
      <c r="I19" s="226"/>
      <c r="J19" s="231" t="n">
        <f aca="false">IF(A19="","",SUMIFS('Tooling Cost Detail'!H:H,'Tooling Cost Detail'!A:A,'Manufacturing ELEC '!A19))</f>
        <v>0</v>
      </c>
      <c r="K19" s="232" t="n">
        <f aca="false">IFERROR(ROUND(IFERROR(((E19*D19)+F19)*((G19)/3600),0),4),0)</f>
        <v>0</v>
      </c>
      <c r="L19" s="196"/>
      <c r="M19" s="196"/>
      <c r="N19" s="196"/>
      <c r="O19" s="196"/>
      <c r="P19" s="196"/>
      <c r="Q19" s="196"/>
      <c r="R19" s="196"/>
      <c r="S19" s="196"/>
      <c r="T19" s="196"/>
      <c r="U19" s="196"/>
      <c r="V19" s="196"/>
      <c r="W19" s="196"/>
      <c r="X19" s="196"/>
      <c r="Y19" s="196"/>
      <c r="Z19" s="196"/>
    </row>
    <row r="20" customFormat="false" ht="14.25" hidden="false" customHeight="true" outlineLevel="0" collapsed="false">
      <c r="A20" s="233" t="str">
        <f aca="false">IFERROR(IF(B20="","",A19+1),"Prior Routing")</f>
        <v/>
      </c>
      <c r="B20" s="234"/>
      <c r="C20" s="234"/>
      <c r="D20" s="235"/>
      <c r="E20" s="236"/>
      <c r="F20" s="236"/>
      <c r="G20" s="237"/>
      <c r="H20" s="238"/>
      <c r="I20" s="239"/>
      <c r="J20" s="240" t="n">
        <f aca="false">SUM(J3:J19)</f>
        <v>0</v>
      </c>
      <c r="K20" s="241" t="n">
        <f aca="false">SUM(K3:K19)</f>
        <v>0</v>
      </c>
      <c r="L20" s="196"/>
      <c r="M20" s="196"/>
      <c r="N20" s="196"/>
      <c r="O20" s="196"/>
      <c r="P20" s="196"/>
      <c r="Q20" s="196"/>
      <c r="R20" s="196"/>
      <c r="S20" s="196"/>
      <c r="T20" s="196"/>
      <c r="U20" s="196"/>
      <c r="V20" s="196"/>
      <c r="W20" s="196"/>
      <c r="X20" s="196"/>
      <c r="Y20" s="196"/>
      <c r="Z20" s="196"/>
    </row>
    <row r="21" customFormat="false" ht="14.25" hidden="false" customHeight="true" outlineLevel="0" collapsed="false">
      <c r="A21" s="233" t="str">
        <f aca="false">IFERROR(IF(B21="","",A20+1),"Prior Routing")</f>
        <v/>
      </c>
      <c r="B21" s="234"/>
      <c r="C21" s="234"/>
      <c r="D21" s="235"/>
      <c r="E21" s="236"/>
      <c r="F21" s="236"/>
      <c r="G21" s="237"/>
      <c r="H21" s="238"/>
      <c r="I21" s="239"/>
      <c r="J21" s="236" t="e">
        <f aca="false">IF(A21="","",SUMIFS('Tooling Cost Detail'!F:F,'tooling cost detail'!#ref!,'Manufacturing ELEC '!A21))</f>
        <v>#VALUE!</v>
      </c>
      <c r="K21" s="236" t="str">
        <f aca="false">IF(B21="","",IFERROR(ROUND(IFERROR(((E21*D21)+F21)*((#REF!)/3600),0),4),0))</f>
        <v/>
      </c>
      <c r="L21" s="196"/>
      <c r="M21" s="196"/>
      <c r="N21" s="196"/>
      <c r="O21" s="196"/>
      <c r="P21" s="196"/>
      <c r="Q21" s="196"/>
      <c r="R21" s="196"/>
      <c r="S21" s="196"/>
      <c r="T21" s="196"/>
      <c r="U21" s="196"/>
      <c r="V21" s="196"/>
      <c r="W21" s="196"/>
      <c r="X21" s="196"/>
      <c r="Y21" s="196"/>
      <c r="Z21" s="196"/>
    </row>
    <row r="22" customFormat="false" ht="14.25" hidden="false" customHeight="true" outlineLevel="0" collapsed="false">
      <c r="A22" s="233" t="str">
        <f aca="false">IFERROR(IF(B22="","",A21+1),"Prior Routing")</f>
        <v/>
      </c>
      <c r="B22" s="234"/>
      <c r="C22" s="234"/>
      <c r="D22" s="235"/>
      <c r="E22" s="236"/>
      <c r="F22" s="236"/>
      <c r="G22" s="237"/>
      <c r="H22" s="238"/>
      <c r="I22" s="239"/>
      <c r="J22" s="236" t="e">
        <f aca="false">IF(A22="","",SUMIFS('Tooling Cost Detail'!F:F,'tooling cost detail'!#ref!,'Manufacturing ELEC '!A22))</f>
        <v>#VALUE!</v>
      </c>
      <c r="K22" s="236" t="str">
        <f aca="false">IF(B22="","",IFERROR(ROUND(IFERROR(((E22*D22)+F22)*((#REF!)/3600),0),4),0))</f>
        <v/>
      </c>
      <c r="L22" s="196"/>
      <c r="M22" s="196"/>
      <c r="N22" s="196"/>
      <c r="O22" s="196"/>
      <c r="P22" s="196"/>
      <c r="Q22" s="196"/>
      <c r="R22" s="196"/>
      <c r="S22" s="196"/>
      <c r="T22" s="196"/>
      <c r="U22" s="196"/>
      <c r="V22" s="196"/>
      <c r="W22" s="196"/>
      <c r="X22" s="196"/>
      <c r="Y22" s="196"/>
      <c r="Z22" s="196"/>
    </row>
    <row r="23" customFormat="false" ht="14.25" hidden="false" customHeight="true" outlineLevel="0" collapsed="false">
      <c r="A23" s="233" t="str">
        <f aca="false">IFERROR(IF(B23="","",A22+1),"Prior Routing")</f>
        <v/>
      </c>
      <c r="B23" s="234"/>
      <c r="C23" s="234"/>
      <c r="D23" s="235"/>
      <c r="E23" s="236"/>
      <c r="F23" s="236"/>
      <c r="G23" s="237"/>
      <c r="H23" s="238"/>
      <c r="I23" s="239"/>
      <c r="J23" s="236" t="e">
        <f aca="false">IF(A23="","",SUMIFS('Tooling Cost Detail'!F:F,'tooling cost detail'!#ref!,'Manufacturing ELEC '!A23))</f>
        <v>#VALUE!</v>
      </c>
      <c r="K23" s="236" t="str">
        <f aca="false">IF(B23="","",IFERROR(ROUND(IFERROR(((E23*D23)+F23)*((#REF!)/3600),0),4),0))</f>
        <v/>
      </c>
      <c r="L23" s="196"/>
      <c r="M23" s="196"/>
      <c r="N23" s="196"/>
      <c r="O23" s="196"/>
      <c r="P23" s="196"/>
      <c r="Q23" s="196"/>
      <c r="R23" s="196"/>
      <c r="S23" s="196"/>
      <c r="T23" s="196"/>
      <c r="U23" s="196"/>
      <c r="V23" s="196"/>
      <c r="W23" s="196"/>
      <c r="X23" s="196"/>
      <c r="Y23" s="196"/>
      <c r="Z23" s="196"/>
    </row>
    <row r="24" customFormat="false" ht="14.25" hidden="false" customHeight="true" outlineLevel="0" collapsed="false">
      <c r="A24" s="233" t="str">
        <f aca="false">IFERROR(IF(B24="","",A23+1),"Prior Routing")</f>
        <v/>
      </c>
      <c r="B24" s="234"/>
      <c r="C24" s="234"/>
      <c r="D24" s="235"/>
      <c r="E24" s="236"/>
      <c r="F24" s="236"/>
      <c r="G24" s="237"/>
      <c r="H24" s="238"/>
      <c r="I24" s="239"/>
      <c r="J24" s="236" t="e">
        <f aca="false">IF(A24="","",SUMIFS('Tooling Cost Detail'!F:F,'tooling cost detail'!#ref!,'Manufacturing ELEC '!A24))</f>
        <v>#VALUE!</v>
      </c>
      <c r="K24" s="236" t="str">
        <f aca="false">IF(B24="","",IFERROR(ROUND(IFERROR(((E24*D24)+F24)*((#REF!)/3600),0),4),0))</f>
        <v/>
      </c>
      <c r="L24" s="196"/>
      <c r="M24" s="196"/>
      <c r="N24" s="196"/>
      <c r="O24" s="196"/>
      <c r="P24" s="196"/>
      <c r="Q24" s="196"/>
      <c r="R24" s="196"/>
      <c r="S24" s="196"/>
      <c r="T24" s="196"/>
      <c r="U24" s="196"/>
      <c r="V24" s="196"/>
      <c r="W24" s="196"/>
      <c r="X24" s="196"/>
      <c r="Y24" s="196"/>
      <c r="Z24" s="196"/>
    </row>
    <row r="25" customFormat="false" ht="14.25" hidden="false" customHeight="true" outlineLevel="0" collapsed="false">
      <c r="A25" s="233" t="str">
        <f aca="false">IFERROR(IF(B25="","",A24+1),"Prior Routing")</f>
        <v/>
      </c>
      <c r="B25" s="234"/>
      <c r="C25" s="234"/>
      <c r="D25" s="235"/>
      <c r="E25" s="236"/>
      <c r="F25" s="236"/>
      <c r="G25" s="237"/>
      <c r="H25" s="238"/>
      <c r="I25" s="239"/>
      <c r="J25" s="236" t="e">
        <f aca="false">IF(A25="","",SUMIFS('Tooling Cost Detail'!F:F,'tooling cost detail'!#ref!,'Manufacturing ELEC '!A25))</f>
        <v>#VALUE!</v>
      </c>
      <c r="K25" s="236" t="str">
        <f aca="false">IF(B25="","",IFERROR(ROUND(IFERROR(((E25*D25)+F25)*((#REF!)/3600),0),4),0))</f>
        <v/>
      </c>
      <c r="L25" s="196"/>
      <c r="M25" s="196"/>
      <c r="N25" s="196"/>
      <c r="O25" s="196"/>
      <c r="P25" s="196"/>
      <c r="Q25" s="196"/>
      <c r="R25" s="196"/>
      <c r="S25" s="196"/>
      <c r="T25" s="196"/>
      <c r="U25" s="196"/>
      <c r="V25" s="196"/>
      <c r="W25" s="196"/>
      <c r="X25" s="196"/>
      <c r="Y25" s="196"/>
      <c r="Z25" s="196"/>
    </row>
    <row r="26" customFormat="false" ht="14.25" hidden="false" customHeight="true" outlineLevel="0" collapsed="false">
      <c r="A26" s="233" t="str">
        <f aca="false">IFERROR(IF(B26="","",A25+1),"Prior Routing")</f>
        <v/>
      </c>
      <c r="B26" s="234"/>
      <c r="C26" s="234"/>
      <c r="D26" s="235"/>
      <c r="E26" s="236"/>
      <c r="F26" s="236"/>
      <c r="G26" s="237"/>
      <c r="H26" s="238"/>
      <c r="I26" s="239"/>
      <c r="J26" s="236" t="e">
        <f aca="false">IF(A26="","",SUMIFS('Tooling Cost Detail'!F:F,'tooling cost detail'!#ref!,'Manufacturing ELEC '!A26))</f>
        <v>#VALUE!</v>
      </c>
      <c r="K26" s="236" t="str">
        <f aca="false">IF(B26="","",IFERROR(ROUND(IFERROR(((E26*D26)+F26)*((#REF!)/3600),0),4),0))</f>
        <v/>
      </c>
      <c r="L26" s="196"/>
      <c r="M26" s="196"/>
      <c r="N26" s="196"/>
      <c r="O26" s="196"/>
      <c r="P26" s="196"/>
      <c r="Q26" s="196"/>
      <c r="R26" s="196"/>
      <c r="S26" s="196"/>
      <c r="T26" s="196"/>
      <c r="U26" s="196"/>
      <c r="V26" s="196"/>
      <c r="W26" s="196"/>
      <c r="X26" s="196"/>
      <c r="Y26" s="196"/>
      <c r="Z26" s="196"/>
    </row>
    <row r="27" customFormat="false" ht="14.25" hidden="false" customHeight="true" outlineLevel="0" collapsed="false">
      <c r="A27" s="233" t="str">
        <f aca="false">IFERROR(IF(B27="","",A26+1),"Prior Routing")</f>
        <v/>
      </c>
      <c r="B27" s="234"/>
      <c r="C27" s="234"/>
      <c r="D27" s="235"/>
      <c r="E27" s="236"/>
      <c r="F27" s="236"/>
      <c r="G27" s="237"/>
      <c r="H27" s="238"/>
      <c r="I27" s="239"/>
      <c r="J27" s="236" t="e">
        <f aca="false">IF(A27="","",SUMIFS('Tooling Cost Detail'!F:F,'tooling cost detail'!#ref!,'Manufacturing ELEC '!A27))</f>
        <v>#VALUE!</v>
      </c>
      <c r="K27" s="236" t="str">
        <f aca="false">IF(B27="","",IFERROR(ROUND(IFERROR(((E27*D27)+F27)*((#REF!)/3600),0),4),0))</f>
        <v/>
      </c>
      <c r="L27" s="196"/>
      <c r="M27" s="196"/>
      <c r="N27" s="196"/>
      <c r="O27" s="196"/>
      <c r="P27" s="196"/>
      <c r="Q27" s="196"/>
      <c r="R27" s="196"/>
      <c r="S27" s="196"/>
      <c r="T27" s="196"/>
      <c r="U27" s="196"/>
      <c r="V27" s="196"/>
      <c r="W27" s="196"/>
      <c r="X27" s="196"/>
      <c r="Y27" s="196"/>
      <c r="Z27" s="196"/>
    </row>
    <row r="28" customFormat="false" ht="14.25" hidden="false" customHeight="true" outlineLevel="0" collapsed="false">
      <c r="A28" s="233" t="str">
        <f aca="false">IFERROR(IF(B28="","",A27+1),"Prior Routing")</f>
        <v/>
      </c>
      <c r="B28" s="234"/>
      <c r="C28" s="234"/>
      <c r="D28" s="235"/>
      <c r="E28" s="236"/>
      <c r="F28" s="236"/>
      <c r="G28" s="237"/>
      <c r="H28" s="238"/>
      <c r="I28" s="239"/>
      <c r="J28" s="236" t="e">
        <f aca="false">IF(A28="","",SUMIFS('Tooling Cost Detail'!F:F,'tooling cost detail'!#ref!,'Manufacturing ELEC '!A28))</f>
        <v>#VALUE!</v>
      </c>
      <c r="K28" s="236" t="str">
        <f aca="false">IF(B28="","",IFERROR(ROUND(IFERROR(((E28*D28)+F28)*((#REF!)/3600),0),4),0))</f>
        <v/>
      </c>
      <c r="L28" s="196"/>
      <c r="M28" s="196"/>
      <c r="N28" s="196"/>
      <c r="O28" s="196"/>
      <c r="P28" s="196"/>
      <c r="Q28" s="196"/>
      <c r="R28" s="196"/>
      <c r="S28" s="196"/>
      <c r="T28" s="196"/>
      <c r="U28" s="196"/>
      <c r="V28" s="196"/>
      <c r="W28" s="196"/>
      <c r="X28" s="196"/>
      <c r="Y28" s="196"/>
      <c r="Z28" s="196"/>
    </row>
    <row r="29" customFormat="false" ht="14.25" hidden="false" customHeight="true" outlineLevel="0" collapsed="false">
      <c r="A29" s="233" t="str">
        <f aca="false">IFERROR(IF(B29="","",A28+1),"Prior Routing")</f>
        <v/>
      </c>
      <c r="B29" s="234"/>
      <c r="C29" s="234"/>
      <c r="D29" s="235"/>
      <c r="E29" s="236"/>
      <c r="F29" s="236"/>
      <c r="G29" s="237"/>
      <c r="H29" s="238"/>
      <c r="I29" s="239"/>
      <c r="J29" s="236" t="e">
        <f aca="false">IF(A29="","",SUMIFS('Tooling Cost Detail'!F:F,'tooling cost detail'!#ref!,'Manufacturing ELEC '!A29))</f>
        <v>#VALUE!</v>
      </c>
      <c r="K29" s="236" t="str">
        <f aca="false">IF(B29="","",IFERROR(ROUND(IFERROR(((E29*D29)+F29)*((#REF!)/3600),0),4),0))</f>
        <v/>
      </c>
      <c r="L29" s="196"/>
      <c r="M29" s="196"/>
      <c r="N29" s="196"/>
      <c r="O29" s="196"/>
      <c r="P29" s="196"/>
      <c r="Q29" s="196"/>
      <c r="R29" s="196"/>
      <c r="S29" s="196"/>
      <c r="T29" s="196"/>
      <c r="U29" s="196"/>
      <c r="V29" s="196"/>
      <c r="W29" s="196"/>
      <c r="X29" s="196"/>
      <c r="Y29" s="196"/>
      <c r="Z29" s="196"/>
    </row>
    <row r="30" customFormat="false" ht="14.25" hidden="false" customHeight="true" outlineLevel="0" collapsed="false">
      <c r="A30" s="233" t="str">
        <f aca="false">IFERROR(IF(B30="","",A29+1),"Prior Routing")</f>
        <v/>
      </c>
      <c r="B30" s="234"/>
      <c r="C30" s="234"/>
      <c r="D30" s="235"/>
      <c r="E30" s="236"/>
      <c r="F30" s="236"/>
      <c r="G30" s="237"/>
      <c r="H30" s="238"/>
      <c r="I30" s="239"/>
      <c r="J30" s="236" t="e">
        <f aca="false">IF(A30="","",SUMIFS('Tooling Cost Detail'!F:F,'tooling cost detail'!#ref!,'Manufacturing ELEC '!A30))</f>
        <v>#VALUE!</v>
      </c>
      <c r="K30" s="236" t="str">
        <f aca="false">IF(B30="","",IFERROR(ROUND(IFERROR(((E30*D30)+F30)*((#REF!)/3600),0),4),0))</f>
        <v/>
      </c>
      <c r="L30" s="196"/>
      <c r="M30" s="196"/>
      <c r="N30" s="196"/>
      <c r="O30" s="196"/>
      <c r="P30" s="196"/>
      <c r="Q30" s="196"/>
      <c r="R30" s="196"/>
      <c r="S30" s="196"/>
      <c r="T30" s="196"/>
      <c r="U30" s="196"/>
      <c r="V30" s="196"/>
      <c r="W30" s="196"/>
      <c r="X30" s="196"/>
      <c r="Y30" s="196"/>
      <c r="Z30" s="196"/>
    </row>
    <row r="31" customFormat="false" ht="14.25" hidden="false" customHeight="true" outlineLevel="0" collapsed="false">
      <c r="A31" s="233" t="str">
        <f aca="false">IFERROR(IF(B31="","",A30+1),"Prior Routing")</f>
        <v/>
      </c>
      <c r="B31" s="234"/>
      <c r="C31" s="234"/>
      <c r="D31" s="235"/>
      <c r="E31" s="236"/>
      <c r="F31" s="236"/>
      <c r="G31" s="237"/>
      <c r="H31" s="238"/>
      <c r="I31" s="239"/>
      <c r="J31" s="236" t="e">
        <f aca="false">IF(A31="","",SUMIFS('Tooling Cost Detail'!F:F,'tooling cost detail'!#ref!,'Manufacturing ELEC '!A31))</f>
        <v>#VALUE!</v>
      </c>
      <c r="K31" s="236" t="str">
        <f aca="false">IF(B31="","",IFERROR(ROUND(IFERROR(((E31*D31)+F31)*((#REF!)/3600),0),4),0))</f>
        <v/>
      </c>
      <c r="L31" s="196"/>
      <c r="M31" s="196"/>
      <c r="N31" s="196"/>
      <c r="O31" s="196"/>
      <c r="P31" s="196"/>
      <c r="Q31" s="196"/>
      <c r="R31" s="196"/>
      <c r="S31" s="196"/>
      <c r="T31" s="196"/>
      <c r="U31" s="196"/>
      <c r="V31" s="196"/>
      <c r="W31" s="196"/>
      <c r="X31" s="196"/>
      <c r="Y31" s="196"/>
      <c r="Z31" s="196"/>
    </row>
    <row r="32" customFormat="false" ht="14.25" hidden="false" customHeight="true" outlineLevel="0" collapsed="false">
      <c r="A32" s="233" t="str">
        <f aca="false">IFERROR(IF(B32="","",A31+1),"Prior Routing")</f>
        <v/>
      </c>
      <c r="B32" s="234"/>
      <c r="C32" s="234"/>
      <c r="D32" s="235"/>
      <c r="E32" s="236"/>
      <c r="F32" s="236"/>
      <c r="G32" s="237"/>
      <c r="H32" s="238"/>
      <c r="I32" s="239"/>
      <c r="J32" s="236" t="e">
        <f aca="false">IF(A32="","",SUMIFS('Tooling Cost Detail'!F:F,'tooling cost detail'!#ref!,'Manufacturing ELEC '!A32))</f>
        <v>#VALUE!</v>
      </c>
      <c r="K32" s="236" t="str">
        <f aca="false">IF(B32="","",IFERROR(ROUND(IFERROR(((E32*D32)+F32)*((#REF!)/3600),0),4),0))</f>
        <v/>
      </c>
      <c r="L32" s="196"/>
      <c r="M32" s="196"/>
      <c r="N32" s="196"/>
      <c r="O32" s="196"/>
      <c r="P32" s="196"/>
      <c r="Q32" s="196"/>
      <c r="R32" s="196"/>
      <c r="S32" s="196"/>
      <c r="T32" s="196"/>
      <c r="U32" s="196"/>
      <c r="V32" s="196"/>
      <c r="W32" s="196"/>
      <c r="X32" s="196"/>
      <c r="Y32" s="196"/>
      <c r="Z32" s="196"/>
    </row>
    <row r="33" customFormat="false" ht="14.25" hidden="false" customHeight="true" outlineLevel="0" collapsed="false">
      <c r="A33" s="233" t="str">
        <f aca="false">IFERROR(IF(B33="","",A32+1),"Prior Routing")</f>
        <v/>
      </c>
      <c r="B33" s="234"/>
      <c r="C33" s="234"/>
      <c r="D33" s="235"/>
      <c r="E33" s="236"/>
      <c r="F33" s="236"/>
      <c r="G33" s="237"/>
      <c r="H33" s="238"/>
      <c r="I33" s="239"/>
      <c r="J33" s="236" t="e">
        <f aca="false">IF(A33="","",SUMIFS('Tooling Cost Detail'!F:F,'tooling cost detail'!#ref!,'Manufacturing ELEC '!A33))</f>
        <v>#VALUE!</v>
      </c>
      <c r="K33" s="236" t="str">
        <f aca="false">IF(B33="","",IFERROR(ROUND(IFERROR(((E33*D33)+F33)*((#REF!)/3600),0),4),0))</f>
        <v/>
      </c>
      <c r="L33" s="196"/>
      <c r="M33" s="196"/>
      <c r="N33" s="196"/>
      <c r="O33" s="196"/>
      <c r="P33" s="196"/>
      <c r="Q33" s="196"/>
      <c r="R33" s="196"/>
      <c r="S33" s="196"/>
      <c r="T33" s="196"/>
      <c r="U33" s="196"/>
      <c r="V33" s="196"/>
      <c r="W33" s="196"/>
      <c r="X33" s="196"/>
      <c r="Y33" s="196"/>
      <c r="Z33" s="196"/>
    </row>
    <row r="34" customFormat="false" ht="14.25" hidden="false" customHeight="true" outlineLevel="0" collapsed="false">
      <c r="A34" s="233" t="str">
        <f aca="false">IFERROR(IF(B34="","",A33+1),"Prior Routing")</f>
        <v/>
      </c>
      <c r="B34" s="234"/>
      <c r="C34" s="234"/>
      <c r="D34" s="235"/>
      <c r="E34" s="236"/>
      <c r="F34" s="236"/>
      <c r="G34" s="237"/>
      <c r="H34" s="238"/>
      <c r="I34" s="239"/>
      <c r="J34" s="236" t="e">
        <f aca="false">IF(A34="","",SUMIFS('Tooling Cost Detail'!F:F,'tooling cost detail'!#ref!,'Manufacturing ELEC '!A34))</f>
        <v>#VALUE!</v>
      </c>
      <c r="K34" s="236" t="str">
        <f aca="false">IF(B34="","",IFERROR(ROUND(IFERROR(((E34*D34)+F34)*((#REF!)/3600),0),4),0))</f>
        <v/>
      </c>
      <c r="L34" s="196"/>
      <c r="M34" s="196"/>
      <c r="N34" s="196"/>
      <c r="O34" s="196"/>
      <c r="P34" s="196"/>
      <c r="Q34" s="196"/>
      <c r="R34" s="196"/>
      <c r="S34" s="196"/>
      <c r="T34" s="196"/>
      <c r="U34" s="196"/>
      <c r="V34" s="196"/>
      <c r="W34" s="196"/>
      <c r="X34" s="196"/>
      <c r="Y34" s="196"/>
      <c r="Z34" s="196"/>
    </row>
    <row r="35" customFormat="false" ht="14.25" hidden="false" customHeight="true" outlineLevel="0" collapsed="false">
      <c r="A35" s="233" t="str">
        <f aca="false">IFERROR(IF(B35="","",A34+1),"Prior Routing")</f>
        <v/>
      </c>
      <c r="B35" s="234"/>
      <c r="C35" s="234"/>
      <c r="D35" s="235"/>
      <c r="E35" s="236"/>
      <c r="F35" s="236"/>
      <c r="G35" s="237"/>
      <c r="H35" s="238"/>
      <c r="I35" s="239"/>
      <c r="J35" s="236" t="e">
        <f aca="false">IF(A35="","",SUMIFS('Tooling Cost Detail'!F:F,'tooling cost detail'!#ref!,'Manufacturing ELEC '!A35))</f>
        <v>#VALUE!</v>
      </c>
      <c r="K35" s="236" t="str">
        <f aca="false">IF(B35="","",IFERROR(ROUND(IFERROR(((E35*D35)+F35)*((#REF!)/3600),0),4),0))</f>
        <v/>
      </c>
      <c r="L35" s="196"/>
      <c r="M35" s="196"/>
      <c r="N35" s="196"/>
      <c r="O35" s="196"/>
      <c r="P35" s="196"/>
      <c r="Q35" s="196"/>
      <c r="R35" s="196"/>
      <c r="S35" s="196"/>
      <c r="T35" s="196"/>
      <c r="U35" s="196"/>
      <c r="V35" s="196"/>
      <c r="W35" s="196"/>
      <c r="X35" s="196"/>
      <c r="Y35" s="196"/>
      <c r="Z35" s="196"/>
    </row>
    <row r="36" customFormat="false" ht="14.25" hidden="false" customHeight="true" outlineLevel="0" collapsed="false">
      <c r="A36" s="233" t="str">
        <f aca="false">IFERROR(IF(B36="","",A35+1),"Prior Routing")</f>
        <v/>
      </c>
      <c r="B36" s="234"/>
      <c r="C36" s="234"/>
      <c r="D36" s="235"/>
      <c r="E36" s="236"/>
      <c r="F36" s="236"/>
      <c r="G36" s="237"/>
      <c r="H36" s="238"/>
      <c r="I36" s="239"/>
      <c r="J36" s="236" t="e">
        <f aca="false">IF(A36="","",SUMIFS('Tooling Cost Detail'!F:F,'tooling cost detail'!#ref!,'Manufacturing ELEC '!A36))</f>
        <v>#VALUE!</v>
      </c>
      <c r="K36" s="236" t="str">
        <f aca="false">IF(B36="","",IFERROR(ROUND(IFERROR(((E36*D36)+F36)*((#REF!)/3600),0),4),0))</f>
        <v/>
      </c>
      <c r="L36" s="196"/>
      <c r="M36" s="196"/>
      <c r="N36" s="196"/>
      <c r="O36" s="196"/>
      <c r="P36" s="196"/>
      <c r="Q36" s="196"/>
      <c r="R36" s="196"/>
      <c r="S36" s="196"/>
      <c r="T36" s="196"/>
      <c r="U36" s="196"/>
      <c r="V36" s="196"/>
      <c r="W36" s="196"/>
      <c r="X36" s="196"/>
      <c r="Y36" s="196"/>
      <c r="Z36" s="196"/>
    </row>
    <row r="37" customFormat="false" ht="14.25" hidden="false" customHeight="true" outlineLevel="0" collapsed="false">
      <c r="A37" s="233" t="str">
        <f aca="false">IFERROR(IF(B37="","",A36+1),"Prior Routing")</f>
        <v/>
      </c>
      <c r="B37" s="234"/>
      <c r="C37" s="234"/>
      <c r="D37" s="235"/>
      <c r="E37" s="236"/>
      <c r="F37" s="236"/>
      <c r="G37" s="237"/>
      <c r="H37" s="238"/>
      <c r="I37" s="239"/>
      <c r="J37" s="236" t="e">
        <f aca="false">IF(A37="","",SUMIFS('Tooling Cost Detail'!F:F,'tooling cost detail'!#ref!,'Manufacturing ELEC '!A37))</f>
        <v>#VALUE!</v>
      </c>
      <c r="K37" s="236" t="str">
        <f aca="false">IF(B37="","",IFERROR(ROUND(IFERROR(((E37*D37)+F37)*((#REF!)/3600),0),4),0))</f>
        <v/>
      </c>
      <c r="L37" s="196"/>
      <c r="M37" s="196"/>
      <c r="N37" s="196"/>
      <c r="O37" s="196"/>
      <c r="P37" s="196"/>
      <c r="Q37" s="196"/>
      <c r="R37" s="196"/>
      <c r="S37" s="196"/>
      <c r="T37" s="196"/>
      <c r="U37" s="196"/>
      <c r="V37" s="196"/>
      <c r="W37" s="196"/>
      <c r="X37" s="196"/>
      <c r="Y37" s="196"/>
      <c r="Z37" s="196"/>
    </row>
    <row r="38" customFormat="false" ht="14.25" hidden="false" customHeight="true" outlineLevel="0" collapsed="false">
      <c r="A38" s="233" t="str">
        <f aca="false">IFERROR(IF(B38="","",A37+1),"Prior Routing")</f>
        <v/>
      </c>
      <c r="B38" s="234"/>
      <c r="C38" s="234"/>
      <c r="D38" s="235"/>
      <c r="E38" s="236"/>
      <c r="F38" s="236"/>
      <c r="G38" s="237"/>
      <c r="H38" s="238"/>
      <c r="I38" s="239"/>
      <c r="J38" s="236" t="e">
        <f aca="false">IF(A38="","",SUMIFS('Tooling Cost Detail'!F:F,'tooling cost detail'!#ref!,'Manufacturing ELEC '!A38))</f>
        <v>#VALUE!</v>
      </c>
      <c r="K38" s="236" t="str">
        <f aca="false">IF(B38="","",IFERROR(ROUND(IFERROR(((E38*D38)+F38)*((#REF!)/3600),0),4),0))</f>
        <v/>
      </c>
      <c r="L38" s="196"/>
      <c r="M38" s="196"/>
      <c r="N38" s="196"/>
      <c r="O38" s="196"/>
      <c r="P38" s="196"/>
      <c r="Q38" s="196"/>
      <c r="R38" s="196"/>
      <c r="S38" s="196"/>
      <c r="T38" s="196"/>
      <c r="U38" s="196"/>
      <c r="V38" s="196"/>
      <c r="W38" s="196"/>
      <c r="X38" s="196"/>
      <c r="Y38" s="196"/>
      <c r="Z38" s="196"/>
    </row>
    <row r="39" customFormat="false" ht="14.25" hidden="false" customHeight="true" outlineLevel="0" collapsed="false">
      <c r="A39" s="233" t="str">
        <f aca="false">IFERROR(IF(B39="","",A38+1),"Prior Routing")</f>
        <v/>
      </c>
      <c r="B39" s="234"/>
      <c r="C39" s="234"/>
      <c r="D39" s="235"/>
      <c r="E39" s="236"/>
      <c r="F39" s="236"/>
      <c r="G39" s="237"/>
      <c r="H39" s="238"/>
      <c r="I39" s="239"/>
      <c r="J39" s="236" t="e">
        <f aca="false">IF(A39="","",SUMIFS('Tooling Cost Detail'!F:F,'tooling cost detail'!#ref!,'Manufacturing ELEC '!A39))</f>
        <v>#VALUE!</v>
      </c>
      <c r="K39" s="236" t="str">
        <f aca="false">IF(B39="","",IFERROR(ROUND(IFERROR(((E39*D39)+F39)*((#REF!)/3600),0),4),0))</f>
        <v/>
      </c>
      <c r="L39" s="196"/>
      <c r="M39" s="196"/>
      <c r="N39" s="196"/>
      <c r="O39" s="196"/>
      <c r="P39" s="196"/>
      <c r="Q39" s="196"/>
      <c r="R39" s="196"/>
      <c r="S39" s="196"/>
      <c r="T39" s="196"/>
      <c r="U39" s="196"/>
      <c r="V39" s="196"/>
      <c r="W39" s="196"/>
      <c r="X39" s="196"/>
      <c r="Y39" s="196"/>
      <c r="Z39" s="196"/>
    </row>
    <row r="40" customFormat="false" ht="14.25" hidden="false" customHeight="true" outlineLevel="0" collapsed="false">
      <c r="A40" s="233" t="str">
        <f aca="false">IFERROR(IF(B40="","",A39+1),"Prior Routing")</f>
        <v/>
      </c>
      <c r="B40" s="234"/>
      <c r="C40" s="234"/>
      <c r="D40" s="235"/>
      <c r="E40" s="236"/>
      <c r="F40" s="236"/>
      <c r="G40" s="237"/>
      <c r="H40" s="238"/>
      <c r="I40" s="239"/>
      <c r="J40" s="236" t="e">
        <f aca="false">IF(A40="","",SUMIFS('Tooling Cost Detail'!F:F,'tooling cost detail'!#ref!,'Manufacturing ELEC '!A40))</f>
        <v>#VALUE!</v>
      </c>
      <c r="K40" s="236" t="str">
        <f aca="false">IF(B40="","",IFERROR(ROUND(IFERROR(((E40*D40)+F40)*((#REF!)/3600),0),4),0))</f>
        <v/>
      </c>
      <c r="L40" s="196"/>
      <c r="M40" s="196"/>
      <c r="N40" s="196"/>
      <c r="O40" s="196"/>
      <c r="P40" s="196"/>
      <c r="Q40" s="196"/>
      <c r="R40" s="196"/>
      <c r="S40" s="196"/>
      <c r="T40" s="196"/>
      <c r="U40" s="196"/>
      <c r="V40" s="196"/>
      <c r="W40" s="196"/>
      <c r="X40" s="196"/>
      <c r="Y40" s="196"/>
      <c r="Z40" s="196"/>
    </row>
    <row r="41" customFormat="false" ht="14.25" hidden="false" customHeight="true" outlineLevel="0" collapsed="false">
      <c r="A41" s="233" t="str">
        <f aca="false">IFERROR(IF(B41="","",A40+1),"Prior Routing")</f>
        <v/>
      </c>
      <c r="B41" s="234"/>
      <c r="C41" s="234"/>
      <c r="D41" s="235"/>
      <c r="E41" s="236"/>
      <c r="F41" s="236"/>
      <c r="G41" s="237"/>
      <c r="H41" s="238"/>
      <c r="I41" s="239"/>
      <c r="J41" s="236" t="e">
        <f aca="false">IF(A41="","",SUMIFS('Tooling Cost Detail'!F:F,'tooling cost detail'!#ref!,'Manufacturing ELEC '!A41))</f>
        <v>#VALUE!</v>
      </c>
      <c r="K41" s="236" t="str">
        <f aca="false">IF(B41="","",IFERROR(ROUND(IFERROR(((E41*D41)+F41)*((#REF!)/3600),0),4),0))</f>
        <v/>
      </c>
      <c r="L41" s="196"/>
      <c r="M41" s="196"/>
      <c r="N41" s="196"/>
      <c r="O41" s="196"/>
      <c r="P41" s="196"/>
      <c r="Q41" s="196"/>
      <c r="R41" s="196"/>
      <c r="S41" s="196"/>
      <c r="T41" s="196"/>
      <c r="U41" s="196"/>
      <c r="V41" s="196"/>
      <c r="W41" s="196"/>
      <c r="X41" s="196"/>
      <c r="Y41" s="196"/>
      <c r="Z41" s="196"/>
    </row>
    <row r="42" customFormat="false" ht="14.25" hidden="false" customHeight="true" outlineLevel="0" collapsed="false">
      <c r="A42" s="233" t="str">
        <f aca="false">IFERROR(IF(B42="","",A41+1),"Prior Routing")</f>
        <v/>
      </c>
      <c r="B42" s="234"/>
      <c r="C42" s="234"/>
      <c r="D42" s="235"/>
      <c r="E42" s="236"/>
      <c r="F42" s="236"/>
      <c r="G42" s="237"/>
      <c r="H42" s="238"/>
      <c r="I42" s="239"/>
      <c r="J42" s="236" t="e">
        <f aca="false">IF(A42="","",SUMIFS('Tooling Cost Detail'!F:F,'tooling cost detail'!#ref!,'Manufacturing ELEC '!A42))</f>
        <v>#VALUE!</v>
      </c>
      <c r="K42" s="236" t="str">
        <f aca="false">IF(B42="","",IFERROR(ROUND(IFERROR(((E42*D42)+F42)*((#REF!)/3600),0),4),0))</f>
        <v/>
      </c>
      <c r="L42" s="196"/>
      <c r="M42" s="196"/>
      <c r="N42" s="196"/>
      <c r="O42" s="196"/>
      <c r="P42" s="196"/>
      <c r="Q42" s="196"/>
      <c r="R42" s="196"/>
      <c r="S42" s="196"/>
      <c r="T42" s="196"/>
      <c r="U42" s="196"/>
      <c r="V42" s="196"/>
      <c r="W42" s="196"/>
      <c r="X42" s="196"/>
      <c r="Y42" s="196"/>
      <c r="Z42" s="196"/>
    </row>
    <row r="43" customFormat="false" ht="14.25" hidden="false" customHeight="true" outlineLevel="0" collapsed="false">
      <c r="A43" s="233" t="str">
        <f aca="false">IFERROR(IF(B43="","",A42+1),"Prior Routing")</f>
        <v/>
      </c>
      <c r="B43" s="234"/>
      <c r="C43" s="234"/>
      <c r="D43" s="235"/>
      <c r="E43" s="236"/>
      <c r="F43" s="236"/>
      <c r="G43" s="237"/>
      <c r="H43" s="238"/>
      <c r="I43" s="239"/>
      <c r="J43" s="236" t="e">
        <f aca="false">IF(A43="","",SUMIFS('Tooling Cost Detail'!F:F,'tooling cost detail'!#ref!,'Manufacturing ELEC '!A43))</f>
        <v>#VALUE!</v>
      </c>
      <c r="K43" s="236" t="str">
        <f aca="false">IF(B43="","",IFERROR(ROUND(IFERROR(((E43*D43)+F43)*((#REF!)/3600),0),4),0))</f>
        <v/>
      </c>
      <c r="L43" s="196"/>
      <c r="M43" s="196"/>
      <c r="N43" s="196"/>
      <c r="O43" s="196"/>
      <c r="P43" s="196"/>
      <c r="Q43" s="196"/>
      <c r="R43" s="196"/>
      <c r="S43" s="196"/>
      <c r="T43" s="196"/>
      <c r="U43" s="196"/>
      <c r="V43" s="196"/>
      <c r="W43" s="196"/>
      <c r="X43" s="196"/>
      <c r="Y43" s="196"/>
      <c r="Z43" s="196"/>
    </row>
    <row r="44" customFormat="false" ht="14.25" hidden="false" customHeight="true" outlineLevel="0" collapsed="false">
      <c r="A44" s="233" t="str">
        <f aca="false">IFERROR(IF(B44="","",A43+1),"Prior Routing")</f>
        <v/>
      </c>
      <c r="B44" s="234"/>
      <c r="C44" s="234"/>
      <c r="D44" s="235"/>
      <c r="E44" s="236"/>
      <c r="F44" s="236"/>
      <c r="G44" s="237"/>
      <c r="H44" s="238"/>
      <c r="I44" s="239"/>
      <c r="J44" s="236" t="e">
        <f aca="false">IF(A44="","",SUMIFS('Tooling Cost Detail'!F:F,'tooling cost detail'!#ref!,'Manufacturing ELEC '!A44))</f>
        <v>#VALUE!</v>
      </c>
      <c r="K44" s="236" t="str">
        <f aca="false">IF(B44="","",IFERROR(ROUND(IFERROR(((E44*D44)+F44)*((#REF!)/3600),0),4),0))</f>
        <v/>
      </c>
      <c r="L44" s="196"/>
      <c r="M44" s="196"/>
      <c r="N44" s="196"/>
      <c r="O44" s="196"/>
      <c r="P44" s="196"/>
      <c r="Q44" s="196"/>
      <c r="R44" s="196"/>
      <c r="S44" s="196"/>
      <c r="T44" s="196"/>
      <c r="U44" s="196"/>
      <c r="V44" s="196"/>
      <c r="W44" s="196"/>
      <c r="X44" s="196"/>
      <c r="Y44" s="196"/>
      <c r="Z44" s="196"/>
    </row>
    <row r="45" customFormat="false" ht="14.25" hidden="false" customHeight="true" outlineLevel="0" collapsed="false">
      <c r="A45" s="233" t="str">
        <f aca="false">IFERROR(IF(B45="","",A44+1),"Prior Routing")</f>
        <v/>
      </c>
      <c r="B45" s="234"/>
      <c r="C45" s="234"/>
      <c r="D45" s="235"/>
      <c r="E45" s="236"/>
      <c r="F45" s="236"/>
      <c r="G45" s="237"/>
      <c r="H45" s="238"/>
      <c r="I45" s="239"/>
      <c r="J45" s="236" t="e">
        <f aca="false">IF(A45="","",SUMIFS('Tooling Cost Detail'!F:F,'tooling cost detail'!#ref!,'Manufacturing ELEC '!A45))</f>
        <v>#VALUE!</v>
      </c>
      <c r="K45" s="236" t="str">
        <f aca="false">IF(B45="","",IFERROR(ROUND(IFERROR(((E45*D45)+F45)*((#REF!)/3600),0),4),0))</f>
        <v/>
      </c>
      <c r="L45" s="196"/>
      <c r="M45" s="196"/>
      <c r="N45" s="196"/>
      <c r="O45" s="196"/>
      <c r="P45" s="196"/>
      <c r="Q45" s="196"/>
      <c r="R45" s="196"/>
      <c r="S45" s="196"/>
      <c r="T45" s="196"/>
      <c r="U45" s="196"/>
      <c r="V45" s="196"/>
      <c r="W45" s="196"/>
      <c r="X45" s="196"/>
      <c r="Y45" s="196"/>
      <c r="Z45" s="196"/>
    </row>
    <row r="46" customFormat="false" ht="14.25" hidden="false" customHeight="true" outlineLevel="0" collapsed="false">
      <c r="A46" s="233" t="str">
        <f aca="false">IFERROR(IF(B46="","",A45+1),"Prior Routing")</f>
        <v/>
      </c>
      <c r="B46" s="234"/>
      <c r="C46" s="234"/>
      <c r="D46" s="235"/>
      <c r="E46" s="236"/>
      <c r="F46" s="236"/>
      <c r="G46" s="237"/>
      <c r="H46" s="238"/>
      <c r="I46" s="239"/>
      <c r="J46" s="236" t="e">
        <f aca="false">IF(A46="","",SUMIFS('Tooling Cost Detail'!F:F,'tooling cost detail'!#ref!,'Manufacturing ELEC '!A46))</f>
        <v>#VALUE!</v>
      </c>
      <c r="K46" s="236" t="str">
        <f aca="false">IF(B46="","",IFERROR(ROUND(IFERROR(((E46*D46)+F46)*((#REF!)/3600),0),4),0))</f>
        <v/>
      </c>
      <c r="L46" s="196"/>
      <c r="M46" s="196"/>
      <c r="N46" s="196"/>
      <c r="O46" s="196"/>
      <c r="P46" s="196"/>
      <c r="Q46" s="196"/>
      <c r="R46" s="196"/>
      <c r="S46" s="196"/>
      <c r="T46" s="196"/>
      <c r="U46" s="196"/>
      <c r="V46" s="196"/>
      <c r="W46" s="196"/>
      <c r="X46" s="196"/>
      <c r="Y46" s="196"/>
      <c r="Z46" s="196"/>
    </row>
    <row r="47" customFormat="false" ht="14.25" hidden="false" customHeight="true" outlineLevel="0" collapsed="false">
      <c r="A47" s="233" t="str">
        <f aca="false">IFERROR(IF(B47="","",A46+1),"Prior Routing")</f>
        <v/>
      </c>
      <c r="B47" s="234"/>
      <c r="C47" s="234"/>
      <c r="D47" s="235"/>
      <c r="E47" s="236"/>
      <c r="F47" s="236"/>
      <c r="G47" s="237"/>
      <c r="H47" s="238"/>
      <c r="I47" s="239"/>
      <c r="J47" s="236" t="e">
        <f aca="false">IF(A47="","",SUMIFS('Tooling Cost Detail'!F:F,'tooling cost detail'!#ref!,'Manufacturing ELEC '!A47))</f>
        <v>#VALUE!</v>
      </c>
      <c r="K47" s="236" t="str">
        <f aca="false">IF(B47="","",IFERROR(ROUND(IFERROR(((E47*D47)+F47)*((#REF!)/3600),0),4),0))</f>
        <v/>
      </c>
      <c r="L47" s="196"/>
      <c r="M47" s="196"/>
      <c r="N47" s="196"/>
      <c r="O47" s="196"/>
      <c r="P47" s="196"/>
      <c r="Q47" s="196"/>
      <c r="R47" s="196"/>
      <c r="S47" s="196"/>
      <c r="T47" s="196"/>
      <c r="U47" s="196"/>
      <c r="V47" s="196"/>
      <c r="W47" s="196"/>
      <c r="X47" s="196"/>
      <c r="Y47" s="196"/>
      <c r="Z47" s="196"/>
    </row>
    <row r="48" customFormat="false" ht="14.25" hidden="false" customHeight="true" outlineLevel="0" collapsed="false">
      <c r="A48" s="233" t="str">
        <f aca="false">IFERROR(IF(B48="","",A47+1),"Prior Routing")</f>
        <v/>
      </c>
      <c r="B48" s="234"/>
      <c r="C48" s="234"/>
      <c r="D48" s="235"/>
      <c r="E48" s="236"/>
      <c r="F48" s="236"/>
      <c r="G48" s="237"/>
      <c r="H48" s="238"/>
      <c r="I48" s="239"/>
      <c r="J48" s="236" t="e">
        <f aca="false">IF(A48="","",SUMIFS('Tooling Cost Detail'!F:F,'tooling cost detail'!#ref!,'Manufacturing ELEC '!A48))</f>
        <v>#VALUE!</v>
      </c>
      <c r="K48" s="236" t="str">
        <f aca="false">IF(B48="","",IFERROR(ROUND(IFERROR(((E48*D48)+F48)*((#REF!)/3600),0),4),0))</f>
        <v/>
      </c>
      <c r="L48" s="196"/>
      <c r="M48" s="196"/>
      <c r="N48" s="196"/>
      <c r="O48" s="196"/>
      <c r="P48" s="196"/>
      <c r="Q48" s="196"/>
      <c r="R48" s="196"/>
      <c r="S48" s="196"/>
      <c r="T48" s="196"/>
      <c r="U48" s="196"/>
      <c r="V48" s="196"/>
      <c r="W48" s="196"/>
      <c r="X48" s="196"/>
      <c r="Y48" s="196"/>
      <c r="Z48" s="196"/>
    </row>
    <row r="49" customFormat="false" ht="14.25" hidden="false" customHeight="true" outlineLevel="0" collapsed="false">
      <c r="A49" s="233" t="str">
        <f aca="false">IFERROR(IF(B49="","",A48+1),"Prior Routing")</f>
        <v/>
      </c>
      <c r="B49" s="234"/>
      <c r="C49" s="234"/>
      <c r="D49" s="235"/>
      <c r="E49" s="236"/>
      <c r="F49" s="236"/>
      <c r="G49" s="237"/>
      <c r="H49" s="238"/>
      <c r="I49" s="239"/>
      <c r="J49" s="236" t="e">
        <f aca="false">IF(A49="","",SUMIFS('Tooling Cost Detail'!F:F,'tooling cost detail'!#ref!,'Manufacturing ELEC '!A49))</f>
        <v>#VALUE!</v>
      </c>
      <c r="K49" s="236" t="str">
        <f aca="false">IF(B49="","",IFERROR(ROUND(IFERROR(((E49*D49)+F49)*((#REF!)/3600),0),4),0))</f>
        <v/>
      </c>
      <c r="L49" s="196"/>
      <c r="M49" s="196"/>
      <c r="N49" s="196"/>
      <c r="O49" s="196"/>
      <c r="P49" s="196"/>
      <c r="Q49" s="196"/>
      <c r="R49" s="196"/>
      <c r="S49" s="196"/>
      <c r="T49" s="196"/>
      <c r="U49" s="196"/>
      <c r="V49" s="196"/>
      <c r="W49" s="196"/>
      <c r="X49" s="196"/>
      <c r="Y49" s="196"/>
      <c r="Z49" s="196"/>
    </row>
    <row r="50" customFormat="false" ht="14.25" hidden="false" customHeight="true" outlineLevel="0" collapsed="false">
      <c r="A50" s="233" t="str">
        <f aca="false">IFERROR(IF(B50="","",A49+1),"Prior Routing")</f>
        <v/>
      </c>
      <c r="B50" s="234"/>
      <c r="C50" s="234"/>
      <c r="D50" s="235"/>
      <c r="E50" s="236"/>
      <c r="F50" s="236"/>
      <c r="G50" s="237"/>
      <c r="H50" s="238"/>
      <c r="I50" s="239"/>
      <c r="J50" s="236" t="e">
        <f aca="false">IF(A50="","",SUMIFS('Tooling Cost Detail'!F:F,'tooling cost detail'!#ref!,'Manufacturing ELEC '!A50))</f>
        <v>#VALUE!</v>
      </c>
      <c r="K50" s="236" t="str">
        <f aca="false">IF(B50="","",IFERROR(ROUND(IFERROR(((E50*D50)+F50)*((#REF!)/3600),0),4),0))</f>
        <v/>
      </c>
      <c r="L50" s="196"/>
      <c r="M50" s="196"/>
      <c r="N50" s="196"/>
      <c r="O50" s="196"/>
      <c r="P50" s="196"/>
      <c r="Q50" s="196"/>
      <c r="R50" s="196"/>
      <c r="S50" s="196"/>
      <c r="T50" s="196"/>
      <c r="U50" s="196"/>
      <c r="V50" s="196"/>
      <c r="W50" s="196"/>
      <c r="X50" s="196"/>
      <c r="Y50" s="196"/>
      <c r="Z50" s="196"/>
    </row>
    <row r="51" customFormat="false" ht="14.25" hidden="false" customHeight="true" outlineLevel="0" collapsed="false">
      <c r="A51" s="233" t="str">
        <f aca="false">IFERROR(IF(B51="","",A50+1),"Prior Routing")</f>
        <v/>
      </c>
      <c r="B51" s="234"/>
      <c r="C51" s="234"/>
      <c r="D51" s="235"/>
      <c r="E51" s="236"/>
      <c r="F51" s="236"/>
      <c r="G51" s="237"/>
      <c r="H51" s="238"/>
      <c r="I51" s="239"/>
      <c r="J51" s="236" t="e">
        <f aca="false">IF(A51="","",SUMIFS('Tooling Cost Detail'!F:F,'tooling cost detail'!#ref!,'Manufacturing ELEC '!A51))</f>
        <v>#VALUE!</v>
      </c>
      <c r="K51" s="236" t="str">
        <f aca="false">IF(B51="","",IFERROR(ROUND(IFERROR(((E51*D51)+F51)*((#REF!)/3600),0),4),0))</f>
        <v/>
      </c>
      <c r="L51" s="196"/>
      <c r="M51" s="196"/>
      <c r="N51" s="196"/>
      <c r="O51" s="196"/>
      <c r="P51" s="196"/>
      <c r="Q51" s="196"/>
      <c r="R51" s="196"/>
      <c r="S51" s="196"/>
      <c r="T51" s="196"/>
      <c r="U51" s="196"/>
      <c r="V51" s="196"/>
      <c r="W51" s="196"/>
      <c r="X51" s="196"/>
      <c r="Y51" s="196"/>
      <c r="Z51" s="196"/>
    </row>
    <row r="52" customFormat="false" ht="14.25" hidden="false" customHeight="true" outlineLevel="0" collapsed="false">
      <c r="A52" s="233" t="str">
        <f aca="false">IFERROR(IF(B52="","",A51+1),"Prior Routing")</f>
        <v/>
      </c>
      <c r="B52" s="234"/>
      <c r="C52" s="234"/>
      <c r="D52" s="235"/>
      <c r="E52" s="236"/>
      <c r="F52" s="236"/>
      <c r="G52" s="237"/>
      <c r="H52" s="238"/>
      <c r="I52" s="239"/>
      <c r="J52" s="236" t="e">
        <f aca="false">IF(A52="","",SUMIFS('Tooling Cost Detail'!F:F,'tooling cost detail'!#ref!,'Manufacturing ELEC '!A52))</f>
        <v>#VALUE!</v>
      </c>
      <c r="K52" s="236" t="str">
        <f aca="false">IF(B52="","",IFERROR(ROUND(IFERROR(((E52*D52)+F52)*((#REF!)/3600),0),4),0))</f>
        <v/>
      </c>
      <c r="L52" s="196"/>
      <c r="M52" s="196"/>
      <c r="N52" s="196"/>
      <c r="O52" s="196"/>
      <c r="P52" s="196"/>
      <c r="Q52" s="196"/>
      <c r="R52" s="196"/>
      <c r="S52" s="196"/>
      <c r="T52" s="196"/>
      <c r="U52" s="196"/>
      <c r="V52" s="196"/>
      <c r="W52" s="196"/>
      <c r="X52" s="196"/>
      <c r="Y52" s="196"/>
      <c r="Z52" s="196"/>
    </row>
    <row r="53" customFormat="false" ht="14.25" hidden="false" customHeight="true" outlineLevel="0" collapsed="false">
      <c r="A53" s="233" t="str">
        <f aca="false">IFERROR(IF(B53="","",A52+1),"Prior Routing")</f>
        <v/>
      </c>
      <c r="B53" s="234"/>
      <c r="C53" s="234"/>
      <c r="D53" s="235"/>
      <c r="E53" s="236"/>
      <c r="F53" s="236"/>
      <c r="G53" s="237"/>
      <c r="H53" s="238"/>
      <c r="I53" s="239"/>
      <c r="J53" s="236" t="e">
        <f aca="false">IF(A53="","",SUMIFS('Tooling Cost Detail'!F:F,'tooling cost detail'!#ref!,'Manufacturing ELEC '!A53))</f>
        <v>#VALUE!</v>
      </c>
      <c r="K53" s="236" t="str">
        <f aca="false">IF(B53="","",IFERROR(ROUND(IFERROR(((E53*D53)+F53)*((#REF!)/3600),0),4),0))</f>
        <v/>
      </c>
      <c r="L53" s="196"/>
      <c r="M53" s="196"/>
      <c r="N53" s="196"/>
      <c r="O53" s="196"/>
      <c r="P53" s="196"/>
      <c r="Q53" s="196"/>
      <c r="R53" s="196"/>
      <c r="S53" s="196"/>
      <c r="T53" s="196"/>
      <c r="U53" s="196"/>
      <c r="V53" s="196"/>
      <c r="W53" s="196"/>
      <c r="X53" s="196"/>
      <c r="Y53" s="196"/>
      <c r="Z53" s="196"/>
    </row>
    <row r="54" customFormat="false" ht="14.25" hidden="false" customHeight="true" outlineLevel="0" collapsed="false">
      <c r="A54" s="233" t="str">
        <f aca="false">IFERROR(IF(B54="","",A53+1),"Prior Routing")</f>
        <v/>
      </c>
      <c r="B54" s="234"/>
      <c r="C54" s="234"/>
      <c r="D54" s="235"/>
      <c r="E54" s="236"/>
      <c r="F54" s="236"/>
      <c r="G54" s="237"/>
      <c r="H54" s="238"/>
      <c r="I54" s="239"/>
      <c r="J54" s="236" t="e">
        <f aca="false">IF(A54="","",SUMIFS('Tooling Cost Detail'!F:F,'tooling cost detail'!#ref!,'Manufacturing ELEC '!A54))</f>
        <v>#VALUE!</v>
      </c>
      <c r="K54" s="236" t="str">
        <f aca="false">IF(B54="","",IFERROR(ROUND(IFERROR(((E54*D54)+F54)*((#REF!)/3600),0),4),0))</f>
        <v/>
      </c>
      <c r="L54" s="196"/>
      <c r="M54" s="196"/>
      <c r="N54" s="196"/>
      <c r="O54" s="196"/>
      <c r="P54" s="196"/>
      <c r="Q54" s="196"/>
      <c r="R54" s="196"/>
      <c r="S54" s="196"/>
      <c r="T54" s="196"/>
      <c r="U54" s="196"/>
      <c r="V54" s="196"/>
      <c r="W54" s="196"/>
      <c r="X54" s="196"/>
      <c r="Y54" s="196"/>
      <c r="Z54" s="196"/>
    </row>
    <row r="55" customFormat="false" ht="14.25" hidden="false" customHeight="true" outlineLevel="0" collapsed="false">
      <c r="A55" s="233" t="str">
        <f aca="false">IFERROR(IF(B55="","",A54+1),"Prior Routing")</f>
        <v/>
      </c>
      <c r="B55" s="234"/>
      <c r="C55" s="234"/>
      <c r="D55" s="235"/>
      <c r="E55" s="236"/>
      <c r="F55" s="236"/>
      <c r="G55" s="237"/>
      <c r="H55" s="238"/>
      <c r="I55" s="239"/>
      <c r="J55" s="236" t="e">
        <f aca="false">IF(A55="","",SUMIFS('Tooling Cost Detail'!F:F,'tooling cost detail'!#ref!,'Manufacturing ELEC '!A55))</f>
        <v>#VALUE!</v>
      </c>
      <c r="K55" s="236" t="str">
        <f aca="false">IF(B55="","",IFERROR(ROUND(IFERROR(((E55*D55)+F55)*((#REF!)/3600),0),4),0))</f>
        <v/>
      </c>
      <c r="L55" s="196"/>
      <c r="M55" s="196"/>
      <c r="N55" s="196"/>
      <c r="O55" s="196"/>
      <c r="P55" s="196"/>
      <c r="Q55" s="196"/>
      <c r="R55" s="196"/>
      <c r="S55" s="196"/>
      <c r="T55" s="196"/>
      <c r="U55" s="196"/>
      <c r="V55" s="196"/>
      <c r="W55" s="196"/>
      <c r="X55" s="196"/>
      <c r="Y55" s="196"/>
      <c r="Z55" s="196"/>
    </row>
    <row r="56" customFormat="false" ht="14.25" hidden="false" customHeight="true" outlineLevel="0" collapsed="false">
      <c r="A56" s="233" t="str">
        <f aca="false">IFERROR(IF(B56="","",A55+1),"Prior Routing")</f>
        <v/>
      </c>
      <c r="B56" s="234"/>
      <c r="C56" s="234"/>
      <c r="D56" s="235"/>
      <c r="E56" s="236"/>
      <c r="F56" s="236"/>
      <c r="G56" s="237"/>
      <c r="H56" s="238"/>
      <c r="I56" s="239"/>
      <c r="J56" s="236" t="e">
        <f aca="false">IF(A56="","",SUMIFS('Tooling Cost Detail'!F:F,'tooling cost detail'!#ref!,'Manufacturing ELEC '!A56))</f>
        <v>#VALUE!</v>
      </c>
      <c r="K56" s="236" t="str">
        <f aca="false">IF(B56="","",IFERROR(ROUND(IFERROR(((E56*D56)+F56)*((#REF!)/3600),0),4),0))</f>
        <v/>
      </c>
      <c r="L56" s="196"/>
      <c r="M56" s="196"/>
      <c r="N56" s="196"/>
      <c r="O56" s="196"/>
      <c r="P56" s="196"/>
      <c r="Q56" s="196"/>
      <c r="R56" s="196"/>
      <c r="S56" s="196"/>
      <c r="T56" s="196"/>
      <c r="U56" s="196"/>
      <c r="V56" s="196"/>
      <c r="W56" s="196"/>
      <c r="X56" s="196"/>
      <c r="Y56" s="196"/>
      <c r="Z56" s="196"/>
    </row>
    <row r="57" customFormat="false" ht="14.25" hidden="false" customHeight="true" outlineLevel="0" collapsed="false">
      <c r="A57" s="233" t="str">
        <f aca="false">IFERROR(IF(B57="","",A56+1),"Prior Routing")</f>
        <v/>
      </c>
      <c r="B57" s="234"/>
      <c r="C57" s="234"/>
      <c r="D57" s="235"/>
      <c r="E57" s="236"/>
      <c r="F57" s="236"/>
      <c r="G57" s="237"/>
      <c r="H57" s="238"/>
      <c r="I57" s="239"/>
      <c r="J57" s="236" t="e">
        <f aca="false">IF(A57="","",SUMIFS('Tooling Cost Detail'!F:F,'tooling cost detail'!#ref!,'Manufacturing ELEC '!A57))</f>
        <v>#VALUE!</v>
      </c>
      <c r="K57" s="236" t="str">
        <f aca="false">IF(B57="","",IFERROR(ROUND(IFERROR(((E57*D57)+F57)*((#REF!)/3600),0),4),0))</f>
        <v/>
      </c>
      <c r="L57" s="196"/>
      <c r="M57" s="196"/>
      <c r="N57" s="196"/>
      <c r="O57" s="196"/>
      <c r="P57" s="196"/>
      <c r="Q57" s="196"/>
      <c r="R57" s="196"/>
      <c r="S57" s="196"/>
      <c r="T57" s="196"/>
      <c r="U57" s="196"/>
      <c r="V57" s="196"/>
      <c r="W57" s="196"/>
      <c r="X57" s="196"/>
      <c r="Y57" s="196"/>
      <c r="Z57" s="196"/>
    </row>
    <row r="58" customFormat="false" ht="14.25" hidden="false" customHeight="true" outlineLevel="0" collapsed="false">
      <c r="A58" s="233" t="str">
        <f aca="false">IFERROR(IF(B58="","",A57+1),"Prior Routing")</f>
        <v/>
      </c>
      <c r="B58" s="234"/>
      <c r="C58" s="234"/>
      <c r="D58" s="235"/>
      <c r="E58" s="236"/>
      <c r="F58" s="236"/>
      <c r="G58" s="237"/>
      <c r="H58" s="238"/>
      <c r="I58" s="239"/>
      <c r="J58" s="236" t="e">
        <f aca="false">IF(A58="","",SUMIFS('Tooling Cost Detail'!F:F,'tooling cost detail'!#ref!,'Manufacturing ELEC '!A58))</f>
        <v>#VALUE!</v>
      </c>
      <c r="K58" s="236" t="str">
        <f aca="false">IF(B58="","",IFERROR(ROUND(IFERROR(((E58*D58)+F58)*((#REF!)/3600),0),4),0))</f>
        <v/>
      </c>
      <c r="L58" s="196"/>
      <c r="M58" s="196"/>
      <c r="N58" s="196"/>
      <c r="O58" s="196"/>
      <c r="P58" s="196"/>
      <c r="Q58" s="196"/>
      <c r="R58" s="196"/>
      <c r="S58" s="196"/>
      <c r="T58" s="196"/>
      <c r="U58" s="196"/>
      <c r="V58" s="196"/>
      <c r="W58" s="196"/>
      <c r="X58" s="196"/>
      <c r="Y58" s="196"/>
      <c r="Z58" s="196"/>
    </row>
    <row r="59" customFormat="false" ht="14.25" hidden="false" customHeight="true" outlineLevel="0" collapsed="false">
      <c r="A59" s="233" t="str">
        <f aca="false">IFERROR(IF(B59="","",A58+1),"Prior Routing")</f>
        <v/>
      </c>
      <c r="B59" s="234"/>
      <c r="C59" s="234"/>
      <c r="D59" s="235"/>
      <c r="E59" s="236"/>
      <c r="F59" s="236"/>
      <c r="G59" s="237"/>
      <c r="H59" s="238"/>
      <c r="I59" s="239"/>
      <c r="J59" s="236" t="e">
        <f aca="false">IF(A59="","",SUMIFS('Tooling Cost Detail'!F:F,'tooling cost detail'!#ref!,'Manufacturing ELEC '!A59))</f>
        <v>#VALUE!</v>
      </c>
      <c r="K59" s="236" t="str">
        <f aca="false">IF(B59="","",IFERROR(ROUND(IFERROR(((E59*D59)+F59)*((#REF!)/3600),0),4),0))</f>
        <v/>
      </c>
      <c r="L59" s="196"/>
      <c r="M59" s="196"/>
      <c r="N59" s="196"/>
      <c r="O59" s="196"/>
      <c r="P59" s="196"/>
      <c r="Q59" s="196"/>
      <c r="R59" s="196"/>
      <c r="S59" s="196"/>
      <c r="T59" s="196"/>
      <c r="U59" s="196"/>
      <c r="V59" s="196"/>
      <c r="W59" s="196"/>
      <c r="X59" s="196"/>
      <c r="Y59" s="196"/>
      <c r="Z59" s="196"/>
    </row>
    <row r="60" customFormat="false" ht="14.25" hidden="false" customHeight="true" outlineLevel="0" collapsed="false">
      <c r="A60" s="233" t="str">
        <f aca="false">IFERROR(IF(B60="","",A59+1),"Prior Routing")</f>
        <v/>
      </c>
      <c r="B60" s="234"/>
      <c r="C60" s="234"/>
      <c r="D60" s="235"/>
      <c r="E60" s="236"/>
      <c r="F60" s="236"/>
      <c r="G60" s="237"/>
      <c r="H60" s="238"/>
      <c r="I60" s="239"/>
      <c r="J60" s="236" t="e">
        <f aca="false">IF(A60="","",SUMIFS('Tooling Cost Detail'!F:F,'tooling cost detail'!#ref!,'Manufacturing ELEC '!A60))</f>
        <v>#VALUE!</v>
      </c>
      <c r="K60" s="236" t="str">
        <f aca="false">IF(B60="","",IFERROR(ROUND(IFERROR(((E60*D60)+F60)*((#REF!)/3600),0),4),0))</f>
        <v/>
      </c>
      <c r="L60" s="196"/>
      <c r="M60" s="196"/>
      <c r="N60" s="196"/>
      <c r="O60" s="196"/>
      <c r="P60" s="196"/>
      <c r="Q60" s="196"/>
      <c r="R60" s="196"/>
      <c r="S60" s="196"/>
      <c r="T60" s="196"/>
      <c r="U60" s="196"/>
      <c r="V60" s="196"/>
      <c r="W60" s="196"/>
      <c r="X60" s="196"/>
      <c r="Y60" s="196"/>
      <c r="Z60" s="196"/>
    </row>
    <row r="61" customFormat="false" ht="14.25" hidden="false" customHeight="true" outlineLevel="0" collapsed="false">
      <c r="A61" s="233" t="str">
        <f aca="false">IFERROR(IF(B61="","",A60+1),"Prior Routing")</f>
        <v/>
      </c>
      <c r="B61" s="234"/>
      <c r="C61" s="234"/>
      <c r="D61" s="235"/>
      <c r="E61" s="236"/>
      <c r="F61" s="236"/>
      <c r="G61" s="237"/>
      <c r="H61" s="238"/>
      <c r="I61" s="239"/>
      <c r="J61" s="236" t="e">
        <f aca="false">IF(A61="","",SUMIFS('Tooling Cost Detail'!F:F,'tooling cost detail'!#ref!,'Manufacturing ELEC '!A61))</f>
        <v>#VALUE!</v>
      </c>
      <c r="K61" s="236" t="str">
        <f aca="false">IF(B61="","",IFERROR(ROUND(IFERROR(((E61*D61)+F61)*((#REF!)/3600),0),4),0))</f>
        <v/>
      </c>
      <c r="L61" s="196"/>
      <c r="M61" s="196"/>
      <c r="N61" s="196"/>
      <c r="O61" s="196"/>
      <c r="P61" s="196"/>
      <c r="Q61" s="196"/>
      <c r="R61" s="196"/>
      <c r="S61" s="196"/>
      <c r="T61" s="196"/>
      <c r="U61" s="196"/>
      <c r="V61" s="196"/>
      <c r="W61" s="196"/>
      <c r="X61" s="196"/>
      <c r="Y61" s="196"/>
      <c r="Z61" s="196"/>
    </row>
    <row r="62" customFormat="false" ht="14.25" hidden="false" customHeight="true" outlineLevel="0" collapsed="false">
      <c r="A62" s="233" t="str">
        <f aca="false">IFERROR(IF(B62="","",A61+1),"Prior Routing")</f>
        <v/>
      </c>
      <c r="B62" s="234"/>
      <c r="C62" s="234"/>
      <c r="D62" s="235"/>
      <c r="E62" s="236"/>
      <c r="F62" s="236"/>
      <c r="G62" s="237"/>
      <c r="H62" s="238"/>
      <c r="I62" s="239"/>
      <c r="J62" s="236" t="e">
        <f aca="false">IF(A62="","",SUMIFS('Tooling Cost Detail'!F:F,'tooling cost detail'!#ref!,'Manufacturing ELEC '!A62))</f>
        <v>#VALUE!</v>
      </c>
      <c r="K62" s="236" t="str">
        <f aca="false">IF(B62="","",IFERROR(ROUND(IFERROR(((E62*D62)+F62)*((#REF!)/3600),0),4),0))</f>
        <v/>
      </c>
      <c r="L62" s="196"/>
      <c r="M62" s="196"/>
      <c r="N62" s="196"/>
      <c r="O62" s="196"/>
      <c r="P62" s="196"/>
      <c r="Q62" s="196"/>
      <c r="R62" s="196"/>
      <c r="S62" s="196"/>
      <c r="T62" s="196"/>
      <c r="U62" s="196"/>
      <c r="V62" s="196"/>
      <c r="W62" s="196"/>
      <c r="X62" s="196"/>
      <c r="Y62" s="196"/>
      <c r="Z62" s="196"/>
    </row>
    <row r="63" customFormat="false" ht="14.25" hidden="false" customHeight="true" outlineLevel="0" collapsed="false">
      <c r="A63" s="233" t="str">
        <f aca="false">IFERROR(IF(B63="","",A62+1),"Prior Routing")</f>
        <v/>
      </c>
      <c r="B63" s="234"/>
      <c r="C63" s="234"/>
      <c r="D63" s="235"/>
      <c r="E63" s="236"/>
      <c r="F63" s="236"/>
      <c r="G63" s="237"/>
      <c r="H63" s="238"/>
      <c r="I63" s="239"/>
      <c r="J63" s="236" t="e">
        <f aca="false">IF(A63="","",SUMIFS('Tooling Cost Detail'!F:F,'tooling cost detail'!#ref!,'Manufacturing ELEC '!A63))</f>
        <v>#VALUE!</v>
      </c>
      <c r="K63" s="236" t="str">
        <f aca="false">IF(B63="","",IFERROR(ROUND(IFERROR(((E63*D63)+F63)*((#REF!)/3600),0),4),0))</f>
        <v/>
      </c>
      <c r="L63" s="196"/>
      <c r="M63" s="196"/>
      <c r="N63" s="196"/>
      <c r="O63" s="196"/>
      <c r="P63" s="196"/>
      <c r="Q63" s="196"/>
      <c r="R63" s="196"/>
      <c r="S63" s="196"/>
      <c r="T63" s="196"/>
      <c r="U63" s="196"/>
      <c r="V63" s="196"/>
      <c r="W63" s="196"/>
      <c r="X63" s="196"/>
      <c r="Y63" s="196"/>
      <c r="Z63" s="196"/>
    </row>
    <row r="64" customFormat="false" ht="14.25" hidden="false" customHeight="true" outlineLevel="0" collapsed="false">
      <c r="A64" s="233" t="str">
        <f aca="false">IFERROR(IF(B64="","",A63+1),"Prior Routing")</f>
        <v/>
      </c>
      <c r="B64" s="234"/>
      <c r="C64" s="234"/>
      <c r="D64" s="235"/>
      <c r="E64" s="236"/>
      <c r="F64" s="236"/>
      <c r="G64" s="237"/>
      <c r="H64" s="238"/>
      <c r="I64" s="239"/>
      <c r="J64" s="236" t="e">
        <f aca="false">IF(A64="","",SUMIFS('Tooling Cost Detail'!F:F,'tooling cost detail'!#ref!,'Manufacturing ELEC '!A64))</f>
        <v>#VALUE!</v>
      </c>
      <c r="K64" s="236" t="str">
        <f aca="false">IF(B64="","",IFERROR(ROUND(IFERROR(((E64*D64)+F64)*((#REF!)/3600),0),4),0))</f>
        <v/>
      </c>
      <c r="L64" s="196"/>
      <c r="M64" s="196"/>
      <c r="N64" s="196"/>
      <c r="O64" s="196"/>
      <c r="P64" s="196"/>
      <c r="Q64" s="196"/>
      <c r="R64" s="196"/>
      <c r="S64" s="196"/>
      <c r="T64" s="196"/>
      <c r="U64" s="196"/>
      <c r="V64" s="196"/>
      <c r="W64" s="196"/>
      <c r="X64" s="196"/>
      <c r="Y64" s="196"/>
      <c r="Z64" s="196"/>
    </row>
    <row r="65" customFormat="false" ht="14.25" hidden="false" customHeight="true" outlineLevel="0" collapsed="false">
      <c r="A65" s="233" t="str">
        <f aca="false">IFERROR(IF(B65="","",A64+1),"Prior Routing")</f>
        <v/>
      </c>
      <c r="B65" s="234"/>
      <c r="C65" s="234"/>
      <c r="D65" s="235"/>
      <c r="E65" s="236"/>
      <c r="F65" s="236"/>
      <c r="G65" s="237"/>
      <c r="H65" s="238"/>
      <c r="I65" s="239"/>
      <c r="J65" s="236" t="e">
        <f aca="false">IF(A65="","",SUMIFS('Tooling Cost Detail'!F:F,'tooling cost detail'!#ref!,'Manufacturing ELEC '!A65))</f>
        <v>#VALUE!</v>
      </c>
      <c r="K65" s="236" t="str">
        <f aca="false">IF(B65="","",IFERROR(ROUND(IFERROR(((E65*D65)+F65)*((#REF!)/3600),0),4),0))</f>
        <v/>
      </c>
      <c r="L65" s="196"/>
      <c r="M65" s="196"/>
      <c r="N65" s="196"/>
      <c r="O65" s="196"/>
      <c r="P65" s="196"/>
      <c r="Q65" s="196"/>
      <c r="R65" s="196"/>
      <c r="S65" s="196"/>
      <c r="T65" s="196"/>
      <c r="U65" s="196"/>
      <c r="V65" s="196"/>
      <c r="W65" s="196"/>
      <c r="X65" s="196"/>
      <c r="Y65" s="196"/>
      <c r="Z65" s="196"/>
    </row>
    <row r="66" customFormat="false" ht="14.25" hidden="false" customHeight="true" outlineLevel="0" collapsed="false">
      <c r="A66" s="233" t="str">
        <f aca="false">IFERROR(IF(B66="","",A65+1),"Prior Routing")</f>
        <v/>
      </c>
      <c r="B66" s="234"/>
      <c r="C66" s="234"/>
      <c r="D66" s="235"/>
      <c r="E66" s="236"/>
      <c r="F66" s="236"/>
      <c r="G66" s="237"/>
      <c r="H66" s="238"/>
      <c r="I66" s="239"/>
      <c r="J66" s="236" t="e">
        <f aca="false">IF(A66="","",SUMIFS('Tooling Cost Detail'!F:F,'tooling cost detail'!#ref!,'Manufacturing ELEC '!A66))</f>
        <v>#VALUE!</v>
      </c>
      <c r="K66" s="236" t="str">
        <f aca="false">IF(B66="","",IFERROR(ROUND(IFERROR(((E66*D66)+F66)*((#REF!)/3600),0),4),0))</f>
        <v/>
      </c>
      <c r="L66" s="196"/>
      <c r="M66" s="196"/>
      <c r="N66" s="196"/>
      <c r="O66" s="196"/>
      <c r="P66" s="196"/>
      <c r="Q66" s="196"/>
      <c r="R66" s="196"/>
      <c r="S66" s="196"/>
      <c r="T66" s="196"/>
      <c r="U66" s="196"/>
      <c r="V66" s="196"/>
      <c r="W66" s="196"/>
      <c r="X66" s="196"/>
      <c r="Y66" s="196"/>
      <c r="Z66" s="196"/>
    </row>
    <row r="67" customFormat="false" ht="14.25" hidden="false" customHeight="true" outlineLevel="0" collapsed="false">
      <c r="A67" s="233" t="str">
        <f aca="false">IFERROR(IF(B67="","",A66+1),"Prior Routing")</f>
        <v/>
      </c>
      <c r="B67" s="234"/>
      <c r="C67" s="234"/>
      <c r="D67" s="235"/>
      <c r="E67" s="236"/>
      <c r="F67" s="236"/>
      <c r="G67" s="237"/>
      <c r="H67" s="238"/>
      <c r="I67" s="239"/>
      <c r="J67" s="236" t="e">
        <f aca="false">IF(A67="","",SUMIFS('Tooling Cost Detail'!F:F,'tooling cost detail'!#ref!,'Manufacturing ELEC '!A67))</f>
        <v>#VALUE!</v>
      </c>
      <c r="K67" s="236" t="str">
        <f aca="false">IF(B67="","",IFERROR(ROUND(IFERROR(((E67*D67)+F67)*((#REF!)/3600),0),4),0))</f>
        <v/>
      </c>
      <c r="L67" s="196"/>
      <c r="M67" s="196"/>
      <c r="N67" s="196"/>
      <c r="O67" s="196"/>
      <c r="P67" s="196"/>
      <c r="Q67" s="196"/>
      <c r="R67" s="196"/>
      <c r="S67" s="196"/>
      <c r="T67" s="196"/>
      <c r="U67" s="196"/>
      <c r="V67" s="196"/>
      <c r="W67" s="196"/>
      <c r="X67" s="196"/>
      <c r="Y67" s="196"/>
      <c r="Z67" s="196"/>
    </row>
    <row r="68" customFormat="false" ht="14.25" hidden="false" customHeight="true" outlineLevel="0" collapsed="false">
      <c r="A68" s="233" t="str">
        <f aca="false">IFERROR(IF(B68="","",A67+1),"Prior Routing")</f>
        <v/>
      </c>
      <c r="B68" s="234"/>
      <c r="C68" s="234"/>
      <c r="D68" s="235"/>
      <c r="E68" s="236"/>
      <c r="F68" s="236"/>
      <c r="G68" s="237"/>
      <c r="H68" s="238"/>
      <c r="I68" s="239"/>
      <c r="J68" s="236" t="e">
        <f aca="false">IF(A68="","",SUMIFS('Tooling Cost Detail'!F:F,'tooling cost detail'!#ref!,'Manufacturing ELEC '!A68))</f>
        <v>#VALUE!</v>
      </c>
      <c r="K68" s="236" t="str">
        <f aca="false">IF(B68="","",IFERROR(ROUND(IFERROR(((E68*D68)+F68)*((#REF!)/3600),0),4),0))</f>
        <v/>
      </c>
      <c r="L68" s="196"/>
      <c r="M68" s="196"/>
      <c r="N68" s="196"/>
      <c r="O68" s="196"/>
      <c r="P68" s="196"/>
      <c r="Q68" s="196"/>
      <c r="R68" s="196"/>
      <c r="S68" s="196"/>
      <c r="T68" s="196"/>
      <c r="U68" s="196"/>
      <c r="V68" s="196"/>
      <c r="W68" s="196"/>
      <c r="X68" s="196"/>
      <c r="Y68" s="196"/>
      <c r="Z68" s="196"/>
    </row>
    <row r="69" customFormat="false" ht="14.25" hidden="false" customHeight="true" outlineLevel="0" collapsed="false">
      <c r="A69" s="233" t="str">
        <f aca="false">IFERROR(IF(B69="","",A68+1),"Prior Routing")</f>
        <v/>
      </c>
      <c r="B69" s="234"/>
      <c r="C69" s="234"/>
      <c r="D69" s="235"/>
      <c r="E69" s="236"/>
      <c r="F69" s="236"/>
      <c r="G69" s="237"/>
      <c r="H69" s="238"/>
      <c r="I69" s="239"/>
      <c r="J69" s="236" t="e">
        <f aca="false">IF(A69="","",SUMIFS('Tooling Cost Detail'!F:F,'tooling cost detail'!#ref!,'Manufacturing ELEC '!A69))</f>
        <v>#VALUE!</v>
      </c>
      <c r="K69" s="236" t="str">
        <f aca="false">IF(B69="","",IFERROR(ROUND(IFERROR(((E69*D69)+F69)*((#REF!)/3600),0),4),0))</f>
        <v/>
      </c>
      <c r="L69" s="196"/>
      <c r="M69" s="196"/>
      <c r="N69" s="196"/>
      <c r="O69" s="196"/>
      <c r="P69" s="196"/>
      <c r="Q69" s="196"/>
      <c r="R69" s="196"/>
      <c r="S69" s="196"/>
      <c r="T69" s="196"/>
      <c r="U69" s="196"/>
      <c r="V69" s="196"/>
      <c r="W69" s="196"/>
      <c r="X69" s="196"/>
      <c r="Y69" s="196"/>
      <c r="Z69" s="196"/>
    </row>
    <row r="70" customFormat="false" ht="14.25" hidden="false" customHeight="true" outlineLevel="0" collapsed="false">
      <c r="A70" s="233" t="str">
        <f aca="false">IFERROR(IF(B70="","",A69+1),"Prior Routing")</f>
        <v/>
      </c>
      <c r="B70" s="234"/>
      <c r="C70" s="234"/>
      <c r="D70" s="235"/>
      <c r="E70" s="236"/>
      <c r="F70" s="236"/>
      <c r="G70" s="237"/>
      <c r="H70" s="238"/>
      <c r="I70" s="239"/>
      <c r="J70" s="236" t="e">
        <f aca="false">IF(A70="","",SUMIFS('Tooling Cost Detail'!F:F,'tooling cost detail'!#ref!,'Manufacturing ELEC '!A70))</f>
        <v>#VALUE!</v>
      </c>
      <c r="K70" s="236" t="str">
        <f aca="false">IF(B70="","",IFERROR(ROUND(IFERROR(((E70*D70)+F70)*((#REF!)/3600),0),4),0))</f>
        <v/>
      </c>
      <c r="L70" s="196"/>
      <c r="M70" s="196"/>
      <c r="N70" s="196"/>
      <c r="O70" s="196"/>
      <c r="P70" s="196"/>
      <c r="Q70" s="196"/>
      <c r="R70" s="196"/>
      <c r="S70" s="196"/>
      <c r="T70" s="196"/>
      <c r="U70" s="196"/>
      <c r="V70" s="196"/>
      <c r="W70" s="196"/>
      <c r="X70" s="196"/>
      <c r="Y70" s="196"/>
      <c r="Z70" s="196"/>
    </row>
    <row r="71" customFormat="false" ht="14.25" hidden="false" customHeight="true" outlineLevel="0" collapsed="false">
      <c r="A71" s="233" t="str">
        <f aca="false">IFERROR(IF(B71="","",A70+1),"Prior Routing")</f>
        <v/>
      </c>
      <c r="B71" s="234"/>
      <c r="C71" s="234"/>
      <c r="D71" s="235"/>
      <c r="E71" s="236"/>
      <c r="F71" s="236"/>
      <c r="G71" s="237"/>
      <c r="H71" s="238"/>
      <c r="I71" s="239"/>
      <c r="J71" s="236" t="e">
        <f aca="false">IF(A71="","",SUMIFS('Tooling Cost Detail'!F:F,'tooling cost detail'!#ref!,'Manufacturing ELEC '!A71))</f>
        <v>#VALUE!</v>
      </c>
      <c r="K71" s="236" t="str">
        <f aca="false">IF(B71="","",IFERROR(ROUND(IFERROR(((E71*D71)+F71)*((#REF!)/3600),0),4),0))</f>
        <v/>
      </c>
      <c r="L71" s="196"/>
      <c r="M71" s="196"/>
      <c r="N71" s="196"/>
      <c r="O71" s="196"/>
      <c r="P71" s="196"/>
      <c r="Q71" s="196"/>
      <c r="R71" s="196"/>
      <c r="S71" s="196"/>
      <c r="T71" s="196"/>
      <c r="U71" s="196"/>
      <c r="V71" s="196"/>
      <c r="W71" s="196"/>
      <c r="X71" s="196"/>
      <c r="Y71" s="196"/>
      <c r="Z71" s="196"/>
    </row>
    <row r="72" customFormat="false" ht="14.25" hidden="false" customHeight="true" outlineLevel="0" collapsed="false">
      <c r="A72" s="233" t="str">
        <f aca="false">IFERROR(IF(B72="","",A71+1),"Prior Routing")</f>
        <v/>
      </c>
      <c r="B72" s="234"/>
      <c r="C72" s="234"/>
      <c r="D72" s="235"/>
      <c r="E72" s="236"/>
      <c r="F72" s="236"/>
      <c r="G72" s="237"/>
      <c r="H72" s="238"/>
      <c r="I72" s="239"/>
      <c r="J72" s="236" t="e">
        <f aca="false">IF(A72="","",SUMIFS('Tooling Cost Detail'!F:F,'tooling cost detail'!#ref!,'Manufacturing ELEC '!A72))</f>
        <v>#VALUE!</v>
      </c>
      <c r="K72" s="236" t="str">
        <f aca="false">IF(B72="","",IFERROR(ROUND(IFERROR(((E72*D72)+F72)*((#REF!)/3600),0),4),0))</f>
        <v/>
      </c>
      <c r="L72" s="196"/>
      <c r="M72" s="196"/>
      <c r="N72" s="196"/>
      <c r="O72" s="196"/>
      <c r="P72" s="196"/>
      <c r="Q72" s="196"/>
      <c r="R72" s="196"/>
      <c r="S72" s="196"/>
      <c r="T72" s="196"/>
      <c r="U72" s="196"/>
      <c r="V72" s="196"/>
      <c r="W72" s="196"/>
      <c r="X72" s="196"/>
      <c r="Y72" s="196"/>
      <c r="Z72" s="196"/>
    </row>
    <row r="73" customFormat="false" ht="14.25" hidden="false" customHeight="true" outlineLevel="0" collapsed="false">
      <c r="A73" s="233" t="str">
        <f aca="false">IFERROR(IF(B73="","",A72+1),"Prior Routing")</f>
        <v/>
      </c>
      <c r="B73" s="234"/>
      <c r="C73" s="234"/>
      <c r="D73" s="235"/>
      <c r="E73" s="236"/>
      <c r="F73" s="236"/>
      <c r="G73" s="237"/>
      <c r="H73" s="238"/>
      <c r="I73" s="239"/>
      <c r="J73" s="236" t="e">
        <f aca="false">IF(A73="","",SUMIFS('Tooling Cost Detail'!F:F,'tooling cost detail'!#ref!,'Manufacturing ELEC '!A73))</f>
        <v>#VALUE!</v>
      </c>
      <c r="K73" s="236" t="str">
        <f aca="false">IF(B73="","",IFERROR(ROUND(IFERROR(((E73*D73)+F73)*((#REF!)/3600),0),4),0))</f>
        <v/>
      </c>
      <c r="L73" s="196"/>
      <c r="M73" s="196"/>
      <c r="N73" s="196"/>
      <c r="O73" s="196"/>
      <c r="P73" s="196"/>
      <c r="Q73" s="196"/>
      <c r="R73" s="196"/>
      <c r="S73" s="196"/>
      <c r="T73" s="196"/>
      <c r="U73" s="196"/>
      <c r="V73" s="196"/>
      <c r="W73" s="196"/>
      <c r="X73" s="196"/>
      <c r="Y73" s="196"/>
      <c r="Z73" s="196"/>
    </row>
    <row r="74" customFormat="false" ht="14.25" hidden="false" customHeight="true" outlineLevel="0" collapsed="false">
      <c r="A74" s="233" t="str">
        <f aca="false">IFERROR(IF(B74="","",A73+1),"Prior Routing")</f>
        <v/>
      </c>
      <c r="B74" s="234"/>
      <c r="C74" s="234"/>
      <c r="D74" s="235"/>
      <c r="E74" s="236"/>
      <c r="F74" s="236"/>
      <c r="G74" s="237"/>
      <c r="H74" s="238"/>
      <c r="I74" s="239"/>
      <c r="J74" s="236" t="e">
        <f aca="false">IF(A74="","",SUMIFS('Tooling Cost Detail'!F:F,'tooling cost detail'!#ref!,'Manufacturing ELEC '!A74))</f>
        <v>#VALUE!</v>
      </c>
      <c r="K74" s="236" t="str">
        <f aca="false">IF(B74="","",IFERROR(ROUND(IFERROR(((E74*D74)+F74)*((#REF!)/3600),0),4),0))</f>
        <v/>
      </c>
      <c r="L74" s="196"/>
      <c r="M74" s="196"/>
      <c r="N74" s="196"/>
      <c r="O74" s="196"/>
      <c r="P74" s="196"/>
      <c r="Q74" s="196"/>
      <c r="R74" s="196"/>
      <c r="S74" s="196"/>
      <c r="T74" s="196"/>
      <c r="U74" s="196"/>
      <c r="V74" s="196"/>
      <c r="W74" s="196"/>
      <c r="X74" s="196"/>
      <c r="Y74" s="196"/>
      <c r="Z74" s="196"/>
    </row>
    <row r="75" customFormat="false" ht="14.25" hidden="false" customHeight="true" outlineLevel="0" collapsed="false">
      <c r="A75" s="233" t="str">
        <f aca="false">IFERROR(IF(B75="","",A74+1),"Prior Routing")</f>
        <v/>
      </c>
      <c r="B75" s="234"/>
      <c r="C75" s="234"/>
      <c r="D75" s="235"/>
      <c r="E75" s="236"/>
      <c r="F75" s="236"/>
      <c r="G75" s="237"/>
      <c r="H75" s="238"/>
      <c r="I75" s="239"/>
      <c r="J75" s="236" t="e">
        <f aca="false">IF(A75="","",SUMIFS('Tooling Cost Detail'!F:F,'tooling cost detail'!#ref!,'Manufacturing ELEC '!A75))</f>
        <v>#VALUE!</v>
      </c>
      <c r="K75" s="236" t="str">
        <f aca="false">IF(B75="","",IFERROR(ROUND(IFERROR(((E75*D75)+F75)*((#REF!)/3600),0),4),0))</f>
        <v/>
      </c>
      <c r="L75" s="196"/>
      <c r="M75" s="196"/>
      <c r="N75" s="196"/>
      <c r="O75" s="196"/>
      <c r="P75" s="196"/>
      <c r="Q75" s="196"/>
      <c r="R75" s="196"/>
      <c r="S75" s="196"/>
      <c r="T75" s="196"/>
      <c r="U75" s="196"/>
      <c r="V75" s="196"/>
      <c r="W75" s="196"/>
      <c r="X75" s="196"/>
      <c r="Y75" s="196"/>
      <c r="Z75" s="196"/>
    </row>
    <row r="76" customFormat="false" ht="14.25" hidden="false" customHeight="true" outlineLevel="0" collapsed="false">
      <c r="A76" s="233" t="str">
        <f aca="false">IFERROR(IF(B76="","",A75+1),"Prior Routing")</f>
        <v/>
      </c>
      <c r="B76" s="234"/>
      <c r="C76" s="234"/>
      <c r="D76" s="235"/>
      <c r="E76" s="236"/>
      <c r="F76" s="236"/>
      <c r="G76" s="237"/>
      <c r="H76" s="238"/>
      <c r="I76" s="239"/>
      <c r="J76" s="236" t="e">
        <f aca="false">IF(A76="","",SUMIFS('Tooling Cost Detail'!F:F,'tooling cost detail'!#ref!,'Manufacturing ELEC '!A76))</f>
        <v>#VALUE!</v>
      </c>
      <c r="K76" s="236" t="str">
        <f aca="false">IF(B76="","",IFERROR(ROUND(IFERROR(((E76*D76)+F76)*((#REF!)/3600),0),4),0))</f>
        <v/>
      </c>
      <c r="L76" s="196"/>
      <c r="M76" s="196"/>
      <c r="N76" s="196"/>
      <c r="O76" s="196"/>
      <c r="P76" s="196"/>
      <c r="Q76" s="196"/>
      <c r="R76" s="196"/>
      <c r="S76" s="196"/>
      <c r="T76" s="196"/>
      <c r="U76" s="196"/>
      <c r="V76" s="196"/>
      <c r="W76" s="196"/>
      <c r="X76" s="196"/>
      <c r="Y76" s="196"/>
      <c r="Z76" s="196"/>
    </row>
    <row r="77" customFormat="false" ht="14.25" hidden="false" customHeight="true" outlineLevel="0" collapsed="false">
      <c r="A77" s="233" t="str">
        <f aca="false">IFERROR(IF(B77="","",A76+1),"Prior Routing")</f>
        <v/>
      </c>
      <c r="B77" s="234"/>
      <c r="C77" s="234"/>
      <c r="D77" s="235"/>
      <c r="E77" s="236"/>
      <c r="F77" s="236"/>
      <c r="G77" s="237"/>
      <c r="H77" s="238"/>
      <c r="I77" s="239"/>
      <c r="J77" s="236" t="e">
        <f aca="false">IF(A77="","",SUMIFS('Tooling Cost Detail'!F:F,'tooling cost detail'!#ref!,'Manufacturing ELEC '!A77))</f>
        <v>#VALUE!</v>
      </c>
      <c r="K77" s="236" t="str">
        <f aca="false">IF(B77="","",IFERROR(ROUND(IFERROR(((E77*D77)+F77)*((#REF!)/3600),0),4),0))</f>
        <v/>
      </c>
      <c r="L77" s="196"/>
      <c r="M77" s="196"/>
      <c r="N77" s="196"/>
      <c r="O77" s="196"/>
      <c r="P77" s="196"/>
      <c r="Q77" s="196"/>
      <c r="R77" s="196"/>
      <c r="S77" s="196"/>
      <c r="T77" s="196"/>
      <c r="U77" s="196"/>
      <c r="V77" s="196"/>
      <c r="W77" s="196"/>
      <c r="X77" s="196"/>
      <c r="Y77" s="196"/>
      <c r="Z77" s="196"/>
    </row>
    <row r="78" customFormat="false" ht="14.25" hidden="false" customHeight="true" outlineLevel="0" collapsed="false">
      <c r="A78" s="233" t="str">
        <f aca="false">IFERROR(IF(B78="","",A77+1),"Prior Routing")</f>
        <v/>
      </c>
      <c r="B78" s="234"/>
      <c r="C78" s="234"/>
      <c r="D78" s="235"/>
      <c r="E78" s="236"/>
      <c r="F78" s="236"/>
      <c r="G78" s="237"/>
      <c r="H78" s="238"/>
      <c r="I78" s="239"/>
      <c r="J78" s="236" t="e">
        <f aca="false">IF(A78="","",SUMIFS('Tooling Cost Detail'!F:F,'tooling cost detail'!#ref!,'Manufacturing ELEC '!A78))</f>
        <v>#VALUE!</v>
      </c>
      <c r="K78" s="236" t="str">
        <f aca="false">IF(B78="","",IFERROR(ROUND(IFERROR(((E78*D78)+F78)*((#REF!)/3600),0),4),0))</f>
        <v/>
      </c>
      <c r="L78" s="196"/>
      <c r="M78" s="196"/>
      <c r="N78" s="196"/>
      <c r="O78" s="196"/>
      <c r="P78" s="196"/>
      <c r="Q78" s="196"/>
      <c r="R78" s="196"/>
      <c r="S78" s="196"/>
      <c r="T78" s="196"/>
      <c r="U78" s="196"/>
      <c r="V78" s="196"/>
      <c r="W78" s="196"/>
      <c r="X78" s="196"/>
      <c r="Y78" s="196"/>
      <c r="Z78" s="196"/>
    </row>
    <row r="79" customFormat="false" ht="14.25" hidden="false" customHeight="true" outlineLevel="0" collapsed="false">
      <c r="A79" s="233" t="str">
        <f aca="false">IFERROR(IF(B79="","",A78+1),"Prior Routing")</f>
        <v/>
      </c>
      <c r="B79" s="234"/>
      <c r="C79" s="234"/>
      <c r="D79" s="235"/>
      <c r="E79" s="236"/>
      <c r="F79" s="236"/>
      <c r="G79" s="237"/>
      <c r="H79" s="238"/>
      <c r="I79" s="239"/>
      <c r="J79" s="236" t="e">
        <f aca="false">IF(A79="","",SUMIFS('Tooling Cost Detail'!F:F,'tooling cost detail'!#ref!,'Manufacturing ELEC '!A79))</f>
        <v>#VALUE!</v>
      </c>
      <c r="K79" s="236" t="str">
        <f aca="false">IF(B79="","",IFERROR(ROUND(IFERROR(((E79*D79)+F79)*((#REF!)/3600),0),4),0))</f>
        <v/>
      </c>
      <c r="L79" s="196"/>
      <c r="M79" s="196"/>
      <c r="N79" s="196"/>
      <c r="O79" s="196"/>
      <c r="P79" s="196"/>
      <c r="Q79" s="196"/>
      <c r="R79" s="196"/>
      <c r="S79" s="196"/>
      <c r="T79" s="196"/>
      <c r="U79" s="196"/>
      <c r="V79" s="196"/>
      <c r="W79" s="196"/>
      <c r="X79" s="196"/>
      <c r="Y79" s="196"/>
      <c r="Z79" s="196"/>
    </row>
    <row r="80" customFormat="false" ht="14.25" hidden="false" customHeight="true" outlineLevel="0" collapsed="false">
      <c r="A80" s="233" t="str">
        <f aca="false">IFERROR(IF(B80="","",A79+1),"Prior Routing")</f>
        <v/>
      </c>
      <c r="B80" s="234"/>
      <c r="C80" s="234"/>
      <c r="D80" s="235"/>
      <c r="E80" s="236"/>
      <c r="F80" s="236"/>
      <c r="G80" s="237"/>
      <c r="H80" s="238"/>
      <c r="I80" s="239"/>
      <c r="J80" s="236" t="e">
        <f aca="false">IF(A80="","",SUMIFS('Tooling Cost Detail'!F:F,'tooling cost detail'!#ref!,'Manufacturing ELEC '!A80))</f>
        <v>#VALUE!</v>
      </c>
      <c r="K80" s="236" t="str">
        <f aca="false">IF(B80="","",IFERROR(ROUND(IFERROR(((E80*D80)+F80)*((#REF!)/3600),0),4),0))</f>
        <v/>
      </c>
      <c r="L80" s="196"/>
      <c r="M80" s="196"/>
      <c r="N80" s="196"/>
      <c r="O80" s="196"/>
      <c r="P80" s="196"/>
      <c r="Q80" s="196"/>
      <c r="R80" s="196"/>
      <c r="S80" s="196"/>
      <c r="T80" s="196"/>
      <c r="U80" s="196"/>
      <c r="V80" s="196"/>
      <c r="W80" s="196"/>
      <c r="X80" s="196"/>
      <c r="Y80" s="196"/>
      <c r="Z80" s="196"/>
    </row>
    <row r="81" customFormat="false" ht="14.25" hidden="false" customHeight="true" outlineLevel="0" collapsed="false">
      <c r="A81" s="233" t="str">
        <f aca="false">IFERROR(IF(B81="","",A80+1),"Prior Routing")</f>
        <v/>
      </c>
      <c r="B81" s="234"/>
      <c r="C81" s="234"/>
      <c r="D81" s="235"/>
      <c r="E81" s="236"/>
      <c r="F81" s="236"/>
      <c r="G81" s="237"/>
      <c r="H81" s="238"/>
      <c r="I81" s="239"/>
      <c r="J81" s="236" t="e">
        <f aca="false">IF(A81="","",SUMIFS('Tooling Cost Detail'!F:F,'tooling cost detail'!#ref!,'Manufacturing ELEC '!A81))</f>
        <v>#VALUE!</v>
      </c>
      <c r="K81" s="236" t="str">
        <f aca="false">IF(B81="","",IFERROR(ROUND(IFERROR(((E81*D81)+F81)*((#REF!)/3600),0),4),0))</f>
        <v/>
      </c>
      <c r="L81" s="196"/>
      <c r="M81" s="196"/>
      <c r="N81" s="196"/>
      <c r="O81" s="196"/>
      <c r="P81" s="196"/>
      <c r="Q81" s="196"/>
      <c r="R81" s="196"/>
      <c r="S81" s="196"/>
      <c r="T81" s="196"/>
      <c r="U81" s="196"/>
      <c r="V81" s="196"/>
      <c r="W81" s="196"/>
      <c r="X81" s="196"/>
      <c r="Y81" s="196"/>
      <c r="Z81" s="196"/>
    </row>
    <row r="82" customFormat="false" ht="14.25" hidden="false" customHeight="true" outlineLevel="0" collapsed="false">
      <c r="A82" s="233" t="str">
        <f aca="false">IFERROR(IF(B82="","",A81+1),"Prior Routing")</f>
        <v/>
      </c>
      <c r="B82" s="234"/>
      <c r="C82" s="234"/>
      <c r="D82" s="235"/>
      <c r="E82" s="236"/>
      <c r="F82" s="236"/>
      <c r="G82" s="237"/>
      <c r="H82" s="238"/>
      <c r="I82" s="239"/>
      <c r="J82" s="236" t="e">
        <f aca="false">IF(A82="","",SUMIFS('Tooling Cost Detail'!F:F,'tooling cost detail'!#ref!,'Manufacturing ELEC '!A82))</f>
        <v>#VALUE!</v>
      </c>
      <c r="K82" s="236" t="str">
        <f aca="false">IF(B82="","",IFERROR(ROUND(IFERROR(((E82*D82)+F82)*((#REF!)/3600),0),4),0))</f>
        <v/>
      </c>
      <c r="L82" s="196"/>
      <c r="M82" s="196"/>
      <c r="N82" s="196"/>
      <c r="O82" s="196"/>
      <c r="P82" s="196"/>
      <c r="Q82" s="196"/>
      <c r="R82" s="196"/>
      <c r="S82" s="196"/>
      <c r="T82" s="196"/>
      <c r="U82" s="196"/>
      <c r="V82" s="196"/>
      <c r="W82" s="196"/>
      <c r="X82" s="196"/>
      <c r="Y82" s="196"/>
      <c r="Z82" s="196"/>
    </row>
    <row r="83" customFormat="false" ht="14.25" hidden="false" customHeight="true" outlineLevel="0" collapsed="false">
      <c r="A83" s="233" t="str">
        <f aca="false">IFERROR(IF(B83="","",A82+1),"Prior Routing")</f>
        <v/>
      </c>
      <c r="B83" s="234"/>
      <c r="C83" s="234"/>
      <c r="D83" s="235"/>
      <c r="E83" s="236"/>
      <c r="F83" s="236"/>
      <c r="G83" s="237"/>
      <c r="H83" s="238"/>
      <c r="I83" s="239"/>
      <c r="J83" s="236" t="e">
        <f aca="false">IF(A83="","",SUMIFS('Tooling Cost Detail'!F:F,'tooling cost detail'!#ref!,'Manufacturing ELEC '!A83))</f>
        <v>#VALUE!</v>
      </c>
      <c r="K83" s="236" t="str">
        <f aca="false">IF(B83="","",IFERROR(ROUND(IFERROR(((E83*D83)+F83)*((#REF!)/3600),0),4),0))</f>
        <v/>
      </c>
      <c r="L83" s="196"/>
      <c r="M83" s="196"/>
      <c r="N83" s="196"/>
      <c r="O83" s="196"/>
      <c r="P83" s="196"/>
      <c r="Q83" s="196"/>
      <c r="R83" s="196"/>
      <c r="S83" s="196"/>
      <c r="T83" s="196"/>
      <c r="U83" s="196"/>
      <c r="V83" s="196"/>
      <c r="W83" s="196"/>
      <c r="X83" s="196"/>
      <c r="Y83" s="196"/>
      <c r="Z83" s="196"/>
    </row>
    <row r="84" customFormat="false" ht="14.25" hidden="false" customHeight="true" outlineLevel="0" collapsed="false">
      <c r="A84" s="233" t="str">
        <f aca="false">IFERROR(IF(B84="","",A83+1),"Prior Routing")</f>
        <v/>
      </c>
      <c r="B84" s="234"/>
      <c r="C84" s="234"/>
      <c r="D84" s="235"/>
      <c r="E84" s="236"/>
      <c r="F84" s="236"/>
      <c r="G84" s="237"/>
      <c r="H84" s="238"/>
      <c r="I84" s="239"/>
      <c r="J84" s="236" t="e">
        <f aca="false">IF(A84="","",SUMIFS('Tooling Cost Detail'!F:F,'tooling cost detail'!#ref!,'Manufacturing ELEC '!A84))</f>
        <v>#VALUE!</v>
      </c>
      <c r="K84" s="236" t="str">
        <f aca="false">IF(B84="","",IFERROR(ROUND(IFERROR(((E84*D84)+F84)*((#REF!)/3600),0),4),0))</f>
        <v/>
      </c>
      <c r="L84" s="196"/>
      <c r="M84" s="196"/>
      <c r="N84" s="196"/>
      <c r="O84" s="196"/>
      <c r="P84" s="196"/>
      <c r="Q84" s="196"/>
      <c r="R84" s="196"/>
      <c r="S84" s="196"/>
      <c r="T84" s="196"/>
      <c r="U84" s="196"/>
      <c r="V84" s="196"/>
      <c r="W84" s="196"/>
      <c r="X84" s="196"/>
      <c r="Y84" s="196"/>
      <c r="Z84" s="196"/>
    </row>
    <row r="85" customFormat="false" ht="14.25" hidden="false" customHeight="true" outlineLevel="0" collapsed="false">
      <c r="A85" s="233" t="str">
        <f aca="false">IFERROR(IF(B85="","",A84+1),"Prior Routing")</f>
        <v/>
      </c>
      <c r="B85" s="234"/>
      <c r="C85" s="234"/>
      <c r="D85" s="235"/>
      <c r="E85" s="236"/>
      <c r="F85" s="236"/>
      <c r="G85" s="237"/>
      <c r="H85" s="238"/>
      <c r="I85" s="239"/>
      <c r="J85" s="236" t="e">
        <f aca="false">IF(A85="","",SUMIFS('Tooling Cost Detail'!F:F,'tooling cost detail'!#ref!,'Manufacturing ELEC '!A85))</f>
        <v>#VALUE!</v>
      </c>
      <c r="K85" s="236" t="str">
        <f aca="false">IF(B85="","",IFERROR(ROUND(IFERROR(((E85*D85)+F85)*((#REF!)/3600),0),4),0))</f>
        <v/>
      </c>
      <c r="L85" s="196"/>
      <c r="M85" s="196"/>
      <c r="N85" s="196"/>
      <c r="O85" s="196"/>
      <c r="P85" s="196"/>
      <c r="Q85" s="196"/>
      <c r="R85" s="196"/>
      <c r="S85" s="196"/>
      <c r="T85" s="196"/>
      <c r="U85" s="196"/>
      <c r="V85" s="196"/>
      <c r="W85" s="196"/>
      <c r="X85" s="196"/>
      <c r="Y85" s="196"/>
      <c r="Z85" s="196"/>
    </row>
    <row r="86" customFormat="false" ht="14.25" hidden="false" customHeight="true" outlineLevel="0" collapsed="false">
      <c r="A86" s="233" t="str">
        <f aca="false">IFERROR(IF(B86="","",A85+1),"Prior Routing")</f>
        <v/>
      </c>
      <c r="B86" s="234"/>
      <c r="C86" s="234"/>
      <c r="D86" s="235"/>
      <c r="E86" s="236"/>
      <c r="F86" s="236"/>
      <c r="G86" s="237"/>
      <c r="H86" s="238"/>
      <c r="I86" s="239"/>
      <c r="J86" s="236" t="e">
        <f aca="false">IF(A86="","",SUMIFS('Tooling Cost Detail'!F:F,'tooling cost detail'!#ref!,'Manufacturing ELEC '!A86))</f>
        <v>#VALUE!</v>
      </c>
      <c r="K86" s="236" t="str">
        <f aca="false">IF(B86="","",IFERROR(ROUND(IFERROR(((E86*D86)+F86)*((#REF!)/3600),0),4),0))</f>
        <v/>
      </c>
      <c r="L86" s="196"/>
      <c r="M86" s="196"/>
      <c r="N86" s="196"/>
      <c r="O86" s="196"/>
      <c r="P86" s="196"/>
      <c r="Q86" s="196"/>
      <c r="R86" s="196"/>
      <c r="S86" s="196"/>
      <c r="T86" s="196"/>
      <c r="U86" s="196"/>
      <c r="V86" s="196"/>
      <c r="W86" s="196"/>
      <c r="X86" s="196"/>
      <c r="Y86" s="196"/>
      <c r="Z86" s="196"/>
    </row>
    <row r="87" customFormat="false" ht="14.25" hidden="false" customHeight="true" outlineLevel="0" collapsed="false">
      <c r="A87" s="233" t="str">
        <f aca="false">IFERROR(IF(B87="","",A86+1),"Prior Routing")</f>
        <v/>
      </c>
      <c r="B87" s="234"/>
      <c r="C87" s="234"/>
      <c r="D87" s="235"/>
      <c r="E87" s="236"/>
      <c r="F87" s="236"/>
      <c r="G87" s="237"/>
      <c r="H87" s="238"/>
      <c r="I87" s="239"/>
      <c r="J87" s="236" t="e">
        <f aca="false">IF(A87="","",SUMIFS('Tooling Cost Detail'!F:F,'tooling cost detail'!#ref!,'Manufacturing ELEC '!A87))</f>
        <v>#VALUE!</v>
      </c>
      <c r="K87" s="236" t="str">
        <f aca="false">IF(B87="","",IFERROR(ROUND(IFERROR(((E87*D87)+F87)*((#REF!)/3600),0),4),0))</f>
        <v/>
      </c>
      <c r="L87" s="196"/>
      <c r="M87" s="196"/>
      <c r="N87" s="196"/>
      <c r="O87" s="196"/>
      <c r="P87" s="196"/>
      <c r="Q87" s="196"/>
      <c r="R87" s="196"/>
      <c r="S87" s="196"/>
      <c r="T87" s="196"/>
      <c r="U87" s="196"/>
      <c r="V87" s="196"/>
      <c r="W87" s="196"/>
      <c r="X87" s="196"/>
      <c r="Y87" s="196"/>
      <c r="Z87" s="196"/>
    </row>
    <row r="88" customFormat="false" ht="14.25" hidden="false" customHeight="true" outlineLevel="0" collapsed="false">
      <c r="A88" s="233" t="str">
        <f aca="false">IFERROR(IF(B88="","",A87+1),"Prior Routing")</f>
        <v/>
      </c>
      <c r="B88" s="234"/>
      <c r="C88" s="234"/>
      <c r="D88" s="235"/>
      <c r="E88" s="236"/>
      <c r="F88" s="236"/>
      <c r="G88" s="237"/>
      <c r="H88" s="238"/>
      <c r="I88" s="239"/>
      <c r="J88" s="236" t="e">
        <f aca="false">IF(A88="","",SUMIFS('Tooling Cost Detail'!F:F,'tooling cost detail'!#ref!,'Manufacturing ELEC '!A88))</f>
        <v>#VALUE!</v>
      </c>
      <c r="K88" s="236" t="str">
        <f aca="false">IF(B88="","",IFERROR(ROUND(IFERROR(((E88*D88)+F88)*((#REF!)/3600),0),4),0))</f>
        <v/>
      </c>
      <c r="L88" s="196"/>
      <c r="M88" s="196"/>
      <c r="N88" s="196"/>
      <c r="O88" s="196"/>
      <c r="P88" s="196"/>
      <c r="Q88" s="196"/>
      <c r="R88" s="196"/>
      <c r="S88" s="196"/>
      <c r="T88" s="196"/>
      <c r="U88" s="196"/>
      <c r="V88" s="196"/>
      <c r="W88" s="196"/>
      <c r="X88" s="196"/>
      <c r="Y88" s="196"/>
      <c r="Z88" s="196"/>
    </row>
    <row r="89" customFormat="false" ht="14.25" hidden="false" customHeight="true" outlineLevel="0" collapsed="false">
      <c r="A89" s="233" t="str">
        <f aca="false">IFERROR(IF(B89="","",A88+1),"Prior Routing")</f>
        <v/>
      </c>
      <c r="B89" s="234"/>
      <c r="C89" s="234"/>
      <c r="D89" s="235"/>
      <c r="E89" s="236"/>
      <c r="F89" s="236"/>
      <c r="G89" s="237"/>
      <c r="H89" s="238"/>
      <c r="I89" s="239"/>
      <c r="J89" s="236" t="e">
        <f aca="false">IF(A89="","",SUMIFS('Tooling Cost Detail'!F:F,'tooling cost detail'!#ref!,'Manufacturing ELEC '!A89))</f>
        <v>#VALUE!</v>
      </c>
      <c r="K89" s="236" t="str">
        <f aca="false">IF(B89="","",IFERROR(ROUND(IFERROR(((E89*D89)+F89)*((#REF!)/3600),0),4),0))</f>
        <v/>
      </c>
      <c r="L89" s="196"/>
      <c r="M89" s="196"/>
      <c r="N89" s="196"/>
      <c r="O89" s="196"/>
      <c r="P89" s="196"/>
      <c r="Q89" s="196"/>
      <c r="R89" s="196"/>
      <c r="S89" s="196"/>
      <c r="T89" s="196"/>
      <c r="U89" s="196"/>
      <c r="V89" s="196"/>
      <c r="W89" s="196"/>
      <c r="X89" s="196"/>
      <c r="Y89" s="196"/>
      <c r="Z89" s="196"/>
    </row>
    <row r="90" customFormat="false" ht="14.25" hidden="false" customHeight="true" outlineLevel="0" collapsed="false">
      <c r="A90" s="233" t="str">
        <f aca="false">IFERROR(IF(B90="","",A89+1),"Prior Routing")</f>
        <v/>
      </c>
      <c r="B90" s="234"/>
      <c r="C90" s="234"/>
      <c r="D90" s="235"/>
      <c r="E90" s="236"/>
      <c r="F90" s="236"/>
      <c r="G90" s="237"/>
      <c r="H90" s="238"/>
      <c r="I90" s="239"/>
      <c r="J90" s="236" t="e">
        <f aca="false">IF(A90="","",SUMIFS('Tooling Cost Detail'!F:F,'tooling cost detail'!#ref!,'Manufacturing ELEC '!A90))</f>
        <v>#VALUE!</v>
      </c>
      <c r="K90" s="236" t="str">
        <f aca="false">IF(B90="","",IFERROR(ROUND(IFERROR(((E90*D90)+F90)*((#REF!)/3600),0),4),0))</f>
        <v/>
      </c>
      <c r="L90" s="196"/>
      <c r="M90" s="196"/>
      <c r="N90" s="196"/>
      <c r="O90" s="196"/>
      <c r="P90" s="196"/>
      <c r="Q90" s="196"/>
      <c r="R90" s="196"/>
      <c r="S90" s="196"/>
      <c r="T90" s="196"/>
      <c r="U90" s="196"/>
      <c r="V90" s="196"/>
      <c r="W90" s="196"/>
      <c r="X90" s="196"/>
      <c r="Y90" s="196"/>
      <c r="Z90" s="196"/>
    </row>
    <row r="91" customFormat="false" ht="14.25" hidden="false" customHeight="true" outlineLevel="0" collapsed="false">
      <c r="A91" s="233" t="str">
        <f aca="false">IFERROR(IF(B91="","",A90+1),"Prior Routing")</f>
        <v/>
      </c>
      <c r="B91" s="234"/>
      <c r="C91" s="234"/>
      <c r="D91" s="235"/>
      <c r="E91" s="236"/>
      <c r="F91" s="236"/>
      <c r="G91" s="237"/>
      <c r="H91" s="238"/>
      <c r="I91" s="239"/>
      <c r="J91" s="236" t="e">
        <f aca="false">IF(A91="","",SUMIFS('Tooling Cost Detail'!F:F,'tooling cost detail'!#ref!,'Manufacturing ELEC '!A91))</f>
        <v>#VALUE!</v>
      </c>
      <c r="K91" s="236" t="str">
        <f aca="false">IF(B91="","",IFERROR(ROUND(IFERROR(((E91*D91)+F91)*((#REF!)/3600),0),4),0))</f>
        <v/>
      </c>
      <c r="L91" s="196"/>
      <c r="M91" s="196"/>
      <c r="N91" s="196"/>
      <c r="O91" s="196"/>
      <c r="P91" s="196"/>
      <c r="Q91" s="196"/>
      <c r="R91" s="196"/>
      <c r="S91" s="196"/>
      <c r="T91" s="196"/>
      <c r="U91" s="196"/>
      <c r="V91" s="196"/>
      <c r="W91" s="196"/>
      <c r="X91" s="196"/>
      <c r="Y91" s="196"/>
      <c r="Z91" s="196"/>
    </row>
    <row r="92" customFormat="false" ht="14.25" hidden="false" customHeight="true" outlineLevel="0" collapsed="false">
      <c r="A92" s="233" t="str">
        <f aca="false">IFERROR(IF(B92="","",A91+1),"Prior Routing")</f>
        <v/>
      </c>
      <c r="B92" s="234"/>
      <c r="C92" s="234"/>
      <c r="D92" s="235"/>
      <c r="E92" s="236"/>
      <c r="F92" s="236"/>
      <c r="G92" s="237"/>
      <c r="H92" s="238"/>
      <c r="I92" s="239"/>
      <c r="J92" s="236" t="e">
        <f aca="false">IF(A92="","",SUMIFS('Tooling Cost Detail'!F:F,'tooling cost detail'!#ref!,'Manufacturing ELEC '!A92))</f>
        <v>#VALUE!</v>
      </c>
      <c r="K92" s="236" t="str">
        <f aca="false">IF(B92="","",IFERROR(ROUND(IFERROR(((E92*D92)+F92)*((#REF!)/3600),0),4),0))</f>
        <v/>
      </c>
      <c r="L92" s="196"/>
      <c r="M92" s="196"/>
      <c r="N92" s="196"/>
      <c r="O92" s="196"/>
      <c r="P92" s="196"/>
      <c r="Q92" s="196"/>
      <c r="R92" s="196"/>
      <c r="S92" s="196"/>
      <c r="T92" s="196"/>
      <c r="U92" s="196"/>
      <c r="V92" s="196"/>
      <c r="W92" s="196"/>
      <c r="X92" s="196"/>
      <c r="Y92" s="196"/>
      <c r="Z92" s="196"/>
    </row>
    <row r="93" customFormat="false" ht="14.25" hidden="false" customHeight="true" outlineLevel="0" collapsed="false">
      <c r="A93" s="233" t="str">
        <f aca="false">IFERROR(IF(B93="","",A92+1),"Prior Routing")</f>
        <v/>
      </c>
      <c r="B93" s="234"/>
      <c r="C93" s="234"/>
      <c r="D93" s="235"/>
      <c r="E93" s="236"/>
      <c r="F93" s="236"/>
      <c r="G93" s="237"/>
      <c r="H93" s="238"/>
      <c r="I93" s="239"/>
      <c r="J93" s="236" t="e">
        <f aca="false">IF(A93="","",SUMIFS('Tooling Cost Detail'!F:F,'tooling cost detail'!#ref!,'Manufacturing ELEC '!A93))</f>
        <v>#VALUE!</v>
      </c>
      <c r="K93" s="236" t="str">
        <f aca="false">IF(B93="","",IFERROR(ROUND(IFERROR(((E93*D93)+F93)*((#REF!)/3600),0),4),0))</f>
        <v/>
      </c>
      <c r="L93" s="196"/>
      <c r="M93" s="196"/>
      <c r="N93" s="196"/>
      <c r="O93" s="196"/>
      <c r="P93" s="196"/>
      <c r="Q93" s="196"/>
      <c r="R93" s="196"/>
      <c r="S93" s="196"/>
      <c r="T93" s="196"/>
      <c r="U93" s="196"/>
      <c r="V93" s="196"/>
      <c r="W93" s="196"/>
      <c r="X93" s="196"/>
      <c r="Y93" s="196"/>
      <c r="Z93" s="196"/>
    </row>
    <row r="94" customFormat="false" ht="14.25" hidden="false" customHeight="true" outlineLevel="0" collapsed="false">
      <c r="A94" s="233" t="str">
        <f aca="false">IFERROR(IF(B94="","",A93+1),"Prior Routing")</f>
        <v/>
      </c>
      <c r="B94" s="234"/>
      <c r="C94" s="234"/>
      <c r="D94" s="235"/>
      <c r="E94" s="236"/>
      <c r="F94" s="236"/>
      <c r="G94" s="237"/>
      <c r="H94" s="238"/>
      <c r="I94" s="239"/>
      <c r="J94" s="236" t="e">
        <f aca="false">IF(A94="","",SUMIFS('Tooling Cost Detail'!F:F,'tooling cost detail'!#ref!,'Manufacturing ELEC '!A94))</f>
        <v>#VALUE!</v>
      </c>
      <c r="K94" s="236" t="str">
        <f aca="false">IF(B94="","",IFERROR(ROUND(IFERROR(((E94*D94)+F94)*((#REF!)/3600),0),4),0))</f>
        <v/>
      </c>
      <c r="L94" s="196"/>
      <c r="M94" s="196"/>
      <c r="N94" s="196"/>
      <c r="O94" s="196"/>
      <c r="P94" s="196"/>
      <c r="Q94" s="196"/>
      <c r="R94" s="196"/>
      <c r="S94" s="196"/>
      <c r="T94" s="196"/>
      <c r="U94" s="196"/>
      <c r="V94" s="196"/>
      <c r="W94" s="196"/>
      <c r="X94" s="196"/>
      <c r="Y94" s="196"/>
      <c r="Z94" s="196"/>
    </row>
    <row r="95" customFormat="false" ht="14.25" hidden="false" customHeight="true" outlineLevel="0" collapsed="false">
      <c r="A95" s="233" t="str">
        <f aca="false">IFERROR(IF(B95="","",A94+1),"Prior Routing")</f>
        <v/>
      </c>
      <c r="B95" s="234"/>
      <c r="C95" s="234"/>
      <c r="D95" s="235"/>
      <c r="E95" s="236"/>
      <c r="F95" s="236"/>
      <c r="G95" s="237"/>
      <c r="H95" s="238"/>
      <c r="I95" s="239"/>
      <c r="J95" s="236" t="e">
        <f aca="false">IF(A95="","",SUMIFS('Tooling Cost Detail'!F:F,'tooling cost detail'!#ref!,'Manufacturing ELEC '!A95))</f>
        <v>#VALUE!</v>
      </c>
      <c r="K95" s="236" t="str">
        <f aca="false">IF(B95="","",IFERROR(ROUND(IFERROR(((E95*D95)+F95)*((#REF!)/3600),0),4),0))</f>
        <v/>
      </c>
      <c r="L95" s="196"/>
      <c r="M95" s="196"/>
      <c r="N95" s="196"/>
      <c r="O95" s="196"/>
      <c r="P95" s="196"/>
      <c r="Q95" s="196"/>
      <c r="R95" s="196"/>
      <c r="S95" s="196"/>
      <c r="T95" s="196"/>
      <c r="U95" s="196"/>
      <c r="V95" s="196"/>
      <c r="W95" s="196"/>
      <c r="X95" s="196"/>
      <c r="Y95" s="196"/>
      <c r="Z95" s="196"/>
    </row>
    <row r="96" customFormat="false" ht="14.25" hidden="false" customHeight="true" outlineLevel="0" collapsed="false">
      <c r="A96" s="233" t="str">
        <f aca="false">IFERROR(IF(B96="","",A95+1),"Prior Routing")</f>
        <v/>
      </c>
      <c r="B96" s="234"/>
      <c r="C96" s="234"/>
      <c r="D96" s="235"/>
      <c r="E96" s="236"/>
      <c r="F96" s="236"/>
      <c r="G96" s="237"/>
      <c r="H96" s="238"/>
      <c r="I96" s="239"/>
      <c r="J96" s="236" t="e">
        <f aca="false">IF(A96="","",SUMIFS('Tooling Cost Detail'!F:F,'tooling cost detail'!#ref!,'Manufacturing ELEC '!A96))</f>
        <v>#VALUE!</v>
      </c>
      <c r="K96" s="236" t="str">
        <f aca="false">IF(B96="","",IFERROR(ROUND(IFERROR(((E96*D96)+F96)*((#REF!)/3600),0),4),0))</f>
        <v/>
      </c>
      <c r="L96" s="196"/>
      <c r="M96" s="196"/>
      <c r="N96" s="196"/>
      <c r="O96" s="196"/>
      <c r="P96" s="196"/>
      <c r="Q96" s="196"/>
      <c r="R96" s="196"/>
      <c r="S96" s="196"/>
      <c r="T96" s="196"/>
      <c r="U96" s="196"/>
      <c r="V96" s="196"/>
      <c r="W96" s="196"/>
      <c r="X96" s="196"/>
      <c r="Y96" s="196"/>
      <c r="Z96" s="196"/>
    </row>
    <row r="97" customFormat="false" ht="14.25" hidden="false" customHeight="true" outlineLevel="0" collapsed="false">
      <c r="A97" s="233" t="str">
        <f aca="false">IFERROR(IF(B97="","",A96+1),"Prior Routing")</f>
        <v/>
      </c>
      <c r="B97" s="234"/>
      <c r="C97" s="234"/>
      <c r="D97" s="235"/>
      <c r="E97" s="236"/>
      <c r="F97" s="236"/>
      <c r="G97" s="237"/>
      <c r="H97" s="238"/>
      <c r="I97" s="239"/>
      <c r="J97" s="236" t="e">
        <f aca="false">IF(A97="","",SUMIFS('Tooling Cost Detail'!F:F,'tooling cost detail'!#ref!,'Manufacturing ELEC '!A97))</f>
        <v>#VALUE!</v>
      </c>
      <c r="K97" s="236" t="str">
        <f aca="false">IF(B97="","",IFERROR(ROUND(IFERROR(((E97*D97)+F97)*((#REF!)/3600),0),4),0))</f>
        <v/>
      </c>
      <c r="L97" s="196"/>
      <c r="M97" s="196"/>
      <c r="N97" s="196"/>
      <c r="O97" s="196"/>
      <c r="P97" s="196"/>
      <c r="Q97" s="196"/>
      <c r="R97" s="196"/>
      <c r="S97" s="196"/>
      <c r="T97" s="196"/>
      <c r="U97" s="196"/>
      <c r="V97" s="196"/>
      <c r="W97" s="196"/>
      <c r="X97" s="196"/>
      <c r="Y97" s="196"/>
      <c r="Z97" s="196"/>
    </row>
    <row r="98" customFormat="false" ht="14.25" hidden="false" customHeight="true" outlineLevel="0" collapsed="false">
      <c r="A98" s="233" t="str">
        <f aca="false">IFERROR(IF(B98="","",A97+1),"Prior Routing")</f>
        <v/>
      </c>
      <c r="B98" s="234"/>
      <c r="C98" s="234"/>
      <c r="D98" s="235"/>
      <c r="E98" s="236"/>
      <c r="F98" s="236"/>
      <c r="G98" s="237"/>
      <c r="H98" s="238"/>
      <c r="I98" s="239"/>
      <c r="J98" s="236" t="e">
        <f aca="false">IF(A98="","",SUMIFS('Tooling Cost Detail'!F:F,'tooling cost detail'!#ref!,'Manufacturing ELEC '!A98))</f>
        <v>#VALUE!</v>
      </c>
      <c r="K98" s="236" t="str">
        <f aca="false">IF(B98="","",IFERROR(ROUND(IFERROR(((E98*D98)+F98)*((#REF!)/3600),0),4),0))</f>
        <v/>
      </c>
      <c r="L98" s="196"/>
      <c r="M98" s="196"/>
      <c r="N98" s="196"/>
      <c r="O98" s="196"/>
      <c r="P98" s="196"/>
      <c r="Q98" s="196"/>
      <c r="R98" s="196"/>
      <c r="S98" s="196"/>
      <c r="T98" s="196"/>
      <c r="U98" s="196"/>
      <c r="V98" s="196"/>
      <c r="W98" s="196"/>
      <c r="X98" s="196"/>
      <c r="Y98" s="196"/>
      <c r="Z98" s="196"/>
    </row>
    <row r="99" customFormat="false" ht="14.25" hidden="false" customHeight="true" outlineLevel="0" collapsed="false">
      <c r="A99" s="233" t="str">
        <f aca="false">IFERROR(IF(B99="","",A98+1),"Prior Routing")</f>
        <v/>
      </c>
      <c r="B99" s="234"/>
      <c r="C99" s="234"/>
      <c r="D99" s="235"/>
      <c r="E99" s="236"/>
      <c r="F99" s="236"/>
      <c r="G99" s="237"/>
      <c r="H99" s="238"/>
      <c r="I99" s="239"/>
      <c r="J99" s="236" t="e">
        <f aca="false">IF(A99="","",SUMIFS('Tooling Cost Detail'!F:F,'tooling cost detail'!#ref!,'Manufacturing ELEC '!A99))</f>
        <v>#VALUE!</v>
      </c>
      <c r="K99" s="236" t="str">
        <f aca="false">IF(B99="","",IFERROR(ROUND(IFERROR(((E99*D99)+F99)*((#REF!)/3600),0),4),0))</f>
        <v/>
      </c>
      <c r="L99" s="196"/>
      <c r="M99" s="196"/>
      <c r="N99" s="196"/>
      <c r="O99" s="196"/>
      <c r="P99" s="196"/>
      <c r="Q99" s="196"/>
      <c r="R99" s="196"/>
      <c r="S99" s="196"/>
      <c r="T99" s="196"/>
      <c r="U99" s="196"/>
      <c r="V99" s="196"/>
      <c r="W99" s="196"/>
      <c r="X99" s="196"/>
      <c r="Y99" s="196"/>
      <c r="Z99" s="196"/>
    </row>
    <row r="100" customFormat="false" ht="14.25" hidden="false" customHeight="true" outlineLevel="0" collapsed="false">
      <c r="A100" s="233" t="str">
        <f aca="false">IFERROR(IF(B100="","",A99+1),"Prior Routing")</f>
        <v/>
      </c>
      <c r="B100" s="234"/>
      <c r="C100" s="234"/>
      <c r="D100" s="235"/>
      <c r="E100" s="236"/>
      <c r="F100" s="236"/>
      <c r="G100" s="237"/>
      <c r="H100" s="238"/>
      <c r="I100" s="239"/>
      <c r="J100" s="236" t="e">
        <f aca="false">IF(A100="","",SUMIFS('Tooling Cost Detail'!F:F,'tooling cost detail'!#ref!,'Manufacturing ELEC '!A100))</f>
        <v>#VALUE!</v>
      </c>
      <c r="K100" s="236" t="str">
        <f aca="false">IF(B100="","",IFERROR(ROUND(IFERROR(((E100*D100)+F100)*((#REF!)/3600),0),4),0))</f>
        <v/>
      </c>
      <c r="L100" s="196"/>
      <c r="M100" s="196"/>
      <c r="N100" s="196"/>
      <c r="O100" s="196"/>
      <c r="P100" s="196"/>
      <c r="Q100" s="196"/>
      <c r="R100" s="196"/>
      <c r="S100" s="196"/>
      <c r="T100" s="196"/>
      <c r="U100" s="196"/>
      <c r="V100" s="196"/>
      <c r="W100" s="196"/>
      <c r="X100" s="196"/>
      <c r="Y100" s="196"/>
      <c r="Z100" s="196"/>
    </row>
    <row r="101" customFormat="false" ht="14.25" hidden="false" customHeight="true" outlineLevel="0" collapsed="false">
      <c r="A101" s="233" t="str">
        <f aca="false">IFERROR(IF(B101="","",A100+1),"Prior Routing")</f>
        <v/>
      </c>
      <c r="B101" s="234"/>
      <c r="C101" s="234"/>
      <c r="D101" s="235"/>
      <c r="E101" s="236"/>
      <c r="F101" s="236"/>
      <c r="G101" s="237"/>
      <c r="H101" s="238"/>
      <c r="I101" s="239"/>
      <c r="J101" s="236" t="e">
        <f aca="false">IF(A101="","",SUMIFS('Tooling Cost Detail'!F:F,'tooling cost detail'!#ref!,'Manufacturing ELEC '!A101))</f>
        <v>#VALUE!</v>
      </c>
      <c r="K101" s="236" t="str">
        <f aca="false">IF(B101="","",IFERROR(ROUND(IFERROR(((E101*D101)+F101)*((#REF!)/3600),0),4),0))</f>
        <v/>
      </c>
      <c r="L101" s="196"/>
      <c r="M101" s="196"/>
      <c r="N101" s="196"/>
      <c r="O101" s="196"/>
      <c r="P101" s="196"/>
      <c r="Q101" s="196"/>
      <c r="R101" s="196"/>
      <c r="S101" s="196"/>
      <c r="T101" s="196"/>
      <c r="U101" s="196"/>
      <c r="V101" s="196"/>
      <c r="W101" s="196"/>
      <c r="X101" s="196"/>
      <c r="Y101" s="196"/>
      <c r="Z101" s="196"/>
    </row>
    <row r="102" customFormat="false" ht="14.25" hidden="false" customHeight="true" outlineLevel="0" collapsed="false">
      <c r="A102" s="233" t="str">
        <f aca="false">IFERROR(IF(B102="","",A101+1),"Prior Routing")</f>
        <v/>
      </c>
      <c r="B102" s="234"/>
      <c r="C102" s="234"/>
      <c r="D102" s="235"/>
      <c r="E102" s="236"/>
      <c r="F102" s="236"/>
      <c r="G102" s="237"/>
      <c r="H102" s="238"/>
      <c r="I102" s="239"/>
      <c r="J102" s="236" t="e">
        <f aca="false">IF(A102="","",SUMIFS('Tooling Cost Detail'!F:F,'tooling cost detail'!#ref!,'Manufacturing ELEC '!A102))</f>
        <v>#VALUE!</v>
      </c>
      <c r="K102" s="236" t="str">
        <f aca="false">IF(B102="","",IFERROR(ROUND(IFERROR(((E102*D102)+F102)*((#REF!)/3600),0),4),0))</f>
        <v/>
      </c>
      <c r="L102" s="196"/>
      <c r="M102" s="196"/>
      <c r="N102" s="196"/>
      <c r="O102" s="196"/>
      <c r="P102" s="196"/>
      <c r="Q102" s="196"/>
      <c r="R102" s="196"/>
      <c r="S102" s="196"/>
      <c r="T102" s="196"/>
      <c r="U102" s="196"/>
      <c r="V102" s="196"/>
      <c r="W102" s="196"/>
      <c r="X102" s="196"/>
      <c r="Y102" s="196"/>
      <c r="Z102" s="196"/>
    </row>
    <row r="103" customFormat="false" ht="14.25" hidden="false" customHeight="true" outlineLevel="0" collapsed="false">
      <c r="A103" s="233" t="str">
        <f aca="false">IFERROR(IF(B103="","",A102+1),"Prior Routing")</f>
        <v/>
      </c>
      <c r="B103" s="234"/>
      <c r="C103" s="234"/>
      <c r="D103" s="235"/>
      <c r="E103" s="236"/>
      <c r="F103" s="236"/>
      <c r="G103" s="237"/>
      <c r="H103" s="238"/>
      <c r="I103" s="239"/>
      <c r="J103" s="236" t="e">
        <f aca="false">IF(A103="","",SUMIFS('Tooling Cost Detail'!F:F,'tooling cost detail'!#ref!,'Manufacturing ELEC '!A103))</f>
        <v>#VALUE!</v>
      </c>
      <c r="K103" s="236" t="str">
        <f aca="false">IF(B103="","",IFERROR(ROUND(IFERROR(((E103*D103)+F103)*((#REF!)/3600),0),4),0))</f>
        <v/>
      </c>
      <c r="L103" s="196"/>
      <c r="M103" s="196"/>
      <c r="N103" s="196"/>
      <c r="O103" s="196"/>
      <c r="P103" s="196"/>
      <c r="Q103" s="196"/>
      <c r="R103" s="196"/>
      <c r="S103" s="196"/>
      <c r="T103" s="196"/>
      <c r="U103" s="196"/>
      <c r="V103" s="196"/>
      <c r="W103" s="196"/>
      <c r="X103" s="196"/>
      <c r="Y103" s="196"/>
      <c r="Z103" s="196"/>
    </row>
    <row r="104" customFormat="false" ht="14.25" hidden="false" customHeight="true" outlineLevel="0" collapsed="false">
      <c r="A104" s="233" t="str">
        <f aca="false">IFERROR(IF(B104="","",A103+1),"Prior Routing")</f>
        <v/>
      </c>
      <c r="B104" s="234"/>
      <c r="C104" s="234"/>
      <c r="D104" s="235"/>
      <c r="E104" s="236"/>
      <c r="F104" s="236"/>
      <c r="G104" s="237"/>
      <c r="H104" s="238"/>
      <c r="I104" s="239"/>
      <c r="J104" s="236" t="e">
        <f aca="false">IF(A104="","",SUMIFS('Tooling Cost Detail'!F:F,'tooling cost detail'!#ref!,'Manufacturing ELEC '!A104))</f>
        <v>#VALUE!</v>
      </c>
      <c r="K104" s="236" t="str">
        <f aca="false">IF(B104="","",IFERROR(ROUND(IFERROR(((E104*D104)+F104)*((#REF!)/3600),0),4),0))</f>
        <v/>
      </c>
      <c r="L104" s="196"/>
      <c r="M104" s="196"/>
      <c r="N104" s="196"/>
      <c r="O104" s="196"/>
      <c r="P104" s="196"/>
      <c r="Q104" s="196"/>
      <c r="R104" s="196"/>
      <c r="S104" s="196"/>
      <c r="T104" s="196"/>
      <c r="U104" s="196"/>
      <c r="V104" s="196"/>
      <c r="W104" s="196"/>
      <c r="X104" s="196"/>
      <c r="Y104" s="196"/>
      <c r="Z104" s="196"/>
    </row>
    <row r="105" customFormat="false" ht="14.25" hidden="false" customHeight="true" outlineLevel="0" collapsed="false">
      <c r="A105" s="233" t="str">
        <f aca="false">IFERROR(IF(B105="","",A104+1),"Prior Routing")</f>
        <v/>
      </c>
      <c r="B105" s="234"/>
      <c r="C105" s="234"/>
      <c r="D105" s="235"/>
      <c r="E105" s="236"/>
      <c r="F105" s="236"/>
      <c r="G105" s="237"/>
      <c r="H105" s="238"/>
      <c r="I105" s="239"/>
      <c r="J105" s="236" t="e">
        <f aca="false">IF(A105="","",SUMIFS('Tooling Cost Detail'!F:F,'tooling cost detail'!#ref!,'Manufacturing ELEC '!A105))</f>
        <v>#VALUE!</v>
      </c>
      <c r="K105" s="236" t="str">
        <f aca="false">IF(B105="","",IFERROR(ROUND(IFERROR(((E105*D105)+F105)*((#REF!)/3600),0),4),0))</f>
        <v/>
      </c>
      <c r="L105" s="196"/>
      <c r="M105" s="196"/>
      <c r="N105" s="196"/>
      <c r="O105" s="196"/>
      <c r="P105" s="196"/>
      <c r="Q105" s="196"/>
      <c r="R105" s="196"/>
      <c r="S105" s="196"/>
      <c r="T105" s="196"/>
      <c r="U105" s="196"/>
      <c r="V105" s="196"/>
      <c r="W105" s="196"/>
      <c r="X105" s="196"/>
      <c r="Y105" s="196"/>
      <c r="Z105" s="196"/>
    </row>
    <row r="106" customFormat="false" ht="14.25" hidden="false" customHeight="true" outlineLevel="0" collapsed="false">
      <c r="A106" s="233" t="str">
        <f aca="false">IFERROR(IF(B106="","",A105+1),"Prior Routing")</f>
        <v/>
      </c>
      <c r="B106" s="234"/>
      <c r="C106" s="234"/>
      <c r="D106" s="235"/>
      <c r="E106" s="236"/>
      <c r="F106" s="236"/>
      <c r="G106" s="237"/>
      <c r="H106" s="238"/>
      <c r="I106" s="239"/>
      <c r="J106" s="236" t="e">
        <f aca="false">IF(A106="","",SUMIFS('Tooling Cost Detail'!F:F,'tooling cost detail'!#ref!,'Manufacturing ELEC '!A106))</f>
        <v>#VALUE!</v>
      </c>
      <c r="K106" s="236" t="str">
        <f aca="false">IF(B106="","",IFERROR(ROUND(IFERROR(((E106*D106)+F106)*((#REF!)/3600),0),4),0))</f>
        <v/>
      </c>
      <c r="L106" s="196"/>
      <c r="M106" s="196"/>
      <c r="N106" s="196"/>
      <c r="O106" s="196"/>
      <c r="P106" s="196"/>
      <c r="Q106" s="196"/>
      <c r="R106" s="196"/>
      <c r="S106" s="196"/>
      <c r="T106" s="196"/>
      <c r="U106" s="196"/>
      <c r="V106" s="196"/>
      <c r="W106" s="196"/>
      <c r="X106" s="196"/>
      <c r="Y106" s="196"/>
      <c r="Z106" s="196"/>
    </row>
    <row r="107" customFormat="false" ht="14.25" hidden="false" customHeight="true" outlineLevel="0" collapsed="false">
      <c r="A107" s="233" t="str">
        <f aca="false">IFERROR(IF(B107="","",A106+1),"Prior Routing")</f>
        <v/>
      </c>
      <c r="B107" s="234"/>
      <c r="C107" s="234"/>
      <c r="D107" s="235"/>
      <c r="E107" s="236"/>
      <c r="F107" s="236"/>
      <c r="G107" s="237"/>
      <c r="H107" s="238"/>
      <c r="I107" s="239"/>
      <c r="J107" s="236" t="e">
        <f aca="false">IF(A107="","",SUMIFS('Tooling Cost Detail'!F:F,'tooling cost detail'!#ref!,'Manufacturing ELEC '!A107))</f>
        <v>#VALUE!</v>
      </c>
      <c r="K107" s="236" t="str">
        <f aca="false">IF(B107="","",IFERROR(ROUND(IFERROR(((E107*D107)+F107)*((#REF!)/3600),0),4),0))</f>
        <v/>
      </c>
      <c r="L107" s="196"/>
      <c r="M107" s="196"/>
      <c r="N107" s="196"/>
      <c r="O107" s="196"/>
      <c r="P107" s="196"/>
      <c r="Q107" s="196"/>
      <c r="R107" s="196"/>
      <c r="S107" s="196"/>
      <c r="T107" s="196"/>
      <c r="U107" s="196"/>
      <c r="V107" s="196"/>
      <c r="W107" s="196"/>
      <c r="X107" s="196"/>
      <c r="Y107" s="196"/>
      <c r="Z107" s="196"/>
    </row>
    <row r="108" customFormat="false" ht="14.25" hidden="false" customHeight="true" outlineLevel="0" collapsed="false">
      <c r="A108" s="233" t="str">
        <f aca="false">IFERROR(IF(B108="","",A107+1),"Prior Routing")</f>
        <v/>
      </c>
      <c r="B108" s="234"/>
      <c r="C108" s="234"/>
      <c r="D108" s="235"/>
      <c r="E108" s="236"/>
      <c r="F108" s="236"/>
      <c r="G108" s="237"/>
      <c r="H108" s="238"/>
      <c r="I108" s="239"/>
      <c r="J108" s="236" t="e">
        <f aca="false">IF(A108="","",SUMIFS('Tooling Cost Detail'!F:F,'tooling cost detail'!#ref!,'Manufacturing ELEC '!A108))</f>
        <v>#VALUE!</v>
      </c>
      <c r="K108" s="236" t="str">
        <f aca="false">IF(B108="","",IFERROR(ROUND(IFERROR(((E108*D108)+F108)*((#REF!)/3600),0),4),0))</f>
        <v/>
      </c>
      <c r="L108" s="196"/>
      <c r="M108" s="196"/>
      <c r="N108" s="196"/>
      <c r="O108" s="196"/>
      <c r="P108" s="196"/>
      <c r="Q108" s="196"/>
      <c r="R108" s="196"/>
      <c r="S108" s="196"/>
      <c r="T108" s="196"/>
      <c r="U108" s="196"/>
      <c r="V108" s="196"/>
      <c r="W108" s="196"/>
      <c r="X108" s="196"/>
      <c r="Y108" s="196"/>
      <c r="Z108" s="196"/>
    </row>
    <row r="109" customFormat="false" ht="14.25" hidden="false" customHeight="true" outlineLevel="0" collapsed="false">
      <c r="A109" s="233" t="str">
        <f aca="false">IFERROR(IF(B109="","",A108+1),"Prior Routing")</f>
        <v/>
      </c>
      <c r="B109" s="234"/>
      <c r="C109" s="234"/>
      <c r="D109" s="235"/>
      <c r="E109" s="236"/>
      <c r="F109" s="236"/>
      <c r="G109" s="237"/>
      <c r="H109" s="238"/>
      <c r="I109" s="239"/>
      <c r="J109" s="236" t="e">
        <f aca="false">IF(A109="","",SUMIFS('Tooling Cost Detail'!F:F,'tooling cost detail'!#ref!,'Manufacturing ELEC '!A109))</f>
        <v>#VALUE!</v>
      </c>
      <c r="K109" s="236" t="str">
        <f aca="false">IF(B109="","",IFERROR(ROUND(IFERROR(((E109*D109)+F109)*((#REF!)/3600),0),4),0))</f>
        <v/>
      </c>
      <c r="L109" s="196"/>
      <c r="M109" s="196"/>
      <c r="N109" s="196"/>
      <c r="O109" s="196"/>
      <c r="P109" s="196"/>
      <c r="Q109" s="196"/>
      <c r="R109" s="196"/>
      <c r="S109" s="196"/>
      <c r="T109" s="196"/>
      <c r="U109" s="196"/>
      <c r="V109" s="196"/>
      <c r="W109" s="196"/>
      <c r="X109" s="196"/>
      <c r="Y109" s="196"/>
      <c r="Z109" s="196"/>
    </row>
    <row r="110" customFormat="false" ht="14.25" hidden="false" customHeight="true" outlineLevel="0" collapsed="false">
      <c r="A110" s="233" t="str">
        <f aca="false">IFERROR(IF(B110="","",A109+1),"Prior Routing")</f>
        <v/>
      </c>
      <c r="B110" s="234"/>
      <c r="C110" s="234"/>
      <c r="D110" s="235"/>
      <c r="E110" s="236"/>
      <c r="F110" s="236"/>
      <c r="G110" s="237"/>
      <c r="H110" s="238"/>
      <c r="I110" s="239"/>
      <c r="J110" s="236" t="e">
        <f aca="false">IF(A110="","",SUMIFS('Tooling Cost Detail'!F:F,'tooling cost detail'!#ref!,'Manufacturing ELEC '!A110))</f>
        <v>#VALUE!</v>
      </c>
      <c r="K110" s="236" t="str">
        <f aca="false">IF(B110="","",IFERROR(ROUND(IFERROR(((E110*D110)+F110)*((#REF!)/3600),0),4),0))</f>
        <v/>
      </c>
      <c r="L110" s="196"/>
      <c r="M110" s="196"/>
      <c r="N110" s="196"/>
      <c r="O110" s="196"/>
      <c r="P110" s="196"/>
      <c r="Q110" s="196"/>
      <c r="R110" s="196"/>
      <c r="S110" s="196"/>
      <c r="T110" s="196"/>
      <c r="U110" s="196"/>
      <c r="V110" s="196"/>
      <c r="W110" s="196"/>
      <c r="X110" s="196"/>
      <c r="Y110" s="196"/>
      <c r="Z110" s="196"/>
    </row>
    <row r="111" customFormat="false" ht="14.25" hidden="false" customHeight="true" outlineLevel="0" collapsed="false">
      <c r="A111" s="233" t="str">
        <f aca="false">IFERROR(IF(B111="","",A110+1),"Prior Routing")</f>
        <v/>
      </c>
      <c r="B111" s="234"/>
      <c r="C111" s="234"/>
      <c r="D111" s="235"/>
      <c r="E111" s="236"/>
      <c r="F111" s="236"/>
      <c r="G111" s="237"/>
      <c r="H111" s="238"/>
      <c r="I111" s="239"/>
      <c r="J111" s="236" t="e">
        <f aca="false">IF(A111="","",SUMIFS('Tooling Cost Detail'!F:F,'tooling cost detail'!#ref!,'Manufacturing ELEC '!A111))</f>
        <v>#VALUE!</v>
      </c>
      <c r="K111" s="236" t="str">
        <f aca="false">IF(B111="","",IFERROR(ROUND(IFERROR(((E111*D111)+F111)*((#REF!)/3600),0),4),0))</f>
        <v/>
      </c>
      <c r="L111" s="196"/>
      <c r="M111" s="196"/>
      <c r="N111" s="196"/>
      <c r="O111" s="196"/>
      <c r="P111" s="196"/>
      <c r="Q111" s="196"/>
      <c r="R111" s="196"/>
      <c r="S111" s="196"/>
      <c r="T111" s="196"/>
      <c r="U111" s="196"/>
      <c r="V111" s="196"/>
      <c r="W111" s="196"/>
      <c r="X111" s="196"/>
      <c r="Y111" s="196"/>
      <c r="Z111" s="196"/>
    </row>
    <row r="112" customFormat="false" ht="14.25" hidden="false" customHeight="true" outlineLevel="0" collapsed="false">
      <c r="A112" s="233" t="str">
        <f aca="false">IFERROR(IF(B112="","",A111+1),"Prior Routing")</f>
        <v/>
      </c>
      <c r="B112" s="234"/>
      <c r="C112" s="234"/>
      <c r="D112" s="235"/>
      <c r="E112" s="236"/>
      <c r="F112" s="236"/>
      <c r="G112" s="237"/>
      <c r="H112" s="238"/>
      <c r="I112" s="239"/>
      <c r="J112" s="236" t="e">
        <f aca="false">IF(A112="","",SUMIFS('Tooling Cost Detail'!F:F,'tooling cost detail'!#ref!,'Manufacturing ELEC '!A112))</f>
        <v>#VALUE!</v>
      </c>
      <c r="K112" s="236" t="str">
        <f aca="false">IF(B112="","",IFERROR(ROUND(IFERROR(((E112*D112)+F112)*((#REF!)/3600),0),4),0))</f>
        <v/>
      </c>
      <c r="L112" s="196"/>
      <c r="M112" s="196"/>
      <c r="N112" s="196"/>
      <c r="O112" s="196"/>
      <c r="P112" s="196"/>
      <c r="Q112" s="196"/>
      <c r="R112" s="196"/>
      <c r="S112" s="196"/>
      <c r="T112" s="196"/>
      <c r="U112" s="196"/>
      <c r="V112" s="196"/>
      <c r="W112" s="196"/>
      <c r="X112" s="196"/>
      <c r="Y112" s="196"/>
      <c r="Z112" s="196"/>
    </row>
    <row r="113" customFormat="false" ht="14.25" hidden="false" customHeight="true" outlineLevel="0" collapsed="false">
      <c r="A113" s="233" t="str">
        <f aca="false">IFERROR(IF(B113="","",A112+1),"Prior Routing")</f>
        <v/>
      </c>
      <c r="B113" s="234"/>
      <c r="C113" s="234"/>
      <c r="D113" s="235"/>
      <c r="E113" s="236"/>
      <c r="F113" s="236"/>
      <c r="G113" s="237"/>
      <c r="H113" s="238"/>
      <c r="I113" s="239"/>
      <c r="J113" s="236" t="e">
        <f aca="false">IF(A113="","",SUMIFS('Tooling Cost Detail'!F:F,'tooling cost detail'!#ref!,'Manufacturing ELEC '!A113))</f>
        <v>#VALUE!</v>
      </c>
      <c r="K113" s="236" t="str">
        <f aca="false">IF(B113="","",IFERROR(ROUND(IFERROR(((E113*D113)+F113)*((#REF!)/3600),0),4),0))</f>
        <v/>
      </c>
      <c r="L113" s="196"/>
      <c r="M113" s="196"/>
      <c r="N113" s="196"/>
      <c r="O113" s="196"/>
      <c r="P113" s="196"/>
      <c r="Q113" s="196"/>
      <c r="R113" s="196"/>
      <c r="S113" s="196"/>
      <c r="T113" s="196"/>
      <c r="U113" s="196"/>
      <c r="V113" s="196"/>
      <c r="W113" s="196"/>
      <c r="X113" s="196"/>
      <c r="Y113" s="196"/>
      <c r="Z113" s="196"/>
    </row>
    <row r="114" customFormat="false" ht="14.25" hidden="false" customHeight="true" outlineLevel="0" collapsed="false">
      <c r="A114" s="233" t="str">
        <f aca="false">IFERROR(IF(B114="","",A113+1),"Prior Routing")</f>
        <v/>
      </c>
      <c r="B114" s="234"/>
      <c r="C114" s="234"/>
      <c r="D114" s="235"/>
      <c r="E114" s="236"/>
      <c r="F114" s="236"/>
      <c r="G114" s="237"/>
      <c r="H114" s="238"/>
      <c r="I114" s="239"/>
      <c r="J114" s="236" t="e">
        <f aca="false">IF(A114="","",SUMIFS('Tooling Cost Detail'!F:F,'tooling cost detail'!#ref!,'Manufacturing ELEC '!A114))</f>
        <v>#VALUE!</v>
      </c>
      <c r="K114" s="236" t="str">
        <f aca="false">IF(B114="","",IFERROR(ROUND(IFERROR(((E114*D114)+F114)*((#REF!)/3600),0),4),0))</f>
        <v/>
      </c>
      <c r="L114" s="196"/>
      <c r="M114" s="196"/>
      <c r="N114" s="196"/>
      <c r="O114" s="196"/>
      <c r="P114" s="196"/>
      <c r="Q114" s="196"/>
      <c r="R114" s="196"/>
      <c r="S114" s="196"/>
      <c r="T114" s="196"/>
      <c r="U114" s="196"/>
      <c r="V114" s="196"/>
      <c r="W114" s="196"/>
      <c r="X114" s="196"/>
      <c r="Y114" s="196"/>
      <c r="Z114" s="196"/>
    </row>
    <row r="115" customFormat="false" ht="14.25" hidden="false" customHeight="true" outlineLevel="0" collapsed="false">
      <c r="A115" s="233" t="str">
        <f aca="false">IFERROR(IF(B115="","",A114+1),"Prior Routing")</f>
        <v/>
      </c>
      <c r="B115" s="234"/>
      <c r="C115" s="234"/>
      <c r="D115" s="235"/>
      <c r="E115" s="236"/>
      <c r="F115" s="236"/>
      <c r="G115" s="237"/>
      <c r="H115" s="238"/>
      <c r="I115" s="239"/>
      <c r="J115" s="236" t="e">
        <f aca="false">IF(A115="","",SUMIFS('Tooling Cost Detail'!F:F,'tooling cost detail'!#ref!,'Manufacturing ELEC '!A115))</f>
        <v>#VALUE!</v>
      </c>
      <c r="K115" s="236" t="str">
        <f aca="false">IF(B115="","",IFERROR(ROUND(IFERROR(((E115*D115)+F115)*((#REF!)/3600),0),4),0))</f>
        <v/>
      </c>
      <c r="L115" s="196"/>
      <c r="M115" s="196"/>
      <c r="N115" s="196"/>
      <c r="O115" s="196"/>
      <c r="P115" s="196"/>
      <c r="Q115" s="196"/>
      <c r="R115" s="196"/>
      <c r="S115" s="196"/>
      <c r="T115" s="196"/>
      <c r="U115" s="196"/>
      <c r="V115" s="196"/>
      <c r="W115" s="196"/>
      <c r="X115" s="196"/>
      <c r="Y115" s="196"/>
      <c r="Z115" s="196"/>
    </row>
    <row r="116" customFormat="false" ht="14.25" hidden="false" customHeight="true" outlineLevel="0" collapsed="false">
      <c r="A116" s="233" t="str">
        <f aca="false">IFERROR(IF(B116="","",A115+1),"Prior Routing")</f>
        <v/>
      </c>
      <c r="B116" s="234"/>
      <c r="C116" s="234"/>
      <c r="D116" s="235"/>
      <c r="E116" s="236"/>
      <c r="F116" s="236"/>
      <c r="G116" s="237"/>
      <c r="H116" s="238"/>
      <c r="I116" s="239"/>
      <c r="J116" s="236" t="e">
        <f aca="false">IF(A116="","",SUMIFS('Tooling Cost Detail'!F:F,'tooling cost detail'!#ref!,'Manufacturing ELEC '!A116))</f>
        <v>#VALUE!</v>
      </c>
      <c r="K116" s="236" t="str">
        <f aca="false">IF(B116="","",IFERROR(ROUND(IFERROR(((E116*D116)+F116)*((#REF!)/3600),0),4),0))</f>
        <v/>
      </c>
      <c r="L116" s="196"/>
      <c r="M116" s="196"/>
      <c r="N116" s="196"/>
      <c r="O116" s="196"/>
      <c r="P116" s="196"/>
      <c r="Q116" s="196"/>
      <c r="R116" s="196"/>
      <c r="S116" s="196"/>
      <c r="T116" s="196"/>
      <c r="U116" s="196"/>
      <c r="V116" s="196"/>
      <c r="W116" s="196"/>
      <c r="X116" s="196"/>
      <c r="Y116" s="196"/>
      <c r="Z116" s="196"/>
    </row>
    <row r="117" customFormat="false" ht="14.25" hidden="false" customHeight="true" outlineLevel="0" collapsed="false">
      <c r="A117" s="233" t="str">
        <f aca="false">IFERROR(IF(B117="","",A116+1),"Prior Routing")</f>
        <v/>
      </c>
      <c r="B117" s="234"/>
      <c r="C117" s="234"/>
      <c r="D117" s="235"/>
      <c r="E117" s="236"/>
      <c r="F117" s="236"/>
      <c r="G117" s="237"/>
      <c r="H117" s="238"/>
      <c r="I117" s="239"/>
      <c r="J117" s="236" t="e">
        <f aca="false">IF(A117="","",SUMIFS('Tooling Cost Detail'!F:F,'tooling cost detail'!#ref!,'Manufacturing ELEC '!A117))</f>
        <v>#VALUE!</v>
      </c>
      <c r="K117" s="236" t="str">
        <f aca="false">IF(B117="","",IFERROR(ROUND(IFERROR(((E117*D117)+F117)*((#REF!)/3600),0),4),0))</f>
        <v/>
      </c>
      <c r="L117" s="196"/>
      <c r="M117" s="196"/>
      <c r="N117" s="196"/>
      <c r="O117" s="196"/>
      <c r="P117" s="196"/>
      <c r="Q117" s="196"/>
      <c r="R117" s="196"/>
      <c r="S117" s="196"/>
      <c r="T117" s="196"/>
      <c r="U117" s="196"/>
      <c r="V117" s="196"/>
      <c r="W117" s="196"/>
      <c r="X117" s="196"/>
      <c r="Y117" s="196"/>
      <c r="Z117" s="196"/>
    </row>
    <row r="118" customFormat="false" ht="14.25" hidden="false" customHeight="true" outlineLevel="0" collapsed="false">
      <c r="A118" s="233" t="str">
        <f aca="false">IFERROR(IF(B118="","",A117+1),"Prior Routing")</f>
        <v/>
      </c>
      <c r="B118" s="234"/>
      <c r="C118" s="234"/>
      <c r="D118" s="235"/>
      <c r="E118" s="236"/>
      <c r="F118" s="236"/>
      <c r="G118" s="237"/>
      <c r="H118" s="238"/>
      <c r="I118" s="239"/>
      <c r="J118" s="236" t="e">
        <f aca="false">IF(A118="","",SUMIFS('Tooling Cost Detail'!F:F,'tooling cost detail'!#ref!,'Manufacturing ELEC '!A118))</f>
        <v>#VALUE!</v>
      </c>
      <c r="K118" s="236" t="str">
        <f aca="false">IF(B118="","",IFERROR(ROUND(IFERROR(((E118*D118)+F118)*((#REF!)/3600),0),4),0))</f>
        <v/>
      </c>
      <c r="L118" s="196"/>
      <c r="M118" s="196"/>
      <c r="N118" s="196"/>
      <c r="O118" s="196"/>
      <c r="P118" s="196"/>
      <c r="Q118" s="196"/>
      <c r="R118" s="196"/>
      <c r="S118" s="196"/>
      <c r="T118" s="196"/>
      <c r="U118" s="196"/>
      <c r="V118" s="196"/>
      <c r="W118" s="196"/>
      <c r="X118" s="196"/>
      <c r="Y118" s="196"/>
      <c r="Z118" s="196"/>
    </row>
    <row r="119" customFormat="false" ht="14.25" hidden="false" customHeight="true" outlineLevel="0" collapsed="false">
      <c r="A119" s="233" t="str">
        <f aca="false">IFERROR(IF(B119="","",A118+1),"Prior Routing")</f>
        <v/>
      </c>
      <c r="B119" s="234"/>
      <c r="C119" s="234"/>
      <c r="D119" s="235"/>
      <c r="E119" s="236"/>
      <c r="F119" s="236"/>
      <c r="G119" s="237"/>
      <c r="H119" s="238"/>
      <c r="I119" s="239"/>
      <c r="J119" s="236" t="e">
        <f aca="false">IF(A119="","",SUMIFS('Tooling Cost Detail'!F:F,'tooling cost detail'!#ref!,'Manufacturing ELEC '!A119))</f>
        <v>#VALUE!</v>
      </c>
      <c r="K119" s="236" t="str">
        <f aca="false">IF(B119="","",IFERROR(ROUND(IFERROR(((E119*D119)+F119)*((#REF!)/3600),0),4),0))</f>
        <v/>
      </c>
      <c r="L119" s="196"/>
      <c r="M119" s="196"/>
      <c r="N119" s="196"/>
      <c r="O119" s="196"/>
      <c r="P119" s="196"/>
      <c r="Q119" s="196"/>
      <c r="R119" s="196"/>
      <c r="S119" s="196"/>
      <c r="T119" s="196"/>
      <c r="U119" s="196"/>
      <c r="V119" s="196"/>
      <c r="W119" s="196"/>
      <c r="X119" s="196"/>
      <c r="Y119" s="196"/>
      <c r="Z119" s="196"/>
    </row>
    <row r="120" customFormat="false" ht="14.25" hidden="false" customHeight="true" outlineLevel="0" collapsed="false">
      <c r="A120" s="233" t="str">
        <f aca="false">IFERROR(IF(B120="","",A119+1),"Prior Routing")</f>
        <v/>
      </c>
      <c r="B120" s="234"/>
      <c r="C120" s="234"/>
      <c r="D120" s="235"/>
      <c r="E120" s="236"/>
      <c r="F120" s="236"/>
      <c r="G120" s="237"/>
      <c r="H120" s="238"/>
      <c r="I120" s="239"/>
      <c r="J120" s="236" t="e">
        <f aca="false">IF(A120="","",SUMIFS('Tooling Cost Detail'!F:F,'tooling cost detail'!#ref!,'Manufacturing ELEC '!A120))</f>
        <v>#VALUE!</v>
      </c>
      <c r="K120" s="236" t="str">
        <f aca="false">IF(B120="","",IFERROR(ROUND(IFERROR(((E120*D120)+F120)*((#REF!)/3600),0),4),0))</f>
        <v/>
      </c>
      <c r="L120" s="196"/>
      <c r="M120" s="196"/>
      <c r="N120" s="196"/>
      <c r="O120" s="196"/>
      <c r="P120" s="196"/>
      <c r="Q120" s="196"/>
      <c r="R120" s="196"/>
      <c r="S120" s="196"/>
      <c r="T120" s="196"/>
      <c r="U120" s="196"/>
      <c r="V120" s="196"/>
      <c r="W120" s="196"/>
      <c r="X120" s="196"/>
      <c r="Y120" s="196"/>
      <c r="Z120" s="196"/>
    </row>
    <row r="121" customFormat="false" ht="14.25" hidden="false" customHeight="true" outlineLevel="0" collapsed="false">
      <c r="A121" s="233" t="str">
        <f aca="false">IFERROR(IF(B121="","",A120+1),"Prior Routing")</f>
        <v/>
      </c>
      <c r="B121" s="234"/>
      <c r="C121" s="234"/>
      <c r="D121" s="235"/>
      <c r="E121" s="236"/>
      <c r="F121" s="236"/>
      <c r="G121" s="237"/>
      <c r="H121" s="238"/>
      <c r="I121" s="239"/>
      <c r="J121" s="236" t="e">
        <f aca="false">IF(A121="","",SUMIFS('Tooling Cost Detail'!F:F,'tooling cost detail'!#ref!,'Manufacturing ELEC '!A121))</f>
        <v>#VALUE!</v>
      </c>
      <c r="K121" s="236" t="str">
        <f aca="false">IF(B121="","",IFERROR(ROUND(IFERROR(((E121*D121)+F121)*((#REF!)/3600),0),4),0))</f>
        <v/>
      </c>
      <c r="L121" s="196"/>
      <c r="M121" s="196"/>
      <c r="N121" s="196"/>
      <c r="O121" s="196"/>
      <c r="P121" s="196"/>
      <c r="Q121" s="196"/>
      <c r="R121" s="196"/>
      <c r="S121" s="196"/>
      <c r="T121" s="196"/>
      <c r="U121" s="196"/>
      <c r="V121" s="196"/>
      <c r="W121" s="196"/>
      <c r="X121" s="196"/>
      <c r="Y121" s="196"/>
      <c r="Z121" s="196"/>
    </row>
    <row r="122" customFormat="false" ht="14.25" hidden="false" customHeight="true" outlineLevel="0" collapsed="false">
      <c r="A122" s="233" t="str">
        <f aca="false">IFERROR(IF(B122="","",A121+1),"Prior Routing")</f>
        <v/>
      </c>
      <c r="B122" s="234"/>
      <c r="C122" s="234"/>
      <c r="D122" s="235"/>
      <c r="E122" s="236"/>
      <c r="F122" s="236"/>
      <c r="G122" s="237"/>
      <c r="H122" s="238"/>
      <c r="I122" s="239"/>
      <c r="J122" s="236" t="e">
        <f aca="false">IF(A122="","",SUMIFS('Tooling Cost Detail'!F:F,'tooling cost detail'!#ref!,'Manufacturing ELEC '!A122))</f>
        <v>#VALUE!</v>
      </c>
      <c r="K122" s="236" t="str">
        <f aca="false">IF(B122="","",IFERROR(ROUND(IFERROR(((E122*D122)+F122)*((#REF!)/3600),0),4),0))</f>
        <v/>
      </c>
      <c r="L122" s="196"/>
      <c r="M122" s="196"/>
      <c r="N122" s="196"/>
      <c r="O122" s="196"/>
      <c r="P122" s="196"/>
      <c r="Q122" s="196"/>
      <c r="R122" s="196"/>
      <c r="S122" s="196"/>
      <c r="T122" s="196"/>
      <c r="U122" s="196"/>
      <c r="V122" s="196"/>
      <c r="W122" s="196"/>
      <c r="X122" s="196"/>
      <c r="Y122" s="196"/>
      <c r="Z122" s="196"/>
    </row>
    <row r="123" customFormat="false" ht="14.25" hidden="false" customHeight="true" outlineLevel="0" collapsed="false">
      <c r="A123" s="233" t="str">
        <f aca="false">IFERROR(IF(B123="","",A122+1),"Prior Routing")</f>
        <v/>
      </c>
      <c r="B123" s="234"/>
      <c r="C123" s="234"/>
      <c r="D123" s="235"/>
      <c r="E123" s="236"/>
      <c r="F123" s="236"/>
      <c r="G123" s="237"/>
      <c r="H123" s="238"/>
      <c r="I123" s="239"/>
      <c r="J123" s="236" t="e">
        <f aca="false">IF(A123="","",SUMIFS('Tooling Cost Detail'!F:F,'tooling cost detail'!#ref!,'Manufacturing ELEC '!A123))</f>
        <v>#VALUE!</v>
      </c>
      <c r="K123" s="236" t="str">
        <f aca="false">IF(B123="","",IFERROR(ROUND(IFERROR(((E123*D123)+F123)*((#REF!)/3600),0),4),0))</f>
        <v/>
      </c>
      <c r="L123" s="196"/>
      <c r="M123" s="196"/>
      <c r="N123" s="196"/>
      <c r="O123" s="196"/>
      <c r="P123" s="196"/>
      <c r="Q123" s="196"/>
      <c r="R123" s="196"/>
      <c r="S123" s="196"/>
      <c r="T123" s="196"/>
      <c r="U123" s="196"/>
      <c r="V123" s="196"/>
      <c r="W123" s="196"/>
      <c r="X123" s="196"/>
      <c r="Y123" s="196"/>
      <c r="Z123" s="196"/>
    </row>
    <row r="124" customFormat="false" ht="14.25" hidden="false" customHeight="true" outlineLevel="0" collapsed="false">
      <c r="A124" s="233" t="str">
        <f aca="false">IFERROR(IF(B124="","",A123+1),"Prior Routing")</f>
        <v/>
      </c>
      <c r="B124" s="234"/>
      <c r="C124" s="234"/>
      <c r="D124" s="235"/>
      <c r="E124" s="236"/>
      <c r="F124" s="236"/>
      <c r="G124" s="237"/>
      <c r="H124" s="238"/>
      <c r="I124" s="239"/>
      <c r="J124" s="236" t="e">
        <f aca="false">IF(A124="","",SUMIFS('Tooling Cost Detail'!F:F,'tooling cost detail'!#ref!,'Manufacturing ELEC '!A124))</f>
        <v>#VALUE!</v>
      </c>
      <c r="K124" s="236" t="str">
        <f aca="false">IF(B124="","",IFERROR(ROUND(IFERROR(((E124*D124)+F124)*((#REF!)/3600),0),4),0))</f>
        <v/>
      </c>
      <c r="L124" s="196"/>
      <c r="M124" s="196"/>
      <c r="N124" s="196"/>
      <c r="O124" s="196"/>
      <c r="P124" s="196"/>
      <c r="Q124" s="196"/>
      <c r="R124" s="196"/>
      <c r="S124" s="196"/>
      <c r="T124" s="196"/>
      <c r="U124" s="196"/>
      <c r="V124" s="196"/>
      <c r="W124" s="196"/>
      <c r="X124" s="196"/>
      <c r="Y124" s="196"/>
      <c r="Z124" s="196"/>
    </row>
    <row r="125" customFormat="false" ht="14.25" hidden="false" customHeight="true" outlineLevel="0" collapsed="false">
      <c r="A125" s="233" t="str">
        <f aca="false">IFERROR(IF(B125="","",A124+1),"Prior Routing")</f>
        <v/>
      </c>
      <c r="B125" s="234"/>
      <c r="C125" s="234"/>
      <c r="D125" s="235"/>
      <c r="E125" s="236"/>
      <c r="F125" s="236"/>
      <c r="G125" s="237"/>
      <c r="H125" s="238"/>
      <c r="I125" s="239"/>
      <c r="J125" s="236" t="e">
        <f aca="false">IF(A125="","",SUMIFS('Tooling Cost Detail'!F:F,'tooling cost detail'!#ref!,'Manufacturing ELEC '!A125))</f>
        <v>#VALUE!</v>
      </c>
      <c r="K125" s="236" t="str">
        <f aca="false">IF(B125="","",IFERROR(ROUND(IFERROR(((E125*D125)+F125)*((#REF!)/3600),0),4),0))</f>
        <v/>
      </c>
      <c r="L125" s="196"/>
      <c r="M125" s="196"/>
      <c r="N125" s="196"/>
      <c r="O125" s="196"/>
      <c r="P125" s="196"/>
      <c r="Q125" s="196"/>
      <c r="R125" s="196"/>
      <c r="S125" s="196"/>
      <c r="T125" s="196"/>
      <c r="U125" s="196"/>
      <c r="V125" s="196"/>
      <c r="W125" s="196"/>
      <c r="X125" s="196"/>
      <c r="Y125" s="196"/>
      <c r="Z125" s="196"/>
    </row>
    <row r="126" customFormat="false" ht="14.25" hidden="false" customHeight="true" outlineLevel="0" collapsed="false">
      <c r="A126" s="233" t="str">
        <f aca="false">IFERROR(IF(B126="","",A125+1),"Prior Routing")</f>
        <v/>
      </c>
      <c r="B126" s="234"/>
      <c r="C126" s="234"/>
      <c r="D126" s="235"/>
      <c r="E126" s="236"/>
      <c r="F126" s="236"/>
      <c r="G126" s="237"/>
      <c r="H126" s="238"/>
      <c r="I126" s="239"/>
      <c r="J126" s="236" t="e">
        <f aca="false">IF(A126="","",SUMIFS('Tooling Cost Detail'!F:F,'tooling cost detail'!#ref!,'Manufacturing ELEC '!A126))</f>
        <v>#VALUE!</v>
      </c>
      <c r="K126" s="236" t="str">
        <f aca="false">IF(B126="","",IFERROR(ROUND(IFERROR(((E126*D126)+F126)*((#REF!)/3600),0),4),0))</f>
        <v/>
      </c>
      <c r="L126" s="196"/>
      <c r="M126" s="196"/>
      <c r="N126" s="196"/>
      <c r="O126" s="196"/>
      <c r="P126" s="196"/>
      <c r="Q126" s="196"/>
      <c r="R126" s="196"/>
      <c r="S126" s="196"/>
      <c r="T126" s="196"/>
      <c r="U126" s="196"/>
      <c r="V126" s="196"/>
      <c r="W126" s="196"/>
      <c r="X126" s="196"/>
      <c r="Y126" s="196"/>
      <c r="Z126" s="196"/>
    </row>
    <row r="127" customFormat="false" ht="14.25" hidden="false" customHeight="true" outlineLevel="0" collapsed="false">
      <c r="A127" s="233" t="str">
        <f aca="false">IFERROR(IF(B127="","",A126+1),"Prior Routing")</f>
        <v/>
      </c>
      <c r="B127" s="234"/>
      <c r="C127" s="234"/>
      <c r="D127" s="235"/>
      <c r="E127" s="236"/>
      <c r="F127" s="236"/>
      <c r="G127" s="237"/>
      <c r="H127" s="238"/>
      <c r="I127" s="239"/>
      <c r="J127" s="236" t="e">
        <f aca="false">IF(A127="","",SUMIFS('Tooling Cost Detail'!F:F,'tooling cost detail'!#ref!,'Manufacturing ELEC '!A127))</f>
        <v>#VALUE!</v>
      </c>
      <c r="K127" s="236" t="str">
        <f aca="false">IF(B127="","",IFERROR(ROUND(IFERROR(((E127*D127)+F127)*((#REF!)/3600),0),4),0))</f>
        <v/>
      </c>
      <c r="L127" s="196"/>
      <c r="M127" s="196"/>
      <c r="N127" s="196"/>
      <c r="O127" s="196"/>
      <c r="P127" s="196"/>
      <c r="Q127" s="196"/>
      <c r="R127" s="196"/>
      <c r="S127" s="196"/>
      <c r="T127" s="196"/>
      <c r="U127" s="196"/>
      <c r="V127" s="196"/>
      <c r="W127" s="196"/>
      <c r="X127" s="196"/>
      <c r="Y127" s="196"/>
      <c r="Z127" s="196"/>
    </row>
    <row r="128" customFormat="false" ht="14.25" hidden="false" customHeight="true" outlineLevel="0" collapsed="false">
      <c r="A128" s="233" t="str">
        <f aca="false">IFERROR(IF(B128="","",A127+1),"Prior Routing")</f>
        <v/>
      </c>
      <c r="B128" s="234"/>
      <c r="C128" s="234"/>
      <c r="D128" s="235"/>
      <c r="E128" s="236"/>
      <c r="F128" s="236"/>
      <c r="G128" s="237"/>
      <c r="H128" s="238"/>
      <c r="I128" s="239"/>
      <c r="J128" s="236" t="e">
        <f aca="false">IF(A128="","",SUMIFS('Tooling Cost Detail'!F:F,'tooling cost detail'!#ref!,'Manufacturing ELEC '!A128))</f>
        <v>#VALUE!</v>
      </c>
      <c r="K128" s="236" t="str">
        <f aca="false">IF(B128="","",IFERROR(ROUND(IFERROR(((E128*D128)+F128)*((#REF!)/3600),0),4),0))</f>
        <v/>
      </c>
      <c r="L128" s="196"/>
      <c r="M128" s="196"/>
      <c r="N128" s="196"/>
      <c r="O128" s="196"/>
      <c r="P128" s="196"/>
      <c r="Q128" s="196"/>
      <c r="R128" s="196"/>
      <c r="S128" s="196"/>
      <c r="T128" s="196"/>
      <c r="U128" s="196"/>
      <c r="V128" s="196"/>
      <c r="W128" s="196"/>
      <c r="X128" s="196"/>
      <c r="Y128" s="196"/>
      <c r="Z128" s="196"/>
    </row>
    <row r="129" customFormat="false" ht="14.25" hidden="false" customHeight="true" outlineLevel="0" collapsed="false">
      <c r="A129" s="233" t="str">
        <f aca="false">IFERROR(IF(B129="","",A128+1),"Prior Routing")</f>
        <v/>
      </c>
      <c r="B129" s="234"/>
      <c r="C129" s="234"/>
      <c r="D129" s="235"/>
      <c r="E129" s="236"/>
      <c r="F129" s="236"/>
      <c r="G129" s="237"/>
      <c r="H129" s="238"/>
      <c r="I129" s="239"/>
      <c r="J129" s="236" t="e">
        <f aca="false">IF(A129="","",SUMIFS('Tooling Cost Detail'!F:F,'tooling cost detail'!#ref!,'Manufacturing ELEC '!A129))</f>
        <v>#VALUE!</v>
      </c>
      <c r="K129" s="236" t="str">
        <f aca="false">IF(B129="","",IFERROR(ROUND(IFERROR(((E129*D129)+F129)*((#REF!)/3600),0),4),0))</f>
        <v/>
      </c>
      <c r="L129" s="196"/>
      <c r="M129" s="196"/>
      <c r="N129" s="196"/>
      <c r="O129" s="196"/>
      <c r="P129" s="196"/>
      <c r="Q129" s="196"/>
      <c r="R129" s="196"/>
      <c r="S129" s="196"/>
      <c r="T129" s="196"/>
      <c r="U129" s="196"/>
      <c r="V129" s="196"/>
      <c r="W129" s="196"/>
      <c r="X129" s="196"/>
      <c r="Y129" s="196"/>
      <c r="Z129" s="196"/>
    </row>
    <row r="130" customFormat="false" ht="14.25" hidden="false" customHeight="true" outlineLevel="0" collapsed="false">
      <c r="A130" s="233" t="str">
        <f aca="false">IFERROR(IF(B130="","",A129+1),"Prior Routing")</f>
        <v/>
      </c>
      <c r="B130" s="234"/>
      <c r="C130" s="234"/>
      <c r="D130" s="235"/>
      <c r="E130" s="236"/>
      <c r="F130" s="236"/>
      <c r="G130" s="237"/>
      <c r="H130" s="238"/>
      <c r="I130" s="239"/>
      <c r="J130" s="236" t="e">
        <f aca="false">IF(A130="","",SUMIFS('Tooling Cost Detail'!F:F,'tooling cost detail'!#ref!,'Manufacturing ELEC '!A130))</f>
        <v>#VALUE!</v>
      </c>
      <c r="K130" s="236" t="str">
        <f aca="false">IF(B130="","",IFERROR(ROUND(IFERROR(((E130*D130)+F130)*((#REF!)/3600),0),4),0))</f>
        <v/>
      </c>
      <c r="L130" s="196"/>
      <c r="M130" s="196"/>
      <c r="N130" s="196"/>
      <c r="O130" s="196"/>
      <c r="P130" s="196"/>
      <c r="Q130" s="196"/>
      <c r="R130" s="196"/>
      <c r="S130" s="196"/>
      <c r="T130" s="196"/>
      <c r="U130" s="196"/>
      <c r="V130" s="196"/>
      <c r="W130" s="196"/>
      <c r="X130" s="196"/>
      <c r="Y130" s="196"/>
      <c r="Z130" s="196"/>
    </row>
    <row r="131" customFormat="false" ht="14.25" hidden="false" customHeight="true" outlineLevel="0" collapsed="false">
      <c r="A131" s="233" t="str">
        <f aca="false">IFERROR(IF(B131="","",A130+1),"Prior Routing")</f>
        <v/>
      </c>
      <c r="B131" s="234"/>
      <c r="C131" s="234"/>
      <c r="D131" s="235"/>
      <c r="E131" s="236"/>
      <c r="F131" s="236"/>
      <c r="G131" s="237"/>
      <c r="H131" s="238"/>
      <c r="I131" s="239"/>
      <c r="J131" s="236" t="e">
        <f aca="false">IF(A131="","",SUMIFS('Tooling Cost Detail'!F:F,'tooling cost detail'!#ref!,'Manufacturing ELEC '!A131))</f>
        <v>#VALUE!</v>
      </c>
      <c r="K131" s="236" t="str">
        <f aca="false">IF(B131="","",IFERROR(ROUND(IFERROR(((E131*D131)+F131)*((#REF!)/3600),0),4),0))</f>
        <v/>
      </c>
      <c r="L131" s="196"/>
      <c r="M131" s="196"/>
      <c r="N131" s="196"/>
      <c r="O131" s="196"/>
      <c r="P131" s="196"/>
      <c r="Q131" s="196"/>
      <c r="R131" s="196"/>
      <c r="S131" s="196"/>
      <c r="T131" s="196"/>
      <c r="U131" s="196"/>
      <c r="V131" s="196"/>
      <c r="W131" s="196"/>
      <c r="X131" s="196"/>
      <c r="Y131" s="196"/>
      <c r="Z131" s="196"/>
    </row>
    <row r="132" customFormat="false" ht="14.25" hidden="false" customHeight="true" outlineLevel="0" collapsed="false">
      <c r="A132" s="233" t="str">
        <f aca="false">IFERROR(IF(B132="","",A131+1),"Prior Routing")</f>
        <v/>
      </c>
      <c r="B132" s="234"/>
      <c r="C132" s="234"/>
      <c r="D132" s="235"/>
      <c r="E132" s="236"/>
      <c r="F132" s="236"/>
      <c r="G132" s="237"/>
      <c r="H132" s="238"/>
      <c r="I132" s="239"/>
      <c r="J132" s="236" t="e">
        <f aca="false">IF(A132="","",SUMIFS('Tooling Cost Detail'!F:F,'tooling cost detail'!#ref!,'Manufacturing ELEC '!A132))</f>
        <v>#VALUE!</v>
      </c>
      <c r="K132" s="236" t="str">
        <f aca="false">IF(B132="","",IFERROR(ROUND(IFERROR(((E132*D132)+F132)*((#REF!)/3600),0),4),0))</f>
        <v/>
      </c>
      <c r="L132" s="196"/>
      <c r="M132" s="196"/>
      <c r="N132" s="196"/>
      <c r="O132" s="196"/>
      <c r="P132" s="196"/>
      <c r="Q132" s="196"/>
      <c r="R132" s="196"/>
      <c r="S132" s="196"/>
      <c r="T132" s="196"/>
      <c r="U132" s="196"/>
      <c r="V132" s="196"/>
      <c r="W132" s="196"/>
      <c r="X132" s="196"/>
      <c r="Y132" s="196"/>
      <c r="Z132" s="196"/>
    </row>
    <row r="133" customFormat="false" ht="14.25" hidden="false" customHeight="true" outlineLevel="0" collapsed="false">
      <c r="A133" s="233" t="str">
        <f aca="false">IFERROR(IF(B133="","",A132+1),"Prior Routing")</f>
        <v/>
      </c>
      <c r="B133" s="234"/>
      <c r="C133" s="234"/>
      <c r="D133" s="235"/>
      <c r="E133" s="236"/>
      <c r="F133" s="236"/>
      <c r="G133" s="237"/>
      <c r="H133" s="238"/>
      <c r="I133" s="239"/>
      <c r="J133" s="236" t="e">
        <f aca="false">IF(A133="","",SUMIFS('Tooling Cost Detail'!F:F,'tooling cost detail'!#ref!,'Manufacturing ELEC '!A133))</f>
        <v>#VALUE!</v>
      </c>
      <c r="K133" s="236" t="str">
        <f aca="false">IF(B133="","",IFERROR(ROUND(IFERROR(((E133*D133)+F133)*((#REF!)/3600),0),4),0))</f>
        <v/>
      </c>
      <c r="L133" s="196"/>
      <c r="M133" s="196"/>
      <c r="N133" s="196"/>
      <c r="O133" s="196"/>
      <c r="P133" s="196"/>
      <c r="Q133" s="196"/>
      <c r="R133" s="196"/>
      <c r="S133" s="196"/>
      <c r="T133" s="196"/>
      <c r="U133" s="196"/>
      <c r="V133" s="196"/>
      <c r="W133" s="196"/>
      <c r="X133" s="196"/>
      <c r="Y133" s="196"/>
      <c r="Z133" s="196"/>
    </row>
    <row r="134" customFormat="false" ht="14.25" hidden="false" customHeight="true" outlineLevel="0" collapsed="false">
      <c r="A134" s="233" t="str">
        <f aca="false">IFERROR(IF(B134="","",A133+1),"Prior Routing")</f>
        <v/>
      </c>
      <c r="B134" s="234"/>
      <c r="C134" s="234"/>
      <c r="D134" s="235"/>
      <c r="E134" s="236"/>
      <c r="F134" s="236"/>
      <c r="G134" s="237"/>
      <c r="H134" s="238"/>
      <c r="I134" s="239"/>
      <c r="J134" s="236" t="e">
        <f aca="false">IF(A134="","",SUMIFS('Tooling Cost Detail'!F:F,'tooling cost detail'!#ref!,'Manufacturing ELEC '!A134))</f>
        <v>#VALUE!</v>
      </c>
      <c r="K134" s="236" t="str">
        <f aca="false">IF(B134="","",IFERROR(ROUND(IFERROR(((E134*D134)+F134)*((#REF!)/3600),0),4),0))</f>
        <v/>
      </c>
      <c r="L134" s="196"/>
      <c r="M134" s="196"/>
      <c r="N134" s="196"/>
      <c r="O134" s="196"/>
      <c r="P134" s="196"/>
      <c r="Q134" s="196"/>
      <c r="R134" s="196"/>
      <c r="S134" s="196"/>
      <c r="T134" s="196"/>
      <c r="U134" s="196"/>
      <c r="V134" s="196"/>
      <c r="W134" s="196"/>
      <c r="X134" s="196"/>
      <c r="Y134" s="196"/>
      <c r="Z134" s="196"/>
    </row>
    <row r="135" customFormat="false" ht="14.25" hidden="false" customHeight="true" outlineLevel="0" collapsed="false">
      <c r="A135" s="233" t="str">
        <f aca="false">IFERROR(IF(B135="","",A134+1),"Prior Routing")</f>
        <v/>
      </c>
      <c r="B135" s="234"/>
      <c r="C135" s="234"/>
      <c r="D135" s="235"/>
      <c r="E135" s="236"/>
      <c r="F135" s="236"/>
      <c r="G135" s="237"/>
      <c r="H135" s="238"/>
      <c r="I135" s="239"/>
      <c r="J135" s="236" t="e">
        <f aca="false">IF(A135="","",SUMIFS('Tooling Cost Detail'!F:F,'tooling cost detail'!#ref!,'Manufacturing ELEC '!A135))</f>
        <v>#VALUE!</v>
      </c>
      <c r="K135" s="236" t="str">
        <f aca="false">IF(B135="","",IFERROR(ROUND(IFERROR(((E135*D135)+F135)*((#REF!)/3600),0),4),0))</f>
        <v/>
      </c>
      <c r="L135" s="196"/>
      <c r="M135" s="196"/>
      <c r="N135" s="196"/>
      <c r="O135" s="196"/>
      <c r="P135" s="196"/>
      <c r="Q135" s="196"/>
      <c r="R135" s="196"/>
      <c r="S135" s="196"/>
      <c r="T135" s="196"/>
      <c r="U135" s="196"/>
      <c r="V135" s="196"/>
      <c r="W135" s="196"/>
      <c r="X135" s="196"/>
      <c r="Y135" s="196"/>
      <c r="Z135" s="196"/>
    </row>
    <row r="136" customFormat="false" ht="14.25" hidden="false" customHeight="true" outlineLevel="0" collapsed="false">
      <c r="A136" s="233" t="str">
        <f aca="false">IFERROR(IF(B136="","",A135+1),"Prior Routing")</f>
        <v/>
      </c>
      <c r="B136" s="234"/>
      <c r="C136" s="234"/>
      <c r="D136" s="235"/>
      <c r="E136" s="236"/>
      <c r="F136" s="236"/>
      <c r="G136" s="237"/>
      <c r="H136" s="238"/>
      <c r="I136" s="239"/>
      <c r="J136" s="236" t="e">
        <f aca="false">IF(A136="","",SUMIFS('Tooling Cost Detail'!F:F,'tooling cost detail'!#ref!,'Manufacturing ELEC '!A136))</f>
        <v>#VALUE!</v>
      </c>
      <c r="K136" s="236" t="str">
        <f aca="false">IF(B136="","",IFERROR(ROUND(IFERROR(((E136*D136)+F136)*((#REF!)/3600),0),4),0))</f>
        <v/>
      </c>
      <c r="L136" s="196"/>
      <c r="M136" s="196"/>
      <c r="N136" s="196"/>
      <c r="O136" s="196"/>
      <c r="P136" s="196"/>
      <c r="Q136" s="196"/>
      <c r="R136" s="196"/>
      <c r="S136" s="196"/>
      <c r="T136" s="196"/>
      <c r="U136" s="196"/>
      <c r="V136" s="196"/>
      <c r="W136" s="196"/>
      <c r="X136" s="196"/>
      <c r="Y136" s="196"/>
      <c r="Z136" s="196"/>
    </row>
    <row r="137" customFormat="false" ht="14.25" hidden="false" customHeight="true" outlineLevel="0" collapsed="false">
      <c r="A137" s="233" t="str">
        <f aca="false">IFERROR(IF(B137="","",A136+1),"Prior Routing")</f>
        <v/>
      </c>
      <c r="B137" s="234"/>
      <c r="C137" s="234"/>
      <c r="D137" s="235"/>
      <c r="E137" s="236"/>
      <c r="F137" s="236"/>
      <c r="G137" s="237"/>
      <c r="H137" s="238"/>
      <c r="I137" s="239"/>
      <c r="J137" s="236" t="e">
        <f aca="false">IF(A137="","",SUMIFS('Tooling Cost Detail'!F:F,'tooling cost detail'!#ref!,'Manufacturing ELEC '!A137))</f>
        <v>#VALUE!</v>
      </c>
      <c r="K137" s="236" t="str">
        <f aca="false">IF(B137="","",IFERROR(ROUND(IFERROR(((E137*D137)+F137)*((#REF!)/3600),0),4),0))</f>
        <v/>
      </c>
      <c r="L137" s="196"/>
      <c r="M137" s="196"/>
      <c r="N137" s="196"/>
      <c r="O137" s="196"/>
      <c r="P137" s="196"/>
      <c r="Q137" s="196"/>
      <c r="R137" s="196"/>
      <c r="S137" s="196"/>
      <c r="T137" s="196"/>
      <c r="U137" s="196"/>
      <c r="V137" s="196"/>
      <c r="W137" s="196"/>
      <c r="X137" s="196"/>
      <c r="Y137" s="196"/>
      <c r="Z137" s="196"/>
    </row>
    <row r="138" customFormat="false" ht="14.25" hidden="false" customHeight="true" outlineLevel="0" collapsed="false">
      <c r="A138" s="233" t="str">
        <f aca="false">IFERROR(IF(B138="","",A137+1),"Prior Routing")</f>
        <v/>
      </c>
      <c r="B138" s="234"/>
      <c r="C138" s="234"/>
      <c r="D138" s="235"/>
      <c r="E138" s="236"/>
      <c r="F138" s="236"/>
      <c r="G138" s="237"/>
      <c r="H138" s="238"/>
      <c r="I138" s="239"/>
      <c r="J138" s="236" t="e">
        <f aca="false">IF(A138="","",SUMIFS('Tooling Cost Detail'!F:F,'tooling cost detail'!#ref!,'Manufacturing ELEC '!A138))</f>
        <v>#VALUE!</v>
      </c>
      <c r="K138" s="236" t="str">
        <f aca="false">IF(B138="","",IFERROR(ROUND(IFERROR(((E138*D138)+F138)*((#REF!)/3600),0),4),0))</f>
        <v/>
      </c>
      <c r="L138" s="196"/>
      <c r="M138" s="196"/>
      <c r="N138" s="196"/>
      <c r="O138" s="196"/>
      <c r="P138" s="196"/>
      <c r="Q138" s="196"/>
      <c r="R138" s="196"/>
      <c r="S138" s="196"/>
      <c r="T138" s="196"/>
      <c r="U138" s="196"/>
      <c r="V138" s="196"/>
      <c r="W138" s="196"/>
      <c r="X138" s="196"/>
      <c r="Y138" s="196"/>
      <c r="Z138" s="196"/>
    </row>
    <row r="139" customFormat="false" ht="14.25" hidden="false" customHeight="true" outlineLevel="0" collapsed="false">
      <c r="A139" s="233" t="str">
        <f aca="false">IFERROR(IF(B139="","",A138+1),"Prior Routing")</f>
        <v/>
      </c>
      <c r="B139" s="234"/>
      <c r="C139" s="234"/>
      <c r="D139" s="235"/>
      <c r="E139" s="236"/>
      <c r="F139" s="236"/>
      <c r="G139" s="237"/>
      <c r="H139" s="238"/>
      <c r="I139" s="239"/>
      <c r="J139" s="236" t="e">
        <f aca="false">IF(A139="","",SUMIFS('Tooling Cost Detail'!F:F,'tooling cost detail'!#ref!,'Manufacturing ELEC '!A139))</f>
        <v>#VALUE!</v>
      </c>
      <c r="K139" s="236" t="str">
        <f aca="false">IF(B139="","",IFERROR(ROUND(IFERROR(((E139*D139)+F139)*((#REF!)/3600),0),4),0))</f>
        <v/>
      </c>
      <c r="L139" s="196"/>
      <c r="M139" s="196"/>
      <c r="N139" s="196"/>
      <c r="O139" s="196"/>
      <c r="P139" s="196"/>
      <c r="Q139" s="196"/>
      <c r="R139" s="196"/>
      <c r="S139" s="196"/>
      <c r="T139" s="196"/>
      <c r="U139" s="196"/>
      <c r="V139" s="196"/>
      <c r="W139" s="196"/>
      <c r="X139" s="196"/>
      <c r="Y139" s="196"/>
      <c r="Z139" s="196"/>
    </row>
    <row r="140" customFormat="false" ht="14.25" hidden="false" customHeight="true" outlineLevel="0" collapsed="false">
      <c r="A140" s="233" t="str">
        <f aca="false">IFERROR(IF(B140="","",A139+1),"Prior Routing")</f>
        <v/>
      </c>
      <c r="B140" s="234"/>
      <c r="C140" s="234"/>
      <c r="D140" s="235"/>
      <c r="E140" s="236"/>
      <c r="F140" s="236"/>
      <c r="G140" s="237"/>
      <c r="H140" s="238"/>
      <c r="I140" s="239"/>
      <c r="J140" s="236" t="e">
        <f aca="false">IF(A140="","",SUMIFS('Tooling Cost Detail'!F:F,'tooling cost detail'!#ref!,'Manufacturing ELEC '!A140))</f>
        <v>#VALUE!</v>
      </c>
      <c r="K140" s="236" t="str">
        <f aca="false">IF(B140="","",IFERROR(ROUND(IFERROR(((E140*D140)+F140)*((#REF!)/3600),0),4),0))</f>
        <v/>
      </c>
      <c r="L140" s="196"/>
      <c r="M140" s="196"/>
      <c r="N140" s="196"/>
      <c r="O140" s="196"/>
      <c r="P140" s="196"/>
      <c r="Q140" s="196"/>
      <c r="R140" s="196"/>
      <c r="S140" s="196"/>
      <c r="T140" s="196"/>
      <c r="U140" s="196"/>
      <c r="V140" s="196"/>
      <c r="W140" s="196"/>
      <c r="X140" s="196"/>
      <c r="Y140" s="196"/>
      <c r="Z140" s="196"/>
    </row>
    <row r="141" customFormat="false" ht="14.25" hidden="false" customHeight="true" outlineLevel="0" collapsed="false">
      <c r="A141" s="233" t="str">
        <f aca="false">IFERROR(IF(B141="","",A140+1),"Prior Routing")</f>
        <v/>
      </c>
      <c r="B141" s="234"/>
      <c r="C141" s="234"/>
      <c r="D141" s="235"/>
      <c r="E141" s="236"/>
      <c r="F141" s="236"/>
      <c r="G141" s="237"/>
      <c r="H141" s="238"/>
      <c r="I141" s="239"/>
      <c r="J141" s="236" t="e">
        <f aca="false">IF(A141="","",SUMIFS('Tooling Cost Detail'!F:F,'tooling cost detail'!#ref!,'Manufacturing ELEC '!A141))</f>
        <v>#VALUE!</v>
      </c>
      <c r="K141" s="236" t="str">
        <f aca="false">IF(B141="","",IFERROR(ROUND(IFERROR(((E141*D141)+F141)*((#REF!)/3600),0),4),0))</f>
        <v/>
      </c>
      <c r="L141" s="196"/>
      <c r="M141" s="196"/>
      <c r="N141" s="196"/>
      <c r="O141" s="196"/>
      <c r="P141" s="196"/>
      <c r="Q141" s="196"/>
      <c r="R141" s="196"/>
      <c r="S141" s="196"/>
      <c r="T141" s="196"/>
      <c r="U141" s="196"/>
      <c r="V141" s="196"/>
      <c r="W141" s="196"/>
      <c r="X141" s="196"/>
      <c r="Y141" s="196"/>
      <c r="Z141" s="196"/>
    </row>
    <row r="142" customFormat="false" ht="14.25" hidden="false" customHeight="true" outlineLevel="0" collapsed="false">
      <c r="A142" s="233" t="str">
        <f aca="false">IFERROR(IF(B142="","",A141+1),"Prior Routing")</f>
        <v/>
      </c>
      <c r="B142" s="234"/>
      <c r="C142" s="234"/>
      <c r="D142" s="235"/>
      <c r="E142" s="236"/>
      <c r="F142" s="236"/>
      <c r="G142" s="237"/>
      <c r="H142" s="238"/>
      <c r="I142" s="239"/>
      <c r="J142" s="236" t="e">
        <f aca="false">IF(A142="","",SUMIFS('Tooling Cost Detail'!F:F,'tooling cost detail'!#ref!,'Manufacturing ELEC '!A142))</f>
        <v>#VALUE!</v>
      </c>
      <c r="K142" s="236" t="str">
        <f aca="false">IF(B142="","",IFERROR(ROUND(IFERROR(((E142*D142)+F142)*((#REF!)/3600),0),4),0))</f>
        <v/>
      </c>
      <c r="L142" s="196"/>
      <c r="M142" s="196"/>
      <c r="N142" s="196"/>
      <c r="O142" s="196"/>
      <c r="P142" s="196"/>
      <c r="Q142" s="196"/>
      <c r="R142" s="196"/>
      <c r="S142" s="196"/>
      <c r="T142" s="196"/>
      <c r="U142" s="196"/>
      <c r="V142" s="196"/>
      <c r="W142" s="196"/>
      <c r="X142" s="196"/>
      <c r="Y142" s="196"/>
      <c r="Z142" s="196"/>
    </row>
    <row r="143" customFormat="false" ht="14.25" hidden="false" customHeight="true" outlineLevel="0" collapsed="false">
      <c r="A143" s="233" t="str">
        <f aca="false">IFERROR(IF(B143="","",A142+1),"Prior Routing")</f>
        <v/>
      </c>
      <c r="B143" s="234"/>
      <c r="C143" s="234"/>
      <c r="D143" s="235"/>
      <c r="E143" s="236"/>
      <c r="F143" s="236"/>
      <c r="G143" s="237"/>
      <c r="H143" s="238"/>
      <c r="I143" s="239"/>
      <c r="J143" s="236" t="e">
        <f aca="false">IF(A143="","",SUMIFS('Tooling Cost Detail'!F:F,'tooling cost detail'!#ref!,'Manufacturing ELEC '!A143))</f>
        <v>#VALUE!</v>
      </c>
      <c r="K143" s="236" t="str">
        <f aca="false">IF(B143="","",IFERROR(ROUND(IFERROR(((E143*D143)+F143)*((#REF!)/3600),0),4),0))</f>
        <v/>
      </c>
      <c r="L143" s="196"/>
      <c r="M143" s="196"/>
      <c r="N143" s="196"/>
      <c r="O143" s="196"/>
      <c r="P143" s="196"/>
      <c r="Q143" s="196"/>
      <c r="R143" s="196"/>
      <c r="S143" s="196"/>
      <c r="T143" s="196"/>
      <c r="U143" s="196"/>
      <c r="V143" s="196"/>
      <c r="W143" s="196"/>
      <c r="X143" s="196"/>
      <c r="Y143" s="196"/>
      <c r="Z143" s="196"/>
    </row>
    <row r="144" customFormat="false" ht="14.25" hidden="false" customHeight="true" outlineLevel="0" collapsed="false">
      <c r="A144" s="233" t="str">
        <f aca="false">IFERROR(IF(B144="","",A143+1),"Prior Routing")</f>
        <v/>
      </c>
      <c r="B144" s="234"/>
      <c r="C144" s="234"/>
      <c r="D144" s="235"/>
      <c r="E144" s="236"/>
      <c r="F144" s="236"/>
      <c r="G144" s="237"/>
      <c r="H144" s="238"/>
      <c r="I144" s="239"/>
      <c r="J144" s="236" t="e">
        <f aca="false">IF(A144="","",SUMIFS('Tooling Cost Detail'!F:F,'tooling cost detail'!#ref!,'Manufacturing ELEC '!A144))</f>
        <v>#VALUE!</v>
      </c>
      <c r="K144" s="236" t="str">
        <f aca="false">IF(B144="","",IFERROR(ROUND(IFERROR(((E144*D144)+F144)*((#REF!)/3600),0),4),0))</f>
        <v/>
      </c>
      <c r="L144" s="196"/>
      <c r="M144" s="196"/>
      <c r="N144" s="196"/>
      <c r="O144" s="196"/>
      <c r="P144" s="196"/>
      <c r="Q144" s="196"/>
      <c r="R144" s="196"/>
      <c r="S144" s="196"/>
      <c r="T144" s="196"/>
      <c r="U144" s="196"/>
      <c r="V144" s="196"/>
      <c r="W144" s="196"/>
      <c r="X144" s="196"/>
      <c r="Y144" s="196"/>
      <c r="Z144" s="196"/>
    </row>
    <row r="145" customFormat="false" ht="14.25" hidden="false" customHeight="true" outlineLevel="0" collapsed="false">
      <c r="A145" s="233" t="str">
        <f aca="false">IFERROR(IF(B145="","",A144+1),"Prior Routing")</f>
        <v/>
      </c>
      <c r="B145" s="234"/>
      <c r="C145" s="234"/>
      <c r="D145" s="235"/>
      <c r="E145" s="236"/>
      <c r="F145" s="236"/>
      <c r="G145" s="237"/>
      <c r="H145" s="238"/>
      <c r="I145" s="239"/>
      <c r="J145" s="236" t="e">
        <f aca="false">IF(A145="","",SUMIFS('Tooling Cost Detail'!F:F,'tooling cost detail'!#ref!,'Manufacturing ELEC '!A145))</f>
        <v>#VALUE!</v>
      </c>
      <c r="K145" s="236" t="str">
        <f aca="false">IF(B145="","",IFERROR(ROUND(IFERROR(((E145*D145)+F145)*((#REF!)/3600),0),4),0))</f>
        <v/>
      </c>
      <c r="L145" s="196"/>
      <c r="M145" s="196"/>
      <c r="N145" s="196"/>
      <c r="O145" s="196"/>
      <c r="P145" s="196"/>
      <c r="Q145" s="196"/>
      <c r="R145" s="196"/>
      <c r="S145" s="196"/>
      <c r="T145" s="196"/>
      <c r="U145" s="196"/>
      <c r="V145" s="196"/>
      <c r="W145" s="196"/>
      <c r="X145" s="196"/>
      <c r="Y145" s="196"/>
      <c r="Z145" s="196"/>
    </row>
    <row r="146" customFormat="false" ht="14.25" hidden="false" customHeight="true" outlineLevel="0" collapsed="false">
      <c r="A146" s="233" t="str">
        <f aca="false">IFERROR(IF(B146="","",A145+1),"Prior Routing")</f>
        <v/>
      </c>
      <c r="B146" s="234"/>
      <c r="C146" s="234"/>
      <c r="D146" s="235"/>
      <c r="E146" s="236"/>
      <c r="F146" s="236"/>
      <c r="G146" s="237"/>
      <c r="H146" s="238"/>
      <c r="I146" s="239"/>
      <c r="J146" s="236" t="e">
        <f aca="false">IF(A146="","",SUMIFS('Tooling Cost Detail'!F:F,'tooling cost detail'!#ref!,'Manufacturing ELEC '!A146))</f>
        <v>#VALUE!</v>
      </c>
      <c r="K146" s="236" t="str">
        <f aca="false">IF(B146="","",IFERROR(ROUND(IFERROR(((E146*D146)+F146)*((#REF!)/3600),0),4),0))</f>
        <v/>
      </c>
      <c r="L146" s="196"/>
      <c r="M146" s="196"/>
      <c r="N146" s="196"/>
      <c r="O146" s="196"/>
      <c r="P146" s="196"/>
      <c r="Q146" s="196"/>
      <c r="R146" s="196"/>
      <c r="S146" s="196"/>
      <c r="T146" s="196"/>
      <c r="U146" s="196"/>
      <c r="V146" s="196"/>
      <c r="W146" s="196"/>
      <c r="X146" s="196"/>
      <c r="Y146" s="196"/>
      <c r="Z146" s="196"/>
    </row>
    <row r="147" customFormat="false" ht="14.25" hidden="false" customHeight="true" outlineLevel="0" collapsed="false">
      <c r="A147" s="233" t="str">
        <f aca="false">IFERROR(IF(B147="","",A146+1),"Prior Routing")</f>
        <v/>
      </c>
      <c r="B147" s="234"/>
      <c r="C147" s="234"/>
      <c r="D147" s="235"/>
      <c r="E147" s="236"/>
      <c r="F147" s="236"/>
      <c r="G147" s="237"/>
      <c r="H147" s="238"/>
      <c r="I147" s="239"/>
      <c r="J147" s="236" t="e">
        <f aca="false">IF(A147="","",SUMIFS('Tooling Cost Detail'!F:F,'tooling cost detail'!#ref!,'Manufacturing ELEC '!A147))</f>
        <v>#VALUE!</v>
      </c>
      <c r="K147" s="236" t="str">
        <f aca="false">IF(B147="","",IFERROR(ROUND(IFERROR(((E147*D147)+F147)*((#REF!)/3600),0),4),0))</f>
        <v/>
      </c>
      <c r="L147" s="196"/>
      <c r="M147" s="196"/>
      <c r="N147" s="196"/>
      <c r="O147" s="196"/>
      <c r="P147" s="196"/>
      <c r="Q147" s="196"/>
      <c r="R147" s="196"/>
      <c r="S147" s="196"/>
      <c r="T147" s="196"/>
      <c r="U147" s="196"/>
      <c r="V147" s="196"/>
      <c r="W147" s="196"/>
      <c r="X147" s="196"/>
      <c r="Y147" s="196"/>
      <c r="Z147" s="196"/>
    </row>
    <row r="148" customFormat="false" ht="14.25" hidden="false" customHeight="true" outlineLevel="0" collapsed="false">
      <c r="A148" s="233" t="str">
        <f aca="false">IFERROR(IF(B148="","",A147+1),"Prior Routing")</f>
        <v/>
      </c>
      <c r="B148" s="234"/>
      <c r="C148" s="234"/>
      <c r="D148" s="235"/>
      <c r="E148" s="236"/>
      <c r="F148" s="236"/>
      <c r="G148" s="237"/>
      <c r="H148" s="238"/>
      <c r="I148" s="239"/>
      <c r="J148" s="236" t="e">
        <f aca="false">IF(A148="","",SUMIFS('Tooling Cost Detail'!F:F,'tooling cost detail'!#ref!,'Manufacturing ELEC '!A148))</f>
        <v>#VALUE!</v>
      </c>
      <c r="K148" s="236" t="str">
        <f aca="false">IF(B148="","",IFERROR(ROUND(IFERROR(((E148*D148)+F148)*((#REF!)/3600),0),4),0))</f>
        <v/>
      </c>
      <c r="L148" s="196"/>
      <c r="M148" s="196"/>
      <c r="N148" s="196"/>
      <c r="O148" s="196"/>
      <c r="P148" s="196"/>
      <c r="Q148" s="196"/>
      <c r="R148" s="196"/>
      <c r="S148" s="196"/>
      <c r="T148" s="196"/>
      <c r="U148" s="196"/>
      <c r="V148" s="196"/>
      <c r="W148" s="196"/>
      <c r="X148" s="196"/>
      <c r="Y148" s="196"/>
      <c r="Z148" s="196"/>
    </row>
    <row r="149" customFormat="false" ht="14.25" hidden="false" customHeight="true" outlineLevel="0" collapsed="false">
      <c r="A149" s="233" t="str">
        <f aca="false">IFERROR(IF(B149="","",A148+1),"Prior Routing")</f>
        <v/>
      </c>
      <c r="B149" s="234"/>
      <c r="C149" s="234"/>
      <c r="D149" s="235"/>
      <c r="E149" s="236"/>
      <c r="F149" s="236"/>
      <c r="G149" s="237"/>
      <c r="H149" s="238"/>
      <c r="I149" s="239"/>
      <c r="J149" s="236" t="e">
        <f aca="false">IF(A149="","",SUMIFS('Tooling Cost Detail'!F:F,'tooling cost detail'!#ref!,'Manufacturing ELEC '!A149))</f>
        <v>#VALUE!</v>
      </c>
      <c r="K149" s="236" t="str">
        <f aca="false">IF(B149="","",IFERROR(ROUND(IFERROR(((E149*D149)+F149)*((#REF!)/3600),0),4),0))</f>
        <v/>
      </c>
      <c r="L149" s="196"/>
      <c r="M149" s="196"/>
      <c r="N149" s="196"/>
      <c r="O149" s="196"/>
      <c r="P149" s="196"/>
      <c r="Q149" s="196"/>
      <c r="R149" s="196"/>
      <c r="S149" s="196"/>
      <c r="T149" s="196"/>
      <c r="U149" s="196"/>
      <c r="V149" s="196"/>
      <c r="W149" s="196"/>
      <c r="X149" s="196"/>
      <c r="Y149" s="196"/>
      <c r="Z149" s="196"/>
    </row>
    <row r="150" customFormat="false" ht="14.25" hidden="false" customHeight="true" outlineLevel="0" collapsed="false">
      <c r="A150" s="233" t="str">
        <f aca="false">IFERROR(IF(B150="","",A149+1),"Prior Routing")</f>
        <v/>
      </c>
      <c r="B150" s="234"/>
      <c r="C150" s="234"/>
      <c r="D150" s="235"/>
      <c r="E150" s="236"/>
      <c r="F150" s="236"/>
      <c r="G150" s="237"/>
      <c r="H150" s="238"/>
      <c r="I150" s="239"/>
      <c r="J150" s="236" t="e">
        <f aca="false">IF(A150="","",SUMIFS('Tooling Cost Detail'!F:F,'tooling cost detail'!#ref!,'Manufacturing ELEC '!A150))</f>
        <v>#VALUE!</v>
      </c>
      <c r="K150" s="236" t="str">
        <f aca="false">IF(B150="","",IFERROR(ROUND(IFERROR(((E150*D150)+F150)*((#REF!)/3600),0),4),0))</f>
        <v/>
      </c>
      <c r="L150" s="196"/>
      <c r="M150" s="196"/>
      <c r="N150" s="196"/>
      <c r="O150" s="196"/>
      <c r="P150" s="196"/>
      <c r="Q150" s="196"/>
      <c r="R150" s="196"/>
      <c r="S150" s="196"/>
      <c r="T150" s="196"/>
      <c r="U150" s="196"/>
      <c r="V150" s="196"/>
      <c r="W150" s="196"/>
      <c r="X150" s="196"/>
      <c r="Y150" s="196"/>
      <c r="Z150" s="196"/>
    </row>
    <row r="151" customFormat="false" ht="14.25" hidden="false" customHeight="true" outlineLevel="0" collapsed="false">
      <c r="A151" s="233" t="str">
        <f aca="false">IFERROR(IF(B151="","",A150+1),"Prior Routing")</f>
        <v/>
      </c>
      <c r="B151" s="234"/>
      <c r="C151" s="234"/>
      <c r="D151" s="235"/>
      <c r="E151" s="236"/>
      <c r="F151" s="236"/>
      <c r="G151" s="237"/>
      <c r="H151" s="238"/>
      <c r="I151" s="239"/>
      <c r="J151" s="236" t="e">
        <f aca="false">IF(A151="","",SUMIFS('Tooling Cost Detail'!F:F,'tooling cost detail'!#ref!,'Manufacturing ELEC '!A151))</f>
        <v>#VALUE!</v>
      </c>
      <c r="K151" s="236" t="str">
        <f aca="false">IF(B151="","",IFERROR(ROUND(IFERROR(((E151*D151)+F151)*((#REF!)/3600),0),4),0))</f>
        <v/>
      </c>
      <c r="L151" s="196"/>
      <c r="M151" s="196"/>
      <c r="N151" s="196"/>
      <c r="O151" s="196"/>
      <c r="P151" s="196"/>
      <c r="Q151" s="196"/>
      <c r="R151" s="196"/>
      <c r="S151" s="196"/>
      <c r="T151" s="196"/>
      <c r="U151" s="196"/>
      <c r="V151" s="196"/>
      <c r="W151" s="196"/>
      <c r="X151" s="196"/>
      <c r="Y151" s="196"/>
      <c r="Z151" s="196"/>
    </row>
    <row r="152" customFormat="false" ht="14.25" hidden="false" customHeight="true" outlineLevel="0" collapsed="false">
      <c r="A152" s="233" t="str">
        <f aca="false">IFERROR(IF(B152="","",A151+1),"Prior Routing")</f>
        <v/>
      </c>
      <c r="B152" s="234"/>
      <c r="C152" s="234"/>
      <c r="D152" s="235"/>
      <c r="E152" s="236"/>
      <c r="F152" s="236"/>
      <c r="G152" s="237"/>
      <c r="H152" s="238"/>
      <c r="I152" s="239"/>
      <c r="J152" s="236" t="e">
        <f aca="false">IF(A152="","",SUMIFS('Tooling Cost Detail'!F:F,'tooling cost detail'!#ref!,'Manufacturing ELEC '!A152))</f>
        <v>#VALUE!</v>
      </c>
      <c r="K152" s="236" t="str">
        <f aca="false">IF(B152="","",IFERROR(ROUND(IFERROR(((E152*D152)+F152)*((#REF!)/3600),0),4),0))</f>
        <v/>
      </c>
      <c r="L152" s="196"/>
      <c r="M152" s="196"/>
      <c r="N152" s="196"/>
      <c r="O152" s="196"/>
      <c r="P152" s="196"/>
      <c r="Q152" s="196"/>
      <c r="R152" s="196"/>
      <c r="S152" s="196"/>
      <c r="T152" s="196"/>
      <c r="U152" s="196"/>
      <c r="V152" s="196"/>
      <c r="W152" s="196"/>
      <c r="X152" s="196"/>
      <c r="Y152" s="196"/>
      <c r="Z152" s="196"/>
    </row>
    <row r="153" customFormat="false" ht="14.25" hidden="false" customHeight="true" outlineLevel="0" collapsed="false">
      <c r="A153" s="233" t="str">
        <f aca="false">IFERROR(IF(B153="","",A152+1),"Prior Routing")</f>
        <v/>
      </c>
      <c r="B153" s="234"/>
      <c r="C153" s="234"/>
      <c r="D153" s="235"/>
      <c r="E153" s="236"/>
      <c r="F153" s="236"/>
      <c r="G153" s="237"/>
      <c r="H153" s="238"/>
      <c r="I153" s="239"/>
      <c r="J153" s="236" t="e">
        <f aca="false">IF(A153="","",SUMIFS('Tooling Cost Detail'!F:F,'tooling cost detail'!#ref!,'Manufacturing ELEC '!A153))</f>
        <v>#VALUE!</v>
      </c>
      <c r="K153" s="236" t="str">
        <f aca="false">IF(B153="","",IFERROR(ROUND(IFERROR(((E153*D153)+F153)*((#REF!)/3600),0),4),0))</f>
        <v/>
      </c>
      <c r="L153" s="196"/>
      <c r="M153" s="196"/>
      <c r="N153" s="196"/>
      <c r="O153" s="196"/>
      <c r="P153" s="196"/>
      <c r="Q153" s="196"/>
      <c r="R153" s="196"/>
      <c r="S153" s="196"/>
      <c r="T153" s="196"/>
      <c r="U153" s="196"/>
      <c r="V153" s="196"/>
      <c r="W153" s="196"/>
      <c r="X153" s="196"/>
      <c r="Y153" s="196"/>
      <c r="Z153" s="196"/>
    </row>
    <row r="154" customFormat="false" ht="14.25" hidden="false" customHeight="true" outlineLevel="0" collapsed="false">
      <c r="A154" s="233" t="str">
        <f aca="false">IFERROR(IF(B154="","",A153+1),"Prior Routing")</f>
        <v/>
      </c>
      <c r="B154" s="234"/>
      <c r="C154" s="234"/>
      <c r="D154" s="235"/>
      <c r="E154" s="236"/>
      <c r="F154" s="236"/>
      <c r="G154" s="237"/>
      <c r="H154" s="238"/>
      <c r="I154" s="239"/>
      <c r="J154" s="236" t="e">
        <f aca="false">IF(A154="","",SUMIFS('Tooling Cost Detail'!F:F,'tooling cost detail'!#ref!,'Manufacturing ELEC '!A154))</f>
        <v>#VALUE!</v>
      </c>
      <c r="K154" s="236" t="str">
        <f aca="false">IF(B154="","",IFERROR(ROUND(IFERROR(((E154*D154)+F154)*((#REF!)/3600),0),4),0))</f>
        <v/>
      </c>
      <c r="L154" s="196"/>
      <c r="M154" s="196"/>
      <c r="N154" s="196"/>
      <c r="O154" s="196"/>
      <c r="P154" s="196"/>
      <c r="Q154" s="196"/>
      <c r="R154" s="196"/>
      <c r="S154" s="196"/>
      <c r="T154" s="196"/>
      <c r="U154" s="196"/>
      <c r="V154" s="196"/>
      <c r="W154" s="196"/>
      <c r="X154" s="196"/>
      <c r="Y154" s="196"/>
      <c r="Z154" s="196"/>
    </row>
    <row r="155" customFormat="false" ht="14.25" hidden="false" customHeight="true" outlineLevel="0" collapsed="false">
      <c r="A155" s="233" t="str">
        <f aca="false">IFERROR(IF(B155="","",A154+1),"Prior Routing")</f>
        <v/>
      </c>
      <c r="B155" s="234"/>
      <c r="C155" s="234"/>
      <c r="D155" s="235"/>
      <c r="E155" s="236"/>
      <c r="F155" s="236"/>
      <c r="G155" s="237"/>
      <c r="H155" s="238"/>
      <c r="I155" s="239"/>
      <c r="J155" s="236" t="e">
        <f aca="false">IF(A155="","",SUMIFS('Tooling Cost Detail'!F:F,'tooling cost detail'!#ref!,'Manufacturing ELEC '!A155))</f>
        <v>#VALUE!</v>
      </c>
      <c r="K155" s="236" t="str">
        <f aca="false">IF(B155="","",IFERROR(ROUND(IFERROR(((E155*D155)+F155)*((#REF!)/3600),0),4),0))</f>
        <v/>
      </c>
      <c r="L155" s="196"/>
      <c r="M155" s="196"/>
      <c r="N155" s="196"/>
      <c r="O155" s="196"/>
      <c r="P155" s="196"/>
      <c r="Q155" s="196"/>
      <c r="R155" s="196"/>
      <c r="S155" s="196"/>
      <c r="T155" s="196"/>
      <c r="U155" s="196"/>
      <c r="V155" s="196"/>
      <c r="W155" s="196"/>
      <c r="X155" s="196"/>
      <c r="Y155" s="196"/>
      <c r="Z155" s="196"/>
    </row>
    <row r="156" customFormat="false" ht="14.25" hidden="false" customHeight="true" outlineLevel="0" collapsed="false">
      <c r="A156" s="233" t="str">
        <f aca="false">IFERROR(IF(B156="","",A155+1),"Prior Routing")</f>
        <v/>
      </c>
      <c r="B156" s="234"/>
      <c r="C156" s="234"/>
      <c r="D156" s="235"/>
      <c r="E156" s="236"/>
      <c r="F156" s="236"/>
      <c r="G156" s="237"/>
      <c r="H156" s="238"/>
      <c r="I156" s="239"/>
      <c r="J156" s="236" t="e">
        <f aca="false">IF(A156="","",SUMIFS('Tooling Cost Detail'!F:F,'tooling cost detail'!#ref!,'Manufacturing ELEC '!A156))</f>
        <v>#VALUE!</v>
      </c>
      <c r="K156" s="236" t="str">
        <f aca="false">IF(B156="","",IFERROR(ROUND(IFERROR(((E156*D156)+F156)*((#REF!)/3600),0),4),0))</f>
        <v/>
      </c>
      <c r="L156" s="196"/>
      <c r="M156" s="196"/>
      <c r="N156" s="196"/>
      <c r="O156" s="196"/>
      <c r="P156" s="196"/>
      <c r="Q156" s="196"/>
      <c r="R156" s="196"/>
      <c r="S156" s="196"/>
      <c r="T156" s="196"/>
      <c r="U156" s="196"/>
      <c r="V156" s="196"/>
      <c r="W156" s="196"/>
      <c r="X156" s="196"/>
      <c r="Y156" s="196"/>
      <c r="Z156" s="196"/>
    </row>
    <row r="157" customFormat="false" ht="14.25" hidden="false" customHeight="true" outlineLevel="0" collapsed="false">
      <c r="A157" s="233" t="str">
        <f aca="false">IFERROR(IF(B157="","",A156+1),"Prior Routing")</f>
        <v/>
      </c>
      <c r="B157" s="234"/>
      <c r="C157" s="234"/>
      <c r="D157" s="235"/>
      <c r="E157" s="236"/>
      <c r="F157" s="236"/>
      <c r="G157" s="237"/>
      <c r="H157" s="238"/>
      <c r="I157" s="239"/>
      <c r="J157" s="236" t="e">
        <f aca="false">IF(A157="","",SUMIFS('Tooling Cost Detail'!F:F,'tooling cost detail'!#ref!,'Manufacturing ELEC '!A157))</f>
        <v>#VALUE!</v>
      </c>
      <c r="K157" s="236" t="str">
        <f aca="false">IF(B157="","",IFERROR(ROUND(IFERROR(((E157*D157)+F157)*((#REF!)/3600),0),4),0))</f>
        <v/>
      </c>
      <c r="L157" s="196"/>
      <c r="M157" s="196"/>
      <c r="N157" s="196"/>
      <c r="O157" s="196"/>
      <c r="P157" s="196"/>
      <c r="Q157" s="196"/>
      <c r="R157" s="196"/>
      <c r="S157" s="196"/>
      <c r="T157" s="196"/>
      <c r="U157" s="196"/>
      <c r="V157" s="196"/>
      <c r="W157" s="196"/>
      <c r="X157" s="196"/>
      <c r="Y157" s="196"/>
      <c r="Z157" s="196"/>
    </row>
    <row r="158" customFormat="false" ht="14.25" hidden="false" customHeight="true" outlineLevel="0" collapsed="false">
      <c r="A158" s="233" t="str">
        <f aca="false">IFERROR(IF(B158="","",A157+1),"Prior Routing")</f>
        <v/>
      </c>
      <c r="B158" s="234"/>
      <c r="C158" s="234"/>
      <c r="D158" s="235"/>
      <c r="E158" s="236"/>
      <c r="F158" s="236"/>
      <c r="G158" s="237"/>
      <c r="H158" s="238"/>
      <c r="I158" s="239"/>
      <c r="J158" s="236" t="e">
        <f aca="false">IF(A158="","",SUMIFS('Tooling Cost Detail'!F:F,'tooling cost detail'!#ref!,'Manufacturing ELEC '!A158))</f>
        <v>#VALUE!</v>
      </c>
      <c r="K158" s="236" t="str">
        <f aca="false">IF(B158="","",IFERROR(ROUND(IFERROR(((E158*D158)+F158)*((#REF!)/3600),0),4),0))</f>
        <v/>
      </c>
      <c r="L158" s="196"/>
      <c r="M158" s="196"/>
      <c r="N158" s="196"/>
      <c r="O158" s="196"/>
      <c r="P158" s="196"/>
      <c r="Q158" s="196"/>
      <c r="R158" s="196"/>
      <c r="S158" s="196"/>
      <c r="T158" s="196"/>
      <c r="U158" s="196"/>
      <c r="V158" s="196"/>
      <c r="W158" s="196"/>
      <c r="X158" s="196"/>
      <c r="Y158" s="196"/>
      <c r="Z158" s="196"/>
    </row>
    <row r="159" customFormat="false" ht="14.25" hidden="false" customHeight="true" outlineLevel="0" collapsed="false">
      <c r="A159" s="233" t="str">
        <f aca="false">IFERROR(IF(B159="","",A158+1),"Prior Routing")</f>
        <v/>
      </c>
      <c r="B159" s="234"/>
      <c r="C159" s="234"/>
      <c r="D159" s="235"/>
      <c r="E159" s="236"/>
      <c r="F159" s="236"/>
      <c r="G159" s="237"/>
      <c r="H159" s="238"/>
      <c r="I159" s="239"/>
      <c r="J159" s="236" t="e">
        <f aca="false">IF(A159="","",SUMIFS('Tooling Cost Detail'!F:F,'tooling cost detail'!#ref!,'Manufacturing ELEC '!A159))</f>
        <v>#VALUE!</v>
      </c>
      <c r="K159" s="236" t="str">
        <f aca="false">IF(B159="","",IFERROR(ROUND(IFERROR(((E159*D159)+F159)*((#REF!)/3600),0),4),0))</f>
        <v/>
      </c>
      <c r="L159" s="196"/>
      <c r="M159" s="196"/>
      <c r="N159" s="196"/>
      <c r="O159" s="196"/>
      <c r="P159" s="196"/>
      <c r="Q159" s="196"/>
      <c r="R159" s="196"/>
      <c r="S159" s="196"/>
      <c r="T159" s="196"/>
      <c r="U159" s="196"/>
      <c r="V159" s="196"/>
      <c r="W159" s="196"/>
      <c r="X159" s="196"/>
      <c r="Y159" s="196"/>
      <c r="Z159" s="196"/>
    </row>
    <row r="160" customFormat="false" ht="14.25" hidden="false" customHeight="true" outlineLevel="0" collapsed="false">
      <c r="A160" s="233" t="str">
        <f aca="false">IFERROR(IF(B160="","",A159+1),"Prior Routing")</f>
        <v/>
      </c>
      <c r="B160" s="234"/>
      <c r="C160" s="234"/>
      <c r="D160" s="235"/>
      <c r="E160" s="236"/>
      <c r="F160" s="236"/>
      <c r="G160" s="237"/>
      <c r="H160" s="238"/>
      <c r="I160" s="239"/>
      <c r="J160" s="236" t="e">
        <f aca="false">IF(A160="","",SUMIFS('Tooling Cost Detail'!F:F,'tooling cost detail'!#ref!,'Manufacturing ELEC '!A160))</f>
        <v>#VALUE!</v>
      </c>
      <c r="K160" s="236" t="str">
        <f aca="false">IF(B160="","",IFERROR(ROUND(IFERROR(((E160*D160)+F160)*((#REF!)/3600),0),4),0))</f>
        <v/>
      </c>
      <c r="L160" s="196"/>
      <c r="M160" s="196"/>
      <c r="N160" s="196"/>
      <c r="O160" s="196"/>
      <c r="P160" s="196"/>
      <c r="Q160" s="196"/>
      <c r="R160" s="196"/>
      <c r="S160" s="196"/>
      <c r="T160" s="196"/>
      <c r="U160" s="196"/>
      <c r="V160" s="196"/>
      <c r="W160" s="196"/>
      <c r="X160" s="196"/>
      <c r="Y160" s="196"/>
      <c r="Z160" s="196"/>
    </row>
    <row r="161" customFormat="false" ht="14.25" hidden="false" customHeight="true" outlineLevel="0" collapsed="false">
      <c r="A161" s="233" t="str">
        <f aca="false">IFERROR(IF(B161="","",A160+1),"Prior Routing")</f>
        <v/>
      </c>
      <c r="B161" s="234"/>
      <c r="C161" s="234"/>
      <c r="D161" s="235"/>
      <c r="E161" s="236"/>
      <c r="F161" s="236"/>
      <c r="G161" s="237"/>
      <c r="H161" s="238"/>
      <c r="I161" s="239"/>
      <c r="J161" s="236" t="e">
        <f aca="false">IF(A161="","",SUMIFS('Tooling Cost Detail'!F:F,'tooling cost detail'!#ref!,'Manufacturing ELEC '!A161))</f>
        <v>#VALUE!</v>
      </c>
      <c r="K161" s="236" t="str">
        <f aca="false">IF(B161="","",IFERROR(ROUND(IFERROR(((E161*D161)+F161)*((#REF!)/3600),0),4),0))</f>
        <v/>
      </c>
      <c r="L161" s="196"/>
      <c r="M161" s="196"/>
      <c r="N161" s="196"/>
      <c r="O161" s="196"/>
      <c r="P161" s="196"/>
      <c r="Q161" s="196"/>
      <c r="R161" s="196"/>
      <c r="S161" s="196"/>
      <c r="T161" s="196"/>
      <c r="U161" s="196"/>
      <c r="V161" s="196"/>
      <c r="W161" s="196"/>
      <c r="X161" s="196"/>
      <c r="Y161" s="196"/>
      <c r="Z161" s="196"/>
    </row>
    <row r="162" customFormat="false" ht="14.25" hidden="false" customHeight="true" outlineLevel="0" collapsed="false">
      <c r="A162" s="233" t="str">
        <f aca="false">IFERROR(IF(B162="","",A161+1),"Prior Routing")</f>
        <v/>
      </c>
      <c r="B162" s="234"/>
      <c r="C162" s="234"/>
      <c r="D162" s="235"/>
      <c r="E162" s="236"/>
      <c r="F162" s="236"/>
      <c r="G162" s="237"/>
      <c r="H162" s="238"/>
      <c r="I162" s="239"/>
      <c r="J162" s="236" t="e">
        <f aca="false">IF(A162="","",SUMIFS('Tooling Cost Detail'!F:F,'tooling cost detail'!#ref!,'Manufacturing ELEC '!A162))</f>
        <v>#VALUE!</v>
      </c>
      <c r="K162" s="236" t="str">
        <f aca="false">IF(B162="","",IFERROR(ROUND(IFERROR(((E162*D162)+F162)*((#REF!)/3600),0),4),0))</f>
        <v/>
      </c>
      <c r="L162" s="196"/>
      <c r="M162" s="196"/>
      <c r="N162" s="196"/>
      <c r="O162" s="196"/>
      <c r="P162" s="196"/>
      <c r="Q162" s="196"/>
      <c r="R162" s="196"/>
      <c r="S162" s="196"/>
      <c r="T162" s="196"/>
      <c r="U162" s="196"/>
      <c r="V162" s="196"/>
      <c r="W162" s="196"/>
      <c r="X162" s="196"/>
      <c r="Y162" s="196"/>
      <c r="Z162" s="196"/>
    </row>
    <row r="163" customFormat="false" ht="14.25" hidden="false" customHeight="true" outlineLevel="0" collapsed="false">
      <c r="A163" s="233" t="str">
        <f aca="false">IFERROR(IF(B163="","",A162+1),"Prior Routing")</f>
        <v/>
      </c>
      <c r="B163" s="234"/>
      <c r="C163" s="234"/>
      <c r="D163" s="235"/>
      <c r="E163" s="236"/>
      <c r="F163" s="236"/>
      <c r="G163" s="237"/>
      <c r="H163" s="238"/>
      <c r="I163" s="239"/>
      <c r="J163" s="236" t="e">
        <f aca="false">IF(A163="","",SUMIFS('Tooling Cost Detail'!F:F,'tooling cost detail'!#ref!,'Manufacturing ELEC '!A163))</f>
        <v>#VALUE!</v>
      </c>
      <c r="K163" s="236" t="str">
        <f aca="false">IF(B163="","",IFERROR(ROUND(IFERROR(((E163*D163)+F163)*((#REF!)/3600),0),4),0))</f>
        <v/>
      </c>
      <c r="L163" s="196"/>
      <c r="M163" s="196"/>
      <c r="N163" s="196"/>
      <c r="O163" s="196"/>
      <c r="P163" s="196"/>
      <c r="Q163" s="196"/>
      <c r="R163" s="196"/>
      <c r="S163" s="196"/>
      <c r="T163" s="196"/>
      <c r="U163" s="196"/>
      <c r="V163" s="196"/>
      <c r="W163" s="196"/>
      <c r="X163" s="196"/>
      <c r="Y163" s="196"/>
      <c r="Z163" s="196"/>
    </row>
    <row r="164" customFormat="false" ht="14.25" hidden="false" customHeight="true" outlineLevel="0" collapsed="false">
      <c r="A164" s="233" t="str">
        <f aca="false">IFERROR(IF(B164="","",A163+1),"Prior Routing")</f>
        <v/>
      </c>
      <c r="B164" s="234"/>
      <c r="C164" s="234"/>
      <c r="D164" s="235"/>
      <c r="E164" s="236"/>
      <c r="F164" s="236"/>
      <c r="G164" s="237"/>
      <c r="H164" s="238"/>
      <c r="I164" s="239"/>
      <c r="J164" s="236" t="e">
        <f aca="false">IF(A164="","",SUMIFS('Tooling Cost Detail'!F:F,'tooling cost detail'!#ref!,'Manufacturing ELEC '!A164))</f>
        <v>#VALUE!</v>
      </c>
      <c r="K164" s="236" t="str">
        <f aca="false">IF(B164="","",IFERROR(ROUND(IFERROR(((E164*D164)+F164)*((#REF!)/3600),0),4),0))</f>
        <v/>
      </c>
      <c r="L164" s="196"/>
      <c r="M164" s="196"/>
      <c r="N164" s="196"/>
      <c r="O164" s="196"/>
      <c r="P164" s="196"/>
      <c r="Q164" s="196"/>
      <c r="R164" s="196"/>
      <c r="S164" s="196"/>
      <c r="T164" s="196"/>
      <c r="U164" s="196"/>
      <c r="V164" s="196"/>
      <c r="W164" s="196"/>
      <c r="X164" s="196"/>
      <c r="Y164" s="196"/>
      <c r="Z164" s="196"/>
    </row>
    <row r="165" customFormat="false" ht="14.25" hidden="false" customHeight="true" outlineLevel="0" collapsed="false">
      <c r="A165" s="233" t="str">
        <f aca="false">IFERROR(IF(B165="","",A164+1),"Prior Routing")</f>
        <v/>
      </c>
      <c r="B165" s="234"/>
      <c r="C165" s="234"/>
      <c r="D165" s="235"/>
      <c r="E165" s="236"/>
      <c r="F165" s="236"/>
      <c r="G165" s="237"/>
      <c r="H165" s="238"/>
      <c r="I165" s="239"/>
      <c r="J165" s="236" t="e">
        <f aca="false">IF(A165="","",SUMIFS('Tooling Cost Detail'!F:F,'tooling cost detail'!#ref!,'Manufacturing ELEC '!A165))</f>
        <v>#VALUE!</v>
      </c>
      <c r="K165" s="236" t="str">
        <f aca="false">IF(B165="","",IFERROR(ROUND(IFERROR(((E165*D165)+F165)*((#REF!)/3600),0),4),0))</f>
        <v/>
      </c>
      <c r="L165" s="196"/>
      <c r="M165" s="196"/>
      <c r="N165" s="196"/>
      <c r="O165" s="196"/>
      <c r="P165" s="196"/>
      <c r="Q165" s="196"/>
      <c r="R165" s="196"/>
      <c r="S165" s="196"/>
      <c r="T165" s="196"/>
      <c r="U165" s="196"/>
      <c r="V165" s="196"/>
      <c r="W165" s="196"/>
      <c r="X165" s="196"/>
      <c r="Y165" s="196"/>
      <c r="Z165" s="196"/>
    </row>
    <row r="166" customFormat="false" ht="14.25" hidden="false" customHeight="true" outlineLevel="0" collapsed="false">
      <c r="A166" s="233" t="str">
        <f aca="false">IFERROR(IF(B166="","",A165+1),"Prior Routing")</f>
        <v/>
      </c>
      <c r="B166" s="234"/>
      <c r="C166" s="234"/>
      <c r="D166" s="235"/>
      <c r="E166" s="236"/>
      <c r="F166" s="236"/>
      <c r="G166" s="237"/>
      <c r="H166" s="238"/>
      <c r="I166" s="239"/>
      <c r="J166" s="236" t="e">
        <f aca="false">IF(A166="","",SUMIFS('Tooling Cost Detail'!F:F,'tooling cost detail'!#ref!,'Manufacturing ELEC '!A166))</f>
        <v>#VALUE!</v>
      </c>
      <c r="K166" s="236" t="str">
        <f aca="false">IF(B166="","",IFERROR(ROUND(IFERROR(((E166*D166)+F166)*((#REF!)/3600),0),4),0))</f>
        <v/>
      </c>
      <c r="L166" s="196"/>
      <c r="M166" s="196"/>
      <c r="N166" s="196"/>
      <c r="O166" s="196"/>
      <c r="P166" s="196"/>
      <c r="Q166" s="196"/>
      <c r="R166" s="196"/>
      <c r="S166" s="196"/>
      <c r="T166" s="196"/>
      <c r="U166" s="196"/>
      <c r="V166" s="196"/>
      <c r="W166" s="196"/>
      <c r="X166" s="196"/>
      <c r="Y166" s="196"/>
      <c r="Z166" s="196"/>
    </row>
    <row r="167" customFormat="false" ht="14.25" hidden="false" customHeight="true" outlineLevel="0" collapsed="false">
      <c r="A167" s="233" t="str">
        <f aca="false">IFERROR(IF(B167="","",A166+1),"Prior Routing")</f>
        <v/>
      </c>
      <c r="B167" s="234"/>
      <c r="C167" s="234"/>
      <c r="D167" s="235"/>
      <c r="E167" s="236"/>
      <c r="F167" s="236"/>
      <c r="G167" s="237"/>
      <c r="H167" s="238"/>
      <c r="I167" s="239"/>
      <c r="J167" s="236" t="e">
        <f aca="false">IF(A167="","",SUMIFS('Tooling Cost Detail'!F:F,'tooling cost detail'!#ref!,'Manufacturing ELEC '!A167))</f>
        <v>#VALUE!</v>
      </c>
      <c r="K167" s="236" t="str">
        <f aca="false">IF(B167="","",IFERROR(ROUND(IFERROR(((E167*D167)+F167)*((#REF!)/3600),0),4),0))</f>
        <v/>
      </c>
      <c r="L167" s="196"/>
      <c r="M167" s="196"/>
      <c r="N167" s="196"/>
      <c r="O167" s="196"/>
      <c r="P167" s="196"/>
      <c r="Q167" s="196"/>
      <c r="R167" s="196"/>
      <c r="S167" s="196"/>
      <c r="T167" s="196"/>
      <c r="U167" s="196"/>
      <c r="V167" s="196"/>
      <c r="W167" s="196"/>
      <c r="X167" s="196"/>
      <c r="Y167" s="196"/>
      <c r="Z167" s="196"/>
    </row>
    <row r="168" customFormat="false" ht="14.25" hidden="false" customHeight="true" outlineLevel="0" collapsed="false">
      <c r="A168" s="233" t="str">
        <f aca="false">IFERROR(IF(B168="","",A167+1),"Prior Routing")</f>
        <v/>
      </c>
      <c r="B168" s="234"/>
      <c r="C168" s="234"/>
      <c r="D168" s="235"/>
      <c r="E168" s="236"/>
      <c r="F168" s="236"/>
      <c r="G168" s="237"/>
      <c r="H168" s="238"/>
      <c r="I168" s="239"/>
      <c r="J168" s="236" t="e">
        <f aca="false">IF(A168="","",SUMIFS('Tooling Cost Detail'!F:F,'tooling cost detail'!#ref!,'Manufacturing ELEC '!A168))</f>
        <v>#VALUE!</v>
      </c>
      <c r="K168" s="236" t="str">
        <f aca="false">IF(B168="","",IFERROR(ROUND(IFERROR(((E168*D168)+F168)*((#REF!)/3600),0),4),0))</f>
        <v/>
      </c>
      <c r="L168" s="196"/>
      <c r="M168" s="196"/>
      <c r="N168" s="196"/>
      <c r="O168" s="196"/>
      <c r="P168" s="196"/>
      <c r="Q168" s="196"/>
      <c r="R168" s="196"/>
      <c r="S168" s="196"/>
      <c r="T168" s="196"/>
      <c r="U168" s="196"/>
      <c r="V168" s="196"/>
      <c r="W168" s="196"/>
      <c r="X168" s="196"/>
      <c r="Y168" s="196"/>
      <c r="Z168" s="196"/>
    </row>
    <row r="169" customFormat="false" ht="14.25" hidden="false" customHeight="true" outlineLevel="0" collapsed="false">
      <c r="A169" s="233" t="str">
        <f aca="false">IFERROR(IF(B169="","",A168+1),"Prior Routing")</f>
        <v/>
      </c>
      <c r="B169" s="234"/>
      <c r="C169" s="234"/>
      <c r="D169" s="235"/>
      <c r="E169" s="236"/>
      <c r="F169" s="236"/>
      <c r="G169" s="237"/>
      <c r="H169" s="238"/>
      <c r="I169" s="239"/>
      <c r="J169" s="236" t="e">
        <f aca="false">IF(A169="","",SUMIFS('Tooling Cost Detail'!F:F,'tooling cost detail'!#ref!,'Manufacturing ELEC '!A169))</f>
        <v>#VALUE!</v>
      </c>
      <c r="K169" s="236" t="str">
        <f aca="false">IF(B169="","",IFERROR(ROUND(IFERROR(((E169*D169)+F169)*((#REF!)/3600),0),4),0))</f>
        <v/>
      </c>
      <c r="L169" s="196"/>
      <c r="M169" s="196"/>
      <c r="N169" s="196"/>
      <c r="O169" s="196"/>
      <c r="P169" s="196"/>
      <c r="Q169" s="196"/>
      <c r="R169" s="196"/>
      <c r="S169" s="196"/>
      <c r="T169" s="196"/>
      <c r="U169" s="196"/>
      <c r="V169" s="196"/>
      <c r="W169" s="196"/>
      <c r="X169" s="196"/>
      <c r="Y169" s="196"/>
      <c r="Z169" s="196"/>
    </row>
    <row r="170" customFormat="false" ht="14.25" hidden="false" customHeight="true" outlineLevel="0" collapsed="false">
      <c r="A170" s="233" t="str">
        <f aca="false">IFERROR(IF(B170="","",A169+1),"Prior Routing")</f>
        <v/>
      </c>
      <c r="B170" s="234"/>
      <c r="C170" s="234"/>
      <c r="D170" s="235"/>
      <c r="E170" s="236"/>
      <c r="F170" s="236"/>
      <c r="G170" s="237"/>
      <c r="H170" s="238"/>
      <c r="I170" s="239"/>
      <c r="J170" s="236" t="e">
        <f aca="false">IF(A170="","",SUMIFS('Tooling Cost Detail'!F:F,'tooling cost detail'!#ref!,'Manufacturing ELEC '!A170))</f>
        <v>#VALUE!</v>
      </c>
      <c r="K170" s="236" t="str">
        <f aca="false">IF(B170="","",IFERROR(ROUND(IFERROR(((E170*D170)+F170)*((#REF!)/3600),0),4),0))</f>
        <v/>
      </c>
      <c r="L170" s="196"/>
      <c r="M170" s="196"/>
      <c r="N170" s="196"/>
      <c r="O170" s="196"/>
      <c r="P170" s="196"/>
      <c r="Q170" s="196"/>
      <c r="R170" s="196"/>
      <c r="S170" s="196"/>
      <c r="T170" s="196"/>
      <c r="U170" s="196"/>
      <c r="V170" s="196"/>
      <c r="W170" s="196"/>
      <c r="X170" s="196"/>
      <c r="Y170" s="196"/>
      <c r="Z170" s="196"/>
    </row>
    <row r="171" customFormat="false" ht="14.25" hidden="false" customHeight="true" outlineLevel="0" collapsed="false">
      <c r="A171" s="233" t="str">
        <f aca="false">IFERROR(IF(B171="","",A170+1),"Prior Routing")</f>
        <v/>
      </c>
      <c r="B171" s="234"/>
      <c r="C171" s="234"/>
      <c r="D171" s="235"/>
      <c r="E171" s="236"/>
      <c r="F171" s="236"/>
      <c r="G171" s="237"/>
      <c r="H171" s="238"/>
      <c r="I171" s="239"/>
      <c r="J171" s="236" t="e">
        <f aca="false">IF(A171="","",SUMIFS('Tooling Cost Detail'!F:F,'tooling cost detail'!#ref!,'Manufacturing ELEC '!A171))</f>
        <v>#VALUE!</v>
      </c>
      <c r="K171" s="236" t="str">
        <f aca="false">IF(B171="","",IFERROR(ROUND(IFERROR(((E171*D171)+F171)*((#REF!)/3600),0),4),0))</f>
        <v/>
      </c>
      <c r="L171" s="196"/>
      <c r="M171" s="196"/>
      <c r="N171" s="196"/>
      <c r="O171" s="196"/>
      <c r="P171" s="196"/>
      <c r="Q171" s="196"/>
      <c r="R171" s="196"/>
      <c r="S171" s="196"/>
      <c r="T171" s="196"/>
      <c r="U171" s="196"/>
      <c r="V171" s="196"/>
      <c r="W171" s="196"/>
      <c r="X171" s="196"/>
      <c r="Y171" s="196"/>
      <c r="Z171" s="196"/>
    </row>
    <row r="172" customFormat="false" ht="14.25" hidden="false" customHeight="true" outlineLevel="0" collapsed="false">
      <c r="A172" s="233" t="str">
        <f aca="false">IFERROR(IF(B172="","",A171+1),"Prior Routing")</f>
        <v/>
      </c>
      <c r="B172" s="234"/>
      <c r="C172" s="234"/>
      <c r="D172" s="235"/>
      <c r="E172" s="236"/>
      <c r="F172" s="236"/>
      <c r="G172" s="237"/>
      <c r="H172" s="238"/>
      <c r="I172" s="239"/>
      <c r="J172" s="236" t="e">
        <f aca="false">IF(A172="","",SUMIFS('Tooling Cost Detail'!F:F,'tooling cost detail'!#ref!,'Manufacturing ELEC '!A172))</f>
        <v>#VALUE!</v>
      </c>
      <c r="K172" s="236" t="str">
        <f aca="false">IF(B172="","",IFERROR(ROUND(IFERROR(((E172*D172)+F172)*((#REF!)/3600),0),4),0))</f>
        <v/>
      </c>
      <c r="L172" s="196"/>
      <c r="M172" s="196"/>
      <c r="N172" s="196"/>
      <c r="O172" s="196"/>
      <c r="P172" s="196"/>
      <c r="Q172" s="196"/>
      <c r="R172" s="196"/>
      <c r="S172" s="196"/>
      <c r="T172" s="196"/>
      <c r="U172" s="196"/>
      <c r="V172" s="196"/>
      <c r="W172" s="196"/>
      <c r="X172" s="196"/>
      <c r="Y172" s="196"/>
      <c r="Z172" s="196"/>
    </row>
    <row r="173" customFormat="false" ht="14.25" hidden="false" customHeight="true" outlineLevel="0" collapsed="false">
      <c r="A173" s="233" t="str">
        <f aca="false">IFERROR(IF(B173="","",A172+1),"Prior Routing")</f>
        <v/>
      </c>
      <c r="B173" s="234"/>
      <c r="C173" s="234"/>
      <c r="D173" s="235"/>
      <c r="E173" s="236"/>
      <c r="F173" s="236"/>
      <c r="G173" s="237"/>
      <c r="H173" s="238"/>
      <c r="I173" s="239"/>
      <c r="J173" s="236" t="e">
        <f aca="false">IF(A173="","",SUMIFS('Tooling Cost Detail'!F:F,'tooling cost detail'!#ref!,'Manufacturing ELEC '!A173))</f>
        <v>#VALUE!</v>
      </c>
      <c r="K173" s="236" t="str">
        <f aca="false">IF(B173="","",IFERROR(ROUND(IFERROR(((E173*D173)+F173)*((#REF!)/3600),0),4),0))</f>
        <v/>
      </c>
      <c r="L173" s="196"/>
      <c r="M173" s="196"/>
      <c r="N173" s="196"/>
      <c r="O173" s="196"/>
      <c r="P173" s="196"/>
      <c r="Q173" s="196"/>
      <c r="R173" s="196"/>
      <c r="S173" s="196"/>
      <c r="T173" s="196"/>
      <c r="U173" s="196"/>
      <c r="V173" s="196"/>
      <c r="W173" s="196"/>
      <c r="X173" s="196"/>
      <c r="Y173" s="196"/>
      <c r="Z173" s="196"/>
    </row>
    <row r="174" customFormat="false" ht="14.25" hidden="false" customHeight="true" outlineLevel="0" collapsed="false">
      <c r="A174" s="233" t="str">
        <f aca="false">IFERROR(IF(B174="","",A173+1),"Prior Routing")</f>
        <v/>
      </c>
      <c r="B174" s="234"/>
      <c r="C174" s="234"/>
      <c r="D174" s="235"/>
      <c r="E174" s="236"/>
      <c r="F174" s="236"/>
      <c r="G174" s="237"/>
      <c r="H174" s="238"/>
      <c r="I174" s="239"/>
      <c r="J174" s="236" t="e">
        <f aca="false">IF(A174="","",SUMIFS('Tooling Cost Detail'!F:F,'tooling cost detail'!#ref!,'Manufacturing ELEC '!A174))</f>
        <v>#VALUE!</v>
      </c>
      <c r="K174" s="236" t="str">
        <f aca="false">IF(B174="","",IFERROR(ROUND(IFERROR(((E174*D174)+F174)*((#REF!)/3600),0),4),0))</f>
        <v/>
      </c>
      <c r="L174" s="196"/>
      <c r="M174" s="196"/>
      <c r="N174" s="196"/>
      <c r="O174" s="196"/>
      <c r="P174" s="196"/>
      <c r="Q174" s="196"/>
      <c r="R174" s="196"/>
      <c r="S174" s="196"/>
      <c r="T174" s="196"/>
      <c r="U174" s="196"/>
      <c r="V174" s="196"/>
      <c r="W174" s="196"/>
      <c r="X174" s="196"/>
      <c r="Y174" s="196"/>
      <c r="Z174" s="196"/>
    </row>
    <row r="175" customFormat="false" ht="14.25" hidden="false" customHeight="true" outlineLevel="0" collapsed="false">
      <c r="A175" s="233" t="str">
        <f aca="false">IFERROR(IF(B175="","",A174+1),"Prior Routing")</f>
        <v/>
      </c>
      <c r="B175" s="234"/>
      <c r="C175" s="234"/>
      <c r="D175" s="235"/>
      <c r="E175" s="236"/>
      <c r="F175" s="236"/>
      <c r="G175" s="237"/>
      <c r="H175" s="238"/>
      <c r="I175" s="239"/>
      <c r="J175" s="236" t="e">
        <f aca="false">IF(A175="","",SUMIFS('Tooling Cost Detail'!F:F,'tooling cost detail'!#ref!,'Manufacturing ELEC '!A175))</f>
        <v>#VALUE!</v>
      </c>
      <c r="K175" s="236" t="str">
        <f aca="false">IF(B175="","",IFERROR(ROUND(IFERROR(((E175*D175)+F175)*((#REF!)/3600),0),4),0))</f>
        <v/>
      </c>
      <c r="L175" s="196"/>
      <c r="M175" s="196"/>
      <c r="N175" s="196"/>
      <c r="O175" s="196"/>
      <c r="P175" s="196"/>
      <c r="Q175" s="196"/>
      <c r="R175" s="196"/>
      <c r="S175" s="196"/>
      <c r="T175" s="196"/>
      <c r="U175" s="196"/>
      <c r="V175" s="196"/>
      <c r="W175" s="196"/>
      <c r="X175" s="196"/>
      <c r="Y175" s="196"/>
      <c r="Z175" s="196"/>
    </row>
    <row r="176" customFormat="false" ht="14.25" hidden="false" customHeight="true" outlineLevel="0" collapsed="false">
      <c r="A176" s="233" t="str">
        <f aca="false">IFERROR(IF(B176="","",A175+1),"Prior Routing")</f>
        <v/>
      </c>
      <c r="B176" s="234"/>
      <c r="C176" s="234"/>
      <c r="D176" s="235"/>
      <c r="E176" s="236"/>
      <c r="F176" s="236"/>
      <c r="G176" s="237"/>
      <c r="H176" s="238"/>
      <c r="I176" s="239"/>
      <c r="J176" s="236" t="e">
        <f aca="false">IF(A176="","",SUMIFS('Tooling Cost Detail'!F:F,'tooling cost detail'!#ref!,'Manufacturing ELEC '!A176))</f>
        <v>#VALUE!</v>
      </c>
      <c r="K176" s="236" t="str">
        <f aca="false">IF(B176="","",IFERROR(ROUND(IFERROR(((E176*D176)+F176)*((#REF!)/3600),0),4),0))</f>
        <v/>
      </c>
      <c r="L176" s="196"/>
      <c r="M176" s="196"/>
      <c r="N176" s="196"/>
      <c r="O176" s="196"/>
      <c r="P176" s="196"/>
      <c r="Q176" s="196"/>
      <c r="R176" s="196"/>
      <c r="S176" s="196"/>
      <c r="T176" s="196"/>
      <c r="U176" s="196"/>
      <c r="V176" s="196"/>
      <c r="W176" s="196"/>
      <c r="X176" s="196"/>
      <c r="Y176" s="196"/>
      <c r="Z176" s="196"/>
    </row>
    <row r="177" customFormat="false" ht="14.25" hidden="false" customHeight="true" outlineLevel="0" collapsed="false">
      <c r="A177" s="233" t="str">
        <f aca="false">IFERROR(IF(B177="","",A176+1),"Prior Routing")</f>
        <v/>
      </c>
      <c r="B177" s="234"/>
      <c r="C177" s="234"/>
      <c r="D177" s="235"/>
      <c r="E177" s="236"/>
      <c r="F177" s="236"/>
      <c r="G177" s="237"/>
      <c r="H177" s="238"/>
      <c r="I177" s="239"/>
      <c r="J177" s="236" t="e">
        <f aca="false">IF(A177="","",SUMIFS('Tooling Cost Detail'!F:F,'tooling cost detail'!#ref!,'Manufacturing ELEC '!A177))</f>
        <v>#VALUE!</v>
      </c>
      <c r="K177" s="236" t="str">
        <f aca="false">IF(B177="","",IFERROR(ROUND(IFERROR(((E177*D177)+F177)*((#REF!)/3600),0),4),0))</f>
        <v/>
      </c>
      <c r="L177" s="196"/>
      <c r="M177" s="196"/>
      <c r="N177" s="196"/>
      <c r="O177" s="196"/>
      <c r="P177" s="196"/>
      <c r="Q177" s="196"/>
      <c r="R177" s="196"/>
      <c r="S177" s="196"/>
      <c r="T177" s="196"/>
      <c r="U177" s="196"/>
      <c r="V177" s="196"/>
      <c r="W177" s="196"/>
      <c r="X177" s="196"/>
      <c r="Y177" s="196"/>
      <c r="Z177" s="196"/>
    </row>
    <row r="178" customFormat="false" ht="14.25" hidden="false" customHeight="true" outlineLevel="0" collapsed="false">
      <c r="A178" s="233" t="str">
        <f aca="false">IFERROR(IF(B178="","",A177+1),"Prior Routing")</f>
        <v/>
      </c>
      <c r="B178" s="234"/>
      <c r="C178" s="234"/>
      <c r="D178" s="235"/>
      <c r="E178" s="236"/>
      <c r="F178" s="236"/>
      <c r="G178" s="237"/>
      <c r="H178" s="238"/>
      <c r="I178" s="239"/>
      <c r="J178" s="236" t="e">
        <f aca="false">IF(A178="","",SUMIFS('Tooling Cost Detail'!F:F,'tooling cost detail'!#ref!,'Manufacturing ELEC '!A178))</f>
        <v>#VALUE!</v>
      </c>
      <c r="K178" s="236" t="str">
        <f aca="false">IF(B178="","",IFERROR(ROUND(IFERROR(((E178*D178)+F178)*((#REF!)/3600),0),4),0))</f>
        <v/>
      </c>
      <c r="L178" s="196"/>
      <c r="M178" s="196"/>
      <c r="N178" s="196"/>
      <c r="O178" s="196"/>
      <c r="P178" s="196"/>
      <c r="Q178" s="196"/>
      <c r="R178" s="196"/>
      <c r="S178" s="196"/>
      <c r="T178" s="196"/>
      <c r="U178" s="196"/>
      <c r="V178" s="196"/>
      <c r="W178" s="196"/>
      <c r="X178" s="196"/>
      <c r="Y178" s="196"/>
      <c r="Z178" s="196"/>
    </row>
    <row r="179" customFormat="false" ht="14.25" hidden="false" customHeight="true" outlineLevel="0" collapsed="false">
      <c r="A179" s="233" t="str">
        <f aca="false">IFERROR(IF(B179="","",A178+1),"Prior Routing")</f>
        <v/>
      </c>
      <c r="B179" s="234"/>
      <c r="C179" s="234"/>
      <c r="D179" s="235"/>
      <c r="E179" s="236"/>
      <c r="F179" s="236"/>
      <c r="G179" s="237"/>
      <c r="H179" s="238"/>
      <c r="I179" s="239"/>
      <c r="J179" s="236" t="e">
        <f aca="false">IF(A179="","",SUMIFS('Tooling Cost Detail'!F:F,'tooling cost detail'!#ref!,'Manufacturing ELEC '!A179))</f>
        <v>#VALUE!</v>
      </c>
      <c r="K179" s="236" t="str">
        <f aca="false">IF(B179="","",IFERROR(ROUND(IFERROR(((E179*D179)+F179)*((#REF!)/3600),0),4),0))</f>
        <v/>
      </c>
      <c r="L179" s="196"/>
      <c r="M179" s="196"/>
      <c r="N179" s="196"/>
      <c r="O179" s="196"/>
      <c r="P179" s="196"/>
      <c r="Q179" s="196"/>
      <c r="R179" s="196"/>
      <c r="S179" s="196"/>
      <c r="T179" s="196"/>
      <c r="U179" s="196"/>
      <c r="V179" s="196"/>
      <c r="W179" s="196"/>
      <c r="X179" s="196"/>
      <c r="Y179" s="196"/>
      <c r="Z179" s="196"/>
    </row>
    <row r="180" customFormat="false" ht="14.25" hidden="false" customHeight="true" outlineLevel="0" collapsed="false">
      <c r="A180" s="233" t="str">
        <f aca="false">IFERROR(IF(B180="","",A179+1),"Prior Routing")</f>
        <v/>
      </c>
      <c r="B180" s="234"/>
      <c r="C180" s="234"/>
      <c r="D180" s="235"/>
      <c r="E180" s="236"/>
      <c r="F180" s="236"/>
      <c r="G180" s="237"/>
      <c r="H180" s="238"/>
      <c r="I180" s="239"/>
      <c r="J180" s="236" t="e">
        <f aca="false">IF(A180="","",SUMIFS('Tooling Cost Detail'!F:F,'tooling cost detail'!#ref!,'Manufacturing ELEC '!A180))</f>
        <v>#VALUE!</v>
      </c>
      <c r="K180" s="236" t="str">
        <f aca="false">IF(B180="","",IFERROR(ROUND(IFERROR(((E180*D180)+F180)*((#REF!)/3600),0),4),0))</f>
        <v/>
      </c>
      <c r="L180" s="196"/>
      <c r="M180" s="196"/>
      <c r="N180" s="196"/>
      <c r="O180" s="196"/>
      <c r="P180" s="196"/>
      <c r="Q180" s="196"/>
      <c r="R180" s="196"/>
      <c r="S180" s="196"/>
      <c r="T180" s="196"/>
      <c r="U180" s="196"/>
      <c r="V180" s="196"/>
      <c r="W180" s="196"/>
      <c r="X180" s="196"/>
      <c r="Y180" s="196"/>
      <c r="Z180" s="196"/>
    </row>
    <row r="181" customFormat="false" ht="14.25" hidden="false" customHeight="true" outlineLevel="0" collapsed="false">
      <c r="A181" s="233" t="str">
        <f aca="false">IFERROR(IF(B181="","",A180+1),"Prior Routing")</f>
        <v/>
      </c>
      <c r="B181" s="234"/>
      <c r="C181" s="234"/>
      <c r="D181" s="235"/>
      <c r="E181" s="236"/>
      <c r="F181" s="236"/>
      <c r="G181" s="237"/>
      <c r="H181" s="238"/>
      <c r="I181" s="239"/>
      <c r="J181" s="236" t="e">
        <f aca="false">IF(A181="","",SUMIFS('Tooling Cost Detail'!F:F,'tooling cost detail'!#ref!,'Manufacturing ELEC '!A181))</f>
        <v>#VALUE!</v>
      </c>
      <c r="K181" s="236" t="str">
        <f aca="false">IF(B181="","",IFERROR(ROUND(IFERROR(((E181*D181)+F181)*((#REF!)/3600),0),4),0))</f>
        <v/>
      </c>
      <c r="L181" s="196"/>
      <c r="M181" s="196"/>
      <c r="N181" s="196"/>
      <c r="O181" s="196"/>
      <c r="P181" s="196"/>
      <c r="Q181" s="196"/>
      <c r="R181" s="196"/>
      <c r="S181" s="196"/>
      <c r="T181" s="196"/>
      <c r="U181" s="196"/>
      <c r="V181" s="196"/>
      <c r="W181" s="196"/>
      <c r="X181" s="196"/>
      <c r="Y181" s="196"/>
      <c r="Z181" s="196"/>
    </row>
    <row r="182" customFormat="false" ht="14.25" hidden="false" customHeight="true" outlineLevel="0" collapsed="false">
      <c r="A182" s="233" t="str">
        <f aca="false">IFERROR(IF(B182="","",A181+1),"Prior Routing")</f>
        <v/>
      </c>
      <c r="B182" s="234"/>
      <c r="C182" s="234"/>
      <c r="D182" s="235"/>
      <c r="E182" s="236"/>
      <c r="F182" s="236"/>
      <c r="G182" s="237"/>
      <c r="H182" s="238"/>
      <c r="I182" s="239"/>
      <c r="J182" s="236" t="e">
        <f aca="false">IF(A182="","",SUMIFS('Tooling Cost Detail'!F:F,'tooling cost detail'!#ref!,'Manufacturing ELEC '!A182))</f>
        <v>#VALUE!</v>
      </c>
      <c r="K182" s="236" t="str">
        <f aca="false">IF(B182="","",IFERROR(ROUND(IFERROR(((E182*D182)+F182)*((#REF!)/3600),0),4),0))</f>
        <v/>
      </c>
      <c r="L182" s="196"/>
      <c r="M182" s="196"/>
      <c r="N182" s="196"/>
      <c r="O182" s="196"/>
      <c r="P182" s="196"/>
      <c r="Q182" s="196"/>
      <c r="R182" s="196"/>
      <c r="S182" s="196"/>
      <c r="T182" s="196"/>
      <c r="U182" s="196"/>
      <c r="V182" s="196"/>
      <c r="W182" s="196"/>
      <c r="X182" s="196"/>
      <c r="Y182" s="196"/>
      <c r="Z182" s="196"/>
    </row>
    <row r="183" customFormat="false" ht="14.25" hidden="false" customHeight="true" outlineLevel="0" collapsed="false">
      <c r="A183" s="233" t="str">
        <f aca="false">IFERROR(IF(B183="","",A182+1),"Prior Routing")</f>
        <v/>
      </c>
      <c r="B183" s="234"/>
      <c r="C183" s="234"/>
      <c r="D183" s="235"/>
      <c r="E183" s="236"/>
      <c r="F183" s="236"/>
      <c r="G183" s="237"/>
      <c r="H183" s="238"/>
      <c r="I183" s="239"/>
      <c r="J183" s="236" t="e">
        <f aca="false">IF(A183="","",SUMIFS('Tooling Cost Detail'!F:F,'tooling cost detail'!#ref!,'Manufacturing ELEC '!A183))</f>
        <v>#VALUE!</v>
      </c>
      <c r="K183" s="236" t="str">
        <f aca="false">IF(B183="","",IFERROR(ROUND(IFERROR(((E183*D183)+F183)*((#REF!)/3600),0),4),0))</f>
        <v/>
      </c>
      <c r="L183" s="196"/>
      <c r="M183" s="196"/>
      <c r="N183" s="196"/>
      <c r="O183" s="196"/>
      <c r="P183" s="196"/>
      <c r="Q183" s="196"/>
      <c r="R183" s="196"/>
      <c r="S183" s="196"/>
      <c r="T183" s="196"/>
      <c r="U183" s="196"/>
      <c r="V183" s="196"/>
      <c r="W183" s="196"/>
      <c r="X183" s="196"/>
      <c r="Y183" s="196"/>
      <c r="Z183" s="196"/>
    </row>
    <row r="184" customFormat="false" ht="14.25" hidden="false" customHeight="true" outlineLevel="0" collapsed="false">
      <c r="A184" s="233" t="str">
        <f aca="false">IFERROR(IF(B184="","",A183+1),"Prior Routing")</f>
        <v/>
      </c>
      <c r="B184" s="234"/>
      <c r="C184" s="234"/>
      <c r="D184" s="235"/>
      <c r="E184" s="236"/>
      <c r="F184" s="236"/>
      <c r="G184" s="237"/>
      <c r="H184" s="238"/>
      <c r="I184" s="239"/>
      <c r="J184" s="236" t="e">
        <f aca="false">IF(A184="","",SUMIFS('Tooling Cost Detail'!F:F,'tooling cost detail'!#ref!,'Manufacturing ELEC '!A184))</f>
        <v>#VALUE!</v>
      </c>
      <c r="K184" s="236" t="str">
        <f aca="false">IF(B184="","",IFERROR(ROUND(IFERROR(((E184*D184)+F184)*((#REF!)/3600),0),4),0))</f>
        <v/>
      </c>
      <c r="L184" s="196"/>
      <c r="M184" s="196"/>
      <c r="N184" s="196"/>
      <c r="O184" s="196"/>
      <c r="P184" s="196"/>
      <c r="Q184" s="196"/>
      <c r="R184" s="196"/>
      <c r="S184" s="196"/>
      <c r="T184" s="196"/>
      <c r="U184" s="196"/>
      <c r="V184" s="196"/>
      <c r="W184" s="196"/>
      <c r="X184" s="196"/>
      <c r="Y184" s="196"/>
      <c r="Z184" s="196"/>
    </row>
    <row r="185" customFormat="false" ht="14.25" hidden="false" customHeight="true" outlineLevel="0" collapsed="false">
      <c r="A185" s="233" t="str">
        <f aca="false">IFERROR(IF(B185="","",A184+1),"Prior Routing")</f>
        <v/>
      </c>
      <c r="B185" s="234"/>
      <c r="C185" s="234"/>
      <c r="D185" s="235"/>
      <c r="E185" s="236"/>
      <c r="F185" s="236"/>
      <c r="G185" s="237"/>
      <c r="H185" s="238"/>
      <c r="I185" s="239"/>
      <c r="J185" s="236" t="e">
        <f aca="false">IF(A185="","",SUMIFS('Tooling Cost Detail'!F:F,'tooling cost detail'!#ref!,'Manufacturing ELEC '!A185))</f>
        <v>#VALUE!</v>
      </c>
      <c r="K185" s="236" t="str">
        <f aca="false">IF(B185="","",IFERROR(ROUND(IFERROR(((E185*D185)+F185)*((#REF!)/3600),0),4),0))</f>
        <v/>
      </c>
      <c r="L185" s="196"/>
      <c r="M185" s="196"/>
      <c r="N185" s="196"/>
      <c r="O185" s="196"/>
      <c r="P185" s="196"/>
      <c r="Q185" s="196"/>
      <c r="R185" s="196"/>
      <c r="S185" s="196"/>
      <c r="T185" s="196"/>
      <c r="U185" s="196"/>
      <c r="V185" s="196"/>
      <c r="W185" s="196"/>
      <c r="X185" s="196"/>
      <c r="Y185" s="196"/>
      <c r="Z185" s="196"/>
    </row>
    <row r="186" customFormat="false" ht="14.25" hidden="false" customHeight="true" outlineLevel="0" collapsed="false">
      <c r="A186" s="233" t="str">
        <f aca="false">IFERROR(IF(B186="","",A185+1),"Prior Routing")</f>
        <v/>
      </c>
      <c r="B186" s="234"/>
      <c r="C186" s="234"/>
      <c r="D186" s="235"/>
      <c r="E186" s="236"/>
      <c r="F186" s="236"/>
      <c r="G186" s="237"/>
      <c r="H186" s="238"/>
      <c r="I186" s="239"/>
      <c r="J186" s="236" t="e">
        <f aca="false">IF(A186="","",SUMIFS('Tooling Cost Detail'!F:F,'tooling cost detail'!#ref!,'Manufacturing ELEC '!A186))</f>
        <v>#VALUE!</v>
      </c>
      <c r="K186" s="236" t="str">
        <f aca="false">IF(B186="","",IFERROR(ROUND(IFERROR(((E186*D186)+F186)*((#REF!)/3600),0),4),0))</f>
        <v/>
      </c>
      <c r="L186" s="196"/>
      <c r="M186" s="196"/>
      <c r="N186" s="196"/>
      <c r="O186" s="196"/>
      <c r="P186" s="196"/>
      <c r="Q186" s="196"/>
      <c r="R186" s="196"/>
      <c r="S186" s="196"/>
      <c r="T186" s="196"/>
      <c r="U186" s="196"/>
      <c r="V186" s="196"/>
      <c r="W186" s="196"/>
      <c r="X186" s="196"/>
      <c r="Y186" s="196"/>
      <c r="Z186" s="196"/>
    </row>
    <row r="187" customFormat="false" ht="14.25" hidden="false" customHeight="true" outlineLevel="0" collapsed="false">
      <c r="A187" s="233" t="str">
        <f aca="false">IFERROR(IF(B187="","",A186+1),"Prior Routing")</f>
        <v/>
      </c>
      <c r="B187" s="234"/>
      <c r="C187" s="234"/>
      <c r="D187" s="235"/>
      <c r="E187" s="236"/>
      <c r="F187" s="236"/>
      <c r="G187" s="237"/>
      <c r="H187" s="238"/>
      <c r="I187" s="239"/>
      <c r="J187" s="236" t="e">
        <f aca="false">IF(A187="","",SUMIFS('Tooling Cost Detail'!F:F,'tooling cost detail'!#ref!,'Manufacturing ELEC '!A187))</f>
        <v>#VALUE!</v>
      </c>
      <c r="K187" s="236" t="str">
        <f aca="false">IF(B187="","",IFERROR(ROUND(IFERROR(((E187*D187)+F187)*((#REF!)/3600),0),4),0))</f>
        <v/>
      </c>
      <c r="L187" s="196"/>
      <c r="M187" s="196"/>
      <c r="N187" s="196"/>
      <c r="O187" s="196"/>
      <c r="P187" s="196"/>
      <c r="Q187" s="196"/>
      <c r="R187" s="196"/>
      <c r="S187" s="196"/>
      <c r="T187" s="196"/>
      <c r="U187" s="196"/>
      <c r="V187" s="196"/>
      <c r="W187" s="196"/>
      <c r="X187" s="196"/>
      <c r="Y187" s="196"/>
      <c r="Z187" s="196"/>
    </row>
    <row r="188" customFormat="false" ht="14.25" hidden="false" customHeight="true" outlineLevel="0" collapsed="false">
      <c r="A188" s="233" t="str">
        <f aca="false">IFERROR(IF(B188="","",A187+1),"Prior Routing")</f>
        <v/>
      </c>
      <c r="B188" s="234"/>
      <c r="C188" s="234"/>
      <c r="D188" s="235"/>
      <c r="E188" s="236"/>
      <c r="F188" s="236"/>
      <c r="G188" s="237"/>
      <c r="H188" s="238"/>
      <c r="I188" s="239"/>
      <c r="J188" s="236" t="e">
        <f aca="false">IF(A188="","",SUMIFS('Tooling Cost Detail'!F:F,'tooling cost detail'!#ref!,'Manufacturing ELEC '!A188))</f>
        <v>#VALUE!</v>
      </c>
      <c r="K188" s="236" t="str">
        <f aca="false">IF(B188="","",IFERROR(ROUND(IFERROR(((E188*D188)+F188)*((#REF!)/3600),0),4),0))</f>
        <v/>
      </c>
      <c r="L188" s="196"/>
      <c r="M188" s="196"/>
      <c r="N188" s="196"/>
      <c r="O188" s="196"/>
      <c r="P188" s="196"/>
      <c r="Q188" s="196"/>
      <c r="R188" s="196"/>
      <c r="S188" s="196"/>
      <c r="T188" s="196"/>
      <c r="U188" s="196"/>
      <c r="V188" s="196"/>
      <c r="W188" s="196"/>
      <c r="X188" s="196"/>
      <c r="Y188" s="196"/>
      <c r="Z188" s="196"/>
    </row>
    <row r="189" customFormat="false" ht="14.25" hidden="false" customHeight="true" outlineLevel="0" collapsed="false">
      <c r="A189" s="233" t="str">
        <f aca="false">IFERROR(IF(B189="","",A188+1),"Prior Routing")</f>
        <v/>
      </c>
      <c r="B189" s="234"/>
      <c r="C189" s="234"/>
      <c r="D189" s="235"/>
      <c r="E189" s="236"/>
      <c r="F189" s="236"/>
      <c r="G189" s="237"/>
      <c r="H189" s="238"/>
      <c r="I189" s="239"/>
      <c r="J189" s="236" t="e">
        <f aca="false">IF(A189="","",SUMIFS('Tooling Cost Detail'!F:F,'tooling cost detail'!#ref!,'Manufacturing ELEC '!A189))</f>
        <v>#VALUE!</v>
      </c>
      <c r="K189" s="236" t="str">
        <f aca="false">IF(B189="","",IFERROR(ROUND(IFERROR(((E189*D189)+F189)*((#REF!)/3600),0),4),0))</f>
        <v/>
      </c>
      <c r="L189" s="196"/>
      <c r="M189" s="196"/>
      <c r="N189" s="196"/>
      <c r="O189" s="196"/>
      <c r="P189" s="196"/>
      <c r="Q189" s="196"/>
      <c r="R189" s="196"/>
      <c r="S189" s="196"/>
      <c r="T189" s="196"/>
      <c r="U189" s="196"/>
      <c r="V189" s="196"/>
      <c r="W189" s="196"/>
      <c r="X189" s="196"/>
      <c r="Y189" s="196"/>
      <c r="Z189" s="196"/>
    </row>
    <row r="190" customFormat="false" ht="14.25" hidden="false" customHeight="true" outlineLevel="0" collapsed="false">
      <c r="A190" s="233" t="str">
        <f aca="false">IFERROR(IF(B190="","",A189+1),"Prior Routing")</f>
        <v/>
      </c>
      <c r="B190" s="234"/>
      <c r="C190" s="234"/>
      <c r="D190" s="235"/>
      <c r="E190" s="236"/>
      <c r="F190" s="236"/>
      <c r="G190" s="237"/>
      <c r="H190" s="238"/>
      <c r="I190" s="239"/>
      <c r="J190" s="236" t="e">
        <f aca="false">IF(A190="","",SUMIFS('Tooling Cost Detail'!F:F,'tooling cost detail'!#ref!,'Manufacturing ELEC '!A190))</f>
        <v>#VALUE!</v>
      </c>
      <c r="K190" s="236" t="str">
        <f aca="false">IF(B190="","",IFERROR(ROUND(IFERROR(((E190*D190)+F190)*((#REF!)/3600),0),4),0))</f>
        <v/>
      </c>
      <c r="L190" s="196"/>
      <c r="M190" s="196"/>
      <c r="N190" s="196"/>
      <c r="O190" s="196"/>
      <c r="P190" s="196"/>
      <c r="Q190" s="196"/>
      <c r="R190" s="196"/>
      <c r="S190" s="196"/>
      <c r="T190" s="196"/>
      <c r="U190" s="196"/>
      <c r="V190" s="196"/>
      <c r="W190" s="196"/>
      <c r="X190" s="196"/>
      <c r="Y190" s="196"/>
      <c r="Z190" s="196"/>
    </row>
    <row r="191" customFormat="false" ht="14.25" hidden="false" customHeight="true" outlineLevel="0" collapsed="false">
      <c r="A191" s="233" t="str">
        <f aca="false">IFERROR(IF(B191="","",A190+1),"Prior Routing")</f>
        <v/>
      </c>
      <c r="B191" s="234"/>
      <c r="C191" s="234"/>
      <c r="D191" s="235"/>
      <c r="E191" s="236"/>
      <c r="F191" s="236"/>
      <c r="G191" s="237"/>
      <c r="H191" s="238"/>
      <c r="I191" s="239"/>
      <c r="J191" s="236" t="e">
        <f aca="false">IF(A191="","",SUMIFS('Tooling Cost Detail'!F:F,'tooling cost detail'!#ref!,'Manufacturing ELEC '!A191))</f>
        <v>#VALUE!</v>
      </c>
      <c r="K191" s="236" t="str">
        <f aca="false">IF(B191="","",IFERROR(ROUND(IFERROR(((E191*D191)+F191)*((#REF!)/3600),0),4),0))</f>
        <v/>
      </c>
      <c r="L191" s="196"/>
      <c r="M191" s="196"/>
      <c r="N191" s="196"/>
      <c r="O191" s="196"/>
      <c r="P191" s="196"/>
      <c r="Q191" s="196"/>
      <c r="R191" s="196"/>
      <c r="S191" s="196"/>
      <c r="T191" s="196"/>
      <c r="U191" s="196"/>
      <c r="V191" s="196"/>
      <c r="W191" s="196"/>
      <c r="X191" s="196"/>
      <c r="Y191" s="196"/>
      <c r="Z191" s="196"/>
    </row>
    <row r="192" customFormat="false" ht="14.25" hidden="false" customHeight="true" outlineLevel="0" collapsed="false">
      <c r="A192" s="233" t="str">
        <f aca="false">IFERROR(IF(B192="","",A191+1),"Prior Routing")</f>
        <v/>
      </c>
      <c r="B192" s="234"/>
      <c r="C192" s="234"/>
      <c r="D192" s="235"/>
      <c r="E192" s="236"/>
      <c r="F192" s="236"/>
      <c r="G192" s="237"/>
      <c r="H192" s="238"/>
      <c r="I192" s="239"/>
      <c r="J192" s="236" t="e">
        <f aca="false">IF(A192="","",SUMIFS('Tooling Cost Detail'!F:F,'tooling cost detail'!#ref!,'Manufacturing ELEC '!A192))</f>
        <v>#VALUE!</v>
      </c>
      <c r="K192" s="236" t="str">
        <f aca="false">IF(B192="","",IFERROR(ROUND(IFERROR(((E192*D192)+F192)*((#REF!)/3600),0),4),0))</f>
        <v/>
      </c>
      <c r="L192" s="196"/>
      <c r="M192" s="196"/>
      <c r="N192" s="196"/>
      <c r="O192" s="196"/>
      <c r="P192" s="196"/>
      <c r="Q192" s="196"/>
      <c r="R192" s="196"/>
      <c r="S192" s="196"/>
      <c r="T192" s="196"/>
      <c r="U192" s="196"/>
      <c r="V192" s="196"/>
      <c r="W192" s="196"/>
      <c r="X192" s="196"/>
      <c r="Y192" s="196"/>
      <c r="Z192" s="196"/>
    </row>
    <row r="193" customFormat="false" ht="14.25" hidden="false" customHeight="true" outlineLevel="0" collapsed="false">
      <c r="A193" s="233" t="str">
        <f aca="false">IFERROR(IF(B193="","",A192+1),"Prior Routing")</f>
        <v/>
      </c>
      <c r="B193" s="234"/>
      <c r="C193" s="234"/>
      <c r="D193" s="235"/>
      <c r="E193" s="236"/>
      <c r="F193" s="236"/>
      <c r="G193" s="237"/>
      <c r="H193" s="238"/>
      <c r="I193" s="239"/>
      <c r="J193" s="236" t="e">
        <f aca="false">IF(A193="","",SUMIFS('Tooling Cost Detail'!F:F,'tooling cost detail'!#ref!,'Manufacturing ELEC '!A193))</f>
        <v>#VALUE!</v>
      </c>
      <c r="K193" s="236" t="str">
        <f aca="false">IF(B193="","",IFERROR(ROUND(IFERROR(((E193*D193)+F193)*((#REF!)/3600),0),4),0))</f>
        <v/>
      </c>
      <c r="L193" s="196"/>
      <c r="M193" s="196"/>
      <c r="N193" s="196"/>
      <c r="O193" s="196"/>
      <c r="P193" s="196"/>
      <c r="Q193" s="196"/>
      <c r="R193" s="196"/>
      <c r="S193" s="196"/>
      <c r="T193" s="196"/>
      <c r="U193" s="196"/>
      <c r="V193" s="196"/>
      <c r="W193" s="196"/>
      <c r="X193" s="196"/>
      <c r="Y193" s="196"/>
      <c r="Z193" s="196"/>
    </row>
    <row r="194" customFormat="false" ht="14.25" hidden="false" customHeight="true" outlineLevel="0" collapsed="false">
      <c r="A194" s="233" t="str">
        <f aca="false">IFERROR(IF(B194="","",A193+1),"Prior Routing")</f>
        <v/>
      </c>
      <c r="B194" s="234"/>
      <c r="C194" s="234"/>
      <c r="D194" s="235"/>
      <c r="E194" s="236"/>
      <c r="F194" s="236"/>
      <c r="G194" s="237"/>
      <c r="H194" s="238"/>
      <c r="I194" s="239"/>
      <c r="J194" s="236" t="e">
        <f aca="false">IF(A194="","",SUMIFS('Tooling Cost Detail'!F:F,'tooling cost detail'!#ref!,'Manufacturing ELEC '!A194))</f>
        <v>#VALUE!</v>
      </c>
      <c r="K194" s="236" t="str">
        <f aca="false">IF(B194="","",IFERROR(ROUND(IFERROR(((E194*D194)+F194)*((#REF!)/3600),0),4),0))</f>
        <v/>
      </c>
      <c r="L194" s="196"/>
      <c r="M194" s="196"/>
      <c r="N194" s="196"/>
      <c r="O194" s="196"/>
      <c r="P194" s="196"/>
      <c r="Q194" s="196"/>
      <c r="R194" s="196"/>
      <c r="S194" s="196"/>
      <c r="T194" s="196"/>
      <c r="U194" s="196"/>
      <c r="V194" s="196"/>
      <c r="W194" s="196"/>
      <c r="X194" s="196"/>
      <c r="Y194" s="196"/>
      <c r="Z194" s="196"/>
    </row>
    <row r="195" customFormat="false" ht="14.25" hidden="false" customHeight="true" outlineLevel="0" collapsed="false">
      <c r="A195" s="233" t="str">
        <f aca="false">IFERROR(IF(B195="","",A194+1),"Prior Routing")</f>
        <v/>
      </c>
      <c r="B195" s="234"/>
      <c r="C195" s="234"/>
      <c r="D195" s="235"/>
      <c r="E195" s="236"/>
      <c r="F195" s="236"/>
      <c r="G195" s="237"/>
      <c r="H195" s="238"/>
      <c r="I195" s="239"/>
      <c r="J195" s="236" t="e">
        <f aca="false">IF(A195="","",SUMIFS('Tooling Cost Detail'!F:F,'tooling cost detail'!#ref!,'Manufacturing ELEC '!A195))</f>
        <v>#VALUE!</v>
      </c>
      <c r="K195" s="236" t="str">
        <f aca="false">IF(B195="","",IFERROR(ROUND(IFERROR(((E195*D195)+F195)*((#REF!)/3600),0),4),0))</f>
        <v/>
      </c>
      <c r="L195" s="196"/>
      <c r="M195" s="196"/>
      <c r="N195" s="196"/>
      <c r="O195" s="196"/>
      <c r="P195" s="196"/>
      <c r="Q195" s="196"/>
      <c r="R195" s="196"/>
      <c r="S195" s="196"/>
      <c r="T195" s="196"/>
      <c r="U195" s="196"/>
      <c r="V195" s="196"/>
      <c r="W195" s="196"/>
      <c r="X195" s="196"/>
      <c r="Y195" s="196"/>
      <c r="Z195" s="196"/>
    </row>
    <row r="196" customFormat="false" ht="14.25" hidden="false" customHeight="true" outlineLevel="0" collapsed="false">
      <c r="A196" s="233" t="str">
        <f aca="false">IFERROR(IF(B196="","",A195+1),"Prior Routing")</f>
        <v/>
      </c>
      <c r="B196" s="234"/>
      <c r="C196" s="234"/>
      <c r="D196" s="235"/>
      <c r="E196" s="236"/>
      <c r="F196" s="236"/>
      <c r="G196" s="237"/>
      <c r="H196" s="238"/>
      <c r="I196" s="239"/>
      <c r="J196" s="236" t="e">
        <f aca="false">IF(A196="","",SUMIFS('Tooling Cost Detail'!F:F,'tooling cost detail'!#ref!,'Manufacturing ELEC '!A196))</f>
        <v>#VALUE!</v>
      </c>
      <c r="K196" s="236" t="str">
        <f aca="false">IF(B196="","",IFERROR(ROUND(IFERROR(((E196*D196)+F196)*((#REF!)/3600),0),4),0))</f>
        <v/>
      </c>
      <c r="L196" s="196"/>
      <c r="M196" s="196"/>
      <c r="N196" s="196"/>
      <c r="O196" s="196"/>
      <c r="P196" s="196"/>
      <c r="Q196" s="196"/>
      <c r="R196" s="196"/>
      <c r="S196" s="196"/>
      <c r="T196" s="196"/>
      <c r="U196" s="196"/>
      <c r="V196" s="196"/>
      <c r="W196" s="196"/>
      <c r="X196" s="196"/>
      <c r="Y196" s="196"/>
      <c r="Z196" s="196"/>
    </row>
    <row r="197" customFormat="false" ht="14.25" hidden="false" customHeight="true" outlineLevel="0" collapsed="false">
      <c r="A197" s="233" t="str">
        <f aca="false">IFERROR(IF(B197="","",A196+1),"Prior Routing")</f>
        <v/>
      </c>
      <c r="B197" s="234"/>
      <c r="C197" s="234"/>
      <c r="D197" s="235"/>
      <c r="E197" s="236"/>
      <c r="F197" s="236"/>
      <c r="G197" s="237"/>
      <c r="H197" s="238"/>
      <c r="I197" s="239"/>
      <c r="J197" s="236" t="e">
        <f aca="false">IF(A197="","",SUMIFS('Tooling Cost Detail'!F:F,'tooling cost detail'!#ref!,'Manufacturing ELEC '!A197))</f>
        <v>#VALUE!</v>
      </c>
      <c r="K197" s="236" t="str">
        <f aca="false">IF(B197="","",IFERROR(ROUND(IFERROR(((E197*D197)+F197)*((#REF!)/3600),0),4),0))</f>
        <v/>
      </c>
      <c r="L197" s="196"/>
      <c r="M197" s="196"/>
      <c r="N197" s="196"/>
      <c r="O197" s="196"/>
      <c r="P197" s="196"/>
      <c r="Q197" s="196"/>
      <c r="R197" s="196"/>
      <c r="S197" s="196"/>
      <c r="T197" s="196"/>
      <c r="U197" s="196"/>
      <c r="V197" s="196"/>
      <c r="W197" s="196"/>
      <c r="X197" s="196"/>
      <c r="Y197" s="196"/>
      <c r="Z197" s="196"/>
    </row>
    <row r="198" customFormat="false" ht="14.25" hidden="false" customHeight="true" outlineLevel="0" collapsed="false">
      <c r="A198" s="233" t="str">
        <f aca="false">IFERROR(IF(B198="","",A197+1),"Prior Routing")</f>
        <v/>
      </c>
      <c r="B198" s="234"/>
      <c r="C198" s="234"/>
      <c r="D198" s="235"/>
      <c r="E198" s="236"/>
      <c r="F198" s="236"/>
      <c r="G198" s="237"/>
      <c r="H198" s="238"/>
      <c r="I198" s="239"/>
      <c r="J198" s="236" t="e">
        <f aca="false">IF(A198="","",SUMIFS('Tooling Cost Detail'!F:F,'tooling cost detail'!#ref!,'Manufacturing ELEC '!A198))</f>
        <v>#VALUE!</v>
      </c>
      <c r="K198" s="236" t="str">
        <f aca="false">IF(B198="","",IFERROR(ROUND(IFERROR(((E198*D198)+F198)*((#REF!)/3600),0),4),0))</f>
        <v/>
      </c>
      <c r="L198" s="196"/>
      <c r="M198" s="196"/>
      <c r="N198" s="196"/>
      <c r="O198" s="196"/>
      <c r="P198" s="196"/>
      <c r="Q198" s="196"/>
      <c r="R198" s="196"/>
      <c r="S198" s="196"/>
      <c r="T198" s="196"/>
      <c r="U198" s="196"/>
      <c r="V198" s="196"/>
      <c r="W198" s="196"/>
      <c r="X198" s="196"/>
      <c r="Y198" s="196"/>
      <c r="Z198" s="196"/>
    </row>
    <row r="199" customFormat="false" ht="14.25" hidden="false" customHeight="true" outlineLevel="0" collapsed="false">
      <c r="A199" s="233" t="str">
        <f aca="false">IFERROR(IF(B199="","",A198+1),"Prior Routing")</f>
        <v/>
      </c>
      <c r="B199" s="234"/>
      <c r="C199" s="234"/>
      <c r="D199" s="235"/>
      <c r="E199" s="236"/>
      <c r="F199" s="236"/>
      <c r="G199" s="237"/>
      <c r="H199" s="238"/>
      <c r="I199" s="239"/>
      <c r="J199" s="236" t="e">
        <f aca="false">IF(A199="","",SUMIFS('Tooling Cost Detail'!F:F,'tooling cost detail'!#ref!,'Manufacturing ELEC '!A199))</f>
        <v>#VALUE!</v>
      </c>
      <c r="K199" s="236" t="str">
        <f aca="false">IF(B199="","",IFERROR(ROUND(IFERROR(((E199*D199)+F199)*((#REF!)/3600),0),4),0))</f>
        <v/>
      </c>
      <c r="L199" s="196"/>
      <c r="M199" s="196"/>
      <c r="N199" s="196"/>
      <c r="O199" s="196"/>
      <c r="P199" s="196"/>
      <c r="Q199" s="196"/>
      <c r="R199" s="196"/>
      <c r="S199" s="196"/>
      <c r="T199" s="196"/>
      <c r="U199" s="196"/>
      <c r="V199" s="196"/>
      <c r="W199" s="196"/>
      <c r="X199" s="196"/>
      <c r="Y199" s="196"/>
      <c r="Z199" s="196"/>
    </row>
    <row r="200" customFormat="false" ht="14.25" hidden="false" customHeight="true" outlineLevel="0" collapsed="false">
      <c r="A200" s="233" t="str">
        <f aca="false">IFERROR(IF(B200="","",A199+1),"Prior Routing")</f>
        <v/>
      </c>
      <c r="B200" s="234"/>
      <c r="C200" s="234"/>
      <c r="D200" s="235"/>
      <c r="E200" s="236"/>
      <c r="F200" s="236"/>
      <c r="G200" s="237"/>
      <c r="H200" s="238"/>
      <c r="I200" s="239"/>
      <c r="J200" s="236" t="e">
        <f aca="false">IF(A200="","",SUMIFS('Tooling Cost Detail'!F:F,'tooling cost detail'!#ref!,'Manufacturing ELEC '!A200))</f>
        <v>#VALUE!</v>
      </c>
      <c r="K200" s="236" t="str">
        <f aca="false">IF(B200="","",IFERROR(ROUND(IFERROR(((E200*D200)+F200)*((#REF!)/3600),0),4),0))</f>
        <v/>
      </c>
      <c r="L200" s="196"/>
      <c r="M200" s="196"/>
      <c r="N200" s="196"/>
      <c r="O200" s="196"/>
      <c r="P200" s="196"/>
      <c r="Q200" s="196"/>
      <c r="R200" s="196"/>
      <c r="S200" s="196"/>
      <c r="T200" s="196"/>
      <c r="U200" s="196"/>
      <c r="V200" s="196"/>
      <c r="W200" s="196"/>
      <c r="X200" s="196"/>
      <c r="Y200" s="196"/>
      <c r="Z200" s="196"/>
    </row>
    <row r="201" customFormat="false" ht="14.25" hidden="false" customHeight="true" outlineLevel="0" collapsed="false">
      <c r="A201" s="233" t="str">
        <f aca="false">IFERROR(IF(B201="","",A200+1),"Prior Routing")</f>
        <v/>
      </c>
      <c r="B201" s="234"/>
      <c r="C201" s="234"/>
      <c r="D201" s="235"/>
      <c r="E201" s="236"/>
      <c r="F201" s="236"/>
      <c r="G201" s="237"/>
      <c r="H201" s="238"/>
      <c r="I201" s="239"/>
      <c r="J201" s="236" t="e">
        <f aca="false">IF(A201="","",SUMIFS('Tooling Cost Detail'!F:F,'tooling cost detail'!#ref!,'Manufacturing ELEC '!A201))</f>
        <v>#VALUE!</v>
      </c>
      <c r="K201" s="236" t="str">
        <f aca="false">IF(B201="","",IFERROR(ROUND(IFERROR(((E201*D201)+F201)*((#REF!)/3600),0),4),0))</f>
        <v/>
      </c>
      <c r="L201" s="196"/>
      <c r="M201" s="196"/>
      <c r="N201" s="196"/>
      <c r="O201" s="196"/>
      <c r="P201" s="196"/>
      <c r="Q201" s="196"/>
      <c r="R201" s="196"/>
      <c r="S201" s="196"/>
      <c r="T201" s="196"/>
      <c r="U201" s="196"/>
      <c r="V201" s="196"/>
      <c r="W201" s="196"/>
      <c r="X201" s="196"/>
      <c r="Y201" s="196"/>
      <c r="Z201" s="196"/>
    </row>
    <row r="202" customFormat="false" ht="14.25" hidden="false" customHeight="true" outlineLevel="0" collapsed="false">
      <c r="A202" s="233" t="str">
        <f aca="false">IFERROR(IF(B202="","",A201+1),"Prior Routing")</f>
        <v/>
      </c>
      <c r="B202" s="234"/>
      <c r="C202" s="234"/>
      <c r="D202" s="235"/>
      <c r="E202" s="236"/>
      <c r="F202" s="236"/>
      <c r="G202" s="237"/>
      <c r="H202" s="238"/>
      <c r="I202" s="239"/>
      <c r="J202" s="236" t="e">
        <f aca="false">IF(A202="","",SUMIFS('Tooling Cost Detail'!F:F,'tooling cost detail'!#ref!,'Manufacturing ELEC '!A202))</f>
        <v>#VALUE!</v>
      </c>
      <c r="K202" s="236" t="str">
        <f aca="false">IF(B202="","",IFERROR(ROUND(IFERROR(((E202*D202)+F202)*((#REF!)/3600),0),4),0))</f>
        <v/>
      </c>
      <c r="L202" s="196"/>
      <c r="M202" s="196"/>
      <c r="N202" s="196"/>
      <c r="O202" s="196"/>
      <c r="P202" s="196"/>
      <c r="Q202" s="196"/>
      <c r="R202" s="196"/>
      <c r="S202" s="196"/>
      <c r="T202" s="196"/>
      <c r="U202" s="196"/>
      <c r="V202" s="196"/>
      <c r="W202" s="196"/>
      <c r="X202" s="196"/>
      <c r="Y202" s="196"/>
      <c r="Z202" s="196"/>
    </row>
    <row r="203" customFormat="false" ht="14.25" hidden="false" customHeight="true" outlineLevel="0" collapsed="false">
      <c r="A203" s="233" t="str">
        <f aca="false">IFERROR(IF(B203="","",A202+1),"Prior Routing")</f>
        <v/>
      </c>
      <c r="B203" s="234"/>
      <c r="C203" s="234"/>
      <c r="D203" s="235"/>
      <c r="E203" s="236"/>
      <c r="F203" s="236"/>
      <c r="G203" s="237"/>
      <c r="H203" s="238"/>
      <c r="I203" s="239"/>
      <c r="J203" s="236" t="e">
        <f aca="false">IF(A203="","",SUMIFS('Tooling Cost Detail'!F:F,'tooling cost detail'!#ref!,'Manufacturing ELEC '!A203))</f>
        <v>#VALUE!</v>
      </c>
      <c r="K203" s="236" t="str">
        <f aca="false">IF(B203="","",IFERROR(ROUND(IFERROR(((E203*D203)+F203)*((#REF!)/3600),0),4),0))</f>
        <v/>
      </c>
      <c r="L203" s="196"/>
      <c r="M203" s="196"/>
      <c r="N203" s="196"/>
      <c r="O203" s="196"/>
      <c r="P203" s="196"/>
      <c r="Q203" s="196"/>
      <c r="R203" s="196"/>
      <c r="S203" s="196"/>
      <c r="T203" s="196"/>
      <c r="U203" s="196"/>
      <c r="V203" s="196"/>
      <c r="W203" s="196"/>
      <c r="X203" s="196"/>
      <c r="Y203" s="196"/>
      <c r="Z203" s="196"/>
    </row>
    <row r="204" customFormat="false" ht="14.25" hidden="false" customHeight="true" outlineLevel="0" collapsed="false">
      <c r="A204" s="233" t="str">
        <f aca="false">IFERROR(IF(B204="","",A203+1),"Prior Routing")</f>
        <v/>
      </c>
      <c r="B204" s="234"/>
      <c r="C204" s="234"/>
      <c r="D204" s="235"/>
      <c r="E204" s="236"/>
      <c r="F204" s="236"/>
      <c r="G204" s="237"/>
      <c r="H204" s="238"/>
      <c r="I204" s="239"/>
      <c r="J204" s="236" t="e">
        <f aca="false">IF(A204="","",SUMIFS('Tooling Cost Detail'!F:F,'tooling cost detail'!#ref!,'Manufacturing ELEC '!A204))</f>
        <v>#VALUE!</v>
      </c>
      <c r="K204" s="236" t="str">
        <f aca="false">IF(B204="","",IFERROR(ROUND(IFERROR(((E204*D204)+F204)*((#REF!)/3600),0),4),0))</f>
        <v/>
      </c>
      <c r="L204" s="196"/>
      <c r="M204" s="196"/>
      <c r="N204" s="196"/>
      <c r="O204" s="196"/>
      <c r="P204" s="196"/>
      <c r="Q204" s="196"/>
      <c r="R204" s="196"/>
      <c r="S204" s="196"/>
      <c r="T204" s="196"/>
      <c r="U204" s="196"/>
      <c r="V204" s="196"/>
      <c r="W204" s="196"/>
      <c r="X204" s="196"/>
      <c r="Y204" s="196"/>
      <c r="Z204" s="196"/>
    </row>
    <row r="205" customFormat="false" ht="14.25" hidden="false" customHeight="true" outlineLevel="0" collapsed="false">
      <c r="A205" s="233" t="str">
        <f aca="false">IFERROR(IF(B205="","",A204+1),"Prior Routing")</f>
        <v/>
      </c>
      <c r="B205" s="234"/>
      <c r="C205" s="234"/>
      <c r="D205" s="235"/>
      <c r="E205" s="236"/>
      <c r="F205" s="236"/>
      <c r="G205" s="237"/>
      <c r="H205" s="238"/>
      <c r="I205" s="239"/>
      <c r="J205" s="236" t="e">
        <f aca="false">IF(A205="","",SUMIFS('Tooling Cost Detail'!F:F,'tooling cost detail'!#ref!,'Manufacturing ELEC '!A205))</f>
        <v>#VALUE!</v>
      </c>
      <c r="K205" s="236" t="str">
        <f aca="false">IF(B205="","",IFERROR(ROUND(IFERROR(((E205*D205)+F205)*((#REF!)/3600),0),4),0))</f>
        <v/>
      </c>
      <c r="L205" s="196"/>
      <c r="M205" s="196"/>
      <c r="N205" s="196"/>
      <c r="O205" s="196"/>
      <c r="P205" s="196"/>
      <c r="Q205" s="196"/>
      <c r="R205" s="196"/>
      <c r="S205" s="196"/>
      <c r="T205" s="196"/>
      <c r="U205" s="196"/>
      <c r="V205" s="196"/>
      <c r="W205" s="196"/>
      <c r="X205" s="196"/>
      <c r="Y205" s="196"/>
      <c r="Z205" s="196"/>
    </row>
    <row r="206" customFormat="false" ht="14.25" hidden="false" customHeight="true" outlineLevel="0" collapsed="false">
      <c r="A206" s="233" t="str">
        <f aca="false">IFERROR(IF(B206="","",A205+1),"Prior Routing")</f>
        <v/>
      </c>
      <c r="B206" s="234"/>
      <c r="C206" s="234"/>
      <c r="D206" s="235"/>
      <c r="E206" s="236"/>
      <c r="F206" s="236"/>
      <c r="G206" s="237"/>
      <c r="H206" s="238"/>
      <c r="I206" s="239"/>
      <c r="J206" s="236" t="e">
        <f aca="false">IF(A206="","",SUMIFS('Tooling Cost Detail'!F:F,'tooling cost detail'!#ref!,'Manufacturing ELEC '!A206))</f>
        <v>#VALUE!</v>
      </c>
      <c r="K206" s="236" t="str">
        <f aca="false">IF(B206="","",IFERROR(ROUND(IFERROR(((E206*D206)+F206)*((#REF!)/3600),0),4),0))</f>
        <v/>
      </c>
      <c r="L206" s="196"/>
      <c r="M206" s="196"/>
      <c r="N206" s="196"/>
      <c r="O206" s="196"/>
      <c r="P206" s="196"/>
      <c r="Q206" s="196"/>
      <c r="R206" s="196"/>
      <c r="S206" s="196"/>
      <c r="T206" s="196"/>
      <c r="U206" s="196"/>
      <c r="V206" s="196"/>
      <c r="W206" s="196"/>
      <c r="X206" s="196"/>
      <c r="Y206" s="196"/>
      <c r="Z206" s="196"/>
    </row>
    <row r="207" customFormat="false" ht="14.25" hidden="false" customHeight="true" outlineLevel="0" collapsed="false">
      <c r="A207" s="233" t="str">
        <f aca="false">IFERROR(IF(B207="","",A206+1),"Prior Routing")</f>
        <v/>
      </c>
      <c r="B207" s="234"/>
      <c r="C207" s="234"/>
      <c r="D207" s="235"/>
      <c r="E207" s="236"/>
      <c r="F207" s="236"/>
      <c r="G207" s="237"/>
      <c r="H207" s="238"/>
      <c r="I207" s="239"/>
      <c r="J207" s="236" t="e">
        <f aca="false">IF(A207="","",SUMIFS('Tooling Cost Detail'!F:F,'tooling cost detail'!#ref!,'Manufacturing ELEC '!A207))</f>
        <v>#VALUE!</v>
      </c>
      <c r="K207" s="236" t="str">
        <f aca="false">IF(B207="","",IFERROR(ROUND(IFERROR(((E207*D207)+F207)*((#REF!)/3600),0),4),0))</f>
        <v/>
      </c>
      <c r="L207" s="196"/>
      <c r="M207" s="196"/>
      <c r="N207" s="196"/>
      <c r="O207" s="196"/>
      <c r="P207" s="196"/>
      <c r="Q207" s="196"/>
      <c r="R207" s="196"/>
      <c r="S207" s="196"/>
      <c r="T207" s="196"/>
      <c r="U207" s="196"/>
      <c r="V207" s="196"/>
      <c r="W207" s="196"/>
      <c r="X207" s="196"/>
      <c r="Y207" s="196"/>
      <c r="Z207" s="196"/>
    </row>
    <row r="208" customFormat="false" ht="14.25" hidden="false" customHeight="true" outlineLevel="0" collapsed="false">
      <c r="A208" s="233" t="str">
        <f aca="false">IFERROR(IF(B208="","",A207+1),"Prior Routing")</f>
        <v/>
      </c>
      <c r="B208" s="234"/>
      <c r="C208" s="234"/>
      <c r="D208" s="235"/>
      <c r="E208" s="236"/>
      <c r="F208" s="236"/>
      <c r="G208" s="237"/>
      <c r="H208" s="238"/>
      <c r="I208" s="239"/>
      <c r="J208" s="236" t="e">
        <f aca="false">IF(A208="","",SUMIFS('Tooling Cost Detail'!F:F,'tooling cost detail'!#ref!,'Manufacturing ELEC '!A208))</f>
        <v>#VALUE!</v>
      </c>
      <c r="K208" s="236" t="str">
        <f aca="false">IF(B208="","",IFERROR(ROUND(IFERROR(((E208*D208)+F208)*((#REF!)/3600),0),4),0))</f>
        <v/>
      </c>
      <c r="L208" s="196"/>
      <c r="M208" s="196"/>
      <c r="N208" s="196"/>
      <c r="O208" s="196"/>
      <c r="P208" s="196"/>
      <c r="Q208" s="196"/>
      <c r="R208" s="196"/>
      <c r="S208" s="196"/>
      <c r="T208" s="196"/>
      <c r="U208" s="196"/>
      <c r="V208" s="196"/>
      <c r="W208" s="196"/>
      <c r="X208" s="196"/>
      <c r="Y208" s="196"/>
      <c r="Z208" s="196"/>
    </row>
    <row r="209" customFormat="false" ht="14.25" hidden="false" customHeight="true" outlineLevel="0" collapsed="false">
      <c r="A209" s="233" t="str">
        <f aca="false">IFERROR(IF(B209="","",A208+1),"Prior Routing")</f>
        <v/>
      </c>
      <c r="B209" s="234"/>
      <c r="C209" s="234"/>
      <c r="D209" s="235"/>
      <c r="E209" s="236"/>
      <c r="F209" s="236"/>
      <c r="G209" s="237"/>
      <c r="H209" s="238"/>
      <c r="I209" s="239"/>
      <c r="J209" s="236" t="e">
        <f aca="false">IF(A209="","",SUMIFS('Tooling Cost Detail'!F:F,'tooling cost detail'!#ref!,'Manufacturing ELEC '!A209))</f>
        <v>#VALUE!</v>
      </c>
      <c r="K209" s="236" t="str">
        <f aca="false">IF(B209="","",IFERROR(ROUND(IFERROR(((E209*D209)+F209)*((#REF!)/3600),0),4),0))</f>
        <v/>
      </c>
      <c r="L209" s="196"/>
      <c r="M209" s="196"/>
      <c r="N209" s="196"/>
      <c r="O209" s="196"/>
      <c r="P209" s="196"/>
      <c r="Q209" s="196"/>
      <c r="R209" s="196"/>
      <c r="S209" s="196"/>
      <c r="T209" s="196"/>
      <c r="U209" s="196"/>
      <c r="V209" s="196"/>
      <c r="W209" s="196"/>
      <c r="X209" s="196"/>
      <c r="Y209" s="196"/>
      <c r="Z209" s="196"/>
    </row>
    <row r="210" customFormat="false" ht="14.25" hidden="false" customHeight="true" outlineLevel="0" collapsed="false">
      <c r="A210" s="233" t="str">
        <f aca="false">IFERROR(IF(B210="","",A209+1),"Prior Routing")</f>
        <v/>
      </c>
      <c r="B210" s="234"/>
      <c r="C210" s="234"/>
      <c r="D210" s="235"/>
      <c r="E210" s="236"/>
      <c r="F210" s="236"/>
      <c r="G210" s="237"/>
      <c r="H210" s="238"/>
      <c r="I210" s="239"/>
      <c r="J210" s="236" t="e">
        <f aca="false">IF(A210="","",SUMIFS('Tooling Cost Detail'!F:F,'tooling cost detail'!#ref!,'Manufacturing ELEC '!A210))</f>
        <v>#VALUE!</v>
      </c>
      <c r="K210" s="236" t="str">
        <f aca="false">IF(B210="","",IFERROR(ROUND(IFERROR(((E210*D210)+F210)*((#REF!)/3600),0),4),0))</f>
        <v/>
      </c>
      <c r="L210" s="196"/>
      <c r="M210" s="196"/>
      <c r="N210" s="196"/>
      <c r="O210" s="196"/>
      <c r="P210" s="196"/>
      <c r="Q210" s="196"/>
      <c r="R210" s="196"/>
      <c r="S210" s="196"/>
      <c r="T210" s="196"/>
      <c r="U210" s="196"/>
      <c r="V210" s="196"/>
      <c r="W210" s="196"/>
      <c r="X210" s="196"/>
      <c r="Y210" s="196"/>
      <c r="Z210" s="196"/>
    </row>
    <row r="211" customFormat="false" ht="14.25" hidden="false" customHeight="true" outlineLevel="0" collapsed="false">
      <c r="A211" s="233" t="str">
        <f aca="false">IFERROR(IF(B211="","",A210+1),"Prior Routing")</f>
        <v/>
      </c>
      <c r="B211" s="234"/>
      <c r="C211" s="234"/>
      <c r="D211" s="235"/>
      <c r="E211" s="236"/>
      <c r="F211" s="236"/>
      <c r="G211" s="237"/>
      <c r="H211" s="238"/>
      <c r="I211" s="239"/>
      <c r="J211" s="236" t="e">
        <f aca="false">IF(A211="","",SUMIFS('Tooling Cost Detail'!F:F,'tooling cost detail'!#ref!,'Manufacturing ELEC '!A211))</f>
        <v>#VALUE!</v>
      </c>
      <c r="K211" s="236" t="str">
        <f aca="false">IF(B211="","",IFERROR(ROUND(IFERROR(((E211*D211)+F211)*((#REF!)/3600),0),4),0))</f>
        <v/>
      </c>
      <c r="L211" s="196"/>
      <c r="M211" s="196"/>
      <c r="N211" s="196"/>
      <c r="O211" s="196"/>
      <c r="P211" s="196"/>
      <c r="Q211" s="196"/>
      <c r="R211" s="196"/>
      <c r="S211" s="196"/>
      <c r="T211" s="196"/>
      <c r="U211" s="196"/>
      <c r="V211" s="196"/>
      <c r="W211" s="196"/>
      <c r="X211" s="196"/>
      <c r="Y211" s="196"/>
      <c r="Z211" s="196"/>
    </row>
    <row r="212" customFormat="false" ht="14.25" hidden="false" customHeight="true" outlineLevel="0" collapsed="false">
      <c r="A212" s="233" t="str">
        <f aca="false">IFERROR(IF(B212="","",A211+1),"Prior Routing")</f>
        <v/>
      </c>
      <c r="B212" s="234"/>
      <c r="C212" s="234"/>
      <c r="D212" s="235"/>
      <c r="E212" s="236"/>
      <c r="F212" s="236"/>
      <c r="G212" s="237"/>
      <c r="H212" s="238"/>
      <c r="I212" s="239"/>
      <c r="J212" s="236" t="e">
        <f aca="false">IF(A212="","",SUMIFS('Tooling Cost Detail'!F:F,'tooling cost detail'!#ref!,'Manufacturing ELEC '!A212))</f>
        <v>#VALUE!</v>
      </c>
      <c r="K212" s="236" t="str">
        <f aca="false">IF(B212="","",IFERROR(ROUND(IFERROR(((E212*D212)+F212)*((#REF!)/3600),0),4),0))</f>
        <v/>
      </c>
      <c r="L212" s="196"/>
      <c r="M212" s="196"/>
      <c r="N212" s="196"/>
      <c r="O212" s="196"/>
      <c r="P212" s="196"/>
      <c r="Q212" s="196"/>
      <c r="R212" s="196"/>
      <c r="S212" s="196"/>
      <c r="T212" s="196"/>
      <c r="U212" s="196"/>
      <c r="V212" s="196"/>
      <c r="W212" s="196"/>
      <c r="X212" s="196"/>
      <c r="Y212" s="196"/>
      <c r="Z212" s="196"/>
    </row>
    <row r="213" customFormat="false" ht="14.25" hidden="false" customHeight="true" outlineLevel="0" collapsed="false">
      <c r="A213" s="242" t="str">
        <f aca="false">IFERROR(IF(B213="","",A212+1),"Prior Routing")</f>
        <v/>
      </c>
      <c r="B213" s="196"/>
      <c r="C213" s="196"/>
      <c r="D213" s="243"/>
      <c r="E213" s="244"/>
      <c r="F213" s="244"/>
      <c r="G213" s="245"/>
      <c r="H213" s="246"/>
      <c r="I213" s="247"/>
      <c r="J213" s="236" t="e">
        <f aca="false">IF(A213="","",SUMIFS('Tooling Cost Detail'!F:F,'tooling cost detail'!#ref!,'Manufacturing ELEC '!A213))</f>
        <v>#VALUE!</v>
      </c>
      <c r="K213" s="236" t="str">
        <f aca="false">IF(B213="","",IFERROR(ROUND(IFERROR(((E213*D213)+F213)*((#REF!)/3600),0),4),0))</f>
        <v/>
      </c>
      <c r="L213" s="196"/>
      <c r="M213" s="196"/>
      <c r="N213" s="196"/>
      <c r="O213" s="196"/>
      <c r="P213" s="196"/>
      <c r="Q213" s="196"/>
      <c r="R213" s="196"/>
      <c r="S213" s="196"/>
      <c r="T213" s="196"/>
      <c r="U213" s="196"/>
      <c r="V213" s="196"/>
      <c r="W213" s="196"/>
      <c r="X213" s="196"/>
      <c r="Y213" s="196"/>
      <c r="Z213" s="196"/>
    </row>
    <row r="214" customFormat="false" ht="14.25" hidden="false" customHeight="true" outlineLevel="0" collapsed="false">
      <c r="A214" s="242" t="str">
        <f aca="false">IFERROR(IF(B214="","",A213+1),"Prior Routing")</f>
        <v/>
      </c>
      <c r="B214" s="196"/>
      <c r="C214" s="196"/>
      <c r="D214" s="243"/>
      <c r="E214" s="244"/>
      <c r="F214" s="244"/>
      <c r="G214" s="245"/>
      <c r="H214" s="246"/>
      <c r="I214" s="247"/>
      <c r="J214" s="236" t="e">
        <f aca="false">IF(A214="","",SUMIFS('Tooling Cost Detail'!F:F,'tooling cost detail'!#ref!,'Manufacturing ELEC '!A214))</f>
        <v>#VALUE!</v>
      </c>
      <c r="K214" s="236" t="str">
        <f aca="false">IF(B214="","",IFERROR(ROUND(IFERROR(((E214*D214)+F214)*((#REF!)/3600),0),4),0))</f>
        <v/>
      </c>
      <c r="L214" s="196"/>
      <c r="M214" s="196"/>
      <c r="N214" s="196"/>
      <c r="O214" s="196"/>
      <c r="P214" s="196"/>
      <c r="Q214" s="196"/>
      <c r="R214" s="196"/>
      <c r="S214" s="196"/>
      <c r="T214" s="196"/>
      <c r="U214" s="196"/>
      <c r="V214" s="196"/>
      <c r="W214" s="196"/>
      <c r="X214" s="196"/>
      <c r="Y214" s="196"/>
      <c r="Z214" s="196"/>
    </row>
    <row r="215" customFormat="false" ht="14.25" hidden="false" customHeight="true" outlineLevel="0" collapsed="false">
      <c r="A215" s="242" t="str">
        <f aca="false">IFERROR(IF(B215="","",A214+1),"Prior Routing")</f>
        <v/>
      </c>
      <c r="B215" s="196"/>
      <c r="C215" s="196"/>
      <c r="D215" s="243"/>
      <c r="E215" s="244"/>
      <c r="F215" s="244"/>
      <c r="G215" s="245"/>
      <c r="H215" s="246"/>
      <c r="I215" s="247"/>
      <c r="J215" s="236" t="e">
        <f aca="false">IF(A215="","",SUMIFS('Tooling Cost Detail'!F:F,'tooling cost detail'!#ref!,'Manufacturing ELEC '!A215))</f>
        <v>#VALUE!</v>
      </c>
      <c r="K215" s="236" t="str">
        <f aca="false">IF(B215="","",IFERROR(ROUND(IFERROR(((E215*D215)+F215)*((#REF!)/3600),0),4),0))</f>
        <v/>
      </c>
      <c r="L215" s="196"/>
      <c r="M215" s="196"/>
      <c r="N215" s="196"/>
      <c r="O215" s="196"/>
      <c r="P215" s="196"/>
      <c r="Q215" s="196"/>
      <c r="R215" s="196"/>
      <c r="S215" s="196"/>
      <c r="T215" s="196"/>
      <c r="U215" s="196"/>
      <c r="V215" s="196"/>
      <c r="W215" s="196"/>
      <c r="X215" s="196"/>
      <c r="Y215" s="196"/>
      <c r="Z215" s="196"/>
    </row>
    <row r="216" customFormat="false" ht="14.25" hidden="false" customHeight="true" outlineLevel="0" collapsed="false">
      <c r="A216" s="242" t="str">
        <f aca="false">IFERROR(IF(B216="","",A215+1),"Prior Routing")</f>
        <v/>
      </c>
      <c r="B216" s="196"/>
      <c r="C216" s="196"/>
      <c r="D216" s="243"/>
      <c r="E216" s="244"/>
      <c r="F216" s="244"/>
      <c r="G216" s="245"/>
      <c r="H216" s="246"/>
      <c r="I216" s="247"/>
      <c r="J216" s="236" t="e">
        <f aca="false">IF(A216="","",SUMIFS('Tooling Cost Detail'!F:F,'tooling cost detail'!#ref!,'Manufacturing ELEC '!A216))</f>
        <v>#VALUE!</v>
      </c>
      <c r="K216" s="236" t="str">
        <f aca="false">IF(B216="","",IFERROR(ROUND(IFERROR(((E216*D216)+F216)*((#REF!)/3600),0),4),0))</f>
        <v/>
      </c>
      <c r="L216" s="196"/>
      <c r="M216" s="196"/>
      <c r="N216" s="196"/>
      <c r="O216" s="196"/>
      <c r="P216" s="196"/>
      <c r="Q216" s="196"/>
      <c r="R216" s="196"/>
      <c r="S216" s="196"/>
      <c r="T216" s="196"/>
      <c r="U216" s="196"/>
      <c r="V216" s="196"/>
      <c r="W216" s="196"/>
      <c r="X216" s="196"/>
      <c r="Y216" s="196"/>
      <c r="Z216" s="196"/>
    </row>
    <row r="217" customFormat="false" ht="14.25" hidden="false" customHeight="true" outlineLevel="0" collapsed="false">
      <c r="A217" s="242" t="str">
        <f aca="false">IFERROR(IF(B217="","",A216+1),"Prior Routing")</f>
        <v/>
      </c>
      <c r="B217" s="196"/>
      <c r="C217" s="196"/>
      <c r="D217" s="243"/>
      <c r="E217" s="244"/>
      <c r="F217" s="244"/>
      <c r="G217" s="245"/>
      <c r="H217" s="246"/>
      <c r="I217" s="247"/>
      <c r="J217" s="236" t="e">
        <f aca="false">IF(A217="","",SUMIFS('Tooling Cost Detail'!F:F,'tooling cost detail'!#ref!,'Manufacturing ELEC '!A217))</f>
        <v>#VALUE!</v>
      </c>
      <c r="K217" s="236" t="str">
        <f aca="false">IF(B217="","",IFERROR(ROUND(IFERROR(((E217*D217)+F217)*((#REF!)/3600),0),4),0))</f>
        <v/>
      </c>
      <c r="L217" s="196"/>
      <c r="M217" s="196"/>
      <c r="N217" s="196"/>
      <c r="O217" s="196"/>
      <c r="P217" s="196"/>
      <c r="Q217" s="196"/>
      <c r="R217" s="196"/>
      <c r="S217" s="196"/>
      <c r="T217" s="196"/>
      <c r="U217" s="196"/>
      <c r="V217" s="196"/>
      <c r="W217" s="196"/>
      <c r="X217" s="196"/>
      <c r="Y217" s="196"/>
      <c r="Z217" s="196"/>
    </row>
    <row r="218" customFormat="false" ht="14.25" hidden="false" customHeight="true" outlineLevel="0" collapsed="false">
      <c r="A218" s="242" t="str">
        <f aca="false">IFERROR(IF(B218="","",A217+1),"Prior Routing")</f>
        <v/>
      </c>
      <c r="B218" s="196"/>
      <c r="C218" s="196"/>
      <c r="D218" s="243"/>
      <c r="E218" s="244"/>
      <c r="F218" s="244"/>
      <c r="G218" s="245"/>
      <c r="H218" s="246"/>
      <c r="I218" s="247"/>
      <c r="J218" s="236" t="e">
        <f aca="false">IF(A218="","",SUMIFS('Tooling Cost Detail'!F:F,'tooling cost detail'!#ref!,'Manufacturing ELEC '!A218))</f>
        <v>#VALUE!</v>
      </c>
      <c r="K218" s="236" t="str">
        <f aca="false">IF(B218="","",IFERROR(ROUND(IFERROR(((E218*D218)+F218)*((#REF!)/3600),0),4),0))</f>
        <v/>
      </c>
      <c r="L218" s="196"/>
      <c r="M218" s="196"/>
      <c r="N218" s="196"/>
      <c r="O218" s="196"/>
      <c r="P218" s="196"/>
      <c r="Q218" s="196"/>
      <c r="R218" s="196"/>
      <c r="S218" s="196"/>
      <c r="T218" s="196"/>
      <c r="U218" s="196"/>
      <c r="V218" s="196"/>
      <c r="W218" s="196"/>
      <c r="X218" s="196"/>
      <c r="Y218" s="196"/>
      <c r="Z218" s="196"/>
    </row>
    <row r="219" customFormat="false" ht="14.25" hidden="false" customHeight="true" outlineLevel="0" collapsed="false">
      <c r="A219" s="242" t="str">
        <f aca="false">IFERROR(IF(B219="","",A218+1),"Prior Routing")</f>
        <v/>
      </c>
      <c r="B219" s="196"/>
      <c r="C219" s="196"/>
      <c r="D219" s="243"/>
      <c r="E219" s="244"/>
      <c r="F219" s="244"/>
      <c r="G219" s="245"/>
      <c r="H219" s="246"/>
      <c r="I219" s="247"/>
      <c r="J219" s="236" t="e">
        <f aca="false">IF(A219="","",SUMIFS('Tooling Cost Detail'!F:F,'tooling cost detail'!#ref!,'Manufacturing ELEC '!A219))</f>
        <v>#VALUE!</v>
      </c>
      <c r="K219" s="236" t="str">
        <f aca="false">IF(B219="","",IFERROR(ROUND(IFERROR(((E219*D219)+F219)*((#REF!)/3600),0),4),0))</f>
        <v/>
      </c>
      <c r="L219" s="196"/>
      <c r="M219" s="196"/>
      <c r="N219" s="196"/>
      <c r="O219" s="196"/>
      <c r="P219" s="196"/>
      <c r="Q219" s="196"/>
      <c r="R219" s="196"/>
      <c r="S219" s="196"/>
      <c r="T219" s="196"/>
      <c r="U219" s="196"/>
      <c r="V219" s="196"/>
      <c r="W219" s="196"/>
      <c r="X219" s="196"/>
      <c r="Y219" s="196"/>
      <c r="Z219" s="196"/>
    </row>
    <row r="220" customFormat="false" ht="14.25" hidden="false" customHeight="true" outlineLevel="0" collapsed="false">
      <c r="A220" s="242" t="str">
        <f aca="false">IFERROR(IF(B220="","",A219+1),"Prior Routing")</f>
        <v/>
      </c>
      <c r="B220" s="196"/>
      <c r="C220" s="196"/>
      <c r="D220" s="243"/>
      <c r="E220" s="244"/>
      <c r="F220" s="244"/>
      <c r="G220" s="245"/>
      <c r="H220" s="246"/>
      <c r="I220" s="247"/>
      <c r="J220" s="236" t="e">
        <f aca="false">IF(A220="","",SUMIFS('Tooling Cost Detail'!F:F,'tooling cost detail'!#ref!,'Manufacturing ELEC '!A220))</f>
        <v>#VALUE!</v>
      </c>
      <c r="K220" s="236" t="str">
        <f aca="false">IF(B220="","",IFERROR(ROUND(IFERROR(((E220*D220)+F220)*((#REF!)/3600),0),4),0))</f>
        <v/>
      </c>
      <c r="L220" s="196"/>
      <c r="M220" s="196"/>
      <c r="N220" s="196"/>
      <c r="O220" s="196"/>
      <c r="P220" s="196"/>
      <c r="Q220" s="196"/>
      <c r="R220" s="196"/>
      <c r="S220" s="196"/>
      <c r="T220" s="196"/>
      <c r="U220" s="196"/>
      <c r="V220" s="196"/>
      <c r="W220" s="196"/>
      <c r="X220" s="196"/>
      <c r="Y220" s="196"/>
      <c r="Z220" s="196"/>
    </row>
    <row r="221" customFormat="false" ht="14.25" hidden="false" customHeight="true" outlineLevel="0" collapsed="false">
      <c r="A221" s="242" t="str">
        <f aca="false">IFERROR(IF(B221="","",A220+1),"Prior Routing")</f>
        <v/>
      </c>
      <c r="B221" s="196"/>
      <c r="C221" s="196"/>
      <c r="D221" s="243"/>
      <c r="E221" s="244"/>
      <c r="F221" s="244"/>
      <c r="G221" s="245"/>
      <c r="H221" s="246"/>
      <c r="I221" s="247"/>
      <c r="J221" s="236" t="e">
        <f aca="false">IF(A221="","",SUMIFS('Tooling Cost Detail'!F:F,'tooling cost detail'!#ref!,'Manufacturing ELEC '!A221))</f>
        <v>#VALUE!</v>
      </c>
      <c r="K221" s="236" t="str">
        <f aca="false">IF(B221="","",IFERROR(ROUND(IFERROR(((E221*D221)+F221)*((#REF!)/3600),0),4),0))</f>
        <v/>
      </c>
      <c r="L221" s="196"/>
      <c r="M221" s="196"/>
      <c r="N221" s="196"/>
      <c r="O221" s="196"/>
      <c r="P221" s="196"/>
      <c r="Q221" s="196"/>
      <c r="R221" s="196"/>
      <c r="S221" s="196"/>
      <c r="T221" s="196"/>
      <c r="U221" s="196"/>
      <c r="V221" s="196"/>
      <c r="W221" s="196"/>
      <c r="X221" s="196"/>
      <c r="Y221" s="196"/>
      <c r="Z221" s="196"/>
    </row>
    <row r="222" customFormat="false" ht="14.25" hidden="false" customHeight="true" outlineLevel="0" collapsed="false">
      <c r="A222" s="242" t="str">
        <f aca="false">IFERROR(IF(B222="","",A221+1),"Prior Routing")</f>
        <v/>
      </c>
      <c r="B222" s="196"/>
      <c r="C222" s="196"/>
      <c r="D222" s="243"/>
      <c r="E222" s="244"/>
      <c r="F222" s="244"/>
      <c r="G222" s="245"/>
      <c r="H222" s="246"/>
      <c r="I222" s="247"/>
      <c r="J222" s="236" t="e">
        <f aca="false">IF(A222="","",SUMIFS('Tooling Cost Detail'!F:F,'tooling cost detail'!#ref!,'Manufacturing ELEC '!A222))</f>
        <v>#VALUE!</v>
      </c>
      <c r="K222" s="236" t="str">
        <f aca="false">IF(B222="","",IFERROR(ROUND(IFERROR(((E222*D222)+F222)*((#REF!)/3600),0),4),0))</f>
        <v/>
      </c>
      <c r="L222" s="196"/>
      <c r="M222" s="196"/>
      <c r="N222" s="196"/>
      <c r="O222" s="196"/>
      <c r="P222" s="196"/>
      <c r="Q222" s="196"/>
      <c r="R222" s="196"/>
      <c r="S222" s="196"/>
      <c r="T222" s="196"/>
      <c r="U222" s="196"/>
      <c r="V222" s="196"/>
      <c r="W222" s="196"/>
      <c r="X222" s="196"/>
      <c r="Y222" s="196"/>
      <c r="Z222" s="196"/>
    </row>
    <row r="223" customFormat="false" ht="14.25" hidden="false" customHeight="true" outlineLevel="0" collapsed="false">
      <c r="A223" s="242" t="str">
        <f aca="false">IFERROR(IF(B223="","",A222+1),"Prior Routing")</f>
        <v/>
      </c>
      <c r="B223" s="196"/>
      <c r="C223" s="196"/>
      <c r="D223" s="243"/>
      <c r="E223" s="244"/>
      <c r="F223" s="244"/>
      <c r="G223" s="245"/>
      <c r="H223" s="246"/>
      <c r="I223" s="247"/>
      <c r="J223" s="236" t="e">
        <f aca="false">IF(A223="","",SUMIFS('Tooling Cost Detail'!F:F,'tooling cost detail'!#ref!,'Manufacturing ELEC '!A223))</f>
        <v>#VALUE!</v>
      </c>
      <c r="K223" s="236" t="str">
        <f aca="false">IF(B223="","",IFERROR(ROUND(IFERROR(((E223*D223)+F223)*((#REF!)/3600),0),4),0))</f>
        <v/>
      </c>
      <c r="L223" s="196"/>
      <c r="M223" s="196"/>
      <c r="N223" s="196"/>
      <c r="O223" s="196"/>
      <c r="P223" s="196"/>
      <c r="Q223" s="196"/>
      <c r="R223" s="196"/>
      <c r="S223" s="196"/>
      <c r="T223" s="196"/>
      <c r="U223" s="196"/>
      <c r="V223" s="196"/>
      <c r="W223" s="196"/>
      <c r="X223" s="196"/>
      <c r="Y223" s="196"/>
      <c r="Z223" s="196"/>
    </row>
    <row r="224" customFormat="false" ht="14.25" hidden="false" customHeight="true" outlineLevel="0" collapsed="false">
      <c r="A224" s="242" t="str">
        <f aca="false">IFERROR(IF(B224="","",A223+1),"Prior Routing")</f>
        <v/>
      </c>
      <c r="B224" s="196"/>
      <c r="C224" s="196"/>
      <c r="D224" s="243"/>
      <c r="E224" s="244"/>
      <c r="F224" s="244"/>
      <c r="G224" s="245"/>
      <c r="H224" s="246"/>
      <c r="I224" s="247"/>
      <c r="J224" s="236" t="e">
        <f aca="false">IF(A224="","",SUMIFS('Tooling Cost Detail'!F:F,'tooling cost detail'!#ref!,'Manufacturing ELEC '!A224))</f>
        <v>#VALUE!</v>
      </c>
      <c r="K224" s="236" t="str">
        <f aca="false">IF(B224="","",IFERROR(ROUND(IFERROR(((E224*D224)+F224)*((#REF!)/3600),0),4),0))</f>
        <v/>
      </c>
      <c r="L224" s="196"/>
      <c r="M224" s="196"/>
      <c r="N224" s="196"/>
      <c r="O224" s="196"/>
      <c r="P224" s="196"/>
      <c r="Q224" s="196"/>
      <c r="R224" s="196"/>
      <c r="S224" s="196"/>
      <c r="T224" s="196"/>
      <c r="U224" s="196"/>
      <c r="V224" s="196"/>
      <c r="W224" s="196"/>
      <c r="X224" s="196"/>
      <c r="Y224" s="196"/>
      <c r="Z224" s="196"/>
    </row>
    <row r="225" customFormat="false" ht="14.25" hidden="false" customHeight="true" outlineLevel="0" collapsed="false">
      <c r="A225" s="242" t="str">
        <f aca="false">IFERROR(IF(B225="","",A224+1),"Prior Routing")</f>
        <v/>
      </c>
      <c r="B225" s="196"/>
      <c r="C225" s="196"/>
      <c r="D225" s="243"/>
      <c r="E225" s="244"/>
      <c r="F225" s="244"/>
      <c r="G225" s="245"/>
      <c r="H225" s="246"/>
      <c r="I225" s="247"/>
      <c r="J225" s="236" t="e">
        <f aca="false">IF(A225="","",SUMIFS('Tooling Cost Detail'!F:F,'tooling cost detail'!#ref!,'Manufacturing ELEC '!A225))</f>
        <v>#VALUE!</v>
      </c>
      <c r="K225" s="236" t="str">
        <f aca="false">IF(B225="","",IFERROR(ROUND(IFERROR(((E225*D225)+F225)*((#REF!)/3600),0),4),0))</f>
        <v/>
      </c>
      <c r="L225" s="196"/>
      <c r="M225" s="196"/>
      <c r="N225" s="196"/>
      <c r="O225" s="196"/>
      <c r="P225" s="196"/>
      <c r="Q225" s="196"/>
      <c r="R225" s="196"/>
      <c r="S225" s="196"/>
      <c r="T225" s="196"/>
      <c r="U225" s="196"/>
      <c r="V225" s="196"/>
      <c r="W225" s="196"/>
      <c r="X225" s="196"/>
      <c r="Y225" s="196"/>
      <c r="Z225" s="196"/>
    </row>
    <row r="226" customFormat="false" ht="14.25" hidden="false" customHeight="true" outlineLevel="0" collapsed="false">
      <c r="A226" s="242" t="str">
        <f aca="false">IFERROR(IF(B226="","",A225+1),"Prior Routing")</f>
        <v/>
      </c>
      <c r="B226" s="196"/>
      <c r="C226" s="196"/>
      <c r="D226" s="243"/>
      <c r="E226" s="244"/>
      <c r="F226" s="244"/>
      <c r="G226" s="245"/>
      <c r="H226" s="246"/>
      <c r="I226" s="247"/>
      <c r="J226" s="236" t="e">
        <f aca="false">IF(A226="","",SUMIFS('Tooling Cost Detail'!F:F,'tooling cost detail'!#ref!,'Manufacturing ELEC '!A226))</f>
        <v>#VALUE!</v>
      </c>
      <c r="K226" s="236" t="str">
        <f aca="false">IF(B226="","",IFERROR(ROUND(IFERROR(((E226*D226)+F226)*((#REF!)/3600),0),4),0))</f>
        <v/>
      </c>
      <c r="L226" s="196"/>
      <c r="M226" s="196"/>
      <c r="N226" s="196"/>
      <c r="O226" s="196"/>
      <c r="P226" s="196"/>
      <c r="Q226" s="196"/>
      <c r="R226" s="196"/>
      <c r="S226" s="196"/>
      <c r="T226" s="196"/>
      <c r="U226" s="196"/>
      <c r="V226" s="196"/>
      <c r="W226" s="196"/>
      <c r="X226" s="196"/>
      <c r="Y226" s="196"/>
      <c r="Z226" s="196"/>
    </row>
    <row r="227" customFormat="false" ht="14.25" hidden="false" customHeight="true" outlineLevel="0" collapsed="false">
      <c r="A227" s="242" t="str">
        <f aca="false">IFERROR(IF(B227="","",A226+1),"Prior Routing")</f>
        <v/>
      </c>
      <c r="B227" s="196"/>
      <c r="C227" s="196"/>
      <c r="D227" s="243"/>
      <c r="E227" s="244"/>
      <c r="F227" s="244"/>
      <c r="G227" s="245"/>
      <c r="H227" s="246"/>
      <c r="I227" s="247"/>
      <c r="J227" s="236" t="e">
        <f aca="false">IF(A227="","",SUMIFS('Tooling Cost Detail'!F:F,'tooling cost detail'!#ref!,'Manufacturing ELEC '!A227))</f>
        <v>#VALUE!</v>
      </c>
      <c r="K227" s="236" t="str">
        <f aca="false">IF(B227="","",IFERROR(ROUND(IFERROR(((E227*D227)+F227)*((#REF!)/3600),0),4),0))</f>
        <v/>
      </c>
      <c r="L227" s="196"/>
      <c r="M227" s="196"/>
      <c r="N227" s="196"/>
      <c r="O227" s="196"/>
      <c r="P227" s="196"/>
      <c r="Q227" s="196"/>
      <c r="R227" s="196"/>
      <c r="S227" s="196"/>
      <c r="T227" s="196"/>
      <c r="U227" s="196"/>
      <c r="V227" s="196"/>
      <c r="W227" s="196"/>
      <c r="X227" s="196"/>
      <c r="Y227" s="196"/>
      <c r="Z227" s="196"/>
    </row>
    <row r="228" customFormat="false" ht="14.25" hidden="false" customHeight="true" outlineLevel="0" collapsed="false">
      <c r="A228" s="242" t="str">
        <f aca="false">IFERROR(IF(B228="","",A227+1),"Prior Routing")</f>
        <v/>
      </c>
      <c r="B228" s="196"/>
      <c r="C228" s="196"/>
      <c r="D228" s="243"/>
      <c r="E228" s="244"/>
      <c r="F228" s="244"/>
      <c r="G228" s="245"/>
      <c r="H228" s="246"/>
      <c r="I228" s="247"/>
      <c r="J228" s="236" t="e">
        <f aca="false">IF(A228="","",SUMIFS('Tooling Cost Detail'!F:F,'tooling cost detail'!#ref!,'Manufacturing ELEC '!A228))</f>
        <v>#VALUE!</v>
      </c>
      <c r="K228" s="236" t="str">
        <f aca="false">IF(B228="","",IFERROR(ROUND(IFERROR(((E228*D228)+F228)*((#REF!)/3600),0),4),0))</f>
        <v/>
      </c>
      <c r="L228" s="196"/>
      <c r="M228" s="196"/>
      <c r="N228" s="196"/>
      <c r="O228" s="196"/>
      <c r="P228" s="196"/>
      <c r="Q228" s="196"/>
      <c r="R228" s="196"/>
      <c r="S228" s="196"/>
      <c r="T228" s="196"/>
      <c r="U228" s="196"/>
      <c r="V228" s="196"/>
      <c r="W228" s="196"/>
      <c r="X228" s="196"/>
      <c r="Y228" s="196"/>
      <c r="Z228" s="196"/>
    </row>
    <row r="229" customFormat="false" ht="14.25" hidden="false" customHeight="true" outlineLevel="0" collapsed="false">
      <c r="A229" s="242" t="str">
        <f aca="false">IFERROR(IF(B229="","",A228+1),"Prior Routing")</f>
        <v/>
      </c>
      <c r="B229" s="196"/>
      <c r="C229" s="196"/>
      <c r="D229" s="243"/>
      <c r="E229" s="244"/>
      <c r="F229" s="244"/>
      <c r="G229" s="245"/>
      <c r="H229" s="246"/>
      <c r="I229" s="247"/>
      <c r="J229" s="236" t="e">
        <f aca="false">IF(A229="","",SUMIFS('Tooling Cost Detail'!F:F,'tooling cost detail'!#ref!,'Manufacturing ELEC '!A229))</f>
        <v>#VALUE!</v>
      </c>
      <c r="K229" s="236" t="str">
        <f aca="false">IF(B229="","",IFERROR(ROUND(IFERROR(((E229*D229)+F229)*((#REF!)/3600),0),4),0))</f>
        <v/>
      </c>
      <c r="L229" s="196"/>
      <c r="M229" s="196"/>
      <c r="N229" s="196"/>
      <c r="O229" s="196"/>
      <c r="P229" s="196"/>
      <c r="Q229" s="196"/>
      <c r="R229" s="196"/>
      <c r="S229" s="196"/>
      <c r="T229" s="196"/>
      <c r="U229" s="196"/>
      <c r="V229" s="196"/>
      <c r="W229" s="196"/>
      <c r="X229" s="196"/>
      <c r="Y229" s="196"/>
      <c r="Z229" s="196"/>
    </row>
    <row r="230" customFormat="false" ht="14.25" hidden="false" customHeight="true" outlineLevel="0" collapsed="false">
      <c r="A230" s="242" t="str">
        <f aca="false">IFERROR(IF(B230="","",A229+1),"Prior Routing")</f>
        <v/>
      </c>
      <c r="B230" s="196"/>
      <c r="C230" s="196"/>
      <c r="D230" s="243"/>
      <c r="E230" s="244"/>
      <c r="F230" s="244"/>
      <c r="G230" s="245"/>
      <c r="H230" s="246"/>
      <c r="I230" s="247"/>
      <c r="J230" s="236" t="e">
        <f aca="false">IF(A230="","",SUMIFS('Tooling Cost Detail'!F:F,'tooling cost detail'!#ref!,'Manufacturing ELEC '!A230))</f>
        <v>#VALUE!</v>
      </c>
      <c r="K230" s="236" t="str">
        <f aca="false">IF(B230="","",IFERROR(ROUND(IFERROR(((E230*D230)+F230)*((#REF!)/3600),0),4),0))</f>
        <v/>
      </c>
      <c r="L230" s="196"/>
      <c r="M230" s="196"/>
      <c r="N230" s="196"/>
      <c r="O230" s="196"/>
      <c r="P230" s="196"/>
      <c r="Q230" s="196"/>
      <c r="R230" s="196"/>
      <c r="S230" s="196"/>
      <c r="T230" s="196"/>
      <c r="U230" s="196"/>
      <c r="V230" s="196"/>
      <c r="W230" s="196"/>
      <c r="X230" s="196"/>
      <c r="Y230" s="196"/>
      <c r="Z230" s="196"/>
    </row>
    <row r="231" customFormat="false" ht="14.25" hidden="false" customHeight="true" outlineLevel="0" collapsed="false">
      <c r="A231" s="242" t="str">
        <f aca="false">IFERROR(IF(B231="","",A230+1),"Prior Routing")</f>
        <v/>
      </c>
      <c r="B231" s="196"/>
      <c r="C231" s="196"/>
      <c r="D231" s="243"/>
      <c r="E231" s="244"/>
      <c r="F231" s="244"/>
      <c r="G231" s="245"/>
      <c r="H231" s="246"/>
      <c r="I231" s="247"/>
      <c r="J231" s="236" t="e">
        <f aca="false">IF(A231="","",SUMIFS('Tooling Cost Detail'!F:F,'tooling cost detail'!#ref!,'Manufacturing ELEC '!A231))</f>
        <v>#VALUE!</v>
      </c>
      <c r="K231" s="236" t="str">
        <f aca="false">IF(B231="","",IFERROR(ROUND(IFERROR(((E231*D231)+F231)*((#REF!)/3600),0),4),0))</f>
        <v/>
      </c>
      <c r="L231" s="196"/>
      <c r="M231" s="196"/>
      <c r="N231" s="196"/>
      <c r="O231" s="196"/>
      <c r="P231" s="196"/>
      <c r="Q231" s="196"/>
      <c r="R231" s="196"/>
      <c r="S231" s="196"/>
      <c r="T231" s="196"/>
      <c r="U231" s="196"/>
      <c r="V231" s="196"/>
      <c r="W231" s="196"/>
      <c r="X231" s="196"/>
      <c r="Y231" s="196"/>
      <c r="Z231" s="196"/>
    </row>
    <row r="232" customFormat="false" ht="14.25" hidden="false" customHeight="true" outlineLevel="0" collapsed="false">
      <c r="A232" s="242" t="str">
        <f aca="false">IFERROR(IF(B232="","",A231+1),"Prior Routing")</f>
        <v/>
      </c>
      <c r="B232" s="196"/>
      <c r="C232" s="196"/>
      <c r="D232" s="243"/>
      <c r="E232" s="244"/>
      <c r="F232" s="244"/>
      <c r="G232" s="245"/>
      <c r="H232" s="246"/>
      <c r="I232" s="247"/>
      <c r="J232" s="236" t="e">
        <f aca="false">IF(A232="","",SUMIFS('Tooling Cost Detail'!F:F,'tooling cost detail'!#ref!,'Manufacturing ELEC '!A232))</f>
        <v>#VALUE!</v>
      </c>
      <c r="K232" s="236" t="str">
        <f aca="false">IF(B232="","",IFERROR(ROUND(IFERROR(((E232*D232)+F232)*((#REF!)/3600),0),4),0))</f>
        <v/>
      </c>
      <c r="L232" s="196"/>
      <c r="M232" s="196"/>
      <c r="N232" s="196"/>
      <c r="O232" s="196"/>
      <c r="P232" s="196"/>
      <c r="Q232" s="196"/>
      <c r="R232" s="196"/>
      <c r="S232" s="196"/>
      <c r="T232" s="196"/>
      <c r="U232" s="196"/>
      <c r="V232" s="196"/>
      <c r="W232" s="196"/>
      <c r="X232" s="196"/>
      <c r="Y232" s="196"/>
      <c r="Z232" s="196"/>
    </row>
    <row r="233" customFormat="false" ht="14.25" hidden="false" customHeight="true" outlineLevel="0" collapsed="false">
      <c r="A233" s="242" t="str">
        <f aca="false">IFERROR(IF(B233="","",A232+1),"Prior Routing")</f>
        <v/>
      </c>
      <c r="B233" s="196"/>
      <c r="C233" s="196"/>
      <c r="D233" s="243"/>
      <c r="E233" s="244"/>
      <c r="F233" s="244"/>
      <c r="G233" s="245"/>
      <c r="H233" s="246"/>
      <c r="I233" s="247"/>
      <c r="J233" s="236" t="e">
        <f aca="false">IF(A233="","",SUMIFS('Tooling Cost Detail'!F:F,'tooling cost detail'!#ref!,'Manufacturing ELEC '!A233))</f>
        <v>#VALUE!</v>
      </c>
      <c r="K233" s="236" t="str">
        <f aca="false">IF(B233="","",IFERROR(ROUND(IFERROR(((E233*D233)+F233)*((#REF!)/3600),0),4),0))</f>
        <v/>
      </c>
      <c r="L233" s="196"/>
      <c r="M233" s="196"/>
      <c r="N233" s="196"/>
      <c r="O233" s="196"/>
      <c r="P233" s="196"/>
      <c r="Q233" s="196"/>
      <c r="R233" s="196"/>
      <c r="S233" s="196"/>
      <c r="T233" s="196"/>
      <c r="U233" s="196"/>
      <c r="V233" s="196"/>
      <c r="W233" s="196"/>
      <c r="X233" s="196"/>
      <c r="Y233" s="196"/>
      <c r="Z233" s="196"/>
    </row>
    <row r="234" customFormat="false" ht="14.25" hidden="false" customHeight="true" outlineLevel="0" collapsed="false">
      <c r="A234" s="242" t="str">
        <f aca="false">IFERROR(IF(B234="","",A233+1),"Prior Routing")</f>
        <v/>
      </c>
      <c r="B234" s="196"/>
      <c r="C234" s="196"/>
      <c r="D234" s="243"/>
      <c r="E234" s="244"/>
      <c r="F234" s="244"/>
      <c r="G234" s="245"/>
      <c r="H234" s="246"/>
      <c r="I234" s="247"/>
      <c r="J234" s="236" t="e">
        <f aca="false">IF(A234="","",SUMIFS('Tooling Cost Detail'!F:F,'tooling cost detail'!#ref!,'Manufacturing ELEC '!A234))</f>
        <v>#VALUE!</v>
      </c>
      <c r="K234" s="236" t="str">
        <f aca="false">IF(B234="","",IFERROR(ROUND(IFERROR(((E234*D234)+F234)*((#REF!)/3600),0),4),0))</f>
        <v/>
      </c>
      <c r="L234" s="196"/>
      <c r="M234" s="196"/>
      <c r="N234" s="196"/>
      <c r="O234" s="196"/>
      <c r="P234" s="196"/>
      <c r="Q234" s="196"/>
      <c r="R234" s="196"/>
      <c r="S234" s="196"/>
      <c r="T234" s="196"/>
      <c r="U234" s="196"/>
      <c r="V234" s="196"/>
      <c r="W234" s="196"/>
      <c r="X234" s="196"/>
      <c r="Y234" s="196"/>
      <c r="Z234" s="196"/>
    </row>
    <row r="235" customFormat="false" ht="14.25" hidden="false" customHeight="true" outlineLevel="0" collapsed="false">
      <c r="A235" s="242" t="str">
        <f aca="false">IFERROR(IF(B235="","",A234+1),"Prior Routing")</f>
        <v/>
      </c>
      <c r="B235" s="196"/>
      <c r="C235" s="196"/>
      <c r="D235" s="243"/>
      <c r="E235" s="244"/>
      <c r="F235" s="244"/>
      <c r="G235" s="245"/>
      <c r="H235" s="246"/>
      <c r="I235" s="247"/>
      <c r="J235" s="236" t="e">
        <f aca="false">IF(A235="","",SUMIFS('Tooling Cost Detail'!F:F,'tooling cost detail'!#ref!,'Manufacturing ELEC '!A235))</f>
        <v>#VALUE!</v>
      </c>
      <c r="K235" s="236" t="str">
        <f aca="false">IF(B235="","",IFERROR(ROUND(IFERROR(((E235*D235)+F235)*((#REF!)/3600),0),4),0))</f>
        <v/>
      </c>
      <c r="L235" s="196"/>
      <c r="M235" s="196"/>
      <c r="N235" s="196"/>
      <c r="O235" s="196"/>
      <c r="P235" s="196"/>
      <c r="Q235" s="196"/>
      <c r="R235" s="196"/>
      <c r="S235" s="196"/>
      <c r="T235" s="196"/>
      <c r="U235" s="196"/>
      <c r="V235" s="196"/>
      <c r="W235" s="196"/>
      <c r="X235" s="196"/>
      <c r="Y235" s="196"/>
      <c r="Z235" s="196"/>
    </row>
    <row r="236" customFormat="false" ht="14.25" hidden="false" customHeight="true" outlineLevel="0" collapsed="false">
      <c r="A236" s="242" t="str">
        <f aca="false">IFERROR(IF(B236="","",A235+1),"Prior Routing")</f>
        <v/>
      </c>
      <c r="B236" s="196"/>
      <c r="C236" s="196"/>
      <c r="D236" s="243"/>
      <c r="E236" s="244"/>
      <c r="F236" s="244"/>
      <c r="G236" s="245"/>
      <c r="H236" s="246"/>
      <c r="I236" s="247"/>
      <c r="J236" s="236" t="e">
        <f aca="false">IF(A236="","",SUMIFS('Tooling Cost Detail'!F:F,'tooling cost detail'!#ref!,'Manufacturing ELEC '!A236))</f>
        <v>#VALUE!</v>
      </c>
      <c r="K236" s="236" t="str">
        <f aca="false">IF(B236="","",IFERROR(ROUND(IFERROR(((E236*D236)+F236)*((#REF!)/3600),0),4),0))</f>
        <v/>
      </c>
      <c r="L236" s="196"/>
      <c r="M236" s="196"/>
      <c r="N236" s="196"/>
      <c r="O236" s="196"/>
      <c r="P236" s="196"/>
      <c r="Q236" s="196"/>
      <c r="R236" s="196"/>
      <c r="S236" s="196"/>
      <c r="T236" s="196"/>
      <c r="U236" s="196"/>
      <c r="V236" s="196"/>
      <c r="W236" s="196"/>
      <c r="X236" s="196"/>
      <c r="Y236" s="196"/>
      <c r="Z236" s="196"/>
    </row>
    <row r="237" customFormat="false" ht="14.25" hidden="false" customHeight="true" outlineLevel="0" collapsed="false">
      <c r="A237" s="242" t="str">
        <f aca="false">IFERROR(IF(B237="","",A236+1),"Prior Routing")</f>
        <v/>
      </c>
      <c r="B237" s="196"/>
      <c r="C237" s="196"/>
      <c r="D237" s="243"/>
      <c r="E237" s="244"/>
      <c r="F237" s="244"/>
      <c r="G237" s="245"/>
      <c r="H237" s="246"/>
      <c r="I237" s="247"/>
      <c r="J237" s="236" t="e">
        <f aca="false">IF(A237="","",SUMIFS('Tooling Cost Detail'!F:F,'tooling cost detail'!#ref!,'Manufacturing ELEC '!A237))</f>
        <v>#VALUE!</v>
      </c>
      <c r="K237" s="236" t="str">
        <f aca="false">IF(B237="","",IFERROR(ROUND(IFERROR(((E237*D237)+F237)*((#REF!)/3600),0),4),0))</f>
        <v/>
      </c>
      <c r="L237" s="196"/>
      <c r="M237" s="196"/>
      <c r="N237" s="196"/>
      <c r="O237" s="196"/>
      <c r="P237" s="196"/>
      <c r="Q237" s="196"/>
      <c r="R237" s="196"/>
      <c r="S237" s="196"/>
      <c r="T237" s="196"/>
      <c r="U237" s="196"/>
      <c r="V237" s="196"/>
      <c r="W237" s="196"/>
      <c r="X237" s="196"/>
      <c r="Y237" s="196"/>
      <c r="Z237" s="196"/>
    </row>
    <row r="238" customFormat="false" ht="14.25" hidden="false" customHeight="true" outlineLevel="0" collapsed="false">
      <c r="A238" s="242" t="str">
        <f aca="false">IFERROR(IF(B238="","",A237+1),"Prior Routing")</f>
        <v/>
      </c>
      <c r="B238" s="196"/>
      <c r="C238" s="196"/>
      <c r="D238" s="243"/>
      <c r="E238" s="244"/>
      <c r="F238" s="244"/>
      <c r="G238" s="245"/>
      <c r="H238" s="246"/>
      <c r="I238" s="247"/>
      <c r="J238" s="236" t="e">
        <f aca="false">IF(A238="","",SUMIFS('Tooling Cost Detail'!F:F,'tooling cost detail'!#ref!,'Manufacturing ELEC '!A238))</f>
        <v>#VALUE!</v>
      </c>
      <c r="K238" s="236" t="str">
        <f aca="false">IF(B238="","",IFERROR(ROUND(IFERROR(((E238*D238)+F238)*((#REF!)/3600),0),4),0))</f>
        <v/>
      </c>
      <c r="L238" s="196"/>
      <c r="M238" s="196"/>
      <c r="N238" s="196"/>
      <c r="O238" s="196"/>
      <c r="P238" s="196"/>
      <c r="Q238" s="196"/>
      <c r="R238" s="196"/>
      <c r="S238" s="196"/>
      <c r="T238" s="196"/>
      <c r="U238" s="196"/>
      <c r="V238" s="196"/>
      <c r="W238" s="196"/>
      <c r="X238" s="196"/>
      <c r="Y238" s="196"/>
      <c r="Z238" s="196"/>
    </row>
    <row r="239" customFormat="false" ht="14.25" hidden="false" customHeight="true" outlineLevel="0" collapsed="false">
      <c r="A239" s="242" t="str">
        <f aca="false">IFERROR(IF(B239="","",A238+1),"Prior Routing")</f>
        <v/>
      </c>
      <c r="B239" s="196"/>
      <c r="C239" s="196"/>
      <c r="D239" s="243"/>
      <c r="E239" s="244"/>
      <c r="F239" s="244"/>
      <c r="G239" s="245"/>
      <c r="H239" s="246"/>
      <c r="I239" s="247"/>
      <c r="J239" s="236" t="e">
        <f aca="false">IF(A239="","",SUMIFS('Tooling Cost Detail'!F:F,'tooling cost detail'!#ref!,'Manufacturing ELEC '!A239))</f>
        <v>#VALUE!</v>
      </c>
      <c r="K239" s="236" t="str">
        <f aca="false">IF(B239="","",IFERROR(ROUND(IFERROR(((E239*D239)+F239)*((#REF!)/3600),0),4),0))</f>
        <v/>
      </c>
      <c r="L239" s="196"/>
      <c r="M239" s="196"/>
      <c r="N239" s="196"/>
      <c r="O239" s="196"/>
      <c r="P239" s="196"/>
      <c r="Q239" s="196"/>
      <c r="R239" s="196"/>
      <c r="S239" s="196"/>
      <c r="T239" s="196"/>
      <c r="U239" s="196"/>
      <c r="V239" s="196"/>
      <c r="W239" s="196"/>
      <c r="X239" s="196"/>
      <c r="Y239" s="196"/>
      <c r="Z239" s="196"/>
    </row>
    <row r="240" customFormat="false" ht="14.25" hidden="false" customHeight="true" outlineLevel="0" collapsed="false">
      <c r="A240" s="242" t="str">
        <f aca="false">IFERROR(IF(B240="","",A239+1),"Prior Routing")</f>
        <v/>
      </c>
      <c r="B240" s="196"/>
      <c r="C240" s="196"/>
      <c r="D240" s="243"/>
      <c r="E240" s="244"/>
      <c r="F240" s="244"/>
      <c r="G240" s="245"/>
      <c r="H240" s="246"/>
      <c r="I240" s="247"/>
      <c r="J240" s="236" t="e">
        <f aca="false">IF(A240="","",SUMIFS('Tooling Cost Detail'!F:F,'tooling cost detail'!#ref!,'Manufacturing ELEC '!A240))</f>
        <v>#VALUE!</v>
      </c>
      <c r="K240" s="236" t="str">
        <f aca="false">IF(B240="","",IFERROR(ROUND(IFERROR(((E240*D240)+F240)*((#REF!)/3600),0),4),0))</f>
        <v/>
      </c>
      <c r="L240" s="196"/>
      <c r="M240" s="196"/>
      <c r="N240" s="196"/>
      <c r="O240" s="196"/>
      <c r="P240" s="196"/>
      <c r="Q240" s="196"/>
      <c r="R240" s="196"/>
      <c r="S240" s="196"/>
      <c r="T240" s="196"/>
      <c r="U240" s="196"/>
      <c r="V240" s="196"/>
      <c r="W240" s="196"/>
      <c r="X240" s="196"/>
      <c r="Y240" s="196"/>
      <c r="Z240" s="196"/>
    </row>
    <row r="241" customFormat="false" ht="14.25" hidden="false" customHeight="true" outlineLevel="0" collapsed="false">
      <c r="A241" s="242" t="str">
        <f aca="false">IFERROR(IF(B241="","",A240+1),"Prior Routing")</f>
        <v/>
      </c>
      <c r="B241" s="196"/>
      <c r="C241" s="196"/>
      <c r="D241" s="243"/>
      <c r="E241" s="244"/>
      <c r="F241" s="244"/>
      <c r="G241" s="245"/>
      <c r="H241" s="246"/>
      <c r="I241" s="247"/>
      <c r="J241" s="236" t="e">
        <f aca="false">IF(A241="","",SUMIFS('Tooling Cost Detail'!F:F,'tooling cost detail'!#ref!,'Manufacturing ELEC '!A241))</f>
        <v>#VALUE!</v>
      </c>
      <c r="K241" s="236" t="str">
        <f aca="false">IF(B241="","",IFERROR(ROUND(IFERROR(((E241*D241)+F241)*((#REF!)/3600),0),4),0))</f>
        <v/>
      </c>
      <c r="L241" s="196"/>
      <c r="M241" s="196"/>
      <c r="N241" s="196"/>
      <c r="O241" s="196"/>
      <c r="P241" s="196"/>
      <c r="Q241" s="196"/>
      <c r="R241" s="196"/>
      <c r="S241" s="196"/>
      <c r="T241" s="196"/>
      <c r="U241" s="196"/>
      <c r="V241" s="196"/>
      <c r="W241" s="196"/>
      <c r="X241" s="196"/>
      <c r="Y241" s="196"/>
      <c r="Z241" s="196"/>
    </row>
    <row r="242" customFormat="false" ht="14.25" hidden="false" customHeight="true" outlineLevel="0" collapsed="false">
      <c r="A242" s="242" t="str">
        <f aca="false">IFERROR(IF(B242="","",A241+1),"Prior Routing")</f>
        <v/>
      </c>
      <c r="B242" s="196"/>
      <c r="C242" s="196"/>
      <c r="D242" s="243"/>
      <c r="E242" s="244"/>
      <c r="F242" s="244"/>
      <c r="G242" s="245"/>
      <c r="H242" s="246"/>
      <c r="I242" s="247"/>
      <c r="J242" s="236" t="e">
        <f aca="false">IF(A242="","",SUMIFS('Tooling Cost Detail'!F:F,'tooling cost detail'!#ref!,'Manufacturing ELEC '!A242))</f>
        <v>#VALUE!</v>
      </c>
      <c r="K242" s="236" t="str">
        <f aca="false">IF(B242="","",IFERROR(ROUND(IFERROR(((E242*D242)+F242)*((#REF!)/3600),0),4),0))</f>
        <v/>
      </c>
      <c r="L242" s="196"/>
      <c r="M242" s="196"/>
      <c r="N242" s="196"/>
      <c r="O242" s="196"/>
      <c r="P242" s="196"/>
      <c r="Q242" s="196"/>
      <c r="R242" s="196"/>
      <c r="S242" s="196"/>
      <c r="T242" s="196"/>
      <c r="U242" s="196"/>
      <c r="V242" s="196"/>
      <c r="W242" s="196"/>
      <c r="X242" s="196"/>
      <c r="Y242" s="196"/>
      <c r="Z242" s="196"/>
    </row>
    <row r="243" customFormat="false" ht="14.25" hidden="false" customHeight="true" outlineLevel="0" collapsed="false">
      <c r="A243" s="242" t="str">
        <f aca="false">IFERROR(IF(B243="","",A242+1),"Prior Routing")</f>
        <v/>
      </c>
      <c r="B243" s="196"/>
      <c r="C243" s="196"/>
      <c r="D243" s="243"/>
      <c r="E243" s="244"/>
      <c r="F243" s="244"/>
      <c r="G243" s="245"/>
      <c r="H243" s="246"/>
      <c r="I243" s="247"/>
      <c r="J243" s="236" t="e">
        <f aca="false">IF(A243="","",SUMIFS('Tooling Cost Detail'!F:F,'tooling cost detail'!#ref!,'Manufacturing ELEC '!A243))</f>
        <v>#VALUE!</v>
      </c>
      <c r="K243" s="236" t="str">
        <f aca="false">IF(B243="","",IFERROR(ROUND(IFERROR(((E243*D243)+F243)*((#REF!)/3600),0),4),0))</f>
        <v/>
      </c>
      <c r="L243" s="196"/>
      <c r="M243" s="196"/>
      <c r="N243" s="196"/>
      <c r="O243" s="196"/>
      <c r="P243" s="196"/>
      <c r="Q243" s="196"/>
      <c r="R243" s="196"/>
      <c r="S243" s="196"/>
      <c r="T243" s="196"/>
      <c r="U243" s="196"/>
      <c r="V243" s="196"/>
      <c r="W243" s="196"/>
      <c r="X243" s="196"/>
      <c r="Y243" s="196"/>
      <c r="Z243" s="196"/>
    </row>
    <row r="244" customFormat="false" ht="14.25" hidden="false" customHeight="true" outlineLevel="0" collapsed="false">
      <c r="A244" s="242" t="str">
        <f aca="false">IFERROR(IF(B244="","",A243+1),"Prior Routing")</f>
        <v/>
      </c>
      <c r="B244" s="196"/>
      <c r="C244" s="196"/>
      <c r="D244" s="243"/>
      <c r="E244" s="244"/>
      <c r="F244" s="244"/>
      <c r="G244" s="245"/>
      <c r="H244" s="246"/>
      <c r="I244" s="247"/>
      <c r="J244" s="236" t="e">
        <f aca="false">IF(A244="","",SUMIFS('Tooling Cost Detail'!F:F,'tooling cost detail'!#ref!,'Manufacturing ELEC '!A244))</f>
        <v>#VALUE!</v>
      </c>
      <c r="K244" s="236" t="str">
        <f aca="false">IF(B244="","",IFERROR(ROUND(IFERROR(((E244*D244)+F244)*((#REF!)/3600),0),4),0))</f>
        <v/>
      </c>
      <c r="L244" s="196"/>
      <c r="M244" s="196"/>
      <c r="N244" s="196"/>
      <c r="O244" s="196"/>
      <c r="P244" s="196"/>
      <c r="Q244" s="196"/>
      <c r="R244" s="196"/>
      <c r="S244" s="196"/>
      <c r="T244" s="196"/>
      <c r="U244" s="196"/>
      <c r="V244" s="196"/>
      <c r="W244" s="196"/>
      <c r="X244" s="196"/>
      <c r="Y244" s="196"/>
      <c r="Z244" s="196"/>
    </row>
    <row r="245" customFormat="false" ht="14.25" hidden="false" customHeight="true" outlineLevel="0" collapsed="false">
      <c r="A245" s="242" t="str">
        <f aca="false">IFERROR(IF(B245="","",A244+1),"Prior Routing")</f>
        <v/>
      </c>
      <c r="B245" s="196"/>
      <c r="C245" s="196"/>
      <c r="D245" s="243"/>
      <c r="E245" s="244"/>
      <c r="F245" s="244"/>
      <c r="G245" s="245"/>
      <c r="H245" s="246"/>
      <c r="I245" s="247"/>
      <c r="J245" s="236" t="e">
        <f aca="false">IF(A245="","",SUMIFS('Tooling Cost Detail'!F:F,'tooling cost detail'!#ref!,'Manufacturing ELEC '!A245))</f>
        <v>#VALUE!</v>
      </c>
      <c r="K245" s="236" t="str">
        <f aca="false">IF(B245="","",IFERROR(ROUND(IFERROR(((E245*D245)+F245)*((#REF!)/3600),0),4),0))</f>
        <v/>
      </c>
      <c r="L245" s="196"/>
      <c r="M245" s="196"/>
      <c r="N245" s="196"/>
      <c r="O245" s="196"/>
      <c r="P245" s="196"/>
      <c r="Q245" s="196"/>
      <c r="R245" s="196"/>
      <c r="S245" s="196"/>
      <c r="T245" s="196"/>
      <c r="U245" s="196"/>
      <c r="V245" s="196"/>
      <c r="W245" s="196"/>
      <c r="X245" s="196"/>
      <c r="Y245" s="196"/>
      <c r="Z245" s="196"/>
    </row>
    <row r="246" customFormat="false" ht="14.25" hidden="false" customHeight="true" outlineLevel="0" collapsed="false">
      <c r="A246" s="242" t="str">
        <f aca="false">IFERROR(IF(B246="","",A245+1),"Prior Routing")</f>
        <v/>
      </c>
      <c r="B246" s="196"/>
      <c r="C246" s="196"/>
      <c r="D246" s="243"/>
      <c r="E246" s="244"/>
      <c r="F246" s="244"/>
      <c r="G246" s="245"/>
      <c r="H246" s="246"/>
      <c r="I246" s="247"/>
      <c r="J246" s="236" t="e">
        <f aca="false">IF(A246="","",SUMIFS('Tooling Cost Detail'!F:F,'tooling cost detail'!#ref!,'Manufacturing ELEC '!A246))</f>
        <v>#VALUE!</v>
      </c>
      <c r="K246" s="236" t="str">
        <f aca="false">IF(B246="","",IFERROR(ROUND(IFERROR(((E246*D246)+F246)*((#REF!)/3600),0),4),0))</f>
        <v/>
      </c>
      <c r="L246" s="196"/>
      <c r="M246" s="196"/>
      <c r="N246" s="196"/>
      <c r="O246" s="196"/>
      <c r="P246" s="196"/>
      <c r="Q246" s="196"/>
      <c r="R246" s="196"/>
      <c r="S246" s="196"/>
      <c r="T246" s="196"/>
      <c r="U246" s="196"/>
      <c r="V246" s="196"/>
      <c r="W246" s="196"/>
      <c r="X246" s="196"/>
      <c r="Y246" s="196"/>
      <c r="Z246" s="196"/>
    </row>
    <row r="247" customFormat="false" ht="14.25" hidden="false" customHeight="true" outlineLevel="0" collapsed="false">
      <c r="A247" s="242" t="str">
        <f aca="false">IFERROR(IF(B247="","",A246+1),"Prior Routing")</f>
        <v/>
      </c>
      <c r="B247" s="196"/>
      <c r="C247" s="196"/>
      <c r="D247" s="243"/>
      <c r="E247" s="244"/>
      <c r="F247" s="244"/>
      <c r="G247" s="245"/>
      <c r="H247" s="246"/>
      <c r="I247" s="247"/>
      <c r="J247" s="236" t="e">
        <f aca="false">IF(A247="","",SUMIFS('Tooling Cost Detail'!F:F,'tooling cost detail'!#ref!,'Manufacturing ELEC '!A247))</f>
        <v>#VALUE!</v>
      </c>
      <c r="K247" s="236" t="str">
        <f aca="false">IF(B247="","",IFERROR(ROUND(IFERROR(((E247*D247)+F247)*((#REF!)/3600),0),4),0))</f>
        <v/>
      </c>
      <c r="L247" s="196"/>
      <c r="M247" s="196"/>
      <c r="N247" s="196"/>
      <c r="O247" s="196"/>
      <c r="P247" s="196"/>
      <c r="Q247" s="196"/>
      <c r="R247" s="196"/>
      <c r="S247" s="196"/>
      <c r="T247" s="196"/>
      <c r="U247" s="196"/>
      <c r="V247" s="196"/>
      <c r="W247" s="196"/>
      <c r="X247" s="196"/>
      <c r="Y247" s="196"/>
      <c r="Z247" s="196"/>
    </row>
    <row r="248" customFormat="false" ht="14.25" hidden="false" customHeight="true" outlineLevel="0" collapsed="false">
      <c r="A248" s="242" t="str">
        <f aca="false">IFERROR(IF(B248="","",A247+1),"Prior Routing")</f>
        <v/>
      </c>
      <c r="B248" s="196"/>
      <c r="C248" s="196"/>
      <c r="D248" s="243"/>
      <c r="E248" s="244"/>
      <c r="F248" s="244"/>
      <c r="G248" s="245"/>
      <c r="H248" s="246"/>
      <c r="I248" s="247"/>
      <c r="J248" s="236" t="e">
        <f aca="false">IF(A248="","",SUMIFS('Tooling Cost Detail'!F:F,'tooling cost detail'!#ref!,'Manufacturing ELEC '!A248))</f>
        <v>#VALUE!</v>
      </c>
      <c r="K248" s="236" t="str">
        <f aca="false">IF(B248="","",IFERROR(ROUND(IFERROR(((E248*D248)+F248)*((#REF!)/3600),0),4),0))</f>
        <v/>
      </c>
      <c r="L248" s="196"/>
      <c r="M248" s="196"/>
      <c r="N248" s="196"/>
      <c r="O248" s="196"/>
      <c r="P248" s="196"/>
      <c r="Q248" s="196"/>
      <c r="R248" s="196"/>
      <c r="S248" s="196"/>
      <c r="T248" s="196"/>
      <c r="U248" s="196"/>
      <c r="V248" s="196"/>
      <c r="W248" s="196"/>
      <c r="X248" s="196"/>
      <c r="Y248" s="196"/>
      <c r="Z248" s="196"/>
    </row>
    <row r="249" customFormat="false" ht="14.25" hidden="false" customHeight="true" outlineLevel="0" collapsed="false">
      <c r="A249" s="242" t="str">
        <f aca="false">IFERROR(IF(B249="","",A248+1),"Prior Routing")</f>
        <v/>
      </c>
      <c r="B249" s="196"/>
      <c r="C249" s="196"/>
      <c r="D249" s="243"/>
      <c r="E249" s="244"/>
      <c r="F249" s="244"/>
      <c r="G249" s="245"/>
      <c r="H249" s="246"/>
      <c r="I249" s="247"/>
      <c r="J249" s="236" t="e">
        <f aca="false">IF(A249="","",SUMIFS('Tooling Cost Detail'!F:F,'tooling cost detail'!#ref!,'Manufacturing ELEC '!A249))</f>
        <v>#VALUE!</v>
      </c>
      <c r="K249" s="236" t="str">
        <f aca="false">IF(B249="","",IFERROR(ROUND(IFERROR(((E249*D249)+F249)*((#REF!)/3600),0),4),0))</f>
        <v/>
      </c>
      <c r="L249" s="196"/>
      <c r="M249" s="196"/>
      <c r="N249" s="196"/>
      <c r="O249" s="196"/>
      <c r="P249" s="196"/>
      <c r="Q249" s="196"/>
      <c r="R249" s="196"/>
      <c r="S249" s="196"/>
      <c r="T249" s="196"/>
      <c r="U249" s="196"/>
      <c r="V249" s="196"/>
      <c r="W249" s="196"/>
      <c r="X249" s="196"/>
      <c r="Y249" s="196"/>
      <c r="Z249" s="196"/>
    </row>
    <row r="250" customFormat="false" ht="14.25" hidden="false" customHeight="true" outlineLevel="0" collapsed="false">
      <c r="A250" s="242" t="str">
        <f aca="false">IFERROR(IF(B250="","",A249+1),"Prior Routing")</f>
        <v/>
      </c>
      <c r="B250" s="196"/>
      <c r="C250" s="196"/>
      <c r="D250" s="243"/>
      <c r="E250" s="244"/>
      <c r="F250" s="244"/>
      <c r="G250" s="245"/>
      <c r="H250" s="246"/>
      <c r="I250" s="247"/>
      <c r="J250" s="236" t="e">
        <f aca="false">IF(A250="","",SUMIFS('Tooling Cost Detail'!F:F,'tooling cost detail'!#ref!,'Manufacturing ELEC '!A250))</f>
        <v>#VALUE!</v>
      </c>
      <c r="K250" s="236" t="str">
        <f aca="false">IF(B250="","",IFERROR(ROUND(IFERROR(((E250*D250)+F250)*((#REF!)/3600),0),4),0))</f>
        <v/>
      </c>
      <c r="L250" s="196"/>
      <c r="M250" s="196"/>
      <c r="N250" s="196"/>
      <c r="O250" s="196"/>
      <c r="P250" s="196"/>
      <c r="Q250" s="196"/>
      <c r="R250" s="196"/>
      <c r="S250" s="196"/>
      <c r="T250" s="196"/>
      <c r="U250" s="196"/>
      <c r="V250" s="196"/>
      <c r="W250" s="196"/>
      <c r="X250" s="196"/>
      <c r="Y250" s="196"/>
      <c r="Z250" s="196"/>
    </row>
    <row r="251" customFormat="false" ht="14.25" hidden="false" customHeight="true" outlineLevel="0" collapsed="false">
      <c r="A251" s="242" t="str">
        <f aca="false">IFERROR(IF(B251="","",A250+1),"Prior Routing")</f>
        <v/>
      </c>
      <c r="B251" s="196"/>
      <c r="C251" s="196"/>
      <c r="D251" s="243"/>
      <c r="E251" s="244"/>
      <c r="F251" s="244"/>
      <c r="G251" s="245"/>
      <c r="H251" s="246"/>
      <c r="I251" s="247"/>
      <c r="J251" s="236" t="e">
        <f aca="false">IF(A251="","",SUMIFS('Tooling Cost Detail'!F:F,'tooling cost detail'!#ref!,'Manufacturing ELEC '!A251))</f>
        <v>#VALUE!</v>
      </c>
      <c r="K251" s="236" t="str">
        <f aca="false">IF(B251="","",IFERROR(ROUND(IFERROR(((E251*D251)+F251)*((#REF!)/3600),0),4),0))</f>
        <v/>
      </c>
      <c r="L251" s="196"/>
      <c r="M251" s="196"/>
      <c r="N251" s="196"/>
      <c r="O251" s="196"/>
      <c r="P251" s="196"/>
      <c r="Q251" s="196"/>
      <c r="R251" s="196"/>
      <c r="S251" s="196"/>
      <c r="T251" s="196"/>
      <c r="U251" s="196"/>
      <c r="V251" s="196"/>
      <c r="W251" s="196"/>
      <c r="X251" s="196"/>
      <c r="Y251" s="196"/>
      <c r="Z251" s="196"/>
    </row>
    <row r="252" customFormat="false" ht="14.25" hidden="false" customHeight="true" outlineLevel="0" collapsed="false">
      <c r="A252" s="242" t="str">
        <f aca="false">IFERROR(IF(B252="","",A251+1),"Prior Routing")</f>
        <v/>
      </c>
      <c r="B252" s="196"/>
      <c r="C252" s="196"/>
      <c r="D252" s="243"/>
      <c r="E252" s="244"/>
      <c r="F252" s="244"/>
      <c r="G252" s="245"/>
      <c r="H252" s="246"/>
      <c r="I252" s="247"/>
      <c r="J252" s="236" t="e">
        <f aca="false">IF(A252="","",SUMIFS('Tooling Cost Detail'!F:F,'tooling cost detail'!#ref!,'Manufacturing ELEC '!A252))</f>
        <v>#VALUE!</v>
      </c>
      <c r="K252" s="236" t="str">
        <f aca="false">IF(B252="","",IFERROR(ROUND(IFERROR(((E252*D252)+F252)*((#REF!)/3600),0),4),0))</f>
        <v/>
      </c>
      <c r="L252" s="196"/>
      <c r="M252" s="196"/>
      <c r="N252" s="196"/>
      <c r="O252" s="196"/>
      <c r="P252" s="196"/>
      <c r="Q252" s="196"/>
      <c r="R252" s="196"/>
      <c r="S252" s="196"/>
      <c r="T252" s="196"/>
      <c r="U252" s="196"/>
      <c r="V252" s="196"/>
      <c r="W252" s="196"/>
      <c r="X252" s="196"/>
      <c r="Y252" s="196"/>
      <c r="Z252" s="196"/>
    </row>
    <row r="253" customFormat="false" ht="14.25" hidden="false" customHeight="true" outlineLevel="0" collapsed="false">
      <c r="A253" s="242" t="str">
        <f aca="false">IFERROR(IF(B253="","",A252+1),"Prior Routing")</f>
        <v/>
      </c>
      <c r="B253" s="196"/>
      <c r="C253" s="196"/>
      <c r="D253" s="243"/>
      <c r="E253" s="244"/>
      <c r="F253" s="244"/>
      <c r="G253" s="245"/>
      <c r="H253" s="246"/>
      <c r="I253" s="247"/>
      <c r="J253" s="236" t="e">
        <f aca="false">IF(A253="","",SUMIFS('Tooling Cost Detail'!F:F,'tooling cost detail'!#ref!,'Manufacturing ELEC '!A253))</f>
        <v>#VALUE!</v>
      </c>
      <c r="K253" s="236" t="str">
        <f aca="false">IF(B253="","",IFERROR(ROUND(IFERROR(((E253*D253)+F253)*((#REF!)/3600),0),4),0))</f>
        <v/>
      </c>
      <c r="L253" s="196"/>
      <c r="M253" s="196"/>
      <c r="N253" s="196"/>
      <c r="O253" s="196"/>
      <c r="P253" s="196"/>
      <c r="Q253" s="196"/>
      <c r="R253" s="196"/>
      <c r="S253" s="196"/>
      <c r="T253" s="196"/>
      <c r="U253" s="196"/>
      <c r="V253" s="196"/>
      <c r="W253" s="196"/>
      <c r="X253" s="196"/>
      <c r="Y253" s="196"/>
      <c r="Z253" s="196"/>
    </row>
    <row r="254" customFormat="false" ht="14.25" hidden="false" customHeight="true" outlineLevel="0" collapsed="false">
      <c r="A254" s="242" t="str">
        <f aca="false">IFERROR(IF(B254="","",A253+1),"Prior Routing")</f>
        <v/>
      </c>
      <c r="B254" s="196"/>
      <c r="C254" s="196"/>
      <c r="D254" s="243"/>
      <c r="E254" s="244"/>
      <c r="F254" s="244"/>
      <c r="G254" s="245"/>
      <c r="H254" s="246"/>
      <c r="I254" s="247"/>
      <c r="J254" s="236" t="e">
        <f aca="false">IF(A254="","",SUMIFS('Tooling Cost Detail'!F:F,'tooling cost detail'!#ref!,'Manufacturing ELEC '!A254))</f>
        <v>#VALUE!</v>
      </c>
      <c r="K254" s="236" t="str">
        <f aca="false">IF(B254="","",IFERROR(ROUND(IFERROR(((E254*D254)+F254)*((#REF!)/3600),0),4),0))</f>
        <v/>
      </c>
      <c r="L254" s="196"/>
      <c r="M254" s="196"/>
      <c r="N254" s="196"/>
      <c r="O254" s="196"/>
      <c r="P254" s="196"/>
      <c r="Q254" s="196"/>
      <c r="R254" s="196"/>
      <c r="S254" s="196"/>
      <c r="T254" s="196"/>
      <c r="U254" s="196"/>
      <c r="V254" s="196"/>
      <c r="W254" s="196"/>
      <c r="X254" s="196"/>
      <c r="Y254" s="196"/>
      <c r="Z254" s="196"/>
    </row>
    <row r="255" customFormat="false" ht="14.25" hidden="false" customHeight="true" outlineLevel="0" collapsed="false">
      <c r="A255" s="242" t="str">
        <f aca="false">IFERROR(IF(B255="","",A254+1),"Prior Routing")</f>
        <v/>
      </c>
      <c r="B255" s="196"/>
      <c r="C255" s="196"/>
      <c r="D255" s="243"/>
      <c r="E255" s="244"/>
      <c r="F255" s="244"/>
      <c r="G255" s="245"/>
      <c r="H255" s="246"/>
      <c r="I255" s="247"/>
      <c r="J255" s="236" t="e">
        <f aca="false">IF(A255="","",SUMIFS('Tooling Cost Detail'!F:F,'tooling cost detail'!#ref!,'Manufacturing ELEC '!A255))</f>
        <v>#VALUE!</v>
      </c>
      <c r="K255" s="236" t="str">
        <f aca="false">IF(B255="","",IFERROR(ROUND(IFERROR(((E255*D255)+F255)*((#REF!)/3600),0),4),0))</f>
        <v/>
      </c>
      <c r="L255" s="196"/>
      <c r="M255" s="196"/>
      <c r="N255" s="196"/>
      <c r="O255" s="196"/>
      <c r="P255" s="196"/>
      <c r="Q255" s="196"/>
      <c r="R255" s="196"/>
      <c r="S255" s="196"/>
      <c r="T255" s="196"/>
      <c r="U255" s="196"/>
      <c r="V255" s="196"/>
      <c r="W255" s="196"/>
      <c r="X255" s="196"/>
      <c r="Y255" s="196"/>
      <c r="Z255" s="196"/>
    </row>
    <row r="256" customFormat="false" ht="14.25" hidden="false" customHeight="true" outlineLevel="0" collapsed="false">
      <c r="A256" s="242" t="str">
        <f aca="false">IFERROR(IF(B256="","",A255+1),"Prior Routing")</f>
        <v/>
      </c>
      <c r="B256" s="196"/>
      <c r="C256" s="196"/>
      <c r="D256" s="243"/>
      <c r="E256" s="244"/>
      <c r="F256" s="244"/>
      <c r="G256" s="245"/>
      <c r="H256" s="246"/>
      <c r="I256" s="247"/>
      <c r="J256" s="236" t="e">
        <f aca="false">IF(A256="","",SUMIFS('Tooling Cost Detail'!F:F,'tooling cost detail'!#ref!,'Manufacturing ELEC '!A256))</f>
        <v>#VALUE!</v>
      </c>
      <c r="K256" s="236" t="str">
        <f aca="false">IF(B256="","",IFERROR(ROUND(IFERROR(((E256*D256)+F256)*((#REF!)/3600),0),4),0))</f>
        <v/>
      </c>
      <c r="L256" s="196"/>
      <c r="M256" s="196"/>
      <c r="N256" s="196"/>
      <c r="O256" s="196"/>
      <c r="P256" s="196"/>
      <c r="Q256" s="196"/>
      <c r="R256" s="196"/>
      <c r="S256" s="196"/>
      <c r="T256" s="196"/>
      <c r="U256" s="196"/>
      <c r="V256" s="196"/>
      <c r="W256" s="196"/>
      <c r="X256" s="196"/>
      <c r="Y256" s="196"/>
      <c r="Z256" s="196"/>
    </row>
    <row r="257" customFormat="false" ht="14.25" hidden="false" customHeight="true" outlineLevel="0" collapsed="false">
      <c r="A257" s="242" t="str">
        <f aca="false">IFERROR(IF(B257="","",A256+1),"Prior Routing")</f>
        <v/>
      </c>
      <c r="B257" s="196"/>
      <c r="C257" s="196"/>
      <c r="D257" s="243"/>
      <c r="E257" s="244"/>
      <c r="F257" s="244"/>
      <c r="G257" s="245"/>
      <c r="H257" s="246"/>
      <c r="I257" s="247"/>
      <c r="J257" s="236" t="e">
        <f aca="false">IF(A257="","",SUMIFS('Tooling Cost Detail'!F:F,'tooling cost detail'!#ref!,'Manufacturing ELEC '!A257))</f>
        <v>#VALUE!</v>
      </c>
      <c r="K257" s="236" t="str">
        <f aca="false">IF(B257="","",IFERROR(ROUND(IFERROR(((E257*D257)+F257)*((#REF!)/3600),0),4),0))</f>
        <v/>
      </c>
      <c r="L257" s="196"/>
      <c r="M257" s="196"/>
      <c r="N257" s="196"/>
      <c r="O257" s="196"/>
      <c r="P257" s="196"/>
      <c r="Q257" s="196"/>
      <c r="R257" s="196"/>
      <c r="S257" s="196"/>
      <c r="T257" s="196"/>
      <c r="U257" s="196"/>
      <c r="V257" s="196"/>
      <c r="W257" s="196"/>
      <c r="X257" s="196"/>
      <c r="Y257" s="196"/>
      <c r="Z257" s="196"/>
    </row>
    <row r="258" customFormat="false" ht="14.25" hidden="false" customHeight="true" outlineLevel="0" collapsed="false">
      <c r="A258" s="242" t="str">
        <f aca="false">IFERROR(IF(B258="","",A257+1),"Prior Routing")</f>
        <v/>
      </c>
      <c r="B258" s="196"/>
      <c r="C258" s="196"/>
      <c r="D258" s="243"/>
      <c r="E258" s="244"/>
      <c r="F258" s="244"/>
      <c r="G258" s="245"/>
      <c r="H258" s="246"/>
      <c r="I258" s="247"/>
      <c r="J258" s="236" t="e">
        <f aca="false">IF(A258="","",SUMIFS('Tooling Cost Detail'!F:F,'tooling cost detail'!#ref!,'Manufacturing ELEC '!A258))</f>
        <v>#VALUE!</v>
      </c>
      <c r="K258" s="236" t="str">
        <f aca="false">IF(B258="","",IFERROR(ROUND(IFERROR(((E258*D258)+F258)*((#REF!)/3600),0),4),0))</f>
        <v/>
      </c>
      <c r="L258" s="196"/>
      <c r="M258" s="196"/>
      <c r="N258" s="196"/>
      <c r="O258" s="196"/>
      <c r="P258" s="196"/>
      <c r="Q258" s="196"/>
      <c r="R258" s="196"/>
      <c r="S258" s="196"/>
      <c r="T258" s="196"/>
      <c r="U258" s="196"/>
      <c r="V258" s="196"/>
      <c r="W258" s="196"/>
      <c r="X258" s="196"/>
      <c r="Y258" s="196"/>
      <c r="Z258" s="196"/>
    </row>
    <row r="259" customFormat="false" ht="14.25" hidden="false" customHeight="true" outlineLevel="0" collapsed="false">
      <c r="A259" s="242" t="str">
        <f aca="false">IFERROR(IF(B259="","",A258+1),"Prior Routing")</f>
        <v/>
      </c>
      <c r="B259" s="196"/>
      <c r="C259" s="196"/>
      <c r="D259" s="243"/>
      <c r="E259" s="244"/>
      <c r="F259" s="244"/>
      <c r="G259" s="245"/>
      <c r="H259" s="246"/>
      <c r="I259" s="247"/>
      <c r="J259" s="236" t="e">
        <f aca="false">IF(A259="","",SUMIFS('Tooling Cost Detail'!F:F,'tooling cost detail'!#ref!,'Manufacturing ELEC '!A259))</f>
        <v>#VALUE!</v>
      </c>
      <c r="K259" s="236" t="str">
        <f aca="false">IF(B259="","",IFERROR(ROUND(IFERROR(((E259*D259)+F259)*((#REF!)/3600),0),4),0))</f>
        <v/>
      </c>
      <c r="L259" s="196"/>
      <c r="M259" s="196"/>
      <c r="N259" s="196"/>
      <c r="O259" s="196"/>
      <c r="P259" s="196"/>
      <c r="Q259" s="196"/>
      <c r="R259" s="196"/>
      <c r="S259" s="196"/>
      <c r="T259" s="196"/>
      <c r="U259" s="196"/>
      <c r="V259" s="196"/>
      <c r="W259" s="196"/>
      <c r="X259" s="196"/>
      <c r="Y259" s="196"/>
      <c r="Z259" s="196"/>
    </row>
    <row r="260" customFormat="false" ht="14.25" hidden="false" customHeight="true" outlineLevel="0" collapsed="false">
      <c r="A260" s="242" t="str">
        <f aca="false">IFERROR(IF(B260="","",A259+1),"Prior Routing")</f>
        <v/>
      </c>
      <c r="B260" s="196"/>
      <c r="C260" s="196"/>
      <c r="D260" s="243"/>
      <c r="E260" s="244"/>
      <c r="F260" s="244"/>
      <c r="G260" s="245"/>
      <c r="H260" s="246"/>
      <c r="I260" s="247"/>
      <c r="J260" s="236" t="e">
        <f aca="false">IF(A260="","",SUMIFS('Tooling Cost Detail'!F:F,'tooling cost detail'!#ref!,'Manufacturing ELEC '!A260))</f>
        <v>#VALUE!</v>
      </c>
      <c r="K260" s="236" t="str">
        <f aca="false">IF(B260="","",IFERROR(ROUND(IFERROR(((E260*D260)+F260)*((#REF!)/3600),0),4),0))</f>
        <v/>
      </c>
      <c r="L260" s="196"/>
      <c r="M260" s="196"/>
      <c r="N260" s="196"/>
      <c r="O260" s="196"/>
      <c r="P260" s="196"/>
      <c r="Q260" s="196"/>
      <c r="R260" s="196"/>
      <c r="S260" s="196"/>
      <c r="T260" s="196"/>
      <c r="U260" s="196"/>
      <c r="V260" s="196"/>
      <c r="W260" s="196"/>
      <c r="X260" s="196"/>
      <c r="Y260" s="196"/>
      <c r="Z260" s="196"/>
    </row>
    <row r="261" customFormat="false" ht="14.25" hidden="false" customHeight="true" outlineLevel="0" collapsed="false">
      <c r="A261" s="242" t="str">
        <f aca="false">IFERROR(IF(B261="","",A260+1),"Prior Routing")</f>
        <v/>
      </c>
      <c r="B261" s="196"/>
      <c r="C261" s="196"/>
      <c r="D261" s="243"/>
      <c r="E261" s="244"/>
      <c r="F261" s="244"/>
      <c r="G261" s="245"/>
      <c r="H261" s="246"/>
      <c r="I261" s="247"/>
      <c r="J261" s="236" t="e">
        <f aca="false">IF(A261="","",SUMIFS('Tooling Cost Detail'!F:F,'tooling cost detail'!#ref!,'Manufacturing ELEC '!A261))</f>
        <v>#VALUE!</v>
      </c>
      <c r="K261" s="236" t="str">
        <f aca="false">IF(B261="","",IFERROR(ROUND(IFERROR(((E261*D261)+F261)*((#REF!)/3600),0),4),0))</f>
        <v/>
      </c>
      <c r="L261" s="196"/>
      <c r="M261" s="196"/>
      <c r="N261" s="196"/>
      <c r="O261" s="196"/>
      <c r="P261" s="196"/>
      <c r="Q261" s="196"/>
      <c r="R261" s="196"/>
      <c r="S261" s="196"/>
      <c r="T261" s="196"/>
      <c r="U261" s="196"/>
      <c r="V261" s="196"/>
      <c r="W261" s="196"/>
      <c r="X261" s="196"/>
      <c r="Y261" s="196"/>
      <c r="Z261" s="196"/>
    </row>
    <row r="262" customFormat="false" ht="14.25" hidden="false" customHeight="true" outlineLevel="0" collapsed="false">
      <c r="A262" s="242" t="str">
        <f aca="false">IFERROR(IF(B262="","",A261+1),"Prior Routing")</f>
        <v/>
      </c>
      <c r="B262" s="196"/>
      <c r="C262" s="196"/>
      <c r="D262" s="243"/>
      <c r="E262" s="244"/>
      <c r="F262" s="244"/>
      <c r="G262" s="245"/>
      <c r="H262" s="246"/>
      <c r="I262" s="247"/>
      <c r="J262" s="236" t="e">
        <f aca="false">IF(A262="","",SUMIFS('Tooling Cost Detail'!F:F,'tooling cost detail'!#ref!,'Manufacturing ELEC '!A262))</f>
        <v>#VALUE!</v>
      </c>
      <c r="K262" s="236" t="str">
        <f aca="false">IF(B262="","",IFERROR(ROUND(IFERROR(((E262*D262)+F262)*((#REF!)/3600),0),4),0))</f>
        <v/>
      </c>
      <c r="L262" s="196"/>
      <c r="M262" s="196"/>
      <c r="N262" s="196"/>
      <c r="O262" s="196"/>
      <c r="P262" s="196"/>
      <c r="Q262" s="196"/>
      <c r="R262" s="196"/>
      <c r="S262" s="196"/>
      <c r="T262" s="196"/>
      <c r="U262" s="196"/>
      <c r="V262" s="196"/>
      <c r="W262" s="196"/>
      <c r="X262" s="196"/>
      <c r="Y262" s="196"/>
      <c r="Z262" s="196"/>
    </row>
    <row r="263" customFormat="false" ht="14.25" hidden="false" customHeight="true" outlineLevel="0" collapsed="false">
      <c r="A263" s="242" t="str">
        <f aca="false">IFERROR(IF(B263="","",A262+1),"Prior Routing")</f>
        <v/>
      </c>
      <c r="B263" s="196"/>
      <c r="C263" s="196"/>
      <c r="D263" s="243"/>
      <c r="E263" s="244"/>
      <c r="F263" s="244"/>
      <c r="G263" s="245"/>
      <c r="H263" s="246"/>
      <c r="I263" s="247"/>
      <c r="J263" s="236" t="e">
        <f aca="false">IF(A263="","",SUMIFS('Tooling Cost Detail'!F:F,'tooling cost detail'!#ref!,'Manufacturing ELEC '!A263))</f>
        <v>#VALUE!</v>
      </c>
      <c r="K263" s="236" t="str">
        <f aca="false">IF(B263="","",IFERROR(ROUND(IFERROR(((E263*D263)+F263)*((#REF!)/3600),0),4),0))</f>
        <v/>
      </c>
      <c r="L263" s="196"/>
      <c r="M263" s="196"/>
      <c r="N263" s="196"/>
      <c r="O263" s="196"/>
      <c r="P263" s="196"/>
      <c r="Q263" s="196"/>
      <c r="R263" s="196"/>
      <c r="S263" s="196"/>
      <c r="T263" s="196"/>
      <c r="U263" s="196"/>
      <c r="V263" s="196"/>
      <c r="W263" s="196"/>
      <c r="X263" s="196"/>
      <c r="Y263" s="196"/>
      <c r="Z263" s="196"/>
    </row>
    <row r="264" customFormat="false" ht="14.25" hidden="false" customHeight="true" outlineLevel="0" collapsed="false">
      <c r="A264" s="242" t="str">
        <f aca="false">IFERROR(IF(B264="","",A263+1),"Prior Routing")</f>
        <v/>
      </c>
      <c r="B264" s="196"/>
      <c r="C264" s="196"/>
      <c r="D264" s="243"/>
      <c r="E264" s="244"/>
      <c r="F264" s="244"/>
      <c r="G264" s="245"/>
      <c r="H264" s="246"/>
      <c r="I264" s="247"/>
      <c r="J264" s="236" t="e">
        <f aca="false">IF(A264="","",SUMIFS('Tooling Cost Detail'!F:F,'tooling cost detail'!#ref!,'Manufacturing ELEC '!A264))</f>
        <v>#VALUE!</v>
      </c>
      <c r="K264" s="236" t="str">
        <f aca="false">IF(B264="","",IFERROR(ROUND(IFERROR(((E264*D264)+F264)*((#REF!)/3600),0),4),0))</f>
        <v/>
      </c>
      <c r="L264" s="196"/>
      <c r="M264" s="196"/>
      <c r="N264" s="196"/>
      <c r="O264" s="196"/>
      <c r="P264" s="196"/>
      <c r="Q264" s="196"/>
      <c r="R264" s="196"/>
      <c r="S264" s="196"/>
      <c r="T264" s="196"/>
      <c r="U264" s="196"/>
      <c r="V264" s="196"/>
      <c r="W264" s="196"/>
      <c r="X264" s="196"/>
      <c r="Y264" s="196"/>
      <c r="Z264" s="196"/>
    </row>
    <row r="265" customFormat="false" ht="14.25" hidden="false" customHeight="true" outlineLevel="0" collapsed="false">
      <c r="A265" s="242" t="str">
        <f aca="false">IFERROR(IF(B265="","",A264+1),"Prior Routing")</f>
        <v/>
      </c>
      <c r="B265" s="196"/>
      <c r="C265" s="196"/>
      <c r="D265" s="243"/>
      <c r="E265" s="244"/>
      <c r="F265" s="244"/>
      <c r="G265" s="245"/>
      <c r="H265" s="246"/>
      <c r="I265" s="247"/>
      <c r="J265" s="236" t="e">
        <f aca="false">IF(A265="","",SUMIFS('Tooling Cost Detail'!F:F,'tooling cost detail'!#ref!,'Manufacturing ELEC '!A265))</f>
        <v>#VALUE!</v>
      </c>
      <c r="K265" s="236" t="str">
        <f aca="false">IF(B265="","",IFERROR(ROUND(IFERROR(((E265*D265)+F265)*((#REF!)/3600),0),4),0))</f>
        <v/>
      </c>
      <c r="L265" s="196"/>
      <c r="M265" s="196"/>
      <c r="N265" s="196"/>
      <c r="O265" s="196"/>
      <c r="P265" s="196"/>
      <c r="Q265" s="196"/>
      <c r="R265" s="196"/>
      <c r="S265" s="196"/>
      <c r="T265" s="196"/>
      <c r="U265" s="196"/>
      <c r="V265" s="196"/>
      <c r="W265" s="196"/>
      <c r="X265" s="196"/>
      <c r="Y265" s="196"/>
      <c r="Z265" s="196"/>
    </row>
    <row r="266" customFormat="false" ht="14.25" hidden="false" customHeight="true" outlineLevel="0" collapsed="false">
      <c r="A266" s="242" t="str">
        <f aca="false">IFERROR(IF(B266="","",A265+1),"Prior Routing")</f>
        <v/>
      </c>
      <c r="B266" s="196"/>
      <c r="C266" s="196"/>
      <c r="D266" s="243"/>
      <c r="E266" s="244"/>
      <c r="F266" s="244"/>
      <c r="G266" s="245"/>
      <c r="H266" s="246"/>
      <c r="I266" s="247"/>
      <c r="J266" s="236" t="e">
        <f aca="false">IF(A266="","",SUMIFS('Tooling Cost Detail'!F:F,'tooling cost detail'!#ref!,'Manufacturing ELEC '!A266))</f>
        <v>#VALUE!</v>
      </c>
      <c r="K266" s="236" t="str">
        <f aca="false">IF(B266="","",IFERROR(ROUND(IFERROR(((E266*D266)+F266)*((#REF!)/3600),0),4),0))</f>
        <v/>
      </c>
      <c r="L266" s="196"/>
      <c r="M266" s="196"/>
      <c r="N266" s="196"/>
      <c r="O266" s="196"/>
      <c r="P266" s="196"/>
      <c r="Q266" s="196"/>
      <c r="R266" s="196"/>
      <c r="S266" s="196"/>
      <c r="T266" s="196"/>
      <c r="U266" s="196"/>
      <c r="V266" s="196"/>
      <c r="W266" s="196"/>
      <c r="X266" s="196"/>
      <c r="Y266" s="196"/>
      <c r="Z266" s="196"/>
    </row>
    <row r="267" customFormat="false" ht="14.25" hidden="false" customHeight="true" outlineLevel="0" collapsed="false">
      <c r="A267" s="242" t="str">
        <f aca="false">IFERROR(IF(B267="","",A266+1),"Prior Routing")</f>
        <v/>
      </c>
      <c r="B267" s="196"/>
      <c r="C267" s="196"/>
      <c r="D267" s="243"/>
      <c r="E267" s="244"/>
      <c r="F267" s="244"/>
      <c r="G267" s="245"/>
      <c r="H267" s="246"/>
      <c r="I267" s="247"/>
      <c r="J267" s="236" t="e">
        <f aca="false">IF(A267="","",SUMIFS('Tooling Cost Detail'!F:F,'tooling cost detail'!#ref!,'Manufacturing ELEC '!A267))</f>
        <v>#VALUE!</v>
      </c>
      <c r="K267" s="236" t="str">
        <f aca="false">IF(B267="","",IFERROR(ROUND(IFERROR(((E267*D267)+F267)*((#REF!)/3600),0),4),0))</f>
        <v/>
      </c>
      <c r="L267" s="196"/>
      <c r="M267" s="196"/>
      <c r="N267" s="196"/>
      <c r="O267" s="196"/>
      <c r="P267" s="196"/>
      <c r="Q267" s="196"/>
      <c r="R267" s="196"/>
      <c r="S267" s="196"/>
      <c r="T267" s="196"/>
      <c r="U267" s="196"/>
      <c r="V267" s="196"/>
      <c r="W267" s="196"/>
      <c r="X267" s="196"/>
      <c r="Y267" s="196"/>
      <c r="Z267" s="196"/>
    </row>
    <row r="268" customFormat="false" ht="14.25" hidden="false" customHeight="true" outlineLevel="0" collapsed="false">
      <c r="A268" s="242" t="str">
        <f aca="false">IFERROR(IF(B268="","",A267+1),"Prior Routing")</f>
        <v/>
      </c>
      <c r="B268" s="196"/>
      <c r="C268" s="196"/>
      <c r="D268" s="243"/>
      <c r="E268" s="244"/>
      <c r="F268" s="244"/>
      <c r="G268" s="245"/>
      <c r="H268" s="246"/>
      <c r="I268" s="247"/>
      <c r="J268" s="236" t="e">
        <f aca="false">IF(A268="","",SUMIFS('Tooling Cost Detail'!F:F,'tooling cost detail'!#ref!,'Manufacturing ELEC '!A268))</f>
        <v>#VALUE!</v>
      </c>
      <c r="K268" s="236" t="str">
        <f aca="false">IF(B268="","",IFERROR(ROUND(IFERROR(((E268*D268)+F268)*((#REF!)/3600),0),4),0))</f>
        <v/>
      </c>
      <c r="L268" s="196"/>
      <c r="M268" s="196"/>
      <c r="N268" s="196"/>
      <c r="O268" s="196"/>
      <c r="P268" s="196"/>
      <c r="Q268" s="196"/>
      <c r="R268" s="196"/>
      <c r="S268" s="196"/>
      <c r="T268" s="196"/>
      <c r="U268" s="196"/>
      <c r="V268" s="196"/>
      <c r="W268" s="196"/>
      <c r="X268" s="196"/>
      <c r="Y268" s="196"/>
      <c r="Z268" s="196"/>
    </row>
    <row r="269" customFormat="false" ht="14.25" hidden="false" customHeight="true" outlineLevel="0" collapsed="false">
      <c r="A269" s="242" t="str">
        <f aca="false">IFERROR(IF(B269="","",A268+1),"Prior Routing")</f>
        <v/>
      </c>
      <c r="B269" s="196"/>
      <c r="C269" s="196"/>
      <c r="D269" s="243"/>
      <c r="E269" s="244"/>
      <c r="F269" s="244"/>
      <c r="G269" s="245"/>
      <c r="H269" s="246"/>
      <c r="I269" s="247"/>
      <c r="J269" s="236" t="e">
        <f aca="false">IF(A269="","",SUMIFS('Tooling Cost Detail'!F:F,'tooling cost detail'!#ref!,'Manufacturing ELEC '!A269))</f>
        <v>#VALUE!</v>
      </c>
      <c r="K269" s="236" t="str">
        <f aca="false">IF(B269="","",IFERROR(ROUND(IFERROR(((E269*D269)+F269)*((#REF!)/3600),0),4),0))</f>
        <v/>
      </c>
      <c r="L269" s="196"/>
      <c r="M269" s="196"/>
      <c r="N269" s="196"/>
      <c r="O269" s="196"/>
      <c r="P269" s="196"/>
      <c r="Q269" s="196"/>
      <c r="R269" s="196"/>
      <c r="S269" s="196"/>
      <c r="T269" s="196"/>
      <c r="U269" s="196"/>
      <c r="V269" s="196"/>
      <c r="W269" s="196"/>
      <c r="X269" s="196"/>
      <c r="Y269" s="196"/>
      <c r="Z269" s="196"/>
    </row>
    <row r="270" customFormat="false" ht="14.25" hidden="false" customHeight="true" outlineLevel="0" collapsed="false">
      <c r="A270" s="242" t="str">
        <f aca="false">IFERROR(IF(B270="","",A269+1),"Prior Routing")</f>
        <v/>
      </c>
      <c r="B270" s="196"/>
      <c r="C270" s="196"/>
      <c r="D270" s="243"/>
      <c r="E270" s="244"/>
      <c r="F270" s="244"/>
      <c r="G270" s="245"/>
      <c r="H270" s="246"/>
      <c r="I270" s="247"/>
      <c r="J270" s="236" t="e">
        <f aca="false">IF(A270="","",SUMIFS('Tooling Cost Detail'!F:F,'tooling cost detail'!#ref!,'Manufacturing ELEC '!A270))</f>
        <v>#VALUE!</v>
      </c>
      <c r="K270" s="236" t="str">
        <f aca="false">IF(B270="","",IFERROR(ROUND(IFERROR(((E270*D270)+F270)*((#REF!)/3600),0),4),0))</f>
        <v/>
      </c>
      <c r="L270" s="196"/>
      <c r="M270" s="196"/>
      <c r="N270" s="196"/>
      <c r="O270" s="196"/>
      <c r="P270" s="196"/>
      <c r="Q270" s="196"/>
      <c r="R270" s="196"/>
      <c r="S270" s="196"/>
      <c r="T270" s="196"/>
      <c r="U270" s="196"/>
      <c r="V270" s="196"/>
      <c r="W270" s="196"/>
      <c r="X270" s="196"/>
      <c r="Y270" s="196"/>
      <c r="Z270" s="196"/>
    </row>
    <row r="271" customFormat="false" ht="14.25" hidden="false" customHeight="true" outlineLevel="0" collapsed="false">
      <c r="A271" s="242" t="str">
        <f aca="false">IFERROR(IF(B271="","",A270+1),"Prior Routing")</f>
        <v/>
      </c>
      <c r="B271" s="196"/>
      <c r="C271" s="196"/>
      <c r="D271" s="243"/>
      <c r="E271" s="244"/>
      <c r="F271" s="244"/>
      <c r="G271" s="245"/>
      <c r="H271" s="246"/>
      <c r="I271" s="247"/>
      <c r="J271" s="236" t="e">
        <f aca="false">IF(A271="","",SUMIFS('Tooling Cost Detail'!F:F,'tooling cost detail'!#ref!,'Manufacturing ELEC '!A271))</f>
        <v>#VALUE!</v>
      </c>
      <c r="K271" s="236" t="str">
        <f aca="false">IF(B271="","",IFERROR(ROUND(IFERROR(((E271*D271)+F271)*((#REF!)/3600),0),4),0))</f>
        <v/>
      </c>
      <c r="L271" s="196"/>
      <c r="M271" s="196"/>
      <c r="N271" s="196"/>
      <c r="O271" s="196"/>
      <c r="P271" s="196"/>
      <c r="Q271" s="196"/>
      <c r="R271" s="196"/>
      <c r="S271" s="196"/>
      <c r="T271" s="196"/>
      <c r="U271" s="196"/>
      <c r="V271" s="196"/>
      <c r="W271" s="196"/>
      <c r="X271" s="196"/>
      <c r="Y271" s="196"/>
      <c r="Z271" s="196"/>
    </row>
    <row r="272" customFormat="false" ht="14.25" hidden="false" customHeight="true" outlineLevel="0" collapsed="false">
      <c r="A272" s="242" t="str">
        <f aca="false">IFERROR(IF(B272="","",A271+1),"Prior Routing")</f>
        <v/>
      </c>
      <c r="B272" s="196"/>
      <c r="C272" s="196"/>
      <c r="D272" s="243"/>
      <c r="E272" s="244"/>
      <c r="F272" s="244"/>
      <c r="G272" s="245"/>
      <c r="H272" s="246"/>
      <c r="I272" s="247"/>
      <c r="J272" s="236" t="e">
        <f aca="false">IF(A272="","",SUMIFS('Tooling Cost Detail'!F:F,'tooling cost detail'!#ref!,'Manufacturing ELEC '!A272))</f>
        <v>#VALUE!</v>
      </c>
      <c r="K272" s="236" t="str">
        <f aca="false">IF(B272="","",IFERROR(ROUND(IFERROR(((E272*D272)+F272)*((#REF!)/3600),0),4),0))</f>
        <v/>
      </c>
      <c r="L272" s="196"/>
      <c r="M272" s="196"/>
      <c r="N272" s="196"/>
      <c r="O272" s="196"/>
      <c r="P272" s="196"/>
      <c r="Q272" s="196"/>
      <c r="R272" s="196"/>
      <c r="S272" s="196"/>
      <c r="T272" s="196"/>
      <c r="U272" s="196"/>
      <c r="V272" s="196"/>
      <c r="W272" s="196"/>
      <c r="X272" s="196"/>
      <c r="Y272" s="196"/>
      <c r="Z272" s="196"/>
    </row>
    <row r="273" customFormat="false" ht="14.25" hidden="false" customHeight="true" outlineLevel="0" collapsed="false">
      <c r="A273" s="242" t="str">
        <f aca="false">IFERROR(IF(B273="","",A272+1),"Prior Routing")</f>
        <v/>
      </c>
      <c r="B273" s="196"/>
      <c r="C273" s="196"/>
      <c r="D273" s="243"/>
      <c r="E273" s="244"/>
      <c r="F273" s="244"/>
      <c r="G273" s="245"/>
      <c r="H273" s="246"/>
      <c r="I273" s="247"/>
      <c r="J273" s="236" t="e">
        <f aca="false">IF(A273="","",SUMIFS('Tooling Cost Detail'!F:F,'tooling cost detail'!#ref!,'Manufacturing ELEC '!A273))</f>
        <v>#VALUE!</v>
      </c>
      <c r="K273" s="236" t="str">
        <f aca="false">IF(B273="","",IFERROR(ROUND(IFERROR(((E273*D273)+F273)*((#REF!)/3600),0),4),0))</f>
        <v/>
      </c>
      <c r="L273" s="196"/>
      <c r="M273" s="196"/>
      <c r="N273" s="196"/>
      <c r="O273" s="196"/>
      <c r="P273" s="196"/>
      <c r="Q273" s="196"/>
      <c r="R273" s="196"/>
      <c r="S273" s="196"/>
      <c r="T273" s="196"/>
      <c r="U273" s="196"/>
      <c r="V273" s="196"/>
      <c r="W273" s="196"/>
      <c r="X273" s="196"/>
      <c r="Y273" s="196"/>
      <c r="Z273" s="196"/>
    </row>
    <row r="274" customFormat="false" ht="14.25" hidden="false" customHeight="true" outlineLevel="0" collapsed="false">
      <c r="A274" s="242" t="str">
        <f aca="false">IFERROR(IF(B274="","",A273+1),"Prior Routing")</f>
        <v/>
      </c>
      <c r="B274" s="196"/>
      <c r="C274" s="196"/>
      <c r="D274" s="243"/>
      <c r="E274" s="244"/>
      <c r="F274" s="244"/>
      <c r="G274" s="245"/>
      <c r="H274" s="246"/>
      <c r="I274" s="247"/>
      <c r="J274" s="236" t="e">
        <f aca="false">IF(A274="","",SUMIFS('Tooling Cost Detail'!F:F,'tooling cost detail'!#ref!,'Manufacturing ELEC '!A274))</f>
        <v>#VALUE!</v>
      </c>
      <c r="K274" s="236" t="str">
        <f aca="false">IF(B274="","",IFERROR(ROUND(IFERROR(((E274*D274)+F274)*((#REF!)/3600),0),4),0))</f>
        <v/>
      </c>
      <c r="L274" s="196"/>
      <c r="M274" s="196"/>
      <c r="N274" s="196"/>
      <c r="O274" s="196"/>
      <c r="P274" s="196"/>
      <c r="Q274" s="196"/>
      <c r="R274" s="196"/>
      <c r="S274" s="196"/>
      <c r="T274" s="196"/>
      <c r="U274" s="196"/>
      <c r="V274" s="196"/>
      <c r="W274" s="196"/>
      <c r="X274" s="196"/>
      <c r="Y274" s="196"/>
      <c r="Z274" s="196"/>
    </row>
    <row r="275" customFormat="false" ht="14.25" hidden="false" customHeight="true" outlineLevel="0" collapsed="false">
      <c r="A275" s="242" t="str">
        <f aca="false">IFERROR(IF(B275="","",A274+1),"Prior Routing")</f>
        <v/>
      </c>
      <c r="B275" s="196"/>
      <c r="C275" s="196"/>
      <c r="D275" s="243"/>
      <c r="E275" s="244"/>
      <c r="F275" s="244"/>
      <c r="G275" s="245"/>
      <c r="H275" s="246"/>
      <c r="I275" s="247"/>
      <c r="J275" s="236" t="e">
        <f aca="false">IF(A275="","",SUMIFS('Tooling Cost Detail'!F:F,'tooling cost detail'!#ref!,'Manufacturing ELEC '!A275))</f>
        <v>#VALUE!</v>
      </c>
      <c r="K275" s="236" t="str">
        <f aca="false">IF(B275="","",IFERROR(ROUND(IFERROR(((E275*D275)+F275)*((#REF!)/3600),0),4),0))</f>
        <v/>
      </c>
      <c r="L275" s="196"/>
      <c r="M275" s="196"/>
      <c r="N275" s="196"/>
      <c r="O275" s="196"/>
      <c r="P275" s="196"/>
      <c r="Q275" s="196"/>
      <c r="R275" s="196"/>
      <c r="S275" s="196"/>
      <c r="T275" s="196"/>
      <c r="U275" s="196"/>
      <c r="V275" s="196"/>
      <c r="W275" s="196"/>
      <c r="X275" s="196"/>
      <c r="Y275" s="196"/>
      <c r="Z275" s="196"/>
    </row>
    <row r="276" customFormat="false" ht="14.25" hidden="false" customHeight="true" outlineLevel="0" collapsed="false">
      <c r="A276" s="242" t="str">
        <f aca="false">IFERROR(IF(B276="","",A275+1),"Prior Routing")</f>
        <v/>
      </c>
      <c r="B276" s="196"/>
      <c r="C276" s="196"/>
      <c r="D276" s="243"/>
      <c r="E276" s="244"/>
      <c r="F276" s="244"/>
      <c r="G276" s="245"/>
      <c r="H276" s="246"/>
      <c r="I276" s="247"/>
      <c r="J276" s="236" t="e">
        <f aca="false">IF(A276="","",SUMIFS('Tooling Cost Detail'!F:F,'tooling cost detail'!#ref!,'Manufacturing ELEC '!A276))</f>
        <v>#VALUE!</v>
      </c>
      <c r="K276" s="236" t="str">
        <f aca="false">IF(B276="","",IFERROR(ROUND(IFERROR(((E276*D276)+F276)*((#REF!)/3600),0),4),0))</f>
        <v/>
      </c>
      <c r="L276" s="196"/>
      <c r="M276" s="196"/>
      <c r="N276" s="196"/>
      <c r="O276" s="196"/>
      <c r="P276" s="196"/>
      <c r="Q276" s="196"/>
      <c r="R276" s="196"/>
      <c r="S276" s="196"/>
      <c r="T276" s="196"/>
      <c r="U276" s="196"/>
      <c r="V276" s="196"/>
      <c r="W276" s="196"/>
      <c r="X276" s="196"/>
      <c r="Y276" s="196"/>
      <c r="Z276" s="196"/>
    </row>
    <row r="277" customFormat="false" ht="14.25" hidden="false" customHeight="true" outlineLevel="0" collapsed="false">
      <c r="A277" s="242" t="str">
        <f aca="false">IFERROR(IF(B277="","",A276+1),"Prior Routing")</f>
        <v/>
      </c>
      <c r="B277" s="196"/>
      <c r="C277" s="196"/>
      <c r="D277" s="243"/>
      <c r="E277" s="244"/>
      <c r="F277" s="244"/>
      <c r="G277" s="245"/>
      <c r="H277" s="246"/>
      <c r="I277" s="247"/>
      <c r="J277" s="236" t="e">
        <f aca="false">IF(A277="","",SUMIFS('Tooling Cost Detail'!F:F,'tooling cost detail'!#ref!,'Manufacturing ELEC '!A277))</f>
        <v>#VALUE!</v>
      </c>
      <c r="K277" s="236" t="str">
        <f aca="false">IF(B277="","",IFERROR(ROUND(IFERROR(((E277*D277)+F277)*((#REF!)/3600),0),4),0))</f>
        <v/>
      </c>
      <c r="L277" s="196"/>
      <c r="M277" s="196"/>
      <c r="N277" s="196"/>
      <c r="O277" s="196"/>
      <c r="P277" s="196"/>
      <c r="Q277" s="196"/>
      <c r="R277" s="196"/>
      <c r="S277" s="196"/>
      <c r="T277" s="196"/>
      <c r="U277" s="196"/>
      <c r="V277" s="196"/>
      <c r="W277" s="196"/>
      <c r="X277" s="196"/>
      <c r="Y277" s="196"/>
      <c r="Z277" s="196"/>
    </row>
    <row r="278" customFormat="false" ht="14.25" hidden="false" customHeight="true" outlineLevel="0" collapsed="false">
      <c r="A278" s="242" t="str">
        <f aca="false">IFERROR(IF(B278="","",A277+1),"Prior Routing")</f>
        <v/>
      </c>
      <c r="B278" s="196"/>
      <c r="C278" s="196"/>
      <c r="D278" s="243"/>
      <c r="E278" s="244"/>
      <c r="F278" s="244"/>
      <c r="G278" s="245"/>
      <c r="H278" s="246"/>
      <c r="I278" s="247"/>
      <c r="J278" s="236" t="e">
        <f aca="false">IF(A278="","",SUMIFS('Tooling Cost Detail'!F:F,'tooling cost detail'!#ref!,'Manufacturing ELEC '!A278))</f>
        <v>#VALUE!</v>
      </c>
      <c r="K278" s="236" t="str">
        <f aca="false">IF(B278="","",IFERROR(ROUND(IFERROR(((E278*D278)+F278)*((#REF!)/3600),0),4),0))</f>
        <v/>
      </c>
      <c r="L278" s="196"/>
      <c r="M278" s="196"/>
      <c r="N278" s="196"/>
      <c r="O278" s="196"/>
      <c r="P278" s="196"/>
      <c r="Q278" s="196"/>
      <c r="R278" s="196"/>
      <c r="S278" s="196"/>
      <c r="T278" s="196"/>
      <c r="U278" s="196"/>
      <c r="V278" s="196"/>
      <c r="W278" s="196"/>
      <c r="X278" s="196"/>
      <c r="Y278" s="196"/>
      <c r="Z278" s="196"/>
    </row>
    <row r="279" customFormat="false" ht="14.25" hidden="false" customHeight="true" outlineLevel="0" collapsed="false">
      <c r="A279" s="242" t="str">
        <f aca="false">IFERROR(IF(B279="","",A278+1),"Prior Routing")</f>
        <v/>
      </c>
      <c r="B279" s="196"/>
      <c r="C279" s="196"/>
      <c r="D279" s="243"/>
      <c r="E279" s="244"/>
      <c r="F279" s="244"/>
      <c r="G279" s="245"/>
      <c r="H279" s="246"/>
      <c r="I279" s="247"/>
      <c r="J279" s="236" t="e">
        <f aca="false">IF(A279="","",SUMIFS('Tooling Cost Detail'!F:F,'tooling cost detail'!#ref!,'Manufacturing ELEC '!A279))</f>
        <v>#VALUE!</v>
      </c>
      <c r="K279" s="236" t="str">
        <f aca="false">IF(B279="","",IFERROR(ROUND(IFERROR(((E279*D279)+F279)*((#REF!)/3600),0),4),0))</f>
        <v/>
      </c>
      <c r="L279" s="196"/>
      <c r="M279" s="196"/>
      <c r="N279" s="196"/>
      <c r="O279" s="196"/>
      <c r="P279" s="196"/>
      <c r="Q279" s="196"/>
      <c r="R279" s="196"/>
      <c r="S279" s="196"/>
      <c r="T279" s="196"/>
      <c r="U279" s="196"/>
      <c r="V279" s="196"/>
      <c r="W279" s="196"/>
      <c r="X279" s="196"/>
      <c r="Y279" s="196"/>
      <c r="Z279" s="196"/>
    </row>
    <row r="280" customFormat="false" ht="14.25" hidden="false" customHeight="true" outlineLevel="0" collapsed="false">
      <c r="A280" s="242" t="str">
        <f aca="false">IFERROR(IF(B280="","",A279+1),"Prior Routing")</f>
        <v/>
      </c>
      <c r="B280" s="196"/>
      <c r="C280" s="196"/>
      <c r="D280" s="243"/>
      <c r="E280" s="244"/>
      <c r="F280" s="244"/>
      <c r="G280" s="245"/>
      <c r="H280" s="246"/>
      <c r="I280" s="247"/>
      <c r="J280" s="236" t="e">
        <f aca="false">IF(A280="","",SUMIFS('Tooling Cost Detail'!F:F,'tooling cost detail'!#ref!,'Manufacturing ELEC '!A280))</f>
        <v>#VALUE!</v>
      </c>
      <c r="K280" s="236" t="str">
        <f aca="false">IF(B280="","",IFERROR(ROUND(IFERROR(((E280*D280)+F280)*((#REF!)/3600),0),4),0))</f>
        <v/>
      </c>
      <c r="L280" s="196"/>
      <c r="M280" s="196"/>
      <c r="N280" s="196"/>
      <c r="O280" s="196"/>
      <c r="P280" s="196"/>
      <c r="Q280" s="196"/>
      <c r="R280" s="196"/>
      <c r="S280" s="196"/>
      <c r="T280" s="196"/>
      <c r="U280" s="196"/>
      <c r="V280" s="196"/>
      <c r="W280" s="196"/>
      <c r="X280" s="196"/>
      <c r="Y280" s="196"/>
      <c r="Z280" s="196"/>
    </row>
    <row r="281" customFormat="false" ht="14.25" hidden="false" customHeight="true" outlineLevel="0" collapsed="false">
      <c r="A281" s="242" t="str">
        <f aca="false">IFERROR(IF(B281="","",A280+1),"Prior Routing")</f>
        <v/>
      </c>
      <c r="B281" s="196"/>
      <c r="C281" s="196"/>
      <c r="D281" s="243"/>
      <c r="E281" s="244"/>
      <c r="F281" s="244"/>
      <c r="G281" s="245"/>
      <c r="H281" s="246"/>
      <c r="I281" s="247"/>
      <c r="J281" s="236" t="e">
        <f aca="false">IF(A281="","",SUMIFS('Tooling Cost Detail'!F:F,'tooling cost detail'!#ref!,'Manufacturing ELEC '!A281))</f>
        <v>#VALUE!</v>
      </c>
      <c r="K281" s="236" t="str">
        <f aca="false">IF(B281="","",IFERROR(ROUND(IFERROR(((E281*D281)+F281)*((#REF!)/3600),0),4),0))</f>
        <v/>
      </c>
      <c r="L281" s="196"/>
      <c r="M281" s="196"/>
      <c r="N281" s="196"/>
      <c r="O281" s="196"/>
      <c r="P281" s="196"/>
      <c r="Q281" s="196"/>
      <c r="R281" s="196"/>
      <c r="S281" s="196"/>
      <c r="T281" s="196"/>
      <c r="U281" s="196"/>
      <c r="V281" s="196"/>
      <c r="W281" s="196"/>
      <c r="X281" s="196"/>
      <c r="Y281" s="196"/>
      <c r="Z281" s="196"/>
    </row>
    <row r="282" customFormat="false" ht="14.25" hidden="false" customHeight="true" outlineLevel="0" collapsed="false">
      <c r="A282" s="242" t="str">
        <f aca="false">IFERROR(IF(B282="","",A281+1),"Prior Routing")</f>
        <v/>
      </c>
      <c r="B282" s="196"/>
      <c r="C282" s="196"/>
      <c r="D282" s="243"/>
      <c r="E282" s="244"/>
      <c r="F282" s="244"/>
      <c r="G282" s="245"/>
      <c r="H282" s="246"/>
      <c r="I282" s="247"/>
      <c r="J282" s="236" t="e">
        <f aca="false">IF(A282="","",SUMIFS('Tooling Cost Detail'!F:F,'tooling cost detail'!#ref!,'Manufacturing ELEC '!A282))</f>
        <v>#VALUE!</v>
      </c>
      <c r="K282" s="236" t="str">
        <f aca="false">IF(B282="","",IFERROR(ROUND(IFERROR(((E282*D282)+F282)*((#REF!)/3600),0),4),0))</f>
        <v/>
      </c>
      <c r="L282" s="196"/>
      <c r="M282" s="196"/>
      <c r="N282" s="196"/>
      <c r="O282" s="196"/>
      <c r="P282" s="196"/>
      <c r="Q282" s="196"/>
      <c r="R282" s="196"/>
      <c r="S282" s="196"/>
      <c r="T282" s="196"/>
      <c r="U282" s="196"/>
      <c r="V282" s="196"/>
      <c r="W282" s="196"/>
      <c r="X282" s="196"/>
      <c r="Y282" s="196"/>
      <c r="Z282" s="196"/>
    </row>
    <row r="283" customFormat="false" ht="14.25" hidden="false" customHeight="true" outlineLevel="0" collapsed="false">
      <c r="A283" s="242" t="str">
        <f aca="false">IFERROR(IF(B283="","",A282+1),"Prior Routing")</f>
        <v/>
      </c>
      <c r="B283" s="196"/>
      <c r="C283" s="196"/>
      <c r="D283" s="243"/>
      <c r="E283" s="244"/>
      <c r="F283" s="244"/>
      <c r="G283" s="245"/>
      <c r="H283" s="246"/>
      <c r="I283" s="247"/>
      <c r="J283" s="236" t="e">
        <f aca="false">IF(A283="","",SUMIFS('Tooling Cost Detail'!F:F,'tooling cost detail'!#ref!,'Manufacturing ELEC '!A283))</f>
        <v>#VALUE!</v>
      </c>
      <c r="K283" s="236" t="str">
        <f aca="false">IF(B283="","",IFERROR(ROUND(IFERROR(((E283*D283)+F283)*((#REF!)/3600),0),4),0))</f>
        <v/>
      </c>
      <c r="L283" s="196"/>
      <c r="M283" s="196"/>
      <c r="N283" s="196"/>
      <c r="O283" s="196"/>
      <c r="P283" s="196"/>
      <c r="Q283" s="196"/>
      <c r="R283" s="196"/>
      <c r="S283" s="196"/>
      <c r="T283" s="196"/>
      <c r="U283" s="196"/>
      <c r="V283" s="196"/>
      <c r="W283" s="196"/>
      <c r="X283" s="196"/>
      <c r="Y283" s="196"/>
      <c r="Z283" s="196"/>
    </row>
    <row r="284" customFormat="false" ht="14.25" hidden="false" customHeight="true" outlineLevel="0" collapsed="false">
      <c r="A284" s="242" t="str">
        <f aca="false">IFERROR(IF(B284="","",A283+1),"Prior Routing")</f>
        <v/>
      </c>
      <c r="B284" s="196"/>
      <c r="C284" s="196"/>
      <c r="D284" s="243"/>
      <c r="E284" s="244"/>
      <c r="F284" s="244"/>
      <c r="G284" s="245"/>
      <c r="H284" s="246"/>
      <c r="I284" s="247"/>
      <c r="J284" s="236" t="e">
        <f aca="false">IF(A284="","",SUMIFS('Tooling Cost Detail'!F:F,'tooling cost detail'!#ref!,'Manufacturing ELEC '!A284))</f>
        <v>#VALUE!</v>
      </c>
      <c r="K284" s="236" t="str">
        <f aca="false">IF(B284="","",IFERROR(ROUND(IFERROR(((E284*D284)+F284)*((#REF!)/3600),0),4),0))</f>
        <v/>
      </c>
      <c r="L284" s="196"/>
      <c r="M284" s="196"/>
      <c r="N284" s="196"/>
      <c r="O284" s="196"/>
      <c r="P284" s="196"/>
      <c r="Q284" s="196"/>
      <c r="R284" s="196"/>
      <c r="S284" s="196"/>
      <c r="T284" s="196"/>
      <c r="U284" s="196"/>
      <c r="V284" s="196"/>
      <c r="W284" s="196"/>
      <c r="X284" s="196"/>
      <c r="Y284" s="196"/>
      <c r="Z284" s="196"/>
    </row>
    <row r="285" customFormat="false" ht="14.25" hidden="false" customHeight="true" outlineLevel="0" collapsed="false">
      <c r="A285" s="242" t="str">
        <f aca="false">IFERROR(IF(B285="","",A284+1),"Prior Routing")</f>
        <v/>
      </c>
      <c r="B285" s="196"/>
      <c r="C285" s="196"/>
      <c r="D285" s="243"/>
      <c r="E285" s="244"/>
      <c r="F285" s="244"/>
      <c r="G285" s="245"/>
      <c r="H285" s="246"/>
      <c r="I285" s="247"/>
      <c r="J285" s="236" t="e">
        <f aca="false">IF(A285="","",SUMIFS('Tooling Cost Detail'!F:F,'tooling cost detail'!#ref!,'Manufacturing ELEC '!A285))</f>
        <v>#VALUE!</v>
      </c>
      <c r="K285" s="236" t="str">
        <f aca="false">IF(B285="","",IFERROR(ROUND(IFERROR(((E285*D285)+F285)*((#REF!)/3600),0),4),0))</f>
        <v/>
      </c>
      <c r="L285" s="196"/>
      <c r="M285" s="196"/>
      <c r="N285" s="196"/>
      <c r="O285" s="196"/>
      <c r="P285" s="196"/>
      <c r="Q285" s="196"/>
      <c r="R285" s="196"/>
      <c r="S285" s="196"/>
      <c r="T285" s="196"/>
      <c r="U285" s="196"/>
      <c r="V285" s="196"/>
      <c r="W285" s="196"/>
      <c r="X285" s="196"/>
      <c r="Y285" s="196"/>
      <c r="Z285" s="196"/>
    </row>
    <row r="286" customFormat="false" ht="14.25" hidden="false" customHeight="true" outlineLevel="0" collapsed="false">
      <c r="A286" s="242" t="str">
        <f aca="false">IFERROR(IF(B286="","",A285+1),"Prior Routing")</f>
        <v/>
      </c>
      <c r="B286" s="196"/>
      <c r="C286" s="196"/>
      <c r="D286" s="243"/>
      <c r="E286" s="244"/>
      <c r="F286" s="244"/>
      <c r="G286" s="245"/>
      <c r="H286" s="246"/>
      <c r="I286" s="247"/>
      <c r="J286" s="236" t="e">
        <f aca="false">IF(A286="","",SUMIFS('Tooling Cost Detail'!F:F,'tooling cost detail'!#ref!,'Manufacturing ELEC '!A286))</f>
        <v>#VALUE!</v>
      </c>
      <c r="K286" s="236" t="str">
        <f aca="false">IF(B286="","",IFERROR(ROUND(IFERROR(((E286*D286)+F286)*((#REF!)/3600),0),4),0))</f>
        <v/>
      </c>
      <c r="L286" s="196"/>
      <c r="M286" s="196"/>
      <c r="N286" s="196"/>
      <c r="O286" s="196"/>
      <c r="P286" s="196"/>
      <c r="Q286" s="196"/>
      <c r="R286" s="196"/>
      <c r="S286" s="196"/>
      <c r="T286" s="196"/>
      <c r="U286" s="196"/>
      <c r="V286" s="196"/>
      <c r="W286" s="196"/>
      <c r="X286" s="196"/>
      <c r="Y286" s="196"/>
      <c r="Z286" s="196"/>
    </row>
    <row r="287" customFormat="false" ht="14.25" hidden="false" customHeight="true" outlineLevel="0" collapsed="false">
      <c r="A287" s="242" t="str">
        <f aca="false">IFERROR(IF(B287="","",A286+1),"Prior Routing")</f>
        <v/>
      </c>
      <c r="B287" s="196"/>
      <c r="C287" s="196"/>
      <c r="D287" s="243"/>
      <c r="E287" s="244"/>
      <c r="F287" s="244"/>
      <c r="G287" s="245"/>
      <c r="H287" s="246"/>
      <c r="I287" s="247"/>
      <c r="J287" s="236" t="e">
        <f aca="false">IF(A287="","",SUMIFS('Tooling Cost Detail'!F:F,'tooling cost detail'!#ref!,'Manufacturing ELEC '!A287))</f>
        <v>#VALUE!</v>
      </c>
      <c r="K287" s="236" t="str">
        <f aca="false">IF(B287="","",IFERROR(ROUND(IFERROR(((E287*D287)+F287)*((#REF!)/3600),0),4),0))</f>
        <v/>
      </c>
      <c r="L287" s="196"/>
      <c r="M287" s="196"/>
      <c r="N287" s="196"/>
      <c r="O287" s="196"/>
      <c r="P287" s="196"/>
      <c r="Q287" s="196"/>
      <c r="R287" s="196"/>
      <c r="S287" s="196"/>
      <c r="T287" s="196"/>
      <c r="U287" s="196"/>
      <c r="V287" s="196"/>
      <c r="W287" s="196"/>
      <c r="X287" s="196"/>
      <c r="Y287" s="196"/>
      <c r="Z287" s="196"/>
    </row>
    <row r="288" customFormat="false" ht="14.25" hidden="false" customHeight="true" outlineLevel="0" collapsed="false">
      <c r="A288" s="242" t="str">
        <f aca="false">IFERROR(IF(B288="","",A287+1),"Prior Routing")</f>
        <v/>
      </c>
      <c r="B288" s="196"/>
      <c r="C288" s="196"/>
      <c r="D288" s="243"/>
      <c r="E288" s="244"/>
      <c r="F288" s="244"/>
      <c r="G288" s="245"/>
      <c r="H288" s="246"/>
      <c r="I288" s="247"/>
      <c r="J288" s="236" t="e">
        <f aca="false">IF(A288="","",SUMIFS('Tooling Cost Detail'!F:F,'tooling cost detail'!#ref!,'Manufacturing ELEC '!A288))</f>
        <v>#VALUE!</v>
      </c>
      <c r="K288" s="236" t="str">
        <f aca="false">IF(B288="","",IFERROR(ROUND(IFERROR(((E288*D288)+F288)*((#REF!)/3600),0),4),0))</f>
        <v/>
      </c>
      <c r="L288" s="196"/>
      <c r="M288" s="196"/>
      <c r="N288" s="196"/>
      <c r="O288" s="196"/>
      <c r="P288" s="196"/>
      <c r="Q288" s="196"/>
      <c r="R288" s="196"/>
      <c r="S288" s="196"/>
      <c r="T288" s="196"/>
      <c r="U288" s="196"/>
      <c r="V288" s="196"/>
      <c r="W288" s="196"/>
      <c r="X288" s="196"/>
      <c r="Y288" s="196"/>
      <c r="Z288" s="196"/>
    </row>
    <row r="289" customFormat="false" ht="14.25" hidden="false" customHeight="true" outlineLevel="0" collapsed="false">
      <c r="A289" s="242" t="str">
        <f aca="false">IFERROR(IF(B289="","",A288+1),"Prior Routing")</f>
        <v/>
      </c>
      <c r="B289" s="196"/>
      <c r="C289" s="196"/>
      <c r="D289" s="243"/>
      <c r="E289" s="244"/>
      <c r="F289" s="244"/>
      <c r="G289" s="245"/>
      <c r="H289" s="246"/>
      <c r="I289" s="247"/>
      <c r="J289" s="236" t="e">
        <f aca="false">IF(A289="","",SUMIFS('Tooling Cost Detail'!F:F,'tooling cost detail'!#ref!,'Manufacturing ELEC '!A289))</f>
        <v>#VALUE!</v>
      </c>
      <c r="K289" s="236" t="str">
        <f aca="false">IF(B289="","",IFERROR(ROUND(IFERROR(((E289*D289)+F289)*((#REF!)/3600),0),4),0))</f>
        <v/>
      </c>
      <c r="L289" s="196"/>
      <c r="M289" s="196"/>
      <c r="N289" s="196"/>
      <c r="O289" s="196"/>
      <c r="P289" s="196"/>
      <c r="Q289" s="196"/>
      <c r="R289" s="196"/>
      <c r="S289" s="196"/>
      <c r="T289" s="196"/>
      <c r="U289" s="196"/>
      <c r="V289" s="196"/>
      <c r="W289" s="196"/>
      <c r="X289" s="196"/>
      <c r="Y289" s="196"/>
      <c r="Z289" s="196"/>
    </row>
    <row r="290" customFormat="false" ht="14.25" hidden="false" customHeight="true" outlineLevel="0" collapsed="false">
      <c r="A290" s="242" t="str">
        <f aca="false">IFERROR(IF(B290="","",A289+1),"Prior Routing")</f>
        <v/>
      </c>
      <c r="B290" s="196"/>
      <c r="C290" s="196"/>
      <c r="D290" s="243"/>
      <c r="E290" s="244"/>
      <c r="F290" s="244"/>
      <c r="G290" s="245"/>
      <c r="H290" s="246"/>
      <c r="I290" s="247"/>
      <c r="J290" s="236" t="e">
        <f aca="false">IF(A290="","",SUMIFS('Tooling Cost Detail'!F:F,'tooling cost detail'!#ref!,'Manufacturing ELEC '!A290))</f>
        <v>#VALUE!</v>
      </c>
      <c r="K290" s="236" t="str">
        <f aca="false">IF(B290="","",IFERROR(ROUND(IFERROR(((E290*D290)+F290)*((#REF!)/3600),0),4),0))</f>
        <v/>
      </c>
      <c r="L290" s="196"/>
      <c r="M290" s="196"/>
      <c r="N290" s="196"/>
      <c r="O290" s="196"/>
      <c r="P290" s="196"/>
      <c r="Q290" s="196"/>
      <c r="R290" s="196"/>
      <c r="S290" s="196"/>
      <c r="T290" s="196"/>
      <c r="U290" s="196"/>
      <c r="V290" s="196"/>
      <c r="W290" s="196"/>
      <c r="X290" s="196"/>
      <c r="Y290" s="196"/>
      <c r="Z290" s="196"/>
    </row>
    <row r="291" customFormat="false" ht="14.25" hidden="false" customHeight="true" outlineLevel="0" collapsed="false">
      <c r="A291" s="242" t="str">
        <f aca="false">IFERROR(IF(B291="","",A290+1),"Prior Routing")</f>
        <v/>
      </c>
      <c r="B291" s="196"/>
      <c r="C291" s="196"/>
      <c r="D291" s="243"/>
      <c r="E291" s="244"/>
      <c r="F291" s="244"/>
      <c r="G291" s="245"/>
      <c r="H291" s="246"/>
      <c r="I291" s="247"/>
      <c r="J291" s="236" t="e">
        <f aca="false">IF(A291="","",SUMIFS('Tooling Cost Detail'!F:F,'tooling cost detail'!#ref!,'Manufacturing ELEC '!A291))</f>
        <v>#VALUE!</v>
      </c>
      <c r="K291" s="236" t="str">
        <f aca="false">IF(B291="","",IFERROR(ROUND(IFERROR(((E291*D291)+F291)*((#REF!)/3600),0),4),0))</f>
        <v/>
      </c>
      <c r="L291" s="196"/>
      <c r="M291" s="196"/>
      <c r="N291" s="196"/>
      <c r="O291" s="196"/>
      <c r="P291" s="196"/>
      <c r="Q291" s="196"/>
      <c r="R291" s="196"/>
      <c r="S291" s="196"/>
      <c r="T291" s="196"/>
      <c r="U291" s="196"/>
      <c r="V291" s="196"/>
      <c r="W291" s="196"/>
      <c r="X291" s="196"/>
      <c r="Y291" s="196"/>
      <c r="Z291" s="196"/>
    </row>
    <row r="292" customFormat="false" ht="14.25" hidden="false" customHeight="true" outlineLevel="0" collapsed="false">
      <c r="A292" s="242" t="str">
        <f aca="false">IFERROR(IF(B292="","",A291+1),"Prior Routing")</f>
        <v/>
      </c>
      <c r="B292" s="196"/>
      <c r="C292" s="196"/>
      <c r="D292" s="243"/>
      <c r="E292" s="244"/>
      <c r="F292" s="244"/>
      <c r="G292" s="245"/>
      <c r="H292" s="246"/>
      <c r="I292" s="247"/>
      <c r="J292" s="236" t="e">
        <f aca="false">IF(A292="","",SUMIFS('Tooling Cost Detail'!F:F,'tooling cost detail'!#ref!,'Manufacturing ELEC '!A292))</f>
        <v>#VALUE!</v>
      </c>
      <c r="K292" s="236" t="str">
        <f aca="false">IF(B292="","",IFERROR(ROUND(IFERROR(((E292*D292)+F292)*((#REF!)/3600),0),4),0))</f>
        <v/>
      </c>
      <c r="L292" s="196"/>
      <c r="M292" s="196"/>
      <c r="N292" s="196"/>
      <c r="O292" s="196"/>
      <c r="P292" s="196"/>
      <c r="Q292" s="196"/>
      <c r="R292" s="196"/>
      <c r="S292" s="196"/>
      <c r="T292" s="196"/>
      <c r="U292" s="196"/>
      <c r="V292" s="196"/>
      <c r="W292" s="196"/>
      <c r="X292" s="196"/>
      <c r="Y292" s="196"/>
      <c r="Z292" s="196"/>
    </row>
    <row r="293" customFormat="false" ht="14.25" hidden="false" customHeight="true" outlineLevel="0" collapsed="false">
      <c r="A293" s="242" t="str">
        <f aca="false">IFERROR(IF(B293="","",A292+1),"Prior Routing")</f>
        <v/>
      </c>
      <c r="B293" s="196"/>
      <c r="C293" s="196"/>
      <c r="D293" s="243"/>
      <c r="E293" s="244"/>
      <c r="F293" s="244"/>
      <c r="G293" s="245"/>
      <c r="H293" s="246"/>
      <c r="I293" s="247"/>
      <c r="J293" s="236" t="e">
        <f aca="false">IF(A293="","",SUMIFS('Tooling Cost Detail'!F:F,'tooling cost detail'!#ref!,'Manufacturing ELEC '!A293))</f>
        <v>#VALUE!</v>
      </c>
      <c r="K293" s="236" t="str">
        <f aca="false">IF(B293="","",IFERROR(ROUND(IFERROR(((E293*D293)+F293)*((#REF!)/3600),0),4),0))</f>
        <v/>
      </c>
      <c r="L293" s="196"/>
      <c r="M293" s="196"/>
      <c r="N293" s="196"/>
      <c r="O293" s="196"/>
      <c r="P293" s="196"/>
      <c r="Q293" s="196"/>
      <c r="R293" s="196"/>
      <c r="S293" s="196"/>
      <c r="T293" s="196"/>
      <c r="U293" s="196"/>
      <c r="V293" s="196"/>
      <c r="W293" s="196"/>
      <c r="X293" s="196"/>
      <c r="Y293" s="196"/>
      <c r="Z293" s="196"/>
    </row>
    <row r="294" customFormat="false" ht="14.25" hidden="false" customHeight="true" outlineLevel="0" collapsed="false">
      <c r="A294" s="242" t="str">
        <f aca="false">IFERROR(IF(B294="","",A293+1),"Prior Routing")</f>
        <v/>
      </c>
      <c r="B294" s="196"/>
      <c r="C294" s="196"/>
      <c r="D294" s="243"/>
      <c r="E294" s="244"/>
      <c r="F294" s="244"/>
      <c r="G294" s="245"/>
      <c r="H294" s="246"/>
      <c r="I294" s="247"/>
      <c r="J294" s="236" t="e">
        <f aca="false">IF(A294="","",SUMIFS('Tooling Cost Detail'!F:F,'tooling cost detail'!#ref!,'Manufacturing ELEC '!A294))</f>
        <v>#VALUE!</v>
      </c>
      <c r="K294" s="236" t="str">
        <f aca="false">IF(B294="","",IFERROR(ROUND(IFERROR(((E294*D294)+F294)*((#REF!)/3600),0),4),0))</f>
        <v/>
      </c>
      <c r="L294" s="196"/>
      <c r="M294" s="196"/>
      <c r="N294" s="196"/>
      <c r="O294" s="196"/>
      <c r="P294" s="196"/>
      <c r="Q294" s="196"/>
      <c r="R294" s="196"/>
      <c r="S294" s="196"/>
      <c r="T294" s="196"/>
      <c r="U294" s="196"/>
      <c r="V294" s="196"/>
      <c r="W294" s="196"/>
      <c r="X294" s="196"/>
      <c r="Y294" s="196"/>
      <c r="Z294" s="196"/>
    </row>
    <row r="295" customFormat="false" ht="14.25" hidden="false" customHeight="true" outlineLevel="0" collapsed="false">
      <c r="A295" s="242" t="str">
        <f aca="false">IFERROR(IF(B295="","",A294+1),"Prior Routing")</f>
        <v/>
      </c>
      <c r="B295" s="196"/>
      <c r="C295" s="196"/>
      <c r="D295" s="243"/>
      <c r="E295" s="244"/>
      <c r="F295" s="244"/>
      <c r="G295" s="245"/>
      <c r="H295" s="246"/>
      <c r="I295" s="247"/>
      <c r="J295" s="236" t="e">
        <f aca="false">IF(A295="","",SUMIFS('Tooling Cost Detail'!F:F,'tooling cost detail'!#ref!,'Manufacturing ELEC '!A295))</f>
        <v>#VALUE!</v>
      </c>
      <c r="K295" s="236" t="str">
        <f aca="false">IF(B295="","",IFERROR(ROUND(IFERROR(((E295*D295)+F295)*((#REF!)/3600),0),4),0))</f>
        <v/>
      </c>
      <c r="L295" s="196"/>
      <c r="M295" s="196"/>
      <c r="N295" s="196"/>
      <c r="O295" s="196"/>
      <c r="P295" s="196"/>
      <c r="Q295" s="196"/>
      <c r="R295" s="196"/>
      <c r="S295" s="196"/>
      <c r="T295" s="196"/>
      <c r="U295" s="196"/>
      <c r="V295" s="196"/>
      <c r="W295" s="196"/>
      <c r="X295" s="196"/>
      <c r="Y295" s="196"/>
      <c r="Z295" s="196"/>
    </row>
    <row r="296" customFormat="false" ht="14.25" hidden="false" customHeight="true" outlineLevel="0" collapsed="false">
      <c r="A296" s="242" t="str">
        <f aca="false">IFERROR(IF(B296="","",A295+1),"Prior Routing")</f>
        <v/>
      </c>
      <c r="B296" s="196"/>
      <c r="C296" s="196"/>
      <c r="D296" s="243"/>
      <c r="E296" s="244"/>
      <c r="F296" s="244"/>
      <c r="G296" s="245"/>
      <c r="H296" s="246"/>
      <c r="I296" s="247"/>
      <c r="J296" s="236" t="e">
        <f aca="false">IF(A296="","",SUMIFS('Tooling Cost Detail'!F:F,'tooling cost detail'!#ref!,'Manufacturing ELEC '!A296))</f>
        <v>#VALUE!</v>
      </c>
      <c r="K296" s="236" t="str">
        <f aca="false">IF(B296="","",IFERROR(ROUND(IFERROR(((E296*D296)+F296)*((#REF!)/3600),0),4),0))</f>
        <v/>
      </c>
      <c r="L296" s="196"/>
      <c r="M296" s="196"/>
      <c r="N296" s="196"/>
      <c r="O296" s="196"/>
      <c r="P296" s="196"/>
      <c r="Q296" s="196"/>
      <c r="R296" s="196"/>
      <c r="S296" s="196"/>
      <c r="T296" s="196"/>
      <c r="U296" s="196"/>
      <c r="V296" s="196"/>
      <c r="W296" s="196"/>
      <c r="X296" s="196"/>
      <c r="Y296" s="196"/>
      <c r="Z296" s="196"/>
    </row>
    <row r="297" customFormat="false" ht="14.25" hidden="false" customHeight="true" outlineLevel="0" collapsed="false">
      <c r="A297" s="242" t="str">
        <f aca="false">IFERROR(IF(B297="","",A296+1),"Prior Routing")</f>
        <v/>
      </c>
      <c r="B297" s="196"/>
      <c r="C297" s="196"/>
      <c r="D297" s="243"/>
      <c r="E297" s="244"/>
      <c r="F297" s="244"/>
      <c r="G297" s="245"/>
      <c r="H297" s="246"/>
      <c r="I297" s="247"/>
      <c r="J297" s="236" t="e">
        <f aca="false">IF(A297="","",SUMIFS('Tooling Cost Detail'!F:F,'tooling cost detail'!#ref!,'Manufacturing ELEC '!A297))</f>
        <v>#VALUE!</v>
      </c>
      <c r="K297" s="236" t="str">
        <f aca="false">IF(B297="","",IFERROR(ROUND(IFERROR(((E297*D297)+F297)*((#REF!)/3600),0),4),0))</f>
        <v/>
      </c>
      <c r="L297" s="196"/>
      <c r="M297" s="196"/>
      <c r="N297" s="196"/>
      <c r="O297" s="196"/>
      <c r="P297" s="196"/>
      <c r="Q297" s="196"/>
      <c r="R297" s="196"/>
      <c r="S297" s="196"/>
      <c r="T297" s="196"/>
      <c r="U297" s="196"/>
      <c r="V297" s="196"/>
      <c r="W297" s="196"/>
      <c r="X297" s="196"/>
      <c r="Y297" s="196"/>
      <c r="Z297" s="196"/>
    </row>
    <row r="298" customFormat="false" ht="14.25" hidden="false" customHeight="true" outlineLevel="0" collapsed="false">
      <c r="A298" s="242" t="str">
        <f aca="false">IFERROR(IF(B298="","",A297+1),"Prior Routing")</f>
        <v/>
      </c>
      <c r="B298" s="196"/>
      <c r="C298" s="196"/>
      <c r="D298" s="243"/>
      <c r="E298" s="244"/>
      <c r="F298" s="244"/>
      <c r="G298" s="245"/>
      <c r="H298" s="246"/>
      <c r="I298" s="247"/>
      <c r="J298" s="236" t="e">
        <f aca="false">IF(A298="","",SUMIFS('Tooling Cost Detail'!F:F,'tooling cost detail'!#ref!,'Manufacturing ELEC '!A298))</f>
        <v>#VALUE!</v>
      </c>
      <c r="K298" s="236" t="str">
        <f aca="false">IF(B298="","",IFERROR(ROUND(IFERROR(((E298*D298)+F298)*((#REF!)/3600),0),4),0))</f>
        <v/>
      </c>
      <c r="L298" s="196"/>
      <c r="M298" s="196"/>
      <c r="N298" s="196"/>
      <c r="O298" s="196"/>
      <c r="P298" s="196"/>
      <c r="Q298" s="196"/>
      <c r="R298" s="196"/>
      <c r="S298" s="196"/>
      <c r="T298" s="196"/>
      <c r="U298" s="196"/>
      <c r="V298" s="196"/>
      <c r="W298" s="196"/>
      <c r="X298" s="196"/>
      <c r="Y298" s="196"/>
      <c r="Z298" s="196"/>
    </row>
    <row r="299" customFormat="false" ht="14.25" hidden="false" customHeight="true" outlineLevel="0" collapsed="false">
      <c r="A299" s="242" t="str">
        <f aca="false">IFERROR(IF(B299="","",A298+1),"Prior Routing")</f>
        <v/>
      </c>
      <c r="B299" s="196"/>
      <c r="C299" s="196"/>
      <c r="D299" s="243"/>
      <c r="E299" s="244"/>
      <c r="F299" s="244"/>
      <c r="G299" s="245"/>
      <c r="H299" s="246"/>
      <c r="I299" s="247"/>
      <c r="J299" s="236" t="e">
        <f aca="false">IF(A299="","",SUMIFS('Tooling Cost Detail'!F:F,'tooling cost detail'!#ref!,'Manufacturing ELEC '!A299))</f>
        <v>#VALUE!</v>
      </c>
      <c r="K299" s="236" t="str">
        <f aca="false">IF(B299="","",IFERROR(ROUND(IFERROR(((E299*D299)+F299)*((#REF!)/3600),0),4),0))</f>
        <v/>
      </c>
      <c r="L299" s="196"/>
      <c r="M299" s="196"/>
      <c r="N299" s="196"/>
      <c r="O299" s="196"/>
      <c r="P299" s="196"/>
      <c r="Q299" s="196"/>
      <c r="R299" s="196"/>
      <c r="S299" s="196"/>
      <c r="T299" s="196"/>
      <c r="U299" s="196"/>
      <c r="V299" s="196"/>
      <c r="W299" s="196"/>
      <c r="X299" s="196"/>
      <c r="Y299" s="196"/>
      <c r="Z299" s="196"/>
    </row>
    <row r="300" customFormat="false" ht="14.25" hidden="false" customHeight="true" outlineLevel="0" collapsed="false">
      <c r="A300" s="242" t="str">
        <f aca="false">IFERROR(IF(B300="","",A299+1),"Prior Routing")</f>
        <v/>
      </c>
      <c r="B300" s="196"/>
      <c r="C300" s="196"/>
      <c r="D300" s="243"/>
      <c r="E300" s="244"/>
      <c r="F300" s="244"/>
      <c r="G300" s="245"/>
      <c r="H300" s="246"/>
      <c r="I300" s="247"/>
      <c r="J300" s="236" t="e">
        <f aca="false">IF(A300="","",SUMIFS('Tooling Cost Detail'!F:F,'tooling cost detail'!#ref!,'Manufacturing ELEC '!A300))</f>
        <v>#VALUE!</v>
      </c>
      <c r="K300" s="236" t="str">
        <f aca="false">IF(B300="","",IFERROR(ROUND(IFERROR(((E300*D300)+F300)*((#REF!)/3600),0),4),0))</f>
        <v/>
      </c>
      <c r="L300" s="196"/>
      <c r="M300" s="196"/>
      <c r="N300" s="196"/>
      <c r="O300" s="196"/>
      <c r="P300" s="196"/>
      <c r="Q300" s="196"/>
      <c r="R300" s="196"/>
      <c r="S300" s="196"/>
      <c r="T300" s="196"/>
      <c r="U300" s="196"/>
      <c r="V300" s="196"/>
      <c r="W300" s="196"/>
      <c r="X300" s="196"/>
      <c r="Y300" s="196"/>
      <c r="Z300" s="196"/>
    </row>
    <row r="301" customFormat="false" ht="14.25" hidden="false" customHeight="true" outlineLevel="0" collapsed="false">
      <c r="A301" s="242" t="str">
        <f aca="false">IFERROR(IF(B301="","",A300+1),"Prior Routing")</f>
        <v/>
      </c>
      <c r="B301" s="196"/>
      <c r="C301" s="196"/>
      <c r="D301" s="243"/>
      <c r="E301" s="244"/>
      <c r="F301" s="244"/>
      <c r="G301" s="245"/>
      <c r="H301" s="246"/>
      <c r="I301" s="247"/>
      <c r="J301" s="236" t="e">
        <f aca="false">IF(A301="","",SUMIFS('Tooling Cost Detail'!F:F,'tooling cost detail'!#ref!,'Manufacturing ELEC '!A301))</f>
        <v>#VALUE!</v>
      </c>
      <c r="K301" s="236" t="str">
        <f aca="false">IF(B301="","",IFERROR(ROUND(IFERROR(((E301*D301)+F301)*((#REF!)/3600),0),4),0))</f>
        <v/>
      </c>
      <c r="L301" s="196"/>
      <c r="M301" s="196"/>
      <c r="N301" s="196"/>
      <c r="O301" s="196"/>
      <c r="P301" s="196"/>
      <c r="Q301" s="196"/>
      <c r="R301" s="196"/>
      <c r="S301" s="196"/>
      <c r="T301" s="196"/>
      <c r="U301" s="196"/>
      <c r="V301" s="196"/>
      <c r="W301" s="196"/>
      <c r="X301" s="196"/>
      <c r="Y301" s="196"/>
      <c r="Z301" s="196"/>
    </row>
    <row r="302" customFormat="false" ht="14.25" hidden="false" customHeight="true" outlineLevel="0" collapsed="false">
      <c r="A302" s="242" t="str">
        <f aca="false">IFERROR(IF(B302="","",A301+1),"Prior Routing")</f>
        <v/>
      </c>
      <c r="B302" s="196"/>
      <c r="C302" s="196"/>
      <c r="D302" s="243"/>
      <c r="E302" s="244"/>
      <c r="F302" s="244"/>
      <c r="G302" s="245"/>
      <c r="H302" s="246"/>
      <c r="I302" s="247"/>
      <c r="J302" s="236" t="e">
        <f aca="false">IF(A302="","",SUMIFS('Tooling Cost Detail'!F:F,'tooling cost detail'!#ref!,'Manufacturing ELEC '!A302))</f>
        <v>#VALUE!</v>
      </c>
      <c r="K302" s="236" t="str">
        <f aca="false">IF(B302="","",IFERROR(ROUND(IFERROR(((E302*D302)+F302)*((#REF!)/3600),0),4),0))</f>
        <v/>
      </c>
      <c r="L302" s="196"/>
      <c r="M302" s="196"/>
      <c r="N302" s="196"/>
      <c r="O302" s="196"/>
      <c r="P302" s="196"/>
      <c r="Q302" s="196"/>
      <c r="R302" s="196"/>
      <c r="S302" s="196"/>
      <c r="T302" s="196"/>
      <c r="U302" s="196"/>
      <c r="V302" s="196"/>
      <c r="W302" s="196"/>
      <c r="X302" s="196"/>
      <c r="Y302" s="196"/>
      <c r="Z302" s="196"/>
    </row>
    <row r="303" customFormat="false" ht="14.25" hidden="false" customHeight="true" outlineLevel="0" collapsed="false">
      <c r="A303" s="242" t="str">
        <f aca="false">IFERROR(IF(B303="","",A302+1),"Prior Routing")</f>
        <v/>
      </c>
      <c r="B303" s="196"/>
      <c r="C303" s="196"/>
      <c r="D303" s="243"/>
      <c r="E303" s="244"/>
      <c r="F303" s="244"/>
      <c r="G303" s="245"/>
      <c r="H303" s="246"/>
      <c r="I303" s="247"/>
      <c r="J303" s="236" t="e">
        <f aca="false">IF(A303="","",SUMIFS('Tooling Cost Detail'!F:F,'tooling cost detail'!#ref!,'Manufacturing ELEC '!A303))</f>
        <v>#VALUE!</v>
      </c>
      <c r="K303" s="236" t="str">
        <f aca="false">IF(B303="","",IFERROR(ROUND(IFERROR(((E303*D303)+F303)*((#REF!)/3600),0),4),0))</f>
        <v/>
      </c>
      <c r="L303" s="196"/>
      <c r="M303" s="196"/>
      <c r="N303" s="196"/>
      <c r="O303" s="196"/>
      <c r="P303" s="196"/>
      <c r="Q303" s="196"/>
      <c r="R303" s="196"/>
      <c r="S303" s="196"/>
      <c r="T303" s="196"/>
      <c r="U303" s="196"/>
      <c r="V303" s="196"/>
      <c r="W303" s="196"/>
      <c r="X303" s="196"/>
      <c r="Y303" s="196"/>
      <c r="Z303" s="196"/>
    </row>
    <row r="304" customFormat="false" ht="14.25" hidden="false" customHeight="true" outlineLevel="0" collapsed="false">
      <c r="A304" s="242" t="str">
        <f aca="false">IFERROR(IF(B304="","",A303+1),"Prior Routing")</f>
        <v/>
      </c>
      <c r="B304" s="196"/>
      <c r="C304" s="196"/>
      <c r="D304" s="243"/>
      <c r="E304" s="244"/>
      <c r="F304" s="244"/>
      <c r="G304" s="245"/>
      <c r="H304" s="246"/>
      <c r="I304" s="247"/>
      <c r="J304" s="236" t="e">
        <f aca="false">IF(A304="","",SUMIFS('Tooling Cost Detail'!F:F,'tooling cost detail'!#ref!,'Manufacturing ELEC '!A304))</f>
        <v>#VALUE!</v>
      </c>
      <c r="K304" s="236" t="str">
        <f aca="false">IF(B304="","",IFERROR(ROUND(IFERROR(((E304*D304)+F304)*((#REF!)/3600),0),4),0))</f>
        <v/>
      </c>
      <c r="L304" s="196"/>
      <c r="M304" s="196"/>
      <c r="N304" s="196"/>
      <c r="O304" s="196"/>
      <c r="P304" s="196"/>
      <c r="Q304" s="196"/>
      <c r="R304" s="196"/>
      <c r="S304" s="196"/>
      <c r="T304" s="196"/>
      <c r="U304" s="196"/>
      <c r="V304" s="196"/>
      <c r="W304" s="196"/>
      <c r="X304" s="196"/>
      <c r="Y304" s="196"/>
      <c r="Z304" s="196"/>
    </row>
    <row r="305" customFormat="false" ht="14.25" hidden="false" customHeight="true" outlineLevel="0" collapsed="false">
      <c r="A305" s="242" t="str">
        <f aca="false">IFERROR(IF(B305="","",A304+1),"Prior Routing")</f>
        <v/>
      </c>
      <c r="B305" s="196"/>
      <c r="C305" s="196"/>
      <c r="D305" s="243"/>
      <c r="E305" s="244"/>
      <c r="F305" s="244"/>
      <c r="G305" s="245"/>
      <c r="H305" s="246"/>
      <c r="I305" s="247"/>
      <c r="J305" s="236" t="e">
        <f aca="false">IF(A305="","",SUMIFS('Tooling Cost Detail'!F:F,'tooling cost detail'!#ref!,'Manufacturing ELEC '!A305))</f>
        <v>#VALUE!</v>
      </c>
      <c r="K305" s="236" t="str">
        <f aca="false">IF(B305="","",IFERROR(ROUND(IFERROR(((E305*D305)+F305)*((#REF!)/3600),0),4),0))</f>
        <v/>
      </c>
      <c r="L305" s="196"/>
      <c r="M305" s="196"/>
      <c r="N305" s="196"/>
      <c r="O305" s="196"/>
      <c r="P305" s="196"/>
      <c r="Q305" s="196"/>
      <c r="R305" s="196"/>
      <c r="S305" s="196"/>
      <c r="T305" s="196"/>
      <c r="U305" s="196"/>
      <c r="V305" s="196"/>
      <c r="W305" s="196"/>
      <c r="X305" s="196"/>
      <c r="Y305" s="196"/>
      <c r="Z305" s="196"/>
    </row>
    <row r="306" customFormat="false" ht="14.25" hidden="false" customHeight="true" outlineLevel="0" collapsed="false">
      <c r="A306" s="242" t="str">
        <f aca="false">IFERROR(IF(B306="","",A305+1),"Prior Routing")</f>
        <v/>
      </c>
      <c r="B306" s="196"/>
      <c r="C306" s="196"/>
      <c r="D306" s="243"/>
      <c r="E306" s="244"/>
      <c r="F306" s="244"/>
      <c r="G306" s="245"/>
      <c r="H306" s="246"/>
      <c r="I306" s="247"/>
      <c r="J306" s="236" t="e">
        <f aca="false">IF(A306="","",SUMIFS('Tooling Cost Detail'!F:F,'tooling cost detail'!#ref!,'Manufacturing ELEC '!A306))</f>
        <v>#VALUE!</v>
      </c>
      <c r="K306" s="236" t="str">
        <f aca="false">IF(B306="","",IFERROR(ROUND(IFERROR(((E306*D306)+F306)*((#REF!)/3600),0),4),0))</f>
        <v/>
      </c>
      <c r="L306" s="196"/>
      <c r="M306" s="196"/>
      <c r="N306" s="196"/>
      <c r="O306" s="196"/>
      <c r="P306" s="196"/>
      <c r="Q306" s="196"/>
      <c r="R306" s="196"/>
      <c r="S306" s="196"/>
      <c r="T306" s="196"/>
      <c r="U306" s="196"/>
      <c r="V306" s="196"/>
      <c r="W306" s="196"/>
      <c r="X306" s="196"/>
      <c r="Y306" s="196"/>
      <c r="Z306" s="196"/>
    </row>
    <row r="307" customFormat="false" ht="14.25" hidden="false" customHeight="true" outlineLevel="0" collapsed="false">
      <c r="A307" s="242" t="str">
        <f aca="false">IFERROR(IF(B307="","",A306+1),"Prior Routing")</f>
        <v/>
      </c>
      <c r="B307" s="196"/>
      <c r="C307" s="196"/>
      <c r="D307" s="243"/>
      <c r="E307" s="244"/>
      <c r="F307" s="244"/>
      <c r="G307" s="245"/>
      <c r="H307" s="246"/>
      <c r="I307" s="247"/>
      <c r="J307" s="236" t="e">
        <f aca="false">IF(A307="","",SUMIFS('Tooling Cost Detail'!F:F,'tooling cost detail'!#ref!,'Manufacturing ELEC '!A307))</f>
        <v>#VALUE!</v>
      </c>
      <c r="K307" s="236" t="str">
        <f aca="false">IF(B307="","",IFERROR(ROUND(IFERROR(((E307*D307)+F307)*((#REF!)/3600),0),4),0))</f>
        <v/>
      </c>
      <c r="L307" s="196"/>
      <c r="M307" s="196"/>
      <c r="N307" s="196"/>
      <c r="O307" s="196"/>
      <c r="P307" s="196"/>
      <c r="Q307" s="196"/>
      <c r="R307" s="196"/>
      <c r="S307" s="196"/>
      <c r="T307" s="196"/>
      <c r="U307" s="196"/>
      <c r="V307" s="196"/>
      <c r="W307" s="196"/>
      <c r="X307" s="196"/>
      <c r="Y307" s="196"/>
      <c r="Z307" s="196"/>
    </row>
    <row r="308" customFormat="false" ht="14.25" hidden="false" customHeight="true" outlineLevel="0" collapsed="false">
      <c r="A308" s="242" t="str">
        <f aca="false">IFERROR(IF(B308="","",A307+1),"Prior Routing")</f>
        <v/>
      </c>
      <c r="B308" s="196"/>
      <c r="C308" s="196"/>
      <c r="D308" s="243"/>
      <c r="E308" s="244"/>
      <c r="F308" s="244"/>
      <c r="G308" s="245"/>
      <c r="H308" s="246"/>
      <c r="I308" s="247"/>
      <c r="J308" s="236" t="e">
        <f aca="false">IF(A308="","",SUMIFS('Tooling Cost Detail'!F:F,'tooling cost detail'!#ref!,'Manufacturing ELEC '!A308))</f>
        <v>#VALUE!</v>
      </c>
      <c r="K308" s="236" t="str">
        <f aca="false">IF(B308="","",IFERROR(ROUND(IFERROR(((E308*D308)+F308)*((#REF!)/3600),0),4),0))</f>
        <v/>
      </c>
      <c r="L308" s="196"/>
      <c r="M308" s="196"/>
      <c r="N308" s="196"/>
      <c r="O308" s="196"/>
      <c r="P308" s="196"/>
      <c r="Q308" s="196"/>
      <c r="R308" s="196"/>
      <c r="S308" s="196"/>
      <c r="T308" s="196"/>
      <c r="U308" s="196"/>
      <c r="V308" s="196"/>
      <c r="W308" s="196"/>
      <c r="X308" s="196"/>
      <c r="Y308" s="196"/>
      <c r="Z308" s="196"/>
    </row>
    <row r="309" customFormat="false" ht="14.25" hidden="false" customHeight="true" outlineLevel="0" collapsed="false">
      <c r="A309" s="242" t="str">
        <f aca="false">IFERROR(IF(B309="","",A308+1),"Prior Routing")</f>
        <v/>
      </c>
      <c r="B309" s="196"/>
      <c r="C309" s="196"/>
      <c r="D309" s="243"/>
      <c r="E309" s="244"/>
      <c r="F309" s="244"/>
      <c r="G309" s="245"/>
      <c r="H309" s="246"/>
      <c r="I309" s="247"/>
      <c r="J309" s="236" t="e">
        <f aca="false">IF(A309="","",SUMIFS('Tooling Cost Detail'!F:F,'tooling cost detail'!#ref!,'Manufacturing ELEC '!A309))</f>
        <v>#VALUE!</v>
      </c>
      <c r="K309" s="236" t="str">
        <f aca="false">IF(B309="","",IFERROR(ROUND(IFERROR(((E309*D309)+F309)*((#REF!)/3600),0),4),0))</f>
        <v/>
      </c>
      <c r="L309" s="196"/>
      <c r="M309" s="196"/>
      <c r="N309" s="196"/>
      <c r="O309" s="196"/>
      <c r="P309" s="196"/>
      <c r="Q309" s="196"/>
      <c r="R309" s="196"/>
      <c r="S309" s="196"/>
      <c r="T309" s="196"/>
      <c r="U309" s="196"/>
      <c r="V309" s="196"/>
      <c r="W309" s="196"/>
      <c r="X309" s="196"/>
      <c r="Y309" s="196"/>
      <c r="Z309" s="196"/>
    </row>
    <row r="310" customFormat="false" ht="14.25" hidden="false" customHeight="true" outlineLevel="0" collapsed="false">
      <c r="A310" s="242" t="str">
        <f aca="false">IFERROR(IF(B310="","",A309+1),"Prior Routing")</f>
        <v/>
      </c>
      <c r="B310" s="196"/>
      <c r="C310" s="196"/>
      <c r="D310" s="243"/>
      <c r="E310" s="244"/>
      <c r="F310" s="244"/>
      <c r="G310" s="245"/>
      <c r="H310" s="246"/>
      <c r="I310" s="247"/>
      <c r="J310" s="236" t="e">
        <f aca="false">IF(A310="","",SUMIFS('Tooling Cost Detail'!F:F,'tooling cost detail'!#ref!,'Manufacturing ELEC '!A310))</f>
        <v>#VALUE!</v>
      </c>
      <c r="K310" s="236" t="str">
        <f aca="false">IF(B310="","",IFERROR(ROUND(IFERROR(((E310*D310)+F310)*((#REF!)/3600),0),4),0))</f>
        <v/>
      </c>
      <c r="L310" s="196"/>
      <c r="M310" s="196"/>
      <c r="N310" s="196"/>
      <c r="O310" s="196"/>
      <c r="P310" s="196"/>
      <c r="Q310" s="196"/>
      <c r="R310" s="196"/>
      <c r="S310" s="196"/>
      <c r="T310" s="196"/>
      <c r="U310" s="196"/>
      <c r="V310" s="196"/>
      <c r="W310" s="196"/>
      <c r="X310" s="196"/>
      <c r="Y310" s="196"/>
      <c r="Z310" s="196"/>
    </row>
    <row r="311" customFormat="false" ht="14.25" hidden="false" customHeight="true" outlineLevel="0" collapsed="false">
      <c r="A311" s="242"/>
      <c r="B311" s="196"/>
      <c r="C311" s="196"/>
      <c r="D311" s="243"/>
      <c r="E311" s="244"/>
      <c r="F311" s="244"/>
      <c r="G311" s="245"/>
      <c r="H311" s="247"/>
      <c r="I311" s="247"/>
      <c r="J311" s="244"/>
      <c r="K311" s="244"/>
      <c r="L311" s="196"/>
      <c r="M311" s="196"/>
      <c r="N311" s="196"/>
      <c r="O311" s="196"/>
      <c r="P311" s="196"/>
      <c r="Q311" s="196"/>
      <c r="R311" s="196"/>
      <c r="S311" s="196"/>
      <c r="T311" s="196"/>
      <c r="U311" s="196"/>
      <c r="V311" s="196"/>
      <c r="W311" s="196"/>
      <c r="X311" s="196"/>
      <c r="Y311" s="196"/>
      <c r="Z311" s="196"/>
    </row>
    <row r="312" customFormat="false" ht="14.25" hidden="false" customHeight="true" outlineLevel="0" collapsed="false">
      <c r="A312" s="242"/>
      <c r="B312" s="196"/>
      <c r="C312" s="196"/>
      <c r="D312" s="243"/>
      <c r="E312" s="244"/>
      <c r="F312" s="244"/>
      <c r="G312" s="245"/>
      <c r="H312" s="247"/>
      <c r="I312" s="247"/>
      <c r="J312" s="244"/>
      <c r="K312" s="244"/>
      <c r="L312" s="196"/>
      <c r="M312" s="196"/>
      <c r="N312" s="196"/>
      <c r="O312" s="196"/>
      <c r="P312" s="196"/>
      <c r="Q312" s="196"/>
      <c r="R312" s="196"/>
      <c r="S312" s="196"/>
      <c r="T312" s="196"/>
      <c r="U312" s="196"/>
      <c r="V312" s="196"/>
      <c r="W312" s="196"/>
      <c r="X312" s="196"/>
      <c r="Y312" s="196"/>
      <c r="Z312" s="196"/>
    </row>
    <row r="313" customFormat="false" ht="14.25" hidden="false" customHeight="true" outlineLevel="0" collapsed="false">
      <c r="A313" s="242"/>
      <c r="B313" s="196"/>
      <c r="C313" s="196"/>
      <c r="D313" s="243"/>
      <c r="E313" s="244"/>
      <c r="F313" s="244"/>
      <c r="G313" s="245"/>
      <c r="H313" s="247"/>
      <c r="I313" s="247"/>
      <c r="J313" s="244"/>
      <c r="K313" s="244"/>
      <c r="L313" s="196"/>
      <c r="M313" s="196"/>
      <c r="N313" s="196"/>
      <c r="O313" s="196"/>
      <c r="P313" s="196"/>
      <c r="Q313" s="196"/>
      <c r="R313" s="196"/>
      <c r="S313" s="196"/>
      <c r="T313" s="196"/>
      <c r="U313" s="196"/>
      <c r="V313" s="196"/>
      <c r="W313" s="196"/>
      <c r="X313" s="196"/>
      <c r="Y313" s="196"/>
      <c r="Z313" s="196"/>
    </row>
    <row r="314" customFormat="false" ht="14.25" hidden="false" customHeight="true" outlineLevel="0" collapsed="false">
      <c r="A314" s="242"/>
      <c r="B314" s="196"/>
      <c r="C314" s="196"/>
      <c r="D314" s="243"/>
      <c r="E314" s="244"/>
      <c r="F314" s="244"/>
      <c r="G314" s="245"/>
      <c r="H314" s="247"/>
      <c r="I314" s="247"/>
      <c r="J314" s="244"/>
      <c r="K314" s="244"/>
      <c r="L314" s="196"/>
      <c r="M314" s="196"/>
      <c r="N314" s="196"/>
      <c r="O314" s="196"/>
      <c r="P314" s="196"/>
      <c r="Q314" s="196"/>
      <c r="R314" s="196"/>
      <c r="S314" s="196"/>
      <c r="T314" s="196"/>
      <c r="U314" s="196"/>
      <c r="V314" s="196"/>
      <c r="W314" s="196"/>
      <c r="X314" s="196"/>
      <c r="Y314" s="196"/>
      <c r="Z314" s="196"/>
    </row>
    <row r="315" customFormat="false" ht="14.25" hidden="false" customHeight="true" outlineLevel="0" collapsed="false">
      <c r="A315" s="242"/>
      <c r="B315" s="196"/>
      <c r="C315" s="196"/>
      <c r="D315" s="243"/>
      <c r="E315" s="244"/>
      <c r="F315" s="244"/>
      <c r="G315" s="245"/>
      <c r="H315" s="247"/>
      <c r="I315" s="247"/>
      <c r="J315" s="244"/>
      <c r="K315" s="244"/>
      <c r="L315" s="196"/>
      <c r="M315" s="196"/>
      <c r="N315" s="196"/>
      <c r="O315" s="196"/>
      <c r="P315" s="196"/>
      <c r="Q315" s="196"/>
      <c r="R315" s="196"/>
      <c r="S315" s="196"/>
      <c r="T315" s="196"/>
      <c r="U315" s="196"/>
      <c r="V315" s="196"/>
      <c r="W315" s="196"/>
      <c r="X315" s="196"/>
      <c r="Y315" s="196"/>
      <c r="Z315" s="196"/>
    </row>
    <row r="316" customFormat="false" ht="14.25" hidden="false" customHeight="true" outlineLevel="0" collapsed="false">
      <c r="A316" s="242"/>
      <c r="B316" s="196"/>
      <c r="C316" s="196"/>
      <c r="D316" s="243"/>
      <c r="E316" s="244"/>
      <c r="F316" s="244"/>
      <c r="G316" s="245"/>
      <c r="H316" s="247"/>
      <c r="I316" s="247"/>
      <c r="J316" s="244"/>
      <c r="K316" s="244"/>
      <c r="L316" s="196"/>
      <c r="M316" s="196"/>
      <c r="N316" s="196"/>
      <c r="O316" s="196"/>
      <c r="P316" s="196"/>
      <c r="Q316" s="196"/>
      <c r="R316" s="196"/>
      <c r="S316" s="196"/>
      <c r="T316" s="196"/>
      <c r="U316" s="196"/>
      <c r="V316" s="196"/>
      <c r="W316" s="196"/>
      <c r="X316" s="196"/>
      <c r="Y316" s="196"/>
      <c r="Z316" s="196"/>
    </row>
    <row r="317" customFormat="false" ht="14.25" hidden="false" customHeight="true" outlineLevel="0" collapsed="false">
      <c r="A317" s="242"/>
      <c r="B317" s="196"/>
      <c r="C317" s="196"/>
      <c r="D317" s="243"/>
      <c r="E317" s="244"/>
      <c r="F317" s="244"/>
      <c r="G317" s="245"/>
      <c r="H317" s="247"/>
      <c r="I317" s="247"/>
      <c r="J317" s="244"/>
      <c r="K317" s="244"/>
      <c r="L317" s="196"/>
      <c r="M317" s="196"/>
      <c r="N317" s="196"/>
      <c r="O317" s="196"/>
      <c r="P317" s="196"/>
      <c r="Q317" s="196"/>
      <c r="R317" s="196"/>
      <c r="S317" s="196"/>
      <c r="T317" s="196"/>
      <c r="U317" s="196"/>
      <c r="V317" s="196"/>
      <c r="W317" s="196"/>
      <c r="X317" s="196"/>
      <c r="Y317" s="196"/>
      <c r="Z317" s="196"/>
    </row>
    <row r="318" customFormat="false" ht="14.25" hidden="false" customHeight="true" outlineLevel="0" collapsed="false">
      <c r="A318" s="242"/>
      <c r="B318" s="196"/>
      <c r="C318" s="196"/>
      <c r="D318" s="243"/>
      <c r="E318" s="244"/>
      <c r="F318" s="244"/>
      <c r="G318" s="245"/>
      <c r="H318" s="247"/>
      <c r="I318" s="247"/>
      <c r="J318" s="244"/>
      <c r="K318" s="244"/>
      <c r="L318" s="196"/>
      <c r="M318" s="196"/>
      <c r="N318" s="196"/>
      <c r="O318" s="196"/>
      <c r="P318" s="196"/>
      <c r="Q318" s="196"/>
      <c r="R318" s="196"/>
      <c r="S318" s="196"/>
      <c r="T318" s="196"/>
      <c r="U318" s="196"/>
      <c r="V318" s="196"/>
      <c r="W318" s="196"/>
      <c r="X318" s="196"/>
      <c r="Y318" s="196"/>
      <c r="Z318" s="196"/>
    </row>
    <row r="319" customFormat="false" ht="14.25" hidden="false" customHeight="true" outlineLevel="0" collapsed="false">
      <c r="A319" s="242"/>
      <c r="B319" s="196"/>
      <c r="C319" s="196"/>
      <c r="D319" s="243"/>
      <c r="E319" s="244"/>
      <c r="F319" s="244"/>
      <c r="G319" s="245"/>
      <c r="H319" s="247"/>
      <c r="I319" s="247"/>
      <c r="J319" s="244"/>
      <c r="K319" s="244"/>
      <c r="L319" s="196"/>
      <c r="M319" s="196"/>
      <c r="N319" s="196"/>
      <c r="O319" s="196"/>
      <c r="P319" s="196"/>
      <c r="Q319" s="196"/>
      <c r="R319" s="196"/>
      <c r="S319" s="196"/>
      <c r="T319" s="196"/>
      <c r="U319" s="196"/>
      <c r="V319" s="196"/>
      <c r="W319" s="196"/>
      <c r="X319" s="196"/>
      <c r="Y319" s="196"/>
      <c r="Z319" s="196"/>
    </row>
    <row r="320" customFormat="false" ht="14.25" hidden="false" customHeight="true" outlineLevel="0" collapsed="false">
      <c r="A320" s="242"/>
      <c r="B320" s="196"/>
      <c r="C320" s="196"/>
      <c r="D320" s="243"/>
      <c r="E320" s="244"/>
      <c r="F320" s="244"/>
      <c r="G320" s="245"/>
      <c r="H320" s="247"/>
      <c r="I320" s="247"/>
      <c r="J320" s="244"/>
      <c r="K320" s="244"/>
      <c r="L320" s="196"/>
      <c r="M320" s="196"/>
      <c r="N320" s="196"/>
      <c r="O320" s="196"/>
      <c r="P320" s="196"/>
      <c r="Q320" s="196"/>
      <c r="R320" s="196"/>
      <c r="S320" s="196"/>
      <c r="T320" s="196"/>
      <c r="U320" s="196"/>
      <c r="V320" s="196"/>
      <c r="W320" s="196"/>
      <c r="X320" s="196"/>
      <c r="Y320" s="196"/>
      <c r="Z320" s="196"/>
    </row>
    <row r="321" customFormat="false" ht="14.25" hidden="false" customHeight="true" outlineLevel="0" collapsed="false">
      <c r="A321" s="242"/>
      <c r="B321" s="196"/>
      <c r="C321" s="196"/>
      <c r="D321" s="243"/>
      <c r="E321" s="244"/>
      <c r="F321" s="244"/>
      <c r="G321" s="245"/>
      <c r="H321" s="247"/>
      <c r="I321" s="247"/>
      <c r="J321" s="244"/>
      <c r="K321" s="244"/>
      <c r="L321" s="196"/>
      <c r="M321" s="196"/>
      <c r="N321" s="196"/>
      <c r="O321" s="196"/>
      <c r="P321" s="196"/>
      <c r="Q321" s="196"/>
      <c r="R321" s="196"/>
      <c r="S321" s="196"/>
      <c r="T321" s="196"/>
      <c r="U321" s="196"/>
      <c r="V321" s="196"/>
      <c r="W321" s="196"/>
      <c r="X321" s="196"/>
      <c r="Y321" s="196"/>
      <c r="Z321" s="196"/>
    </row>
    <row r="322" customFormat="false" ht="14.25" hidden="false" customHeight="true" outlineLevel="0" collapsed="false">
      <c r="A322" s="242"/>
      <c r="B322" s="196"/>
      <c r="C322" s="196"/>
      <c r="D322" s="243"/>
      <c r="E322" s="244"/>
      <c r="F322" s="244"/>
      <c r="G322" s="245"/>
      <c r="H322" s="247"/>
      <c r="I322" s="247"/>
      <c r="J322" s="244"/>
      <c r="K322" s="244"/>
      <c r="L322" s="196"/>
      <c r="M322" s="196"/>
      <c r="N322" s="196"/>
      <c r="O322" s="196"/>
      <c r="P322" s="196"/>
      <c r="Q322" s="196"/>
      <c r="R322" s="196"/>
      <c r="S322" s="196"/>
      <c r="T322" s="196"/>
      <c r="U322" s="196"/>
      <c r="V322" s="196"/>
      <c r="W322" s="196"/>
      <c r="X322" s="196"/>
      <c r="Y322" s="196"/>
      <c r="Z322" s="196"/>
    </row>
    <row r="323" customFormat="false" ht="14.25" hidden="false" customHeight="true" outlineLevel="0" collapsed="false">
      <c r="A323" s="242"/>
      <c r="B323" s="196"/>
      <c r="C323" s="196"/>
      <c r="D323" s="243"/>
      <c r="E323" s="244"/>
      <c r="F323" s="244"/>
      <c r="G323" s="245"/>
      <c r="H323" s="247"/>
      <c r="I323" s="247"/>
      <c r="J323" s="244"/>
      <c r="K323" s="244"/>
      <c r="L323" s="196"/>
      <c r="M323" s="196"/>
      <c r="N323" s="196"/>
      <c r="O323" s="196"/>
      <c r="P323" s="196"/>
      <c r="Q323" s="196"/>
      <c r="R323" s="196"/>
      <c r="S323" s="196"/>
      <c r="T323" s="196"/>
      <c r="U323" s="196"/>
      <c r="V323" s="196"/>
      <c r="W323" s="196"/>
      <c r="X323" s="196"/>
      <c r="Y323" s="196"/>
      <c r="Z323" s="196"/>
    </row>
    <row r="324" customFormat="false" ht="14.25" hidden="false" customHeight="true" outlineLevel="0" collapsed="false">
      <c r="A324" s="242"/>
      <c r="B324" s="196"/>
      <c r="C324" s="196"/>
      <c r="D324" s="243"/>
      <c r="E324" s="244"/>
      <c r="F324" s="244"/>
      <c r="G324" s="245"/>
      <c r="H324" s="247"/>
      <c r="I324" s="247"/>
      <c r="J324" s="244"/>
      <c r="K324" s="244"/>
      <c r="L324" s="196"/>
      <c r="M324" s="196"/>
      <c r="N324" s="196"/>
      <c r="O324" s="196"/>
      <c r="P324" s="196"/>
      <c r="Q324" s="196"/>
      <c r="R324" s="196"/>
      <c r="S324" s="196"/>
      <c r="T324" s="196"/>
      <c r="U324" s="196"/>
      <c r="V324" s="196"/>
      <c r="W324" s="196"/>
      <c r="X324" s="196"/>
      <c r="Y324" s="196"/>
      <c r="Z324" s="196"/>
    </row>
    <row r="325" customFormat="false" ht="14.25" hidden="false" customHeight="true" outlineLevel="0" collapsed="false">
      <c r="A325" s="242"/>
      <c r="B325" s="196"/>
      <c r="C325" s="196"/>
      <c r="D325" s="243"/>
      <c r="E325" s="244"/>
      <c r="F325" s="244"/>
      <c r="G325" s="245"/>
      <c r="H325" s="247"/>
      <c r="I325" s="247"/>
      <c r="J325" s="244"/>
      <c r="K325" s="244"/>
      <c r="L325" s="196"/>
      <c r="M325" s="196"/>
      <c r="N325" s="196"/>
      <c r="O325" s="196"/>
      <c r="P325" s="196"/>
      <c r="Q325" s="196"/>
      <c r="R325" s="196"/>
      <c r="S325" s="196"/>
      <c r="T325" s="196"/>
      <c r="U325" s="196"/>
      <c r="V325" s="196"/>
      <c r="W325" s="196"/>
      <c r="X325" s="196"/>
      <c r="Y325" s="196"/>
      <c r="Z325" s="196"/>
    </row>
    <row r="326" customFormat="false" ht="14.25" hidden="false" customHeight="true" outlineLevel="0" collapsed="false">
      <c r="A326" s="242"/>
      <c r="B326" s="196"/>
      <c r="C326" s="196"/>
      <c r="D326" s="243"/>
      <c r="E326" s="244"/>
      <c r="F326" s="244"/>
      <c r="G326" s="245"/>
      <c r="H326" s="247"/>
      <c r="I326" s="247"/>
      <c r="J326" s="244"/>
      <c r="K326" s="244"/>
      <c r="L326" s="196"/>
      <c r="M326" s="196"/>
      <c r="N326" s="196"/>
      <c r="O326" s="196"/>
      <c r="P326" s="196"/>
      <c r="Q326" s="196"/>
      <c r="R326" s="196"/>
      <c r="S326" s="196"/>
      <c r="T326" s="196"/>
      <c r="U326" s="196"/>
      <c r="V326" s="196"/>
      <c r="W326" s="196"/>
      <c r="X326" s="196"/>
      <c r="Y326" s="196"/>
      <c r="Z326" s="196"/>
    </row>
    <row r="327" customFormat="false" ht="14.25" hidden="false" customHeight="true" outlineLevel="0" collapsed="false">
      <c r="A327" s="242"/>
      <c r="B327" s="196"/>
      <c r="C327" s="196"/>
      <c r="D327" s="243"/>
      <c r="E327" s="244"/>
      <c r="F327" s="244"/>
      <c r="G327" s="245"/>
      <c r="H327" s="247"/>
      <c r="I327" s="247"/>
      <c r="J327" s="244"/>
      <c r="K327" s="244"/>
      <c r="L327" s="196"/>
      <c r="M327" s="196"/>
      <c r="N327" s="196"/>
      <c r="O327" s="196"/>
      <c r="P327" s="196"/>
      <c r="Q327" s="196"/>
      <c r="R327" s="196"/>
      <c r="S327" s="196"/>
      <c r="T327" s="196"/>
      <c r="U327" s="196"/>
      <c r="V327" s="196"/>
      <c r="W327" s="196"/>
      <c r="X327" s="196"/>
      <c r="Y327" s="196"/>
      <c r="Z327" s="196"/>
    </row>
    <row r="328" customFormat="false" ht="14.25" hidden="false" customHeight="true" outlineLevel="0" collapsed="false">
      <c r="A328" s="242"/>
      <c r="B328" s="196"/>
      <c r="C328" s="196"/>
      <c r="D328" s="243"/>
      <c r="E328" s="244"/>
      <c r="F328" s="244"/>
      <c r="G328" s="245"/>
      <c r="H328" s="247"/>
      <c r="I328" s="247"/>
      <c r="J328" s="244"/>
      <c r="K328" s="244"/>
      <c r="L328" s="196"/>
      <c r="M328" s="196"/>
      <c r="N328" s="196"/>
      <c r="O328" s="196"/>
      <c r="P328" s="196"/>
      <c r="Q328" s="196"/>
      <c r="R328" s="196"/>
      <c r="S328" s="196"/>
      <c r="T328" s="196"/>
      <c r="U328" s="196"/>
      <c r="V328" s="196"/>
      <c r="W328" s="196"/>
      <c r="X328" s="196"/>
      <c r="Y328" s="196"/>
      <c r="Z328" s="196"/>
    </row>
    <row r="329" customFormat="false" ht="14.25" hidden="false" customHeight="true" outlineLevel="0" collapsed="false">
      <c r="A329" s="242"/>
      <c r="B329" s="196"/>
      <c r="C329" s="196"/>
      <c r="D329" s="243"/>
      <c r="E329" s="244"/>
      <c r="F329" s="244"/>
      <c r="G329" s="245"/>
      <c r="H329" s="247"/>
      <c r="I329" s="247"/>
      <c r="J329" s="244"/>
      <c r="K329" s="244"/>
      <c r="L329" s="196"/>
      <c r="M329" s="196"/>
      <c r="N329" s="196"/>
      <c r="O329" s="196"/>
      <c r="P329" s="196"/>
      <c r="Q329" s="196"/>
      <c r="R329" s="196"/>
      <c r="S329" s="196"/>
      <c r="T329" s="196"/>
      <c r="U329" s="196"/>
      <c r="V329" s="196"/>
      <c r="W329" s="196"/>
      <c r="X329" s="196"/>
      <c r="Y329" s="196"/>
      <c r="Z329" s="196"/>
    </row>
    <row r="330" customFormat="false" ht="14.25" hidden="false" customHeight="true" outlineLevel="0" collapsed="false">
      <c r="A330" s="242"/>
      <c r="B330" s="196"/>
      <c r="C330" s="196"/>
      <c r="D330" s="243"/>
      <c r="E330" s="244"/>
      <c r="F330" s="244"/>
      <c r="G330" s="245"/>
      <c r="H330" s="247"/>
      <c r="I330" s="247"/>
      <c r="J330" s="244"/>
      <c r="K330" s="244"/>
      <c r="L330" s="196"/>
      <c r="M330" s="196"/>
      <c r="N330" s="196"/>
      <c r="O330" s="196"/>
      <c r="P330" s="196"/>
      <c r="Q330" s="196"/>
      <c r="R330" s="196"/>
      <c r="S330" s="196"/>
      <c r="T330" s="196"/>
      <c r="U330" s="196"/>
      <c r="V330" s="196"/>
      <c r="W330" s="196"/>
      <c r="X330" s="196"/>
      <c r="Y330" s="196"/>
      <c r="Z330" s="196"/>
    </row>
    <row r="331" customFormat="false" ht="14.25" hidden="false" customHeight="true" outlineLevel="0" collapsed="false">
      <c r="A331" s="242"/>
      <c r="B331" s="196"/>
      <c r="C331" s="196"/>
      <c r="D331" s="243"/>
      <c r="E331" s="244"/>
      <c r="F331" s="244"/>
      <c r="G331" s="245"/>
      <c r="H331" s="247"/>
      <c r="I331" s="247"/>
      <c r="J331" s="244"/>
      <c r="K331" s="244"/>
      <c r="L331" s="196"/>
      <c r="M331" s="196"/>
      <c r="N331" s="196"/>
      <c r="O331" s="196"/>
      <c r="P331" s="196"/>
      <c r="Q331" s="196"/>
      <c r="R331" s="196"/>
      <c r="S331" s="196"/>
      <c r="T331" s="196"/>
      <c r="U331" s="196"/>
      <c r="V331" s="196"/>
      <c r="W331" s="196"/>
      <c r="X331" s="196"/>
      <c r="Y331" s="196"/>
      <c r="Z331" s="196"/>
    </row>
    <row r="332" customFormat="false" ht="14.25" hidden="false" customHeight="true" outlineLevel="0" collapsed="false">
      <c r="A332" s="242"/>
      <c r="B332" s="196"/>
      <c r="C332" s="196"/>
      <c r="D332" s="243"/>
      <c r="E332" s="244"/>
      <c r="F332" s="244"/>
      <c r="G332" s="245"/>
      <c r="H332" s="247"/>
      <c r="I332" s="247"/>
      <c r="J332" s="244"/>
      <c r="K332" s="244"/>
      <c r="L332" s="196"/>
      <c r="M332" s="196"/>
      <c r="N332" s="196"/>
      <c r="O332" s="196"/>
      <c r="P332" s="196"/>
      <c r="Q332" s="196"/>
      <c r="R332" s="196"/>
      <c r="S332" s="196"/>
      <c r="T332" s="196"/>
      <c r="U332" s="196"/>
      <c r="V332" s="196"/>
      <c r="W332" s="196"/>
      <c r="X332" s="196"/>
      <c r="Y332" s="196"/>
      <c r="Z332" s="196"/>
    </row>
    <row r="333" customFormat="false" ht="14.25" hidden="false" customHeight="true" outlineLevel="0" collapsed="false">
      <c r="A333" s="242"/>
      <c r="B333" s="196"/>
      <c r="C333" s="196"/>
      <c r="D333" s="243"/>
      <c r="E333" s="244"/>
      <c r="F333" s="244"/>
      <c r="G333" s="245"/>
      <c r="H333" s="247"/>
      <c r="I333" s="247"/>
      <c r="J333" s="244"/>
      <c r="K333" s="244"/>
      <c r="L333" s="196"/>
      <c r="M333" s="196"/>
      <c r="N333" s="196"/>
      <c r="O333" s="196"/>
      <c r="P333" s="196"/>
      <c r="Q333" s="196"/>
      <c r="R333" s="196"/>
      <c r="S333" s="196"/>
      <c r="T333" s="196"/>
      <c r="U333" s="196"/>
      <c r="V333" s="196"/>
      <c r="W333" s="196"/>
      <c r="X333" s="196"/>
      <c r="Y333" s="196"/>
      <c r="Z333" s="196"/>
    </row>
    <row r="334" customFormat="false" ht="14.25" hidden="false" customHeight="true" outlineLevel="0" collapsed="false">
      <c r="A334" s="242"/>
      <c r="B334" s="196"/>
      <c r="C334" s="196"/>
      <c r="D334" s="243"/>
      <c r="E334" s="244"/>
      <c r="F334" s="244"/>
      <c r="G334" s="245"/>
      <c r="H334" s="247"/>
      <c r="I334" s="247"/>
      <c r="J334" s="244"/>
      <c r="K334" s="244"/>
      <c r="L334" s="196"/>
      <c r="M334" s="196"/>
      <c r="N334" s="196"/>
      <c r="O334" s="196"/>
      <c r="P334" s="196"/>
      <c r="Q334" s="196"/>
      <c r="R334" s="196"/>
      <c r="S334" s="196"/>
      <c r="T334" s="196"/>
      <c r="U334" s="196"/>
      <c r="V334" s="196"/>
      <c r="W334" s="196"/>
      <c r="X334" s="196"/>
      <c r="Y334" s="196"/>
      <c r="Z334" s="196"/>
    </row>
    <row r="335" customFormat="false" ht="14.25" hidden="false" customHeight="true" outlineLevel="0" collapsed="false">
      <c r="A335" s="242"/>
      <c r="B335" s="196"/>
      <c r="C335" s="196"/>
      <c r="D335" s="243"/>
      <c r="E335" s="244"/>
      <c r="F335" s="244"/>
      <c r="G335" s="245"/>
      <c r="H335" s="247"/>
      <c r="I335" s="247"/>
      <c r="J335" s="244"/>
      <c r="K335" s="244"/>
      <c r="L335" s="196"/>
      <c r="M335" s="196"/>
      <c r="N335" s="196"/>
      <c r="O335" s="196"/>
      <c r="P335" s="196"/>
      <c r="Q335" s="196"/>
      <c r="R335" s="196"/>
      <c r="S335" s="196"/>
      <c r="T335" s="196"/>
      <c r="U335" s="196"/>
      <c r="V335" s="196"/>
      <c r="W335" s="196"/>
      <c r="X335" s="196"/>
      <c r="Y335" s="196"/>
      <c r="Z335" s="196"/>
    </row>
    <row r="336" customFormat="false" ht="14.25" hidden="false" customHeight="true" outlineLevel="0" collapsed="false">
      <c r="A336" s="242"/>
      <c r="B336" s="196"/>
      <c r="C336" s="196"/>
      <c r="D336" s="243"/>
      <c r="E336" s="244"/>
      <c r="F336" s="244"/>
      <c r="G336" s="245"/>
      <c r="H336" s="247"/>
      <c r="I336" s="247"/>
      <c r="J336" s="244"/>
      <c r="K336" s="244"/>
      <c r="L336" s="196"/>
      <c r="M336" s="196"/>
      <c r="N336" s="196"/>
      <c r="O336" s="196"/>
      <c r="P336" s="196"/>
      <c r="Q336" s="196"/>
      <c r="R336" s="196"/>
      <c r="S336" s="196"/>
      <c r="T336" s="196"/>
      <c r="U336" s="196"/>
      <c r="V336" s="196"/>
      <c r="W336" s="196"/>
      <c r="X336" s="196"/>
      <c r="Y336" s="196"/>
      <c r="Z336" s="196"/>
    </row>
    <row r="337" customFormat="false" ht="14.25" hidden="false" customHeight="true" outlineLevel="0" collapsed="false">
      <c r="A337" s="242"/>
      <c r="B337" s="196"/>
      <c r="C337" s="196"/>
      <c r="D337" s="243"/>
      <c r="E337" s="244"/>
      <c r="F337" s="244"/>
      <c r="G337" s="245"/>
      <c r="H337" s="247"/>
      <c r="I337" s="247"/>
      <c r="J337" s="244"/>
      <c r="K337" s="244"/>
      <c r="L337" s="196"/>
      <c r="M337" s="196"/>
      <c r="N337" s="196"/>
      <c r="O337" s="196"/>
      <c r="P337" s="196"/>
      <c r="Q337" s="196"/>
      <c r="R337" s="196"/>
      <c r="S337" s="196"/>
      <c r="T337" s="196"/>
      <c r="U337" s="196"/>
      <c r="V337" s="196"/>
      <c r="W337" s="196"/>
      <c r="X337" s="196"/>
      <c r="Y337" s="196"/>
      <c r="Z337" s="196"/>
    </row>
    <row r="338" customFormat="false" ht="14.25" hidden="false" customHeight="true" outlineLevel="0" collapsed="false">
      <c r="A338" s="242"/>
      <c r="B338" s="196"/>
      <c r="C338" s="196"/>
      <c r="D338" s="243"/>
      <c r="E338" s="244"/>
      <c r="F338" s="244"/>
      <c r="G338" s="245"/>
      <c r="H338" s="247"/>
      <c r="I338" s="247"/>
      <c r="J338" s="244"/>
      <c r="K338" s="244"/>
      <c r="L338" s="196"/>
      <c r="M338" s="196"/>
      <c r="N338" s="196"/>
      <c r="O338" s="196"/>
      <c r="P338" s="196"/>
      <c r="Q338" s="196"/>
      <c r="R338" s="196"/>
      <c r="S338" s="196"/>
      <c r="T338" s="196"/>
      <c r="U338" s="196"/>
      <c r="V338" s="196"/>
      <c r="W338" s="196"/>
      <c r="X338" s="196"/>
      <c r="Y338" s="196"/>
      <c r="Z338" s="196"/>
    </row>
    <row r="339" customFormat="false" ht="14.25" hidden="false" customHeight="true" outlineLevel="0" collapsed="false">
      <c r="A339" s="242"/>
      <c r="B339" s="196"/>
      <c r="C339" s="196"/>
      <c r="D339" s="243"/>
      <c r="E339" s="244"/>
      <c r="F339" s="244"/>
      <c r="G339" s="245"/>
      <c r="H339" s="247"/>
      <c r="I339" s="247"/>
      <c r="J339" s="244"/>
      <c r="K339" s="244"/>
      <c r="L339" s="196"/>
      <c r="M339" s="196"/>
      <c r="N339" s="196"/>
      <c r="O339" s="196"/>
      <c r="P339" s="196"/>
      <c r="Q339" s="196"/>
      <c r="R339" s="196"/>
      <c r="S339" s="196"/>
      <c r="T339" s="196"/>
      <c r="U339" s="196"/>
      <c r="V339" s="196"/>
      <c r="W339" s="196"/>
      <c r="X339" s="196"/>
      <c r="Y339" s="196"/>
      <c r="Z339" s="196"/>
    </row>
    <row r="340" customFormat="false" ht="14.25" hidden="false" customHeight="true" outlineLevel="0" collapsed="false">
      <c r="A340" s="242"/>
      <c r="B340" s="196"/>
      <c r="C340" s="196"/>
      <c r="D340" s="243"/>
      <c r="E340" s="244"/>
      <c r="F340" s="244"/>
      <c r="G340" s="245"/>
      <c r="H340" s="247"/>
      <c r="I340" s="247"/>
      <c r="J340" s="244"/>
      <c r="K340" s="244"/>
      <c r="L340" s="196"/>
      <c r="M340" s="196"/>
      <c r="N340" s="196"/>
      <c r="O340" s="196"/>
      <c r="P340" s="196"/>
      <c r="Q340" s="196"/>
      <c r="R340" s="196"/>
      <c r="S340" s="196"/>
      <c r="T340" s="196"/>
      <c r="U340" s="196"/>
      <c r="V340" s="196"/>
      <c r="W340" s="196"/>
      <c r="X340" s="196"/>
      <c r="Y340" s="196"/>
      <c r="Z340" s="196"/>
    </row>
    <row r="341" customFormat="false" ht="14.25" hidden="false" customHeight="true" outlineLevel="0" collapsed="false">
      <c r="A341" s="242"/>
      <c r="B341" s="196"/>
      <c r="C341" s="196"/>
      <c r="D341" s="243"/>
      <c r="E341" s="244"/>
      <c r="F341" s="244"/>
      <c r="G341" s="245"/>
      <c r="H341" s="247"/>
      <c r="I341" s="247"/>
      <c r="J341" s="244"/>
      <c r="K341" s="244"/>
      <c r="L341" s="196"/>
      <c r="M341" s="196"/>
      <c r="N341" s="196"/>
      <c r="O341" s="196"/>
      <c r="P341" s="196"/>
      <c r="Q341" s="196"/>
      <c r="R341" s="196"/>
      <c r="S341" s="196"/>
      <c r="T341" s="196"/>
      <c r="U341" s="196"/>
      <c r="V341" s="196"/>
      <c r="W341" s="196"/>
      <c r="X341" s="196"/>
      <c r="Y341" s="196"/>
      <c r="Z341" s="196"/>
    </row>
    <row r="342" customFormat="false" ht="14.25" hidden="false" customHeight="true" outlineLevel="0" collapsed="false">
      <c r="A342" s="242"/>
      <c r="B342" s="196"/>
      <c r="C342" s="196"/>
      <c r="D342" s="243"/>
      <c r="E342" s="244"/>
      <c r="F342" s="244"/>
      <c r="G342" s="245"/>
      <c r="H342" s="247"/>
      <c r="I342" s="247"/>
      <c r="J342" s="244"/>
      <c r="K342" s="244"/>
      <c r="L342" s="196"/>
      <c r="M342" s="196"/>
      <c r="N342" s="196"/>
      <c r="O342" s="196"/>
      <c r="P342" s="196"/>
      <c r="Q342" s="196"/>
      <c r="R342" s="196"/>
      <c r="S342" s="196"/>
      <c r="T342" s="196"/>
      <c r="U342" s="196"/>
      <c r="V342" s="196"/>
      <c r="W342" s="196"/>
      <c r="X342" s="196"/>
      <c r="Y342" s="196"/>
      <c r="Z342" s="196"/>
    </row>
    <row r="343" customFormat="false" ht="14.25" hidden="false" customHeight="true" outlineLevel="0" collapsed="false">
      <c r="A343" s="242"/>
      <c r="B343" s="196"/>
      <c r="C343" s="196"/>
      <c r="D343" s="243"/>
      <c r="E343" s="244"/>
      <c r="F343" s="244"/>
      <c r="G343" s="245"/>
      <c r="H343" s="247"/>
      <c r="I343" s="247"/>
      <c r="J343" s="244"/>
      <c r="K343" s="244"/>
      <c r="L343" s="196"/>
      <c r="M343" s="196"/>
      <c r="N343" s="196"/>
      <c r="O343" s="196"/>
      <c r="P343" s="196"/>
      <c r="Q343" s="196"/>
      <c r="R343" s="196"/>
      <c r="S343" s="196"/>
      <c r="T343" s="196"/>
      <c r="U343" s="196"/>
      <c r="V343" s="196"/>
      <c r="W343" s="196"/>
      <c r="X343" s="196"/>
      <c r="Y343" s="196"/>
      <c r="Z343" s="196"/>
    </row>
    <row r="344" customFormat="false" ht="14.25" hidden="false" customHeight="true" outlineLevel="0" collapsed="false">
      <c r="A344" s="242"/>
      <c r="B344" s="196"/>
      <c r="C344" s="196"/>
      <c r="D344" s="243"/>
      <c r="E344" s="244"/>
      <c r="F344" s="244"/>
      <c r="G344" s="245"/>
      <c r="H344" s="247"/>
      <c r="I344" s="247"/>
      <c r="J344" s="244"/>
      <c r="K344" s="244"/>
      <c r="L344" s="196"/>
      <c r="M344" s="196"/>
      <c r="N344" s="196"/>
      <c r="O344" s="196"/>
      <c r="P344" s="196"/>
      <c r="Q344" s="196"/>
      <c r="R344" s="196"/>
      <c r="S344" s="196"/>
      <c r="T344" s="196"/>
      <c r="U344" s="196"/>
      <c r="V344" s="196"/>
      <c r="W344" s="196"/>
      <c r="X344" s="196"/>
      <c r="Y344" s="196"/>
      <c r="Z344" s="196"/>
    </row>
    <row r="345" customFormat="false" ht="14.25" hidden="false" customHeight="true" outlineLevel="0" collapsed="false">
      <c r="A345" s="242"/>
      <c r="B345" s="196"/>
      <c r="C345" s="196"/>
      <c r="D345" s="243"/>
      <c r="E345" s="244"/>
      <c r="F345" s="244"/>
      <c r="G345" s="245"/>
      <c r="H345" s="247"/>
      <c r="I345" s="247"/>
      <c r="J345" s="244"/>
      <c r="K345" s="244"/>
      <c r="L345" s="196"/>
      <c r="M345" s="196"/>
      <c r="N345" s="196"/>
      <c r="O345" s="196"/>
      <c r="P345" s="196"/>
      <c r="Q345" s="196"/>
      <c r="R345" s="196"/>
      <c r="S345" s="196"/>
      <c r="T345" s="196"/>
      <c r="U345" s="196"/>
      <c r="V345" s="196"/>
      <c r="W345" s="196"/>
      <c r="X345" s="196"/>
      <c r="Y345" s="196"/>
      <c r="Z345" s="196"/>
    </row>
    <row r="346" customFormat="false" ht="14.25" hidden="false" customHeight="true" outlineLevel="0" collapsed="false">
      <c r="A346" s="242"/>
      <c r="B346" s="196"/>
      <c r="C346" s="196"/>
      <c r="D346" s="243"/>
      <c r="E346" s="244"/>
      <c r="F346" s="244"/>
      <c r="G346" s="245"/>
      <c r="H346" s="247"/>
      <c r="I346" s="247"/>
      <c r="J346" s="244"/>
      <c r="K346" s="244"/>
      <c r="L346" s="196"/>
      <c r="M346" s="196"/>
      <c r="N346" s="196"/>
      <c r="O346" s="196"/>
      <c r="P346" s="196"/>
      <c r="Q346" s="196"/>
      <c r="R346" s="196"/>
      <c r="S346" s="196"/>
      <c r="T346" s="196"/>
      <c r="U346" s="196"/>
      <c r="V346" s="196"/>
      <c r="W346" s="196"/>
      <c r="X346" s="196"/>
      <c r="Y346" s="196"/>
      <c r="Z346" s="196"/>
    </row>
    <row r="347" customFormat="false" ht="14.25" hidden="false" customHeight="true" outlineLevel="0" collapsed="false">
      <c r="A347" s="242"/>
      <c r="B347" s="196"/>
      <c r="C347" s="196"/>
      <c r="D347" s="243"/>
      <c r="E347" s="244"/>
      <c r="F347" s="244"/>
      <c r="G347" s="245"/>
      <c r="H347" s="247"/>
      <c r="I347" s="247"/>
      <c r="J347" s="244"/>
      <c r="K347" s="244"/>
      <c r="L347" s="196"/>
      <c r="M347" s="196"/>
      <c r="N347" s="196"/>
      <c r="O347" s="196"/>
      <c r="P347" s="196"/>
      <c r="Q347" s="196"/>
      <c r="R347" s="196"/>
      <c r="S347" s="196"/>
      <c r="T347" s="196"/>
      <c r="U347" s="196"/>
      <c r="V347" s="196"/>
      <c r="W347" s="196"/>
      <c r="X347" s="196"/>
      <c r="Y347" s="196"/>
      <c r="Z347" s="196"/>
    </row>
    <row r="348" customFormat="false" ht="14.25" hidden="false" customHeight="true" outlineLevel="0" collapsed="false">
      <c r="A348" s="242"/>
      <c r="B348" s="196"/>
      <c r="C348" s="196"/>
      <c r="D348" s="243"/>
      <c r="E348" s="244"/>
      <c r="F348" s="244"/>
      <c r="G348" s="245"/>
      <c r="H348" s="247"/>
      <c r="I348" s="247"/>
      <c r="J348" s="244"/>
      <c r="K348" s="244"/>
      <c r="L348" s="196"/>
      <c r="M348" s="196"/>
      <c r="N348" s="196"/>
      <c r="O348" s="196"/>
      <c r="P348" s="196"/>
      <c r="Q348" s="196"/>
      <c r="R348" s="196"/>
      <c r="S348" s="196"/>
      <c r="T348" s="196"/>
      <c r="U348" s="196"/>
      <c r="V348" s="196"/>
      <c r="W348" s="196"/>
      <c r="X348" s="196"/>
      <c r="Y348" s="196"/>
      <c r="Z348" s="196"/>
    </row>
    <row r="349" customFormat="false" ht="14.25" hidden="false" customHeight="true" outlineLevel="0" collapsed="false">
      <c r="A349" s="242"/>
      <c r="B349" s="196"/>
      <c r="C349" s="196"/>
      <c r="D349" s="243"/>
      <c r="E349" s="244"/>
      <c r="F349" s="244"/>
      <c r="G349" s="245"/>
      <c r="H349" s="247"/>
      <c r="I349" s="247"/>
      <c r="J349" s="244"/>
      <c r="K349" s="244"/>
      <c r="L349" s="196"/>
      <c r="M349" s="196"/>
      <c r="N349" s="196"/>
      <c r="O349" s="196"/>
      <c r="P349" s="196"/>
      <c r="Q349" s="196"/>
      <c r="R349" s="196"/>
      <c r="S349" s="196"/>
      <c r="T349" s="196"/>
      <c r="U349" s="196"/>
      <c r="V349" s="196"/>
      <c r="W349" s="196"/>
      <c r="X349" s="196"/>
      <c r="Y349" s="196"/>
      <c r="Z349" s="196"/>
    </row>
    <row r="350" customFormat="false" ht="14.25" hidden="false" customHeight="true" outlineLevel="0" collapsed="false">
      <c r="A350" s="242"/>
      <c r="B350" s="196"/>
      <c r="C350" s="196"/>
      <c r="D350" s="243"/>
      <c r="E350" s="244"/>
      <c r="F350" s="244"/>
      <c r="G350" s="245"/>
      <c r="H350" s="247"/>
      <c r="I350" s="247"/>
      <c r="J350" s="244"/>
      <c r="K350" s="244"/>
      <c r="L350" s="196"/>
      <c r="M350" s="196"/>
      <c r="N350" s="196"/>
      <c r="O350" s="196"/>
      <c r="P350" s="196"/>
      <c r="Q350" s="196"/>
      <c r="R350" s="196"/>
      <c r="S350" s="196"/>
      <c r="T350" s="196"/>
      <c r="U350" s="196"/>
      <c r="V350" s="196"/>
      <c r="W350" s="196"/>
      <c r="X350" s="196"/>
      <c r="Y350" s="196"/>
      <c r="Z350" s="196"/>
    </row>
    <row r="351" customFormat="false" ht="14.25" hidden="false" customHeight="true" outlineLevel="0" collapsed="false">
      <c r="A351" s="242"/>
      <c r="B351" s="196"/>
      <c r="C351" s="196"/>
      <c r="D351" s="243"/>
      <c r="E351" s="244"/>
      <c r="F351" s="244"/>
      <c r="G351" s="245"/>
      <c r="H351" s="247"/>
      <c r="I351" s="247"/>
      <c r="J351" s="244"/>
      <c r="K351" s="244"/>
      <c r="L351" s="196"/>
      <c r="M351" s="196"/>
      <c r="N351" s="196"/>
      <c r="O351" s="196"/>
      <c r="P351" s="196"/>
      <c r="Q351" s="196"/>
      <c r="R351" s="196"/>
      <c r="S351" s="196"/>
      <c r="T351" s="196"/>
      <c r="U351" s="196"/>
      <c r="V351" s="196"/>
      <c r="W351" s="196"/>
      <c r="X351" s="196"/>
      <c r="Y351" s="196"/>
      <c r="Z351" s="196"/>
    </row>
    <row r="352" customFormat="false" ht="14.25" hidden="false" customHeight="true" outlineLevel="0" collapsed="false">
      <c r="A352" s="242"/>
      <c r="B352" s="196"/>
      <c r="C352" s="196"/>
      <c r="D352" s="243"/>
      <c r="E352" s="244"/>
      <c r="F352" s="244"/>
      <c r="G352" s="245"/>
      <c r="H352" s="247"/>
      <c r="I352" s="247"/>
      <c r="J352" s="244"/>
      <c r="K352" s="244"/>
      <c r="L352" s="196"/>
      <c r="M352" s="196"/>
      <c r="N352" s="196"/>
      <c r="O352" s="196"/>
      <c r="P352" s="196"/>
      <c r="Q352" s="196"/>
      <c r="R352" s="196"/>
      <c r="S352" s="196"/>
      <c r="T352" s="196"/>
      <c r="U352" s="196"/>
      <c r="V352" s="196"/>
      <c r="W352" s="196"/>
      <c r="X352" s="196"/>
      <c r="Y352" s="196"/>
      <c r="Z352" s="196"/>
    </row>
    <row r="353" customFormat="false" ht="14.25" hidden="false" customHeight="true" outlineLevel="0" collapsed="false">
      <c r="A353" s="242"/>
      <c r="B353" s="196"/>
      <c r="C353" s="196"/>
      <c r="D353" s="243"/>
      <c r="E353" s="244"/>
      <c r="F353" s="244"/>
      <c r="G353" s="245"/>
      <c r="H353" s="247"/>
      <c r="I353" s="247"/>
      <c r="J353" s="244"/>
      <c r="K353" s="244"/>
      <c r="L353" s="196"/>
      <c r="M353" s="196"/>
      <c r="N353" s="196"/>
      <c r="O353" s="196"/>
      <c r="P353" s="196"/>
      <c r="Q353" s="196"/>
      <c r="R353" s="196"/>
      <c r="S353" s="196"/>
      <c r="T353" s="196"/>
      <c r="U353" s="196"/>
      <c r="V353" s="196"/>
      <c r="W353" s="196"/>
      <c r="X353" s="196"/>
      <c r="Y353" s="196"/>
      <c r="Z353" s="196"/>
    </row>
    <row r="354" customFormat="false" ht="14.25" hidden="false" customHeight="true" outlineLevel="0" collapsed="false">
      <c r="A354" s="242"/>
      <c r="B354" s="196"/>
      <c r="C354" s="196"/>
      <c r="D354" s="243"/>
      <c r="E354" s="244"/>
      <c r="F354" s="244"/>
      <c r="G354" s="245"/>
      <c r="H354" s="247"/>
      <c r="I354" s="247"/>
      <c r="J354" s="244"/>
      <c r="K354" s="244"/>
      <c r="L354" s="196"/>
      <c r="M354" s="196"/>
      <c r="N354" s="196"/>
      <c r="O354" s="196"/>
      <c r="P354" s="196"/>
      <c r="Q354" s="196"/>
      <c r="R354" s="196"/>
      <c r="S354" s="196"/>
      <c r="T354" s="196"/>
      <c r="U354" s="196"/>
      <c r="V354" s="196"/>
      <c r="W354" s="196"/>
      <c r="X354" s="196"/>
      <c r="Y354" s="196"/>
      <c r="Z354" s="196"/>
    </row>
    <row r="355" customFormat="false" ht="14.25" hidden="false" customHeight="true" outlineLevel="0" collapsed="false">
      <c r="A355" s="242"/>
      <c r="B355" s="196"/>
      <c r="C355" s="196"/>
      <c r="D355" s="243"/>
      <c r="E355" s="244"/>
      <c r="F355" s="244"/>
      <c r="G355" s="245"/>
      <c r="H355" s="247"/>
      <c r="I355" s="247"/>
      <c r="J355" s="244"/>
      <c r="K355" s="244"/>
      <c r="L355" s="196"/>
      <c r="M355" s="196"/>
      <c r="N355" s="196"/>
      <c r="O355" s="196"/>
      <c r="P355" s="196"/>
      <c r="Q355" s="196"/>
      <c r="R355" s="196"/>
      <c r="S355" s="196"/>
      <c r="T355" s="196"/>
      <c r="U355" s="196"/>
      <c r="V355" s="196"/>
      <c r="W355" s="196"/>
      <c r="X355" s="196"/>
      <c r="Y355" s="196"/>
      <c r="Z355" s="196"/>
    </row>
    <row r="356" customFormat="false" ht="14.25" hidden="false" customHeight="true" outlineLevel="0" collapsed="false">
      <c r="A356" s="242"/>
      <c r="B356" s="196"/>
      <c r="C356" s="196"/>
      <c r="D356" s="243"/>
      <c r="E356" s="244"/>
      <c r="F356" s="244"/>
      <c r="G356" s="245"/>
      <c r="H356" s="247"/>
      <c r="I356" s="247"/>
      <c r="J356" s="244"/>
      <c r="K356" s="244"/>
      <c r="L356" s="196"/>
      <c r="M356" s="196"/>
      <c r="N356" s="196"/>
      <c r="O356" s="196"/>
      <c r="P356" s="196"/>
      <c r="Q356" s="196"/>
      <c r="R356" s="196"/>
      <c r="S356" s="196"/>
      <c r="T356" s="196"/>
      <c r="U356" s="196"/>
      <c r="V356" s="196"/>
      <c r="W356" s="196"/>
      <c r="X356" s="196"/>
      <c r="Y356" s="196"/>
      <c r="Z356" s="196"/>
    </row>
    <row r="357" customFormat="false" ht="14.25" hidden="false" customHeight="true" outlineLevel="0" collapsed="false">
      <c r="A357" s="242"/>
      <c r="B357" s="196"/>
      <c r="C357" s="196"/>
      <c r="D357" s="243"/>
      <c r="E357" s="244"/>
      <c r="F357" s="244"/>
      <c r="G357" s="245"/>
      <c r="H357" s="247"/>
      <c r="I357" s="247"/>
      <c r="J357" s="244"/>
      <c r="K357" s="244"/>
      <c r="L357" s="196"/>
      <c r="M357" s="196"/>
      <c r="N357" s="196"/>
      <c r="O357" s="196"/>
      <c r="P357" s="196"/>
      <c r="Q357" s="196"/>
      <c r="R357" s="196"/>
      <c r="S357" s="196"/>
      <c r="T357" s="196"/>
      <c r="U357" s="196"/>
      <c r="V357" s="196"/>
      <c r="W357" s="196"/>
      <c r="X357" s="196"/>
      <c r="Y357" s="196"/>
      <c r="Z357" s="196"/>
    </row>
    <row r="358" customFormat="false" ht="14.25" hidden="false" customHeight="true" outlineLevel="0" collapsed="false">
      <c r="A358" s="242"/>
      <c r="B358" s="196"/>
      <c r="C358" s="196"/>
      <c r="D358" s="243"/>
      <c r="E358" s="244"/>
      <c r="F358" s="244"/>
      <c r="G358" s="245"/>
      <c r="H358" s="247"/>
      <c r="I358" s="247"/>
      <c r="J358" s="244"/>
      <c r="K358" s="244"/>
      <c r="L358" s="196"/>
      <c r="M358" s="196"/>
      <c r="N358" s="196"/>
      <c r="O358" s="196"/>
      <c r="P358" s="196"/>
      <c r="Q358" s="196"/>
      <c r="R358" s="196"/>
      <c r="S358" s="196"/>
      <c r="T358" s="196"/>
      <c r="U358" s="196"/>
      <c r="V358" s="196"/>
      <c r="W358" s="196"/>
      <c r="X358" s="196"/>
      <c r="Y358" s="196"/>
      <c r="Z358" s="196"/>
    </row>
    <row r="359" customFormat="false" ht="14.25" hidden="false" customHeight="true" outlineLevel="0" collapsed="false">
      <c r="A359" s="242"/>
      <c r="B359" s="196"/>
      <c r="C359" s="196"/>
      <c r="D359" s="243"/>
      <c r="E359" s="244"/>
      <c r="F359" s="244"/>
      <c r="G359" s="245"/>
      <c r="H359" s="247"/>
      <c r="I359" s="247"/>
      <c r="J359" s="244"/>
      <c r="K359" s="244"/>
      <c r="L359" s="196"/>
      <c r="M359" s="196"/>
      <c r="N359" s="196"/>
      <c r="O359" s="196"/>
      <c r="P359" s="196"/>
      <c r="Q359" s="196"/>
      <c r="R359" s="196"/>
      <c r="S359" s="196"/>
      <c r="T359" s="196"/>
      <c r="U359" s="196"/>
      <c r="V359" s="196"/>
      <c r="W359" s="196"/>
      <c r="X359" s="196"/>
      <c r="Y359" s="196"/>
      <c r="Z359" s="196"/>
    </row>
    <row r="360" customFormat="false" ht="14.25" hidden="false" customHeight="true" outlineLevel="0" collapsed="false">
      <c r="A360" s="242"/>
      <c r="B360" s="196"/>
      <c r="C360" s="196"/>
      <c r="D360" s="243"/>
      <c r="E360" s="244"/>
      <c r="F360" s="244"/>
      <c r="G360" s="245"/>
      <c r="H360" s="247"/>
      <c r="I360" s="247"/>
      <c r="J360" s="244"/>
      <c r="K360" s="244"/>
      <c r="L360" s="196"/>
      <c r="M360" s="196"/>
      <c r="N360" s="196"/>
      <c r="O360" s="196"/>
      <c r="P360" s="196"/>
      <c r="Q360" s="196"/>
      <c r="R360" s="196"/>
      <c r="S360" s="196"/>
      <c r="T360" s="196"/>
      <c r="U360" s="196"/>
      <c r="V360" s="196"/>
      <c r="W360" s="196"/>
      <c r="X360" s="196"/>
      <c r="Y360" s="196"/>
      <c r="Z360" s="196"/>
    </row>
    <row r="361" customFormat="false" ht="14.25" hidden="false" customHeight="true" outlineLevel="0" collapsed="false">
      <c r="A361" s="242"/>
      <c r="B361" s="196"/>
      <c r="C361" s="196"/>
      <c r="D361" s="243"/>
      <c r="E361" s="244"/>
      <c r="F361" s="244"/>
      <c r="G361" s="245"/>
      <c r="H361" s="247"/>
      <c r="I361" s="247"/>
      <c r="J361" s="244"/>
      <c r="K361" s="244"/>
      <c r="L361" s="196"/>
      <c r="M361" s="196"/>
      <c r="N361" s="196"/>
      <c r="O361" s="196"/>
      <c r="P361" s="196"/>
      <c r="Q361" s="196"/>
      <c r="R361" s="196"/>
      <c r="S361" s="196"/>
      <c r="T361" s="196"/>
      <c r="U361" s="196"/>
      <c r="V361" s="196"/>
      <c r="W361" s="196"/>
      <c r="X361" s="196"/>
      <c r="Y361" s="196"/>
      <c r="Z361" s="196"/>
    </row>
    <row r="362" customFormat="false" ht="14.25" hidden="false" customHeight="true" outlineLevel="0" collapsed="false">
      <c r="A362" s="242"/>
      <c r="B362" s="196"/>
      <c r="C362" s="196"/>
      <c r="D362" s="243"/>
      <c r="E362" s="244"/>
      <c r="F362" s="244"/>
      <c r="G362" s="245"/>
      <c r="H362" s="247"/>
      <c r="I362" s="247"/>
      <c r="J362" s="244"/>
      <c r="K362" s="244"/>
      <c r="L362" s="196"/>
      <c r="M362" s="196"/>
      <c r="N362" s="196"/>
      <c r="O362" s="196"/>
      <c r="P362" s="196"/>
      <c r="Q362" s="196"/>
      <c r="R362" s="196"/>
      <c r="S362" s="196"/>
      <c r="T362" s="196"/>
      <c r="U362" s="196"/>
      <c r="V362" s="196"/>
      <c r="W362" s="196"/>
      <c r="X362" s="196"/>
      <c r="Y362" s="196"/>
      <c r="Z362" s="196"/>
    </row>
    <row r="363" customFormat="false" ht="14.25" hidden="false" customHeight="true" outlineLevel="0" collapsed="false">
      <c r="A363" s="242"/>
      <c r="B363" s="196"/>
      <c r="C363" s="196"/>
      <c r="D363" s="243"/>
      <c r="E363" s="244"/>
      <c r="F363" s="244"/>
      <c r="G363" s="245"/>
      <c r="H363" s="247"/>
      <c r="I363" s="247"/>
      <c r="J363" s="244"/>
      <c r="K363" s="244"/>
      <c r="L363" s="196"/>
      <c r="M363" s="196"/>
      <c r="N363" s="196"/>
      <c r="O363" s="196"/>
      <c r="P363" s="196"/>
      <c r="Q363" s="196"/>
      <c r="R363" s="196"/>
      <c r="S363" s="196"/>
      <c r="T363" s="196"/>
      <c r="U363" s="196"/>
      <c r="V363" s="196"/>
      <c r="W363" s="196"/>
      <c r="X363" s="196"/>
      <c r="Y363" s="196"/>
      <c r="Z363" s="196"/>
    </row>
    <row r="364" customFormat="false" ht="14.25" hidden="false" customHeight="true" outlineLevel="0" collapsed="false">
      <c r="A364" s="242"/>
      <c r="B364" s="196"/>
      <c r="C364" s="196"/>
      <c r="D364" s="243"/>
      <c r="E364" s="244"/>
      <c r="F364" s="244"/>
      <c r="G364" s="245"/>
      <c r="H364" s="247"/>
      <c r="I364" s="247"/>
      <c r="J364" s="244"/>
      <c r="K364" s="244"/>
      <c r="L364" s="196"/>
      <c r="M364" s="196"/>
      <c r="N364" s="196"/>
      <c r="O364" s="196"/>
      <c r="P364" s="196"/>
      <c r="Q364" s="196"/>
      <c r="R364" s="196"/>
      <c r="S364" s="196"/>
      <c r="T364" s="196"/>
      <c r="U364" s="196"/>
      <c r="V364" s="196"/>
      <c r="W364" s="196"/>
      <c r="X364" s="196"/>
      <c r="Y364" s="196"/>
      <c r="Z364" s="196"/>
    </row>
    <row r="365" customFormat="false" ht="14.25" hidden="false" customHeight="true" outlineLevel="0" collapsed="false">
      <c r="A365" s="242"/>
      <c r="B365" s="196"/>
      <c r="C365" s="196"/>
      <c r="D365" s="243"/>
      <c r="E365" s="244"/>
      <c r="F365" s="244"/>
      <c r="G365" s="245"/>
      <c r="H365" s="247"/>
      <c r="I365" s="247"/>
      <c r="J365" s="244"/>
      <c r="K365" s="244"/>
      <c r="L365" s="196"/>
      <c r="M365" s="196"/>
      <c r="N365" s="196"/>
      <c r="O365" s="196"/>
      <c r="P365" s="196"/>
      <c r="Q365" s="196"/>
      <c r="R365" s="196"/>
      <c r="S365" s="196"/>
      <c r="T365" s="196"/>
      <c r="U365" s="196"/>
      <c r="V365" s="196"/>
      <c r="W365" s="196"/>
      <c r="X365" s="196"/>
      <c r="Y365" s="196"/>
      <c r="Z365" s="196"/>
    </row>
    <row r="366" customFormat="false" ht="14.25" hidden="false" customHeight="true" outlineLevel="0" collapsed="false">
      <c r="A366" s="242"/>
      <c r="B366" s="196"/>
      <c r="C366" s="196"/>
      <c r="D366" s="243"/>
      <c r="E366" s="244"/>
      <c r="F366" s="244"/>
      <c r="G366" s="245"/>
      <c r="H366" s="247"/>
      <c r="I366" s="247"/>
      <c r="J366" s="244"/>
      <c r="K366" s="244"/>
      <c r="L366" s="196"/>
      <c r="M366" s="196"/>
      <c r="N366" s="196"/>
      <c r="O366" s="196"/>
      <c r="P366" s="196"/>
      <c r="Q366" s="196"/>
      <c r="R366" s="196"/>
      <c r="S366" s="196"/>
      <c r="T366" s="196"/>
      <c r="U366" s="196"/>
      <c r="V366" s="196"/>
      <c r="W366" s="196"/>
      <c r="X366" s="196"/>
      <c r="Y366" s="196"/>
      <c r="Z366" s="196"/>
    </row>
    <row r="367" customFormat="false" ht="14.25" hidden="false" customHeight="true" outlineLevel="0" collapsed="false">
      <c r="A367" s="242"/>
      <c r="B367" s="196"/>
      <c r="C367" s="196"/>
      <c r="D367" s="243"/>
      <c r="E367" s="244"/>
      <c r="F367" s="244"/>
      <c r="G367" s="245"/>
      <c r="H367" s="247"/>
      <c r="I367" s="247"/>
      <c r="J367" s="244"/>
      <c r="K367" s="244"/>
      <c r="L367" s="196"/>
      <c r="M367" s="196"/>
      <c r="N367" s="196"/>
      <c r="O367" s="196"/>
      <c r="P367" s="196"/>
      <c r="Q367" s="196"/>
      <c r="R367" s="196"/>
      <c r="S367" s="196"/>
      <c r="T367" s="196"/>
      <c r="U367" s="196"/>
      <c r="V367" s="196"/>
      <c r="W367" s="196"/>
      <c r="X367" s="196"/>
      <c r="Y367" s="196"/>
      <c r="Z367" s="196"/>
    </row>
    <row r="368" customFormat="false" ht="14.25" hidden="false" customHeight="true" outlineLevel="0" collapsed="false">
      <c r="A368" s="242"/>
      <c r="B368" s="196"/>
      <c r="C368" s="196"/>
      <c r="D368" s="243"/>
      <c r="E368" s="244"/>
      <c r="F368" s="244"/>
      <c r="G368" s="245"/>
      <c r="H368" s="247"/>
      <c r="I368" s="247"/>
      <c r="J368" s="244"/>
      <c r="K368" s="244"/>
      <c r="L368" s="196"/>
      <c r="M368" s="196"/>
      <c r="N368" s="196"/>
      <c r="O368" s="196"/>
      <c r="P368" s="196"/>
      <c r="Q368" s="196"/>
      <c r="R368" s="196"/>
      <c r="S368" s="196"/>
      <c r="T368" s="196"/>
      <c r="U368" s="196"/>
      <c r="V368" s="196"/>
      <c r="W368" s="196"/>
      <c r="X368" s="196"/>
      <c r="Y368" s="196"/>
      <c r="Z368" s="196"/>
    </row>
    <row r="369" customFormat="false" ht="14.25" hidden="false" customHeight="true" outlineLevel="0" collapsed="false">
      <c r="A369" s="242"/>
      <c r="B369" s="196"/>
      <c r="C369" s="196"/>
      <c r="D369" s="243"/>
      <c r="E369" s="244"/>
      <c r="F369" s="244"/>
      <c r="G369" s="245"/>
      <c r="H369" s="247"/>
      <c r="I369" s="247"/>
      <c r="J369" s="244"/>
      <c r="K369" s="244"/>
      <c r="L369" s="196"/>
      <c r="M369" s="196"/>
      <c r="N369" s="196"/>
      <c r="O369" s="196"/>
      <c r="P369" s="196"/>
      <c r="Q369" s="196"/>
      <c r="R369" s="196"/>
      <c r="S369" s="196"/>
      <c r="T369" s="196"/>
      <c r="U369" s="196"/>
      <c r="V369" s="196"/>
      <c r="W369" s="196"/>
      <c r="X369" s="196"/>
      <c r="Y369" s="196"/>
      <c r="Z369" s="196"/>
    </row>
    <row r="370" customFormat="false" ht="14.25" hidden="false" customHeight="true" outlineLevel="0" collapsed="false">
      <c r="A370" s="242"/>
      <c r="B370" s="196"/>
      <c r="C370" s="196"/>
      <c r="D370" s="243"/>
      <c r="E370" s="244"/>
      <c r="F370" s="244"/>
      <c r="G370" s="245"/>
      <c r="H370" s="247"/>
      <c r="I370" s="247"/>
      <c r="J370" s="244"/>
      <c r="K370" s="244"/>
      <c r="L370" s="196"/>
      <c r="M370" s="196"/>
      <c r="N370" s="196"/>
      <c r="O370" s="196"/>
      <c r="P370" s="196"/>
      <c r="Q370" s="196"/>
      <c r="R370" s="196"/>
      <c r="S370" s="196"/>
      <c r="T370" s="196"/>
      <c r="U370" s="196"/>
      <c r="V370" s="196"/>
      <c r="W370" s="196"/>
      <c r="X370" s="196"/>
      <c r="Y370" s="196"/>
      <c r="Z370" s="196"/>
    </row>
    <row r="371" customFormat="false" ht="14.25" hidden="false" customHeight="true" outlineLevel="0" collapsed="false">
      <c r="A371" s="242"/>
      <c r="B371" s="196"/>
      <c r="C371" s="196"/>
      <c r="D371" s="243"/>
      <c r="E371" s="244"/>
      <c r="F371" s="244"/>
      <c r="G371" s="245"/>
      <c r="H371" s="247"/>
      <c r="I371" s="247"/>
      <c r="J371" s="244"/>
      <c r="K371" s="244"/>
      <c r="L371" s="196"/>
      <c r="M371" s="196"/>
      <c r="N371" s="196"/>
      <c r="O371" s="196"/>
      <c r="P371" s="196"/>
      <c r="Q371" s="196"/>
      <c r="R371" s="196"/>
      <c r="S371" s="196"/>
      <c r="T371" s="196"/>
      <c r="U371" s="196"/>
      <c r="V371" s="196"/>
      <c r="W371" s="196"/>
      <c r="X371" s="196"/>
      <c r="Y371" s="196"/>
      <c r="Z371" s="196"/>
    </row>
    <row r="372" customFormat="false" ht="14.25" hidden="false" customHeight="true" outlineLevel="0" collapsed="false">
      <c r="A372" s="242"/>
      <c r="B372" s="196"/>
      <c r="C372" s="196"/>
      <c r="D372" s="243"/>
      <c r="E372" s="244"/>
      <c r="F372" s="244"/>
      <c r="G372" s="245"/>
      <c r="H372" s="247"/>
      <c r="I372" s="247"/>
      <c r="J372" s="244"/>
      <c r="K372" s="244"/>
      <c r="L372" s="196"/>
      <c r="M372" s="196"/>
      <c r="N372" s="196"/>
      <c r="O372" s="196"/>
      <c r="P372" s="196"/>
      <c r="Q372" s="196"/>
      <c r="R372" s="196"/>
      <c r="S372" s="196"/>
      <c r="T372" s="196"/>
      <c r="U372" s="196"/>
      <c r="V372" s="196"/>
      <c r="W372" s="196"/>
      <c r="X372" s="196"/>
      <c r="Y372" s="196"/>
      <c r="Z372" s="196"/>
    </row>
    <row r="373" customFormat="false" ht="14.25" hidden="false" customHeight="true" outlineLevel="0" collapsed="false">
      <c r="A373" s="242"/>
      <c r="B373" s="196"/>
      <c r="C373" s="196"/>
      <c r="D373" s="243"/>
      <c r="E373" s="244"/>
      <c r="F373" s="244"/>
      <c r="G373" s="245"/>
      <c r="H373" s="247"/>
      <c r="I373" s="247"/>
      <c r="J373" s="244"/>
      <c r="K373" s="244"/>
      <c r="L373" s="196"/>
      <c r="M373" s="196"/>
      <c r="N373" s="196"/>
      <c r="O373" s="196"/>
      <c r="P373" s="196"/>
      <c r="Q373" s="196"/>
      <c r="R373" s="196"/>
      <c r="S373" s="196"/>
      <c r="T373" s="196"/>
      <c r="U373" s="196"/>
      <c r="V373" s="196"/>
      <c r="W373" s="196"/>
      <c r="X373" s="196"/>
      <c r="Y373" s="196"/>
      <c r="Z373" s="196"/>
    </row>
    <row r="374" customFormat="false" ht="14.25" hidden="false" customHeight="true" outlineLevel="0" collapsed="false">
      <c r="A374" s="242"/>
      <c r="B374" s="196"/>
      <c r="C374" s="196"/>
      <c r="D374" s="243"/>
      <c r="E374" s="244"/>
      <c r="F374" s="244"/>
      <c r="G374" s="245"/>
      <c r="H374" s="247"/>
      <c r="I374" s="247"/>
      <c r="J374" s="244"/>
      <c r="K374" s="244"/>
      <c r="L374" s="196"/>
      <c r="M374" s="196"/>
      <c r="N374" s="196"/>
      <c r="O374" s="196"/>
      <c r="P374" s="196"/>
      <c r="Q374" s="196"/>
      <c r="R374" s="196"/>
      <c r="S374" s="196"/>
      <c r="T374" s="196"/>
      <c r="U374" s="196"/>
      <c r="V374" s="196"/>
      <c r="W374" s="196"/>
      <c r="X374" s="196"/>
      <c r="Y374" s="196"/>
      <c r="Z374" s="196"/>
    </row>
    <row r="375" customFormat="false" ht="14.25" hidden="false" customHeight="true" outlineLevel="0" collapsed="false">
      <c r="A375" s="242"/>
      <c r="B375" s="196"/>
      <c r="C375" s="196"/>
      <c r="D375" s="243"/>
      <c r="E375" s="244"/>
      <c r="F375" s="244"/>
      <c r="G375" s="245"/>
      <c r="H375" s="247"/>
      <c r="I375" s="247"/>
      <c r="J375" s="244"/>
      <c r="K375" s="244"/>
      <c r="L375" s="196"/>
      <c r="M375" s="196"/>
      <c r="N375" s="196"/>
      <c r="O375" s="196"/>
      <c r="P375" s="196"/>
      <c r="Q375" s="196"/>
      <c r="R375" s="196"/>
      <c r="S375" s="196"/>
      <c r="T375" s="196"/>
      <c r="U375" s="196"/>
      <c r="V375" s="196"/>
      <c r="W375" s="196"/>
      <c r="X375" s="196"/>
      <c r="Y375" s="196"/>
      <c r="Z375" s="196"/>
    </row>
    <row r="376" customFormat="false" ht="14.25" hidden="false" customHeight="true" outlineLevel="0" collapsed="false">
      <c r="A376" s="242"/>
      <c r="B376" s="196"/>
      <c r="C376" s="196"/>
      <c r="D376" s="243"/>
      <c r="E376" s="244"/>
      <c r="F376" s="244"/>
      <c r="G376" s="245"/>
      <c r="H376" s="247"/>
      <c r="I376" s="247"/>
      <c r="J376" s="244"/>
      <c r="K376" s="244"/>
      <c r="L376" s="196"/>
      <c r="M376" s="196"/>
      <c r="N376" s="196"/>
      <c r="O376" s="196"/>
      <c r="P376" s="196"/>
      <c r="Q376" s="196"/>
      <c r="R376" s="196"/>
      <c r="S376" s="196"/>
      <c r="T376" s="196"/>
      <c r="U376" s="196"/>
      <c r="V376" s="196"/>
      <c r="W376" s="196"/>
      <c r="X376" s="196"/>
      <c r="Y376" s="196"/>
      <c r="Z376" s="196"/>
    </row>
    <row r="377" customFormat="false" ht="14.25" hidden="false" customHeight="true" outlineLevel="0" collapsed="false">
      <c r="A377" s="242"/>
      <c r="B377" s="196"/>
      <c r="C377" s="196"/>
      <c r="D377" s="243"/>
      <c r="E377" s="244"/>
      <c r="F377" s="244"/>
      <c r="G377" s="245"/>
      <c r="H377" s="247"/>
      <c r="I377" s="247"/>
      <c r="J377" s="244"/>
      <c r="K377" s="244"/>
      <c r="L377" s="196"/>
      <c r="M377" s="196"/>
      <c r="N377" s="196"/>
      <c r="O377" s="196"/>
      <c r="P377" s="196"/>
      <c r="Q377" s="196"/>
      <c r="R377" s="196"/>
      <c r="S377" s="196"/>
      <c r="T377" s="196"/>
      <c r="U377" s="196"/>
      <c r="V377" s="196"/>
      <c r="W377" s="196"/>
      <c r="X377" s="196"/>
      <c r="Y377" s="196"/>
      <c r="Z377" s="196"/>
    </row>
    <row r="378" customFormat="false" ht="14.25" hidden="false" customHeight="true" outlineLevel="0" collapsed="false">
      <c r="A378" s="242"/>
      <c r="B378" s="196"/>
      <c r="C378" s="196"/>
      <c r="D378" s="243"/>
      <c r="E378" s="244"/>
      <c r="F378" s="244"/>
      <c r="G378" s="245"/>
      <c r="H378" s="247"/>
      <c r="I378" s="247"/>
      <c r="J378" s="244"/>
      <c r="K378" s="244"/>
      <c r="L378" s="196"/>
      <c r="M378" s="196"/>
      <c r="N378" s="196"/>
      <c r="O378" s="196"/>
      <c r="P378" s="196"/>
      <c r="Q378" s="196"/>
      <c r="R378" s="196"/>
      <c r="S378" s="196"/>
      <c r="T378" s="196"/>
      <c r="U378" s="196"/>
      <c r="V378" s="196"/>
      <c r="W378" s="196"/>
      <c r="X378" s="196"/>
      <c r="Y378" s="196"/>
      <c r="Z378" s="196"/>
    </row>
    <row r="379" customFormat="false" ht="14.25" hidden="false" customHeight="true" outlineLevel="0" collapsed="false">
      <c r="A379" s="242"/>
      <c r="B379" s="196"/>
      <c r="C379" s="196"/>
      <c r="D379" s="243"/>
      <c r="E379" s="244"/>
      <c r="F379" s="244"/>
      <c r="G379" s="245"/>
      <c r="H379" s="247"/>
      <c r="I379" s="247"/>
      <c r="J379" s="244"/>
      <c r="K379" s="244"/>
      <c r="L379" s="196"/>
      <c r="M379" s="196"/>
      <c r="N379" s="196"/>
      <c r="O379" s="196"/>
      <c r="P379" s="196"/>
      <c r="Q379" s="196"/>
      <c r="R379" s="196"/>
      <c r="S379" s="196"/>
      <c r="T379" s="196"/>
      <c r="U379" s="196"/>
      <c r="V379" s="196"/>
      <c r="W379" s="196"/>
      <c r="X379" s="196"/>
      <c r="Y379" s="196"/>
      <c r="Z379" s="196"/>
    </row>
    <row r="380" customFormat="false" ht="14.25" hidden="false" customHeight="true" outlineLevel="0" collapsed="false">
      <c r="A380" s="242"/>
      <c r="B380" s="196"/>
      <c r="C380" s="196"/>
      <c r="D380" s="243"/>
      <c r="E380" s="244"/>
      <c r="F380" s="244"/>
      <c r="G380" s="245"/>
      <c r="H380" s="247"/>
      <c r="I380" s="247"/>
      <c r="J380" s="244"/>
      <c r="K380" s="244"/>
      <c r="L380" s="196"/>
      <c r="M380" s="196"/>
      <c r="N380" s="196"/>
      <c r="O380" s="196"/>
      <c r="P380" s="196"/>
      <c r="Q380" s="196"/>
      <c r="R380" s="196"/>
      <c r="S380" s="196"/>
      <c r="T380" s="196"/>
      <c r="U380" s="196"/>
      <c r="V380" s="196"/>
      <c r="W380" s="196"/>
      <c r="X380" s="196"/>
      <c r="Y380" s="196"/>
      <c r="Z380" s="196"/>
    </row>
    <row r="381" customFormat="false" ht="14.25" hidden="false" customHeight="true" outlineLevel="0" collapsed="false">
      <c r="A381" s="242"/>
      <c r="B381" s="196"/>
      <c r="C381" s="196"/>
      <c r="D381" s="243"/>
      <c r="E381" s="244"/>
      <c r="F381" s="244"/>
      <c r="G381" s="245"/>
      <c r="H381" s="247"/>
      <c r="I381" s="247"/>
      <c r="J381" s="244"/>
      <c r="K381" s="244"/>
      <c r="L381" s="196"/>
      <c r="M381" s="196"/>
      <c r="N381" s="196"/>
      <c r="O381" s="196"/>
      <c r="P381" s="196"/>
      <c r="Q381" s="196"/>
      <c r="R381" s="196"/>
      <c r="S381" s="196"/>
      <c r="T381" s="196"/>
      <c r="U381" s="196"/>
      <c r="V381" s="196"/>
      <c r="W381" s="196"/>
      <c r="X381" s="196"/>
      <c r="Y381" s="196"/>
      <c r="Z381" s="196"/>
    </row>
    <row r="382" customFormat="false" ht="14.25" hidden="false" customHeight="true" outlineLevel="0" collapsed="false">
      <c r="A382" s="242"/>
      <c r="B382" s="196"/>
      <c r="C382" s="196"/>
      <c r="D382" s="243"/>
      <c r="E382" s="244"/>
      <c r="F382" s="244"/>
      <c r="G382" s="245"/>
      <c r="H382" s="247"/>
      <c r="I382" s="247"/>
      <c r="J382" s="244"/>
      <c r="K382" s="244"/>
      <c r="L382" s="196"/>
      <c r="M382" s="196"/>
      <c r="N382" s="196"/>
      <c r="O382" s="196"/>
      <c r="P382" s="196"/>
      <c r="Q382" s="196"/>
      <c r="R382" s="196"/>
      <c r="S382" s="196"/>
      <c r="T382" s="196"/>
      <c r="U382" s="196"/>
      <c r="V382" s="196"/>
      <c r="W382" s="196"/>
      <c r="X382" s="196"/>
      <c r="Y382" s="196"/>
      <c r="Z382" s="196"/>
    </row>
    <row r="383" customFormat="false" ht="14.25" hidden="false" customHeight="true" outlineLevel="0" collapsed="false">
      <c r="A383" s="242"/>
      <c r="B383" s="196"/>
      <c r="C383" s="196"/>
      <c r="D383" s="243"/>
      <c r="E383" s="244"/>
      <c r="F383" s="244"/>
      <c r="G383" s="245"/>
      <c r="H383" s="247"/>
      <c r="I383" s="247"/>
      <c r="J383" s="244"/>
      <c r="K383" s="244"/>
      <c r="L383" s="196"/>
      <c r="M383" s="196"/>
      <c r="N383" s="196"/>
      <c r="O383" s="196"/>
      <c r="P383" s="196"/>
      <c r="Q383" s="196"/>
      <c r="R383" s="196"/>
      <c r="S383" s="196"/>
      <c r="T383" s="196"/>
      <c r="U383" s="196"/>
      <c r="V383" s="196"/>
      <c r="W383" s="196"/>
      <c r="X383" s="196"/>
      <c r="Y383" s="196"/>
      <c r="Z383" s="196"/>
    </row>
    <row r="384" customFormat="false" ht="14.25" hidden="false" customHeight="true" outlineLevel="0" collapsed="false">
      <c r="A384" s="242"/>
      <c r="B384" s="196"/>
      <c r="C384" s="196"/>
      <c r="D384" s="243"/>
      <c r="E384" s="244"/>
      <c r="F384" s="244"/>
      <c r="G384" s="245"/>
      <c r="H384" s="247"/>
      <c r="I384" s="247"/>
      <c r="J384" s="244"/>
      <c r="K384" s="244"/>
      <c r="L384" s="196"/>
      <c r="M384" s="196"/>
      <c r="N384" s="196"/>
      <c r="O384" s="196"/>
      <c r="P384" s="196"/>
      <c r="Q384" s="196"/>
      <c r="R384" s="196"/>
      <c r="S384" s="196"/>
      <c r="T384" s="196"/>
      <c r="U384" s="196"/>
      <c r="V384" s="196"/>
      <c r="W384" s="196"/>
      <c r="X384" s="196"/>
      <c r="Y384" s="196"/>
      <c r="Z384" s="196"/>
    </row>
    <row r="385" customFormat="false" ht="14.25" hidden="false" customHeight="true" outlineLevel="0" collapsed="false">
      <c r="A385" s="242"/>
      <c r="B385" s="196"/>
      <c r="C385" s="196"/>
      <c r="D385" s="243"/>
      <c r="E385" s="244"/>
      <c r="F385" s="244"/>
      <c r="G385" s="245"/>
      <c r="H385" s="247"/>
      <c r="I385" s="247"/>
      <c r="J385" s="244"/>
      <c r="K385" s="244"/>
      <c r="L385" s="196"/>
      <c r="M385" s="196"/>
      <c r="N385" s="196"/>
      <c r="O385" s="196"/>
      <c r="P385" s="196"/>
      <c r="Q385" s="196"/>
      <c r="R385" s="196"/>
      <c r="S385" s="196"/>
      <c r="T385" s="196"/>
      <c r="U385" s="196"/>
      <c r="V385" s="196"/>
      <c r="W385" s="196"/>
      <c r="X385" s="196"/>
      <c r="Y385" s="196"/>
      <c r="Z385" s="196"/>
    </row>
    <row r="386" customFormat="false" ht="14.25" hidden="false" customHeight="true" outlineLevel="0" collapsed="false">
      <c r="A386" s="242"/>
      <c r="B386" s="196"/>
      <c r="C386" s="196"/>
      <c r="D386" s="243"/>
      <c r="E386" s="244"/>
      <c r="F386" s="244"/>
      <c r="G386" s="245"/>
      <c r="H386" s="247"/>
      <c r="I386" s="247"/>
      <c r="J386" s="244"/>
      <c r="K386" s="244"/>
      <c r="L386" s="196"/>
      <c r="M386" s="196"/>
      <c r="N386" s="196"/>
      <c r="O386" s="196"/>
      <c r="P386" s="196"/>
      <c r="Q386" s="196"/>
      <c r="R386" s="196"/>
      <c r="S386" s="196"/>
      <c r="T386" s="196"/>
      <c r="U386" s="196"/>
      <c r="V386" s="196"/>
      <c r="W386" s="196"/>
      <c r="X386" s="196"/>
      <c r="Y386" s="196"/>
      <c r="Z386" s="196"/>
    </row>
    <row r="387" customFormat="false" ht="14.25" hidden="false" customHeight="true" outlineLevel="0" collapsed="false">
      <c r="A387" s="242"/>
      <c r="B387" s="196"/>
      <c r="C387" s="196"/>
      <c r="D387" s="243"/>
      <c r="E387" s="244"/>
      <c r="F387" s="244"/>
      <c r="G387" s="245"/>
      <c r="H387" s="247"/>
      <c r="I387" s="247"/>
      <c r="J387" s="244"/>
      <c r="K387" s="244"/>
      <c r="L387" s="196"/>
      <c r="M387" s="196"/>
      <c r="N387" s="196"/>
      <c r="O387" s="196"/>
      <c r="P387" s="196"/>
      <c r="Q387" s="196"/>
      <c r="R387" s="196"/>
      <c r="S387" s="196"/>
      <c r="T387" s="196"/>
      <c r="U387" s="196"/>
      <c r="V387" s="196"/>
      <c r="W387" s="196"/>
      <c r="X387" s="196"/>
      <c r="Y387" s="196"/>
      <c r="Z387" s="196"/>
    </row>
    <row r="388" customFormat="false" ht="14.25" hidden="false" customHeight="true" outlineLevel="0" collapsed="false">
      <c r="A388" s="242"/>
      <c r="B388" s="196"/>
      <c r="C388" s="196"/>
      <c r="D388" s="243"/>
      <c r="E388" s="244"/>
      <c r="F388" s="244"/>
      <c r="G388" s="245"/>
      <c r="H388" s="247"/>
      <c r="I388" s="247"/>
      <c r="J388" s="244"/>
      <c r="K388" s="244"/>
      <c r="L388" s="196"/>
      <c r="M388" s="196"/>
      <c r="N388" s="196"/>
      <c r="O388" s="196"/>
      <c r="P388" s="196"/>
      <c r="Q388" s="196"/>
      <c r="R388" s="196"/>
      <c r="S388" s="196"/>
      <c r="T388" s="196"/>
      <c r="U388" s="196"/>
      <c r="V388" s="196"/>
      <c r="W388" s="196"/>
      <c r="X388" s="196"/>
      <c r="Y388" s="196"/>
      <c r="Z388" s="196"/>
    </row>
    <row r="389" customFormat="false" ht="14.25" hidden="false" customHeight="true" outlineLevel="0" collapsed="false">
      <c r="A389" s="242"/>
      <c r="B389" s="196"/>
      <c r="C389" s="196"/>
      <c r="D389" s="243"/>
      <c r="E389" s="244"/>
      <c r="F389" s="244"/>
      <c r="G389" s="245"/>
      <c r="H389" s="247"/>
      <c r="I389" s="247"/>
      <c r="J389" s="244"/>
      <c r="K389" s="244"/>
      <c r="L389" s="196"/>
      <c r="M389" s="196"/>
      <c r="N389" s="196"/>
      <c r="O389" s="196"/>
      <c r="P389" s="196"/>
      <c r="Q389" s="196"/>
      <c r="R389" s="196"/>
      <c r="S389" s="196"/>
      <c r="T389" s="196"/>
      <c r="U389" s="196"/>
      <c r="V389" s="196"/>
      <c r="W389" s="196"/>
      <c r="X389" s="196"/>
      <c r="Y389" s="196"/>
      <c r="Z389" s="196"/>
    </row>
    <row r="390" customFormat="false" ht="14.25" hidden="false" customHeight="true" outlineLevel="0" collapsed="false">
      <c r="A390" s="242"/>
      <c r="B390" s="196"/>
      <c r="C390" s="196"/>
      <c r="D390" s="243"/>
      <c r="E390" s="244"/>
      <c r="F390" s="244"/>
      <c r="G390" s="245"/>
      <c r="H390" s="247"/>
      <c r="I390" s="247"/>
      <c r="J390" s="244"/>
      <c r="K390" s="244"/>
      <c r="L390" s="196"/>
      <c r="M390" s="196"/>
      <c r="N390" s="196"/>
      <c r="O390" s="196"/>
      <c r="P390" s="196"/>
      <c r="Q390" s="196"/>
      <c r="R390" s="196"/>
      <c r="S390" s="196"/>
      <c r="T390" s="196"/>
      <c r="U390" s="196"/>
      <c r="V390" s="196"/>
      <c r="W390" s="196"/>
      <c r="X390" s="196"/>
      <c r="Y390" s="196"/>
      <c r="Z390" s="196"/>
    </row>
    <row r="391" customFormat="false" ht="14.25" hidden="false" customHeight="true" outlineLevel="0" collapsed="false">
      <c r="A391" s="242"/>
      <c r="B391" s="196"/>
      <c r="C391" s="196"/>
      <c r="D391" s="243"/>
      <c r="E391" s="244"/>
      <c r="F391" s="244"/>
      <c r="G391" s="245"/>
      <c r="H391" s="247"/>
      <c r="I391" s="247"/>
      <c r="J391" s="244"/>
      <c r="K391" s="244"/>
      <c r="L391" s="196"/>
      <c r="M391" s="196"/>
      <c r="N391" s="196"/>
      <c r="O391" s="196"/>
      <c r="P391" s="196"/>
      <c r="Q391" s="196"/>
      <c r="R391" s="196"/>
      <c r="S391" s="196"/>
      <c r="T391" s="196"/>
      <c r="U391" s="196"/>
      <c r="V391" s="196"/>
      <c r="W391" s="196"/>
      <c r="X391" s="196"/>
      <c r="Y391" s="196"/>
      <c r="Z391" s="196"/>
    </row>
    <row r="392" customFormat="false" ht="14.25" hidden="false" customHeight="true" outlineLevel="0" collapsed="false">
      <c r="A392" s="242"/>
      <c r="B392" s="196"/>
      <c r="C392" s="196"/>
      <c r="D392" s="243"/>
      <c r="E392" s="244"/>
      <c r="F392" s="244"/>
      <c r="G392" s="245"/>
      <c r="H392" s="247"/>
      <c r="I392" s="247"/>
      <c r="J392" s="244"/>
      <c r="K392" s="244"/>
      <c r="L392" s="196"/>
      <c r="M392" s="196"/>
      <c r="N392" s="196"/>
      <c r="O392" s="196"/>
      <c r="P392" s="196"/>
      <c r="Q392" s="196"/>
      <c r="R392" s="196"/>
      <c r="S392" s="196"/>
      <c r="T392" s="196"/>
      <c r="U392" s="196"/>
      <c r="V392" s="196"/>
      <c r="W392" s="196"/>
      <c r="X392" s="196"/>
      <c r="Y392" s="196"/>
      <c r="Z392" s="196"/>
    </row>
    <row r="393" customFormat="false" ht="14.25" hidden="false" customHeight="true" outlineLevel="0" collapsed="false">
      <c r="A393" s="242"/>
      <c r="B393" s="196"/>
      <c r="C393" s="196"/>
      <c r="D393" s="243"/>
      <c r="E393" s="244"/>
      <c r="F393" s="244"/>
      <c r="G393" s="245"/>
      <c r="H393" s="247"/>
      <c r="I393" s="247"/>
      <c r="J393" s="244"/>
      <c r="K393" s="244"/>
      <c r="L393" s="196"/>
      <c r="M393" s="196"/>
      <c r="N393" s="196"/>
      <c r="O393" s="196"/>
      <c r="P393" s="196"/>
      <c r="Q393" s="196"/>
      <c r="R393" s="196"/>
      <c r="S393" s="196"/>
      <c r="T393" s="196"/>
      <c r="U393" s="196"/>
      <c r="V393" s="196"/>
      <c r="W393" s="196"/>
      <c r="X393" s="196"/>
      <c r="Y393" s="196"/>
      <c r="Z393" s="196"/>
    </row>
    <row r="394" customFormat="false" ht="14.25" hidden="false" customHeight="true" outlineLevel="0" collapsed="false">
      <c r="A394" s="242"/>
      <c r="B394" s="196"/>
      <c r="C394" s="196"/>
      <c r="D394" s="243"/>
      <c r="E394" s="244"/>
      <c r="F394" s="244"/>
      <c r="G394" s="245"/>
      <c r="H394" s="247"/>
      <c r="I394" s="247"/>
      <c r="J394" s="244"/>
      <c r="K394" s="244"/>
      <c r="L394" s="196"/>
      <c r="M394" s="196"/>
      <c r="N394" s="196"/>
      <c r="O394" s="196"/>
      <c r="P394" s="196"/>
      <c r="Q394" s="196"/>
      <c r="R394" s="196"/>
      <c r="S394" s="196"/>
      <c r="T394" s="196"/>
      <c r="U394" s="196"/>
      <c r="V394" s="196"/>
      <c r="W394" s="196"/>
      <c r="X394" s="196"/>
      <c r="Y394" s="196"/>
      <c r="Z394" s="196"/>
    </row>
    <row r="395" customFormat="false" ht="14.25" hidden="false" customHeight="true" outlineLevel="0" collapsed="false">
      <c r="A395" s="242"/>
      <c r="B395" s="196"/>
      <c r="C395" s="196"/>
      <c r="D395" s="243"/>
      <c r="E395" s="244"/>
      <c r="F395" s="244"/>
      <c r="G395" s="245"/>
      <c r="H395" s="247"/>
      <c r="I395" s="247"/>
      <c r="J395" s="244"/>
      <c r="K395" s="244"/>
      <c r="L395" s="196"/>
      <c r="M395" s="196"/>
      <c r="N395" s="196"/>
      <c r="O395" s="196"/>
      <c r="P395" s="196"/>
      <c r="Q395" s="196"/>
      <c r="R395" s="196"/>
      <c r="S395" s="196"/>
      <c r="T395" s="196"/>
      <c r="U395" s="196"/>
      <c r="V395" s="196"/>
      <c r="W395" s="196"/>
      <c r="X395" s="196"/>
      <c r="Y395" s="196"/>
      <c r="Z395" s="196"/>
    </row>
    <row r="396" customFormat="false" ht="14.25" hidden="false" customHeight="true" outlineLevel="0" collapsed="false">
      <c r="A396" s="242"/>
      <c r="B396" s="196"/>
      <c r="C396" s="196"/>
      <c r="D396" s="243"/>
      <c r="E396" s="244"/>
      <c r="F396" s="244"/>
      <c r="G396" s="245"/>
      <c r="H396" s="247"/>
      <c r="I396" s="247"/>
      <c r="J396" s="244"/>
      <c r="K396" s="244"/>
      <c r="L396" s="196"/>
      <c r="M396" s="196"/>
      <c r="N396" s="196"/>
      <c r="O396" s="196"/>
      <c r="P396" s="196"/>
      <c r="Q396" s="196"/>
      <c r="R396" s="196"/>
      <c r="S396" s="196"/>
      <c r="T396" s="196"/>
      <c r="U396" s="196"/>
      <c r="V396" s="196"/>
      <c r="W396" s="196"/>
      <c r="X396" s="196"/>
      <c r="Y396" s="196"/>
      <c r="Z396" s="196"/>
    </row>
    <row r="397" customFormat="false" ht="14.25" hidden="false" customHeight="true" outlineLevel="0" collapsed="false">
      <c r="A397" s="242"/>
      <c r="B397" s="196"/>
      <c r="C397" s="196"/>
      <c r="D397" s="243"/>
      <c r="E397" s="244"/>
      <c r="F397" s="244"/>
      <c r="G397" s="245"/>
      <c r="H397" s="247"/>
      <c r="I397" s="247"/>
      <c r="J397" s="244"/>
      <c r="K397" s="244"/>
      <c r="L397" s="196"/>
      <c r="M397" s="196"/>
      <c r="N397" s="196"/>
      <c r="O397" s="196"/>
      <c r="P397" s="196"/>
      <c r="Q397" s="196"/>
      <c r="R397" s="196"/>
      <c r="S397" s="196"/>
      <c r="T397" s="196"/>
      <c r="U397" s="196"/>
      <c r="V397" s="196"/>
      <c r="W397" s="196"/>
      <c r="X397" s="196"/>
      <c r="Y397" s="196"/>
      <c r="Z397" s="196"/>
    </row>
    <row r="398" customFormat="false" ht="14.25" hidden="false" customHeight="true" outlineLevel="0" collapsed="false">
      <c r="A398" s="242"/>
      <c r="B398" s="196"/>
      <c r="C398" s="196"/>
      <c r="D398" s="243"/>
      <c r="E398" s="244"/>
      <c r="F398" s="244"/>
      <c r="G398" s="245"/>
      <c r="H398" s="247"/>
      <c r="I398" s="247"/>
      <c r="J398" s="244"/>
      <c r="K398" s="244"/>
      <c r="L398" s="196"/>
      <c r="M398" s="196"/>
      <c r="N398" s="196"/>
      <c r="O398" s="196"/>
      <c r="P398" s="196"/>
      <c r="Q398" s="196"/>
      <c r="R398" s="196"/>
      <c r="S398" s="196"/>
      <c r="T398" s="196"/>
      <c r="U398" s="196"/>
      <c r="V398" s="196"/>
      <c r="W398" s="196"/>
      <c r="X398" s="196"/>
      <c r="Y398" s="196"/>
      <c r="Z398" s="196"/>
    </row>
    <row r="399" customFormat="false" ht="14.25" hidden="false" customHeight="true" outlineLevel="0" collapsed="false">
      <c r="A399" s="242"/>
      <c r="B399" s="196"/>
      <c r="C399" s="196"/>
      <c r="D399" s="243"/>
      <c r="E399" s="244"/>
      <c r="F399" s="244"/>
      <c r="G399" s="245"/>
      <c r="H399" s="247"/>
      <c r="I399" s="247"/>
      <c r="J399" s="244"/>
      <c r="K399" s="244"/>
      <c r="L399" s="196"/>
      <c r="M399" s="196"/>
      <c r="N399" s="196"/>
      <c r="O399" s="196"/>
      <c r="P399" s="196"/>
      <c r="Q399" s="196"/>
      <c r="R399" s="196"/>
      <c r="S399" s="196"/>
      <c r="T399" s="196"/>
      <c r="U399" s="196"/>
      <c r="V399" s="196"/>
      <c r="W399" s="196"/>
      <c r="X399" s="196"/>
      <c r="Y399" s="196"/>
      <c r="Z399" s="196"/>
    </row>
    <row r="400" customFormat="false" ht="14.25" hidden="false" customHeight="true" outlineLevel="0" collapsed="false">
      <c r="A400" s="242"/>
      <c r="B400" s="196"/>
      <c r="C400" s="196"/>
      <c r="D400" s="243"/>
      <c r="E400" s="244"/>
      <c r="F400" s="244"/>
      <c r="G400" s="245"/>
      <c r="H400" s="247"/>
      <c r="I400" s="247"/>
      <c r="J400" s="244"/>
      <c r="K400" s="244"/>
      <c r="L400" s="196"/>
      <c r="M400" s="196"/>
      <c r="N400" s="196"/>
      <c r="O400" s="196"/>
      <c r="P400" s="196"/>
      <c r="Q400" s="196"/>
      <c r="R400" s="196"/>
      <c r="S400" s="196"/>
      <c r="T400" s="196"/>
      <c r="U400" s="196"/>
      <c r="V400" s="196"/>
      <c r="W400" s="196"/>
      <c r="X400" s="196"/>
      <c r="Y400" s="196"/>
      <c r="Z400" s="196"/>
    </row>
    <row r="401" customFormat="false" ht="14.25" hidden="false" customHeight="true" outlineLevel="0" collapsed="false">
      <c r="A401" s="242"/>
      <c r="B401" s="196"/>
      <c r="C401" s="196"/>
      <c r="D401" s="243"/>
      <c r="E401" s="244"/>
      <c r="F401" s="244"/>
      <c r="G401" s="245"/>
      <c r="H401" s="247"/>
      <c r="I401" s="247"/>
      <c r="J401" s="244"/>
      <c r="K401" s="244"/>
      <c r="L401" s="196"/>
      <c r="M401" s="196"/>
      <c r="N401" s="196"/>
      <c r="O401" s="196"/>
      <c r="P401" s="196"/>
      <c r="Q401" s="196"/>
      <c r="R401" s="196"/>
      <c r="S401" s="196"/>
      <c r="T401" s="196"/>
      <c r="U401" s="196"/>
      <c r="V401" s="196"/>
      <c r="W401" s="196"/>
      <c r="X401" s="196"/>
      <c r="Y401" s="196"/>
      <c r="Z401" s="196"/>
    </row>
    <row r="402" customFormat="false" ht="14.25" hidden="false" customHeight="true" outlineLevel="0" collapsed="false">
      <c r="A402" s="242"/>
      <c r="B402" s="196"/>
      <c r="C402" s="196"/>
      <c r="D402" s="243"/>
      <c r="E402" s="244"/>
      <c r="F402" s="244"/>
      <c r="G402" s="245"/>
      <c r="H402" s="247"/>
      <c r="I402" s="247"/>
      <c r="J402" s="244"/>
      <c r="K402" s="244"/>
      <c r="L402" s="196"/>
      <c r="M402" s="196"/>
      <c r="N402" s="196"/>
      <c r="O402" s="196"/>
      <c r="P402" s="196"/>
      <c r="Q402" s="196"/>
      <c r="R402" s="196"/>
      <c r="S402" s="196"/>
      <c r="T402" s="196"/>
      <c r="U402" s="196"/>
      <c r="V402" s="196"/>
      <c r="W402" s="196"/>
      <c r="X402" s="196"/>
      <c r="Y402" s="196"/>
      <c r="Z402" s="196"/>
    </row>
    <row r="403" customFormat="false" ht="14.25" hidden="false" customHeight="true" outlineLevel="0" collapsed="false">
      <c r="A403" s="242"/>
      <c r="B403" s="196"/>
      <c r="C403" s="196"/>
      <c r="D403" s="243"/>
      <c r="E403" s="244"/>
      <c r="F403" s="244"/>
      <c r="G403" s="245"/>
      <c r="H403" s="247"/>
      <c r="I403" s="247"/>
      <c r="J403" s="244"/>
      <c r="K403" s="244"/>
      <c r="L403" s="196"/>
      <c r="M403" s="196"/>
      <c r="N403" s="196"/>
      <c r="O403" s="196"/>
      <c r="P403" s="196"/>
      <c r="Q403" s="196"/>
      <c r="R403" s="196"/>
      <c r="S403" s="196"/>
      <c r="T403" s="196"/>
      <c r="U403" s="196"/>
      <c r="V403" s="196"/>
      <c r="W403" s="196"/>
      <c r="X403" s="196"/>
      <c r="Y403" s="196"/>
      <c r="Z403" s="196"/>
    </row>
    <row r="404" customFormat="false" ht="14.25" hidden="false" customHeight="true" outlineLevel="0" collapsed="false">
      <c r="A404" s="242"/>
      <c r="B404" s="196"/>
      <c r="C404" s="196"/>
      <c r="D404" s="243"/>
      <c r="E404" s="244"/>
      <c r="F404" s="244"/>
      <c r="G404" s="245"/>
      <c r="H404" s="247"/>
      <c r="I404" s="247"/>
      <c r="J404" s="244"/>
      <c r="K404" s="244"/>
      <c r="L404" s="196"/>
      <c r="M404" s="196"/>
      <c r="N404" s="196"/>
      <c r="O404" s="196"/>
      <c r="P404" s="196"/>
      <c r="Q404" s="196"/>
      <c r="R404" s="196"/>
      <c r="S404" s="196"/>
      <c r="T404" s="196"/>
      <c r="U404" s="196"/>
      <c r="V404" s="196"/>
      <c r="W404" s="196"/>
      <c r="X404" s="196"/>
      <c r="Y404" s="196"/>
      <c r="Z404" s="196"/>
    </row>
    <row r="405" customFormat="false" ht="14.25" hidden="false" customHeight="true" outlineLevel="0" collapsed="false">
      <c r="A405" s="242"/>
      <c r="B405" s="196"/>
      <c r="C405" s="196"/>
      <c r="D405" s="243"/>
      <c r="E405" s="244"/>
      <c r="F405" s="244"/>
      <c r="G405" s="245"/>
      <c r="H405" s="247"/>
      <c r="I405" s="247"/>
      <c r="J405" s="244"/>
      <c r="K405" s="244"/>
      <c r="L405" s="196"/>
      <c r="M405" s="196"/>
      <c r="N405" s="196"/>
      <c r="O405" s="196"/>
      <c r="P405" s="196"/>
      <c r="Q405" s="196"/>
      <c r="R405" s="196"/>
      <c r="S405" s="196"/>
      <c r="T405" s="196"/>
      <c r="U405" s="196"/>
      <c r="V405" s="196"/>
      <c r="W405" s="196"/>
      <c r="X405" s="196"/>
      <c r="Y405" s="196"/>
      <c r="Z405" s="196"/>
    </row>
    <row r="406" customFormat="false" ht="14.25" hidden="false" customHeight="true" outlineLevel="0" collapsed="false">
      <c r="A406" s="242"/>
      <c r="B406" s="196"/>
      <c r="C406" s="196"/>
      <c r="D406" s="243"/>
      <c r="E406" s="244"/>
      <c r="F406" s="244"/>
      <c r="G406" s="245"/>
      <c r="H406" s="247"/>
      <c r="I406" s="247"/>
      <c r="J406" s="244"/>
      <c r="K406" s="244"/>
      <c r="L406" s="196"/>
      <c r="M406" s="196"/>
      <c r="N406" s="196"/>
      <c r="O406" s="196"/>
      <c r="P406" s="196"/>
      <c r="Q406" s="196"/>
      <c r="R406" s="196"/>
      <c r="S406" s="196"/>
      <c r="T406" s="196"/>
      <c r="U406" s="196"/>
      <c r="V406" s="196"/>
      <c r="W406" s="196"/>
      <c r="X406" s="196"/>
      <c r="Y406" s="196"/>
      <c r="Z406" s="196"/>
    </row>
    <row r="407" customFormat="false" ht="14.25" hidden="false" customHeight="true" outlineLevel="0" collapsed="false">
      <c r="A407" s="242"/>
      <c r="B407" s="196"/>
      <c r="C407" s="196"/>
      <c r="D407" s="243"/>
      <c r="E407" s="244"/>
      <c r="F407" s="244"/>
      <c r="G407" s="245"/>
      <c r="H407" s="247"/>
      <c r="I407" s="247"/>
      <c r="J407" s="244"/>
      <c r="K407" s="244"/>
      <c r="L407" s="196"/>
      <c r="M407" s="196"/>
      <c r="N407" s="196"/>
      <c r="O407" s="196"/>
      <c r="P407" s="196"/>
      <c r="Q407" s="196"/>
      <c r="R407" s="196"/>
      <c r="S407" s="196"/>
      <c r="T407" s="196"/>
      <c r="U407" s="196"/>
      <c r="V407" s="196"/>
      <c r="W407" s="196"/>
      <c r="X407" s="196"/>
      <c r="Y407" s="196"/>
      <c r="Z407" s="196"/>
    </row>
    <row r="408" customFormat="false" ht="14.25" hidden="false" customHeight="true" outlineLevel="0" collapsed="false">
      <c r="A408" s="242"/>
      <c r="B408" s="196"/>
      <c r="C408" s="196"/>
      <c r="D408" s="243"/>
      <c r="E408" s="244"/>
      <c r="F408" s="244"/>
      <c r="G408" s="245"/>
      <c r="H408" s="247"/>
      <c r="I408" s="247"/>
      <c r="J408" s="244"/>
      <c r="K408" s="244"/>
      <c r="L408" s="196"/>
      <c r="M408" s="196"/>
      <c r="N408" s="196"/>
      <c r="O408" s="196"/>
      <c r="P408" s="196"/>
      <c r="Q408" s="196"/>
      <c r="R408" s="196"/>
      <c r="S408" s="196"/>
      <c r="T408" s="196"/>
      <c r="U408" s="196"/>
      <c r="V408" s="196"/>
      <c r="W408" s="196"/>
      <c r="X408" s="196"/>
      <c r="Y408" s="196"/>
      <c r="Z408" s="196"/>
    </row>
    <row r="409" customFormat="false" ht="14.25" hidden="false" customHeight="true" outlineLevel="0" collapsed="false">
      <c r="A409" s="242"/>
      <c r="B409" s="196"/>
      <c r="C409" s="196"/>
      <c r="D409" s="243"/>
      <c r="E409" s="244"/>
      <c r="F409" s="244"/>
      <c r="G409" s="245"/>
      <c r="H409" s="247"/>
      <c r="I409" s="247"/>
      <c r="J409" s="244"/>
      <c r="K409" s="244"/>
      <c r="L409" s="196"/>
      <c r="M409" s="196"/>
      <c r="N409" s="196"/>
      <c r="O409" s="196"/>
      <c r="P409" s="196"/>
      <c r="Q409" s="196"/>
      <c r="R409" s="196"/>
      <c r="S409" s="196"/>
      <c r="T409" s="196"/>
      <c r="U409" s="196"/>
      <c r="V409" s="196"/>
      <c r="W409" s="196"/>
      <c r="X409" s="196"/>
      <c r="Y409" s="196"/>
      <c r="Z409" s="196"/>
    </row>
    <row r="410" customFormat="false" ht="14.25" hidden="false" customHeight="true" outlineLevel="0" collapsed="false">
      <c r="A410" s="242"/>
      <c r="B410" s="196"/>
      <c r="C410" s="196"/>
      <c r="D410" s="243"/>
      <c r="E410" s="244"/>
      <c r="F410" s="244"/>
      <c r="G410" s="245"/>
      <c r="H410" s="247"/>
      <c r="I410" s="247"/>
      <c r="J410" s="244"/>
      <c r="K410" s="244"/>
      <c r="L410" s="196"/>
      <c r="M410" s="196"/>
      <c r="N410" s="196"/>
      <c r="O410" s="196"/>
      <c r="P410" s="196"/>
      <c r="Q410" s="196"/>
      <c r="R410" s="196"/>
      <c r="S410" s="196"/>
      <c r="T410" s="196"/>
      <c r="U410" s="196"/>
      <c r="V410" s="196"/>
      <c r="W410" s="196"/>
      <c r="X410" s="196"/>
      <c r="Y410" s="196"/>
      <c r="Z410" s="196"/>
    </row>
    <row r="411" customFormat="false" ht="14.25" hidden="false" customHeight="true" outlineLevel="0" collapsed="false">
      <c r="A411" s="242"/>
      <c r="B411" s="196"/>
      <c r="C411" s="196"/>
      <c r="D411" s="243"/>
      <c r="E411" s="244"/>
      <c r="F411" s="244"/>
      <c r="G411" s="245"/>
      <c r="H411" s="247"/>
      <c r="I411" s="247"/>
      <c r="J411" s="244"/>
      <c r="K411" s="244"/>
      <c r="L411" s="196"/>
      <c r="M411" s="196"/>
      <c r="N411" s="196"/>
      <c r="O411" s="196"/>
      <c r="P411" s="196"/>
      <c r="Q411" s="196"/>
      <c r="R411" s="196"/>
      <c r="S411" s="196"/>
      <c r="T411" s="196"/>
      <c r="U411" s="196"/>
      <c r="V411" s="196"/>
      <c r="W411" s="196"/>
      <c r="X411" s="196"/>
      <c r="Y411" s="196"/>
      <c r="Z411" s="196"/>
    </row>
    <row r="412" customFormat="false" ht="14.25" hidden="false" customHeight="true" outlineLevel="0" collapsed="false">
      <c r="A412" s="242"/>
      <c r="B412" s="196"/>
      <c r="C412" s="196"/>
      <c r="D412" s="243"/>
      <c r="E412" s="244"/>
      <c r="F412" s="244"/>
      <c r="G412" s="245"/>
      <c r="H412" s="247"/>
      <c r="I412" s="247"/>
      <c r="J412" s="244"/>
      <c r="K412" s="244"/>
      <c r="L412" s="196"/>
      <c r="M412" s="196"/>
      <c r="N412" s="196"/>
      <c r="O412" s="196"/>
      <c r="P412" s="196"/>
      <c r="Q412" s="196"/>
      <c r="R412" s="196"/>
      <c r="S412" s="196"/>
      <c r="T412" s="196"/>
      <c r="U412" s="196"/>
      <c r="V412" s="196"/>
      <c r="W412" s="196"/>
      <c r="X412" s="196"/>
      <c r="Y412" s="196"/>
      <c r="Z412" s="196"/>
    </row>
    <row r="413" customFormat="false" ht="14.25" hidden="false" customHeight="true" outlineLevel="0" collapsed="false">
      <c r="A413" s="242"/>
      <c r="B413" s="196"/>
      <c r="C413" s="196"/>
      <c r="D413" s="243"/>
      <c r="E413" s="244"/>
      <c r="F413" s="244"/>
      <c r="G413" s="245"/>
      <c r="H413" s="247"/>
      <c r="I413" s="247"/>
      <c r="J413" s="244"/>
      <c r="K413" s="244"/>
      <c r="L413" s="196"/>
      <c r="M413" s="196"/>
      <c r="N413" s="196"/>
      <c r="O413" s="196"/>
      <c r="P413" s="196"/>
      <c r="Q413" s="196"/>
      <c r="R413" s="196"/>
      <c r="S413" s="196"/>
      <c r="T413" s="196"/>
      <c r="U413" s="196"/>
      <c r="V413" s="196"/>
      <c r="W413" s="196"/>
      <c r="X413" s="196"/>
      <c r="Y413" s="196"/>
      <c r="Z413" s="196"/>
    </row>
    <row r="414" customFormat="false" ht="14.25" hidden="false" customHeight="true" outlineLevel="0" collapsed="false">
      <c r="A414" s="242"/>
      <c r="B414" s="196"/>
      <c r="C414" s="196"/>
      <c r="D414" s="243"/>
      <c r="E414" s="244"/>
      <c r="F414" s="244"/>
      <c r="G414" s="245"/>
      <c r="H414" s="247"/>
      <c r="I414" s="247"/>
      <c r="J414" s="244"/>
      <c r="K414" s="244"/>
      <c r="L414" s="196"/>
      <c r="M414" s="196"/>
      <c r="N414" s="196"/>
      <c r="O414" s="196"/>
      <c r="P414" s="196"/>
      <c r="Q414" s="196"/>
      <c r="R414" s="196"/>
      <c r="S414" s="196"/>
      <c r="T414" s="196"/>
      <c r="U414" s="196"/>
      <c r="V414" s="196"/>
      <c r="W414" s="196"/>
      <c r="X414" s="196"/>
      <c r="Y414" s="196"/>
      <c r="Z414" s="196"/>
    </row>
    <row r="415" customFormat="false" ht="14.25" hidden="false" customHeight="true" outlineLevel="0" collapsed="false">
      <c r="A415" s="242"/>
      <c r="B415" s="196"/>
      <c r="C415" s="196"/>
      <c r="D415" s="243"/>
      <c r="E415" s="244"/>
      <c r="F415" s="244"/>
      <c r="G415" s="245"/>
      <c r="H415" s="247"/>
      <c r="I415" s="247"/>
      <c r="J415" s="244"/>
      <c r="K415" s="244"/>
      <c r="L415" s="196"/>
      <c r="M415" s="196"/>
      <c r="N415" s="196"/>
      <c r="O415" s="196"/>
      <c r="P415" s="196"/>
      <c r="Q415" s="196"/>
      <c r="R415" s="196"/>
      <c r="S415" s="196"/>
      <c r="T415" s="196"/>
      <c r="U415" s="196"/>
      <c r="V415" s="196"/>
      <c r="W415" s="196"/>
      <c r="X415" s="196"/>
      <c r="Y415" s="196"/>
      <c r="Z415" s="196"/>
    </row>
    <row r="416" customFormat="false" ht="14.25" hidden="false" customHeight="true" outlineLevel="0" collapsed="false">
      <c r="A416" s="242"/>
      <c r="B416" s="196"/>
      <c r="C416" s="196"/>
      <c r="D416" s="243"/>
      <c r="E416" s="244"/>
      <c r="F416" s="244"/>
      <c r="G416" s="245"/>
      <c r="H416" s="247"/>
      <c r="I416" s="247"/>
      <c r="J416" s="244"/>
      <c r="K416" s="244"/>
      <c r="L416" s="196"/>
      <c r="M416" s="196"/>
      <c r="N416" s="196"/>
      <c r="O416" s="196"/>
      <c r="P416" s="196"/>
      <c r="Q416" s="196"/>
      <c r="R416" s="196"/>
      <c r="S416" s="196"/>
      <c r="T416" s="196"/>
      <c r="U416" s="196"/>
      <c r="V416" s="196"/>
      <c r="W416" s="196"/>
      <c r="X416" s="196"/>
      <c r="Y416" s="196"/>
      <c r="Z416" s="196"/>
    </row>
    <row r="417" customFormat="false" ht="14.25" hidden="false" customHeight="true" outlineLevel="0" collapsed="false">
      <c r="A417" s="242"/>
      <c r="B417" s="196"/>
      <c r="C417" s="196"/>
      <c r="D417" s="243"/>
      <c r="E417" s="244"/>
      <c r="F417" s="244"/>
      <c r="G417" s="245"/>
      <c r="H417" s="247"/>
      <c r="I417" s="247"/>
      <c r="J417" s="244"/>
      <c r="K417" s="244"/>
      <c r="L417" s="196"/>
      <c r="M417" s="196"/>
      <c r="N417" s="196"/>
      <c r="O417" s="196"/>
      <c r="P417" s="196"/>
      <c r="Q417" s="196"/>
      <c r="R417" s="196"/>
      <c r="S417" s="196"/>
      <c r="T417" s="196"/>
      <c r="U417" s="196"/>
      <c r="V417" s="196"/>
      <c r="W417" s="196"/>
      <c r="X417" s="196"/>
      <c r="Y417" s="196"/>
      <c r="Z417" s="196"/>
    </row>
    <row r="418" customFormat="false" ht="14.25" hidden="false" customHeight="true" outlineLevel="0" collapsed="false">
      <c r="A418" s="242"/>
      <c r="B418" s="196"/>
      <c r="C418" s="196"/>
      <c r="D418" s="243"/>
      <c r="E418" s="244"/>
      <c r="F418" s="244"/>
      <c r="G418" s="245"/>
      <c r="H418" s="247"/>
      <c r="I418" s="247"/>
      <c r="J418" s="244"/>
      <c r="K418" s="244"/>
      <c r="L418" s="196"/>
      <c r="M418" s="196"/>
      <c r="N418" s="196"/>
      <c r="O418" s="196"/>
      <c r="P418" s="196"/>
      <c r="Q418" s="196"/>
      <c r="R418" s="196"/>
      <c r="S418" s="196"/>
      <c r="T418" s="196"/>
      <c r="U418" s="196"/>
      <c r="V418" s="196"/>
      <c r="W418" s="196"/>
      <c r="X418" s="196"/>
      <c r="Y418" s="196"/>
      <c r="Z418" s="196"/>
    </row>
    <row r="419" customFormat="false" ht="14.25" hidden="false" customHeight="true" outlineLevel="0" collapsed="false">
      <c r="A419" s="242"/>
      <c r="B419" s="196"/>
      <c r="C419" s="196"/>
      <c r="D419" s="243"/>
      <c r="E419" s="244"/>
      <c r="F419" s="244"/>
      <c r="G419" s="245"/>
      <c r="H419" s="247"/>
      <c r="I419" s="247"/>
      <c r="J419" s="244"/>
      <c r="K419" s="244"/>
      <c r="L419" s="196"/>
      <c r="M419" s="196"/>
      <c r="N419" s="196"/>
      <c r="O419" s="196"/>
      <c r="P419" s="196"/>
      <c r="Q419" s="196"/>
      <c r="R419" s="196"/>
      <c r="S419" s="196"/>
      <c r="T419" s="196"/>
      <c r="U419" s="196"/>
      <c r="V419" s="196"/>
      <c r="W419" s="196"/>
      <c r="X419" s="196"/>
      <c r="Y419" s="196"/>
      <c r="Z419" s="196"/>
    </row>
    <row r="420" customFormat="false" ht="14.25" hidden="false" customHeight="true" outlineLevel="0" collapsed="false">
      <c r="A420" s="242"/>
      <c r="B420" s="196"/>
      <c r="C420" s="196"/>
      <c r="D420" s="243"/>
      <c r="E420" s="244"/>
      <c r="F420" s="244"/>
      <c r="G420" s="245"/>
      <c r="H420" s="247"/>
      <c r="I420" s="247"/>
      <c r="J420" s="244"/>
      <c r="K420" s="244"/>
      <c r="L420" s="196"/>
      <c r="M420" s="196"/>
      <c r="N420" s="196"/>
      <c r="O420" s="196"/>
      <c r="P420" s="196"/>
      <c r="Q420" s="196"/>
      <c r="R420" s="196"/>
      <c r="S420" s="196"/>
      <c r="T420" s="196"/>
      <c r="U420" s="196"/>
      <c r="V420" s="196"/>
      <c r="W420" s="196"/>
      <c r="X420" s="196"/>
      <c r="Y420" s="196"/>
      <c r="Z420" s="196"/>
    </row>
    <row r="421" customFormat="false" ht="14.25" hidden="false" customHeight="true" outlineLevel="0" collapsed="false">
      <c r="A421" s="242"/>
      <c r="B421" s="196"/>
      <c r="C421" s="196"/>
      <c r="D421" s="243"/>
      <c r="E421" s="244"/>
      <c r="F421" s="244"/>
      <c r="G421" s="245"/>
      <c r="H421" s="247"/>
      <c r="I421" s="247"/>
      <c r="J421" s="244"/>
      <c r="K421" s="244"/>
      <c r="L421" s="196"/>
      <c r="M421" s="196"/>
      <c r="N421" s="196"/>
      <c r="O421" s="196"/>
      <c r="P421" s="196"/>
      <c r="Q421" s="196"/>
      <c r="R421" s="196"/>
      <c r="S421" s="196"/>
      <c r="T421" s="196"/>
      <c r="U421" s="196"/>
      <c r="V421" s="196"/>
      <c r="W421" s="196"/>
      <c r="X421" s="196"/>
      <c r="Y421" s="196"/>
      <c r="Z421" s="196"/>
    </row>
    <row r="422" customFormat="false" ht="14.25" hidden="false" customHeight="true" outlineLevel="0" collapsed="false">
      <c r="A422" s="242"/>
      <c r="B422" s="196"/>
      <c r="C422" s="196"/>
      <c r="D422" s="243"/>
      <c r="E422" s="244"/>
      <c r="F422" s="244"/>
      <c r="G422" s="245"/>
      <c r="H422" s="247"/>
      <c r="I422" s="247"/>
      <c r="J422" s="244"/>
      <c r="K422" s="244"/>
      <c r="L422" s="196"/>
      <c r="M422" s="196"/>
      <c r="N422" s="196"/>
      <c r="O422" s="196"/>
      <c r="P422" s="196"/>
      <c r="Q422" s="196"/>
      <c r="R422" s="196"/>
      <c r="S422" s="196"/>
      <c r="T422" s="196"/>
      <c r="U422" s="196"/>
      <c r="V422" s="196"/>
      <c r="W422" s="196"/>
      <c r="X422" s="196"/>
      <c r="Y422" s="196"/>
      <c r="Z422" s="196"/>
    </row>
    <row r="423" customFormat="false" ht="14.25" hidden="false" customHeight="true" outlineLevel="0" collapsed="false">
      <c r="A423" s="242"/>
      <c r="B423" s="196"/>
      <c r="C423" s="196"/>
      <c r="D423" s="243"/>
      <c r="E423" s="244"/>
      <c r="F423" s="244"/>
      <c r="G423" s="245"/>
      <c r="H423" s="247"/>
      <c r="I423" s="247"/>
      <c r="J423" s="244"/>
      <c r="K423" s="244"/>
      <c r="L423" s="196"/>
      <c r="M423" s="196"/>
      <c r="N423" s="196"/>
      <c r="O423" s="196"/>
      <c r="P423" s="196"/>
      <c r="Q423" s="196"/>
      <c r="R423" s="196"/>
      <c r="S423" s="196"/>
      <c r="T423" s="196"/>
      <c r="U423" s="196"/>
      <c r="V423" s="196"/>
      <c r="W423" s="196"/>
      <c r="X423" s="196"/>
      <c r="Y423" s="196"/>
      <c r="Z423" s="196"/>
    </row>
    <row r="424" customFormat="false" ht="14.25" hidden="false" customHeight="true" outlineLevel="0" collapsed="false">
      <c r="A424" s="242"/>
      <c r="B424" s="196"/>
      <c r="C424" s="196"/>
      <c r="D424" s="243"/>
      <c r="E424" s="244"/>
      <c r="F424" s="244"/>
      <c r="G424" s="245"/>
      <c r="H424" s="247"/>
      <c r="I424" s="247"/>
      <c r="J424" s="244"/>
      <c r="K424" s="244"/>
      <c r="L424" s="196"/>
      <c r="M424" s="196"/>
      <c r="N424" s="196"/>
      <c r="O424" s="196"/>
      <c r="P424" s="196"/>
      <c r="Q424" s="196"/>
      <c r="R424" s="196"/>
      <c r="S424" s="196"/>
      <c r="T424" s="196"/>
      <c r="U424" s="196"/>
      <c r="V424" s="196"/>
      <c r="W424" s="196"/>
      <c r="X424" s="196"/>
      <c r="Y424" s="196"/>
      <c r="Z424" s="196"/>
    </row>
    <row r="425" customFormat="false" ht="14.25" hidden="false" customHeight="true" outlineLevel="0" collapsed="false">
      <c r="A425" s="242"/>
      <c r="B425" s="196"/>
      <c r="C425" s="196"/>
      <c r="D425" s="243"/>
      <c r="E425" s="244"/>
      <c r="F425" s="244"/>
      <c r="G425" s="245"/>
      <c r="H425" s="247"/>
      <c r="I425" s="247"/>
      <c r="J425" s="244"/>
      <c r="K425" s="244"/>
      <c r="L425" s="196"/>
      <c r="M425" s="196"/>
      <c r="N425" s="196"/>
      <c r="O425" s="196"/>
      <c r="P425" s="196"/>
      <c r="Q425" s="196"/>
      <c r="R425" s="196"/>
      <c r="S425" s="196"/>
      <c r="T425" s="196"/>
      <c r="U425" s="196"/>
      <c r="V425" s="196"/>
      <c r="W425" s="196"/>
      <c r="X425" s="196"/>
      <c r="Y425" s="196"/>
      <c r="Z425" s="196"/>
    </row>
    <row r="426" customFormat="false" ht="14.25" hidden="false" customHeight="true" outlineLevel="0" collapsed="false">
      <c r="A426" s="242"/>
      <c r="B426" s="196"/>
      <c r="C426" s="196"/>
      <c r="D426" s="243"/>
      <c r="E426" s="244"/>
      <c r="F426" s="244"/>
      <c r="G426" s="245"/>
      <c r="H426" s="247"/>
      <c r="I426" s="247"/>
      <c r="J426" s="244"/>
      <c r="K426" s="244"/>
      <c r="L426" s="196"/>
      <c r="M426" s="196"/>
      <c r="N426" s="196"/>
      <c r="O426" s="196"/>
      <c r="P426" s="196"/>
      <c r="Q426" s="196"/>
      <c r="R426" s="196"/>
      <c r="S426" s="196"/>
      <c r="T426" s="196"/>
      <c r="U426" s="196"/>
      <c r="V426" s="196"/>
      <c r="W426" s="196"/>
      <c r="X426" s="196"/>
      <c r="Y426" s="196"/>
      <c r="Z426" s="196"/>
    </row>
    <row r="427" customFormat="false" ht="14.25" hidden="false" customHeight="true" outlineLevel="0" collapsed="false">
      <c r="A427" s="242"/>
      <c r="B427" s="196"/>
      <c r="C427" s="196"/>
      <c r="D427" s="243"/>
      <c r="E427" s="244"/>
      <c r="F427" s="244"/>
      <c r="G427" s="245"/>
      <c r="H427" s="247"/>
      <c r="I427" s="247"/>
      <c r="J427" s="244"/>
      <c r="K427" s="244"/>
      <c r="L427" s="196"/>
      <c r="M427" s="196"/>
      <c r="N427" s="196"/>
      <c r="O427" s="196"/>
      <c r="P427" s="196"/>
      <c r="Q427" s="196"/>
      <c r="R427" s="196"/>
      <c r="S427" s="196"/>
      <c r="T427" s="196"/>
      <c r="U427" s="196"/>
      <c r="V427" s="196"/>
      <c r="W427" s="196"/>
      <c r="X427" s="196"/>
      <c r="Y427" s="196"/>
      <c r="Z427" s="196"/>
    </row>
    <row r="428" customFormat="false" ht="14.25" hidden="false" customHeight="true" outlineLevel="0" collapsed="false">
      <c r="A428" s="242"/>
      <c r="B428" s="196"/>
      <c r="C428" s="196"/>
      <c r="D428" s="243"/>
      <c r="E428" s="244"/>
      <c r="F428" s="244"/>
      <c r="G428" s="245"/>
      <c r="H428" s="247"/>
      <c r="I428" s="247"/>
      <c r="J428" s="244"/>
      <c r="K428" s="244"/>
      <c r="L428" s="196"/>
      <c r="M428" s="196"/>
      <c r="N428" s="196"/>
      <c r="O428" s="196"/>
      <c r="P428" s="196"/>
      <c r="Q428" s="196"/>
      <c r="R428" s="196"/>
      <c r="S428" s="196"/>
      <c r="T428" s="196"/>
      <c r="U428" s="196"/>
      <c r="V428" s="196"/>
      <c r="W428" s="196"/>
      <c r="X428" s="196"/>
      <c r="Y428" s="196"/>
      <c r="Z428" s="196"/>
    </row>
    <row r="429" customFormat="false" ht="14.25" hidden="false" customHeight="true" outlineLevel="0" collapsed="false">
      <c r="A429" s="242"/>
      <c r="B429" s="196"/>
      <c r="C429" s="196"/>
      <c r="D429" s="243"/>
      <c r="E429" s="244"/>
      <c r="F429" s="244"/>
      <c r="G429" s="245"/>
      <c r="H429" s="247"/>
      <c r="I429" s="247"/>
      <c r="J429" s="244"/>
      <c r="K429" s="244"/>
      <c r="L429" s="196"/>
      <c r="M429" s="196"/>
      <c r="N429" s="196"/>
      <c r="O429" s="196"/>
      <c r="P429" s="196"/>
      <c r="Q429" s="196"/>
      <c r="R429" s="196"/>
      <c r="S429" s="196"/>
      <c r="T429" s="196"/>
      <c r="U429" s="196"/>
      <c r="V429" s="196"/>
      <c r="W429" s="196"/>
      <c r="X429" s="196"/>
      <c r="Y429" s="196"/>
      <c r="Z429" s="196"/>
    </row>
    <row r="430" customFormat="false" ht="14.25" hidden="false" customHeight="true" outlineLevel="0" collapsed="false">
      <c r="A430" s="242"/>
      <c r="B430" s="196"/>
      <c r="C430" s="196"/>
      <c r="D430" s="243"/>
      <c r="E430" s="244"/>
      <c r="F430" s="244"/>
      <c r="G430" s="245"/>
      <c r="H430" s="247"/>
      <c r="I430" s="247"/>
      <c r="J430" s="244"/>
      <c r="K430" s="244"/>
      <c r="L430" s="196"/>
      <c r="M430" s="196"/>
      <c r="N430" s="196"/>
      <c r="O430" s="196"/>
      <c r="P430" s="196"/>
      <c r="Q430" s="196"/>
      <c r="R430" s="196"/>
      <c r="S430" s="196"/>
      <c r="T430" s="196"/>
      <c r="U430" s="196"/>
      <c r="V430" s="196"/>
      <c r="W430" s="196"/>
      <c r="X430" s="196"/>
      <c r="Y430" s="196"/>
      <c r="Z430" s="196"/>
    </row>
    <row r="431" customFormat="false" ht="14.25" hidden="false" customHeight="true" outlineLevel="0" collapsed="false">
      <c r="A431" s="242"/>
      <c r="B431" s="196"/>
      <c r="C431" s="196"/>
      <c r="D431" s="243"/>
      <c r="E431" s="244"/>
      <c r="F431" s="244"/>
      <c r="G431" s="245"/>
      <c r="H431" s="247"/>
      <c r="I431" s="247"/>
      <c r="J431" s="244"/>
      <c r="K431" s="244"/>
      <c r="L431" s="196"/>
      <c r="M431" s="196"/>
      <c r="N431" s="196"/>
      <c r="O431" s="196"/>
      <c r="P431" s="196"/>
      <c r="Q431" s="196"/>
      <c r="R431" s="196"/>
      <c r="S431" s="196"/>
      <c r="T431" s="196"/>
      <c r="U431" s="196"/>
      <c r="V431" s="196"/>
      <c r="W431" s="196"/>
      <c r="X431" s="196"/>
      <c r="Y431" s="196"/>
      <c r="Z431" s="196"/>
    </row>
    <row r="432" customFormat="false" ht="14.25" hidden="false" customHeight="true" outlineLevel="0" collapsed="false">
      <c r="A432" s="242"/>
      <c r="B432" s="196"/>
      <c r="C432" s="196"/>
      <c r="D432" s="243"/>
      <c r="E432" s="244"/>
      <c r="F432" s="244"/>
      <c r="G432" s="245"/>
      <c r="H432" s="247"/>
      <c r="I432" s="247"/>
      <c r="J432" s="244"/>
      <c r="K432" s="244"/>
      <c r="L432" s="196"/>
      <c r="M432" s="196"/>
      <c r="N432" s="196"/>
      <c r="O432" s="196"/>
      <c r="P432" s="196"/>
      <c r="Q432" s="196"/>
      <c r="R432" s="196"/>
      <c r="S432" s="196"/>
      <c r="T432" s="196"/>
      <c r="U432" s="196"/>
      <c r="V432" s="196"/>
      <c r="W432" s="196"/>
      <c r="X432" s="196"/>
      <c r="Y432" s="196"/>
      <c r="Z432" s="196"/>
    </row>
    <row r="433" customFormat="false" ht="14.25" hidden="false" customHeight="true" outlineLevel="0" collapsed="false">
      <c r="A433" s="242"/>
      <c r="B433" s="196"/>
      <c r="C433" s="196"/>
      <c r="D433" s="243"/>
      <c r="E433" s="244"/>
      <c r="F433" s="244"/>
      <c r="G433" s="245"/>
      <c r="H433" s="247"/>
      <c r="I433" s="247"/>
      <c r="J433" s="244"/>
      <c r="K433" s="244"/>
      <c r="L433" s="196"/>
      <c r="M433" s="196"/>
      <c r="N433" s="196"/>
      <c r="O433" s="196"/>
      <c r="P433" s="196"/>
      <c r="Q433" s="196"/>
      <c r="R433" s="196"/>
      <c r="S433" s="196"/>
      <c r="T433" s="196"/>
      <c r="U433" s="196"/>
      <c r="V433" s="196"/>
      <c r="W433" s="196"/>
      <c r="X433" s="196"/>
      <c r="Y433" s="196"/>
      <c r="Z433" s="196"/>
    </row>
    <row r="434" customFormat="false" ht="14.25" hidden="false" customHeight="true" outlineLevel="0" collapsed="false">
      <c r="A434" s="242"/>
      <c r="B434" s="196"/>
      <c r="C434" s="196"/>
      <c r="D434" s="243"/>
      <c r="E434" s="244"/>
      <c r="F434" s="244"/>
      <c r="G434" s="245"/>
      <c r="H434" s="247"/>
      <c r="I434" s="247"/>
      <c r="J434" s="244"/>
      <c r="K434" s="244"/>
      <c r="L434" s="196"/>
      <c r="M434" s="196"/>
      <c r="N434" s="196"/>
      <c r="O434" s="196"/>
      <c r="P434" s="196"/>
      <c r="Q434" s="196"/>
      <c r="R434" s="196"/>
      <c r="S434" s="196"/>
      <c r="T434" s="196"/>
      <c r="U434" s="196"/>
      <c r="V434" s="196"/>
      <c r="W434" s="196"/>
      <c r="X434" s="196"/>
      <c r="Y434" s="196"/>
      <c r="Z434" s="196"/>
    </row>
    <row r="435" customFormat="false" ht="14.25" hidden="false" customHeight="true" outlineLevel="0" collapsed="false">
      <c r="A435" s="242"/>
      <c r="B435" s="196"/>
      <c r="C435" s="196"/>
      <c r="D435" s="243"/>
      <c r="E435" s="244"/>
      <c r="F435" s="244"/>
      <c r="G435" s="245"/>
      <c r="H435" s="247"/>
      <c r="I435" s="247"/>
      <c r="J435" s="244"/>
      <c r="K435" s="244"/>
      <c r="L435" s="196"/>
      <c r="M435" s="196"/>
      <c r="N435" s="196"/>
      <c r="O435" s="196"/>
      <c r="P435" s="196"/>
      <c r="Q435" s="196"/>
      <c r="R435" s="196"/>
      <c r="S435" s="196"/>
      <c r="T435" s="196"/>
      <c r="U435" s="196"/>
      <c r="V435" s="196"/>
      <c r="W435" s="196"/>
      <c r="X435" s="196"/>
      <c r="Y435" s="196"/>
      <c r="Z435" s="196"/>
    </row>
    <row r="436" customFormat="false" ht="14.25" hidden="false" customHeight="true" outlineLevel="0" collapsed="false">
      <c r="A436" s="242"/>
      <c r="B436" s="196"/>
      <c r="C436" s="196"/>
      <c r="D436" s="243"/>
      <c r="E436" s="244"/>
      <c r="F436" s="244"/>
      <c r="G436" s="245"/>
      <c r="H436" s="247"/>
      <c r="I436" s="247"/>
      <c r="J436" s="244"/>
      <c r="K436" s="244"/>
      <c r="L436" s="196"/>
      <c r="M436" s="196"/>
      <c r="N436" s="196"/>
      <c r="O436" s="196"/>
      <c r="P436" s="196"/>
      <c r="Q436" s="196"/>
      <c r="R436" s="196"/>
      <c r="S436" s="196"/>
      <c r="T436" s="196"/>
      <c r="U436" s="196"/>
      <c r="V436" s="196"/>
      <c r="W436" s="196"/>
      <c r="X436" s="196"/>
      <c r="Y436" s="196"/>
      <c r="Z436" s="196"/>
    </row>
    <row r="437" customFormat="false" ht="14.25" hidden="false" customHeight="true" outlineLevel="0" collapsed="false">
      <c r="A437" s="242"/>
      <c r="B437" s="196"/>
      <c r="C437" s="196"/>
      <c r="D437" s="243"/>
      <c r="E437" s="244"/>
      <c r="F437" s="244"/>
      <c r="G437" s="245"/>
      <c r="H437" s="247"/>
      <c r="I437" s="247"/>
      <c r="J437" s="244"/>
      <c r="K437" s="244"/>
      <c r="L437" s="196"/>
      <c r="M437" s="196"/>
      <c r="N437" s="196"/>
      <c r="O437" s="196"/>
      <c r="P437" s="196"/>
      <c r="Q437" s="196"/>
      <c r="R437" s="196"/>
      <c r="S437" s="196"/>
      <c r="T437" s="196"/>
      <c r="U437" s="196"/>
      <c r="V437" s="196"/>
      <c r="W437" s="196"/>
      <c r="X437" s="196"/>
      <c r="Y437" s="196"/>
      <c r="Z437" s="196"/>
    </row>
    <row r="438" customFormat="false" ht="14.25" hidden="false" customHeight="true" outlineLevel="0" collapsed="false">
      <c r="A438" s="242"/>
      <c r="B438" s="196"/>
      <c r="C438" s="196"/>
      <c r="D438" s="243"/>
      <c r="E438" s="244"/>
      <c r="F438" s="244"/>
      <c r="G438" s="245"/>
      <c r="H438" s="247"/>
      <c r="I438" s="247"/>
      <c r="J438" s="244"/>
      <c r="K438" s="244"/>
      <c r="L438" s="196"/>
      <c r="M438" s="196"/>
      <c r="N438" s="196"/>
      <c r="O438" s="196"/>
      <c r="P438" s="196"/>
      <c r="Q438" s="196"/>
      <c r="R438" s="196"/>
      <c r="S438" s="196"/>
      <c r="T438" s="196"/>
      <c r="U438" s="196"/>
      <c r="V438" s="196"/>
      <c r="W438" s="196"/>
      <c r="X438" s="196"/>
      <c r="Y438" s="196"/>
      <c r="Z438" s="196"/>
    </row>
    <row r="439" customFormat="false" ht="14.25" hidden="false" customHeight="true" outlineLevel="0" collapsed="false">
      <c r="A439" s="242"/>
      <c r="B439" s="196"/>
      <c r="C439" s="196"/>
      <c r="D439" s="243"/>
      <c r="E439" s="244"/>
      <c r="F439" s="244"/>
      <c r="G439" s="245"/>
      <c r="H439" s="247"/>
      <c r="I439" s="247"/>
      <c r="J439" s="244"/>
      <c r="K439" s="244"/>
      <c r="L439" s="196"/>
      <c r="M439" s="196"/>
      <c r="N439" s="196"/>
      <c r="O439" s="196"/>
      <c r="P439" s="196"/>
      <c r="Q439" s="196"/>
      <c r="R439" s="196"/>
      <c r="S439" s="196"/>
      <c r="T439" s="196"/>
      <c r="U439" s="196"/>
      <c r="V439" s="196"/>
      <c r="W439" s="196"/>
      <c r="X439" s="196"/>
      <c r="Y439" s="196"/>
      <c r="Z439" s="196"/>
    </row>
    <row r="440" customFormat="false" ht="14.25" hidden="false" customHeight="true" outlineLevel="0" collapsed="false">
      <c r="A440" s="242"/>
      <c r="B440" s="196"/>
      <c r="C440" s="196"/>
      <c r="D440" s="243"/>
      <c r="E440" s="244"/>
      <c r="F440" s="244"/>
      <c r="G440" s="245"/>
      <c r="H440" s="247"/>
      <c r="I440" s="247"/>
      <c r="J440" s="244"/>
      <c r="K440" s="244"/>
      <c r="L440" s="196"/>
      <c r="M440" s="196"/>
      <c r="N440" s="196"/>
      <c r="O440" s="196"/>
      <c r="P440" s="196"/>
      <c r="Q440" s="196"/>
      <c r="R440" s="196"/>
      <c r="S440" s="196"/>
      <c r="T440" s="196"/>
      <c r="U440" s="196"/>
      <c r="V440" s="196"/>
      <c r="W440" s="196"/>
      <c r="X440" s="196"/>
      <c r="Y440" s="196"/>
      <c r="Z440" s="196"/>
    </row>
    <row r="441" customFormat="false" ht="14.25" hidden="false" customHeight="true" outlineLevel="0" collapsed="false">
      <c r="A441" s="242"/>
      <c r="B441" s="196"/>
      <c r="C441" s="196"/>
      <c r="D441" s="243"/>
      <c r="E441" s="244"/>
      <c r="F441" s="244"/>
      <c r="G441" s="245"/>
      <c r="H441" s="247"/>
      <c r="I441" s="247"/>
      <c r="J441" s="244"/>
      <c r="K441" s="244"/>
      <c r="L441" s="196"/>
      <c r="M441" s="196"/>
      <c r="N441" s="196"/>
      <c r="O441" s="196"/>
      <c r="P441" s="196"/>
      <c r="Q441" s="196"/>
      <c r="R441" s="196"/>
      <c r="S441" s="196"/>
      <c r="T441" s="196"/>
      <c r="U441" s="196"/>
      <c r="V441" s="196"/>
      <c r="W441" s="196"/>
      <c r="X441" s="196"/>
      <c r="Y441" s="196"/>
      <c r="Z441" s="196"/>
    </row>
    <row r="442" customFormat="false" ht="14.25" hidden="false" customHeight="true" outlineLevel="0" collapsed="false">
      <c r="A442" s="242"/>
      <c r="B442" s="196"/>
      <c r="C442" s="196"/>
      <c r="D442" s="243"/>
      <c r="E442" s="244"/>
      <c r="F442" s="244"/>
      <c r="G442" s="245"/>
      <c r="H442" s="247"/>
      <c r="I442" s="247"/>
      <c r="J442" s="244"/>
      <c r="K442" s="244"/>
      <c r="L442" s="196"/>
      <c r="M442" s="196"/>
      <c r="N442" s="196"/>
      <c r="O442" s="196"/>
      <c r="P442" s="196"/>
      <c r="Q442" s="196"/>
      <c r="R442" s="196"/>
      <c r="S442" s="196"/>
      <c r="T442" s="196"/>
      <c r="U442" s="196"/>
      <c r="V442" s="196"/>
      <c r="W442" s="196"/>
      <c r="X442" s="196"/>
      <c r="Y442" s="196"/>
      <c r="Z442" s="196"/>
    </row>
    <row r="443" customFormat="false" ht="14.25" hidden="false" customHeight="true" outlineLevel="0" collapsed="false">
      <c r="A443" s="242"/>
      <c r="B443" s="196"/>
      <c r="C443" s="196"/>
      <c r="D443" s="243"/>
      <c r="E443" s="244"/>
      <c r="F443" s="244"/>
      <c r="G443" s="245"/>
      <c r="H443" s="247"/>
      <c r="I443" s="247"/>
      <c r="J443" s="244"/>
      <c r="K443" s="244"/>
      <c r="L443" s="196"/>
      <c r="M443" s="196"/>
      <c r="N443" s="196"/>
      <c r="O443" s="196"/>
      <c r="P443" s="196"/>
      <c r="Q443" s="196"/>
      <c r="R443" s="196"/>
      <c r="S443" s="196"/>
      <c r="T443" s="196"/>
      <c r="U443" s="196"/>
      <c r="V443" s="196"/>
      <c r="W443" s="196"/>
      <c r="X443" s="196"/>
      <c r="Y443" s="196"/>
      <c r="Z443" s="196"/>
    </row>
    <row r="444" customFormat="false" ht="14.25" hidden="false" customHeight="true" outlineLevel="0" collapsed="false">
      <c r="A444" s="242"/>
      <c r="B444" s="196"/>
      <c r="C444" s="196"/>
      <c r="D444" s="243"/>
      <c r="E444" s="244"/>
      <c r="F444" s="244"/>
      <c r="G444" s="245"/>
      <c r="H444" s="247"/>
      <c r="I444" s="247"/>
      <c r="J444" s="244"/>
      <c r="K444" s="244"/>
      <c r="L444" s="196"/>
      <c r="M444" s="196"/>
      <c r="N444" s="196"/>
      <c r="O444" s="196"/>
      <c r="P444" s="196"/>
      <c r="Q444" s="196"/>
      <c r="R444" s="196"/>
      <c r="S444" s="196"/>
      <c r="T444" s="196"/>
      <c r="U444" s="196"/>
      <c r="V444" s="196"/>
      <c r="W444" s="196"/>
      <c r="X444" s="196"/>
      <c r="Y444" s="196"/>
      <c r="Z444" s="196"/>
    </row>
    <row r="445" customFormat="false" ht="14.25" hidden="false" customHeight="true" outlineLevel="0" collapsed="false">
      <c r="A445" s="242"/>
      <c r="B445" s="196"/>
      <c r="C445" s="196"/>
      <c r="D445" s="243"/>
      <c r="E445" s="244"/>
      <c r="F445" s="244"/>
      <c r="G445" s="245"/>
      <c r="H445" s="247"/>
      <c r="I445" s="247"/>
      <c r="J445" s="244"/>
      <c r="K445" s="244"/>
      <c r="L445" s="196"/>
      <c r="M445" s="196"/>
      <c r="N445" s="196"/>
      <c r="O445" s="196"/>
      <c r="P445" s="196"/>
      <c r="Q445" s="196"/>
      <c r="R445" s="196"/>
      <c r="S445" s="196"/>
      <c r="T445" s="196"/>
      <c r="U445" s="196"/>
      <c r="V445" s="196"/>
      <c r="W445" s="196"/>
      <c r="X445" s="196"/>
      <c r="Y445" s="196"/>
      <c r="Z445" s="196"/>
    </row>
    <row r="446" customFormat="false" ht="14.25" hidden="false" customHeight="true" outlineLevel="0" collapsed="false">
      <c r="A446" s="242"/>
      <c r="B446" s="196"/>
      <c r="C446" s="196"/>
      <c r="D446" s="243"/>
      <c r="E446" s="244"/>
      <c r="F446" s="244"/>
      <c r="G446" s="245"/>
      <c r="H446" s="247"/>
      <c r="I446" s="247"/>
      <c r="J446" s="244"/>
      <c r="K446" s="244"/>
      <c r="L446" s="196"/>
      <c r="M446" s="196"/>
      <c r="N446" s="196"/>
      <c r="O446" s="196"/>
      <c r="P446" s="196"/>
      <c r="Q446" s="196"/>
      <c r="R446" s="196"/>
      <c r="S446" s="196"/>
      <c r="T446" s="196"/>
      <c r="U446" s="196"/>
      <c r="V446" s="196"/>
      <c r="W446" s="196"/>
      <c r="X446" s="196"/>
      <c r="Y446" s="196"/>
      <c r="Z446" s="196"/>
    </row>
    <row r="447" customFormat="false" ht="14.25" hidden="false" customHeight="true" outlineLevel="0" collapsed="false">
      <c r="A447" s="242"/>
      <c r="B447" s="196"/>
      <c r="C447" s="196"/>
      <c r="D447" s="243"/>
      <c r="E447" s="244"/>
      <c r="F447" s="244"/>
      <c r="G447" s="245"/>
      <c r="H447" s="247"/>
      <c r="I447" s="247"/>
      <c r="J447" s="244"/>
      <c r="K447" s="244"/>
      <c r="L447" s="196"/>
      <c r="M447" s="196"/>
      <c r="N447" s="196"/>
      <c r="O447" s="196"/>
      <c r="P447" s="196"/>
      <c r="Q447" s="196"/>
      <c r="R447" s="196"/>
      <c r="S447" s="196"/>
      <c r="T447" s="196"/>
      <c r="U447" s="196"/>
      <c r="V447" s="196"/>
      <c r="W447" s="196"/>
      <c r="X447" s="196"/>
      <c r="Y447" s="196"/>
      <c r="Z447" s="196"/>
    </row>
    <row r="448" customFormat="false" ht="14.25" hidden="false" customHeight="true" outlineLevel="0" collapsed="false">
      <c r="A448" s="242"/>
      <c r="B448" s="196"/>
      <c r="C448" s="196"/>
      <c r="D448" s="243"/>
      <c r="E448" s="244"/>
      <c r="F448" s="244"/>
      <c r="G448" s="245"/>
      <c r="H448" s="247"/>
      <c r="I448" s="247"/>
      <c r="J448" s="244"/>
      <c r="K448" s="244"/>
      <c r="L448" s="196"/>
      <c r="M448" s="196"/>
      <c r="N448" s="196"/>
      <c r="O448" s="196"/>
      <c r="P448" s="196"/>
      <c r="Q448" s="196"/>
      <c r="R448" s="196"/>
      <c r="S448" s="196"/>
      <c r="T448" s="196"/>
      <c r="U448" s="196"/>
      <c r="V448" s="196"/>
      <c r="W448" s="196"/>
      <c r="X448" s="196"/>
      <c r="Y448" s="196"/>
      <c r="Z448" s="196"/>
    </row>
    <row r="449" customFormat="false" ht="14.25" hidden="false" customHeight="true" outlineLevel="0" collapsed="false">
      <c r="A449" s="242"/>
      <c r="B449" s="196"/>
      <c r="C449" s="196"/>
      <c r="D449" s="243"/>
      <c r="E449" s="244"/>
      <c r="F449" s="244"/>
      <c r="G449" s="245"/>
      <c r="H449" s="247"/>
      <c r="I449" s="247"/>
      <c r="J449" s="244"/>
      <c r="K449" s="244"/>
      <c r="L449" s="196"/>
      <c r="M449" s="196"/>
      <c r="N449" s="196"/>
      <c r="O449" s="196"/>
      <c r="P449" s="196"/>
      <c r="Q449" s="196"/>
      <c r="R449" s="196"/>
      <c r="S449" s="196"/>
      <c r="T449" s="196"/>
      <c r="U449" s="196"/>
      <c r="V449" s="196"/>
      <c r="W449" s="196"/>
      <c r="X449" s="196"/>
      <c r="Y449" s="196"/>
      <c r="Z449" s="196"/>
    </row>
    <row r="450" customFormat="false" ht="14.25" hidden="false" customHeight="true" outlineLevel="0" collapsed="false">
      <c r="A450" s="242"/>
      <c r="B450" s="196"/>
      <c r="C450" s="196"/>
      <c r="D450" s="243"/>
      <c r="E450" s="244"/>
      <c r="F450" s="244"/>
      <c r="G450" s="245"/>
      <c r="H450" s="247"/>
      <c r="I450" s="247"/>
      <c r="J450" s="244"/>
      <c r="K450" s="244"/>
      <c r="L450" s="196"/>
      <c r="M450" s="196"/>
      <c r="N450" s="196"/>
      <c r="O450" s="196"/>
      <c r="P450" s="196"/>
      <c r="Q450" s="196"/>
      <c r="R450" s="196"/>
      <c r="S450" s="196"/>
      <c r="T450" s="196"/>
      <c r="U450" s="196"/>
      <c r="V450" s="196"/>
      <c r="W450" s="196"/>
      <c r="X450" s="196"/>
      <c r="Y450" s="196"/>
      <c r="Z450" s="196"/>
    </row>
    <row r="451" customFormat="false" ht="14.25" hidden="false" customHeight="true" outlineLevel="0" collapsed="false">
      <c r="A451" s="242"/>
      <c r="B451" s="196"/>
      <c r="C451" s="196"/>
      <c r="D451" s="243"/>
      <c r="E451" s="244"/>
      <c r="F451" s="244"/>
      <c r="G451" s="245"/>
      <c r="H451" s="247"/>
      <c r="I451" s="247"/>
      <c r="J451" s="244"/>
      <c r="K451" s="244"/>
      <c r="L451" s="196"/>
      <c r="M451" s="196"/>
      <c r="N451" s="196"/>
      <c r="O451" s="196"/>
      <c r="P451" s="196"/>
      <c r="Q451" s="196"/>
      <c r="R451" s="196"/>
      <c r="S451" s="196"/>
      <c r="T451" s="196"/>
      <c r="U451" s="196"/>
      <c r="V451" s="196"/>
      <c r="W451" s="196"/>
      <c r="X451" s="196"/>
      <c r="Y451" s="196"/>
      <c r="Z451" s="196"/>
    </row>
    <row r="452" customFormat="false" ht="14.25" hidden="false" customHeight="true" outlineLevel="0" collapsed="false">
      <c r="A452" s="242"/>
      <c r="B452" s="196"/>
      <c r="C452" s="196"/>
      <c r="D452" s="243"/>
      <c r="E452" s="244"/>
      <c r="F452" s="244"/>
      <c r="G452" s="245"/>
      <c r="H452" s="247"/>
      <c r="I452" s="247"/>
      <c r="J452" s="244"/>
      <c r="K452" s="244"/>
      <c r="L452" s="196"/>
      <c r="M452" s="196"/>
      <c r="N452" s="196"/>
      <c r="O452" s="196"/>
      <c r="P452" s="196"/>
      <c r="Q452" s="196"/>
      <c r="R452" s="196"/>
      <c r="S452" s="196"/>
      <c r="T452" s="196"/>
      <c r="U452" s="196"/>
      <c r="V452" s="196"/>
      <c r="W452" s="196"/>
      <c r="X452" s="196"/>
      <c r="Y452" s="196"/>
      <c r="Z452" s="196"/>
    </row>
    <row r="453" customFormat="false" ht="14.25" hidden="false" customHeight="true" outlineLevel="0" collapsed="false">
      <c r="A453" s="242"/>
      <c r="B453" s="196"/>
      <c r="C453" s="196"/>
      <c r="D453" s="243"/>
      <c r="E453" s="244"/>
      <c r="F453" s="244"/>
      <c r="G453" s="245"/>
      <c r="H453" s="247"/>
      <c r="I453" s="247"/>
      <c r="J453" s="244"/>
      <c r="K453" s="244"/>
      <c r="L453" s="196"/>
      <c r="M453" s="196"/>
      <c r="N453" s="196"/>
      <c r="O453" s="196"/>
      <c r="P453" s="196"/>
      <c r="Q453" s="196"/>
      <c r="R453" s="196"/>
      <c r="S453" s="196"/>
      <c r="T453" s="196"/>
      <c r="U453" s="196"/>
      <c r="V453" s="196"/>
      <c r="W453" s="196"/>
      <c r="X453" s="196"/>
      <c r="Y453" s="196"/>
      <c r="Z453" s="196"/>
    </row>
    <row r="454" customFormat="false" ht="14.25" hidden="false" customHeight="true" outlineLevel="0" collapsed="false">
      <c r="A454" s="242"/>
      <c r="B454" s="196"/>
      <c r="C454" s="196"/>
      <c r="D454" s="243"/>
      <c r="E454" s="244"/>
      <c r="F454" s="244"/>
      <c r="G454" s="245"/>
      <c r="H454" s="247"/>
      <c r="I454" s="247"/>
      <c r="J454" s="244"/>
      <c r="K454" s="244"/>
      <c r="L454" s="196"/>
      <c r="M454" s="196"/>
      <c r="N454" s="196"/>
      <c r="O454" s="196"/>
      <c r="P454" s="196"/>
      <c r="Q454" s="196"/>
      <c r="R454" s="196"/>
      <c r="S454" s="196"/>
      <c r="T454" s="196"/>
      <c r="U454" s="196"/>
      <c r="V454" s="196"/>
      <c r="W454" s="196"/>
      <c r="X454" s="196"/>
      <c r="Y454" s="196"/>
      <c r="Z454" s="196"/>
    </row>
    <row r="455" customFormat="false" ht="14.25" hidden="false" customHeight="true" outlineLevel="0" collapsed="false">
      <c r="A455" s="242"/>
      <c r="B455" s="196"/>
      <c r="C455" s="196"/>
      <c r="D455" s="243"/>
      <c r="E455" s="244"/>
      <c r="F455" s="244"/>
      <c r="G455" s="245"/>
      <c r="H455" s="247"/>
      <c r="I455" s="247"/>
      <c r="J455" s="244"/>
      <c r="K455" s="244"/>
      <c r="L455" s="196"/>
      <c r="M455" s="196"/>
      <c r="N455" s="196"/>
      <c r="O455" s="196"/>
      <c r="P455" s="196"/>
      <c r="Q455" s="196"/>
      <c r="R455" s="196"/>
      <c r="S455" s="196"/>
      <c r="T455" s="196"/>
      <c r="U455" s="196"/>
      <c r="V455" s="196"/>
      <c r="W455" s="196"/>
      <c r="X455" s="196"/>
      <c r="Y455" s="196"/>
      <c r="Z455" s="196"/>
    </row>
    <row r="456" customFormat="false" ht="14.25" hidden="false" customHeight="true" outlineLevel="0" collapsed="false">
      <c r="A456" s="242"/>
      <c r="B456" s="196"/>
      <c r="C456" s="196"/>
      <c r="D456" s="243"/>
      <c r="E456" s="244"/>
      <c r="F456" s="244"/>
      <c r="G456" s="245"/>
      <c r="H456" s="247"/>
      <c r="I456" s="247"/>
      <c r="J456" s="244"/>
      <c r="K456" s="244"/>
      <c r="L456" s="196"/>
      <c r="M456" s="196"/>
      <c r="N456" s="196"/>
      <c r="O456" s="196"/>
      <c r="P456" s="196"/>
      <c r="Q456" s="196"/>
      <c r="R456" s="196"/>
      <c r="S456" s="196"/>
      <c r="T456" s="196"/>
      <c r="U456" s="196"/>
      <c r="V456" s="196"/>
      <c r="W456" s="196"/>
      <c r="X456" s="196"/>
      <c r="Y456" s="196"/>
      <c r="Z456" s="196"/>
    </row>
    <row r="457" customFormat="false" ht="14.25" hidden="false" customHeight="true" outlineLevel="0" collapsed="false">
      <c r="A457" s="242"/>
      <c r="B457" s="196"/>
      <c r="C457" s="196"/>
      <c r="D457" s="243"/>
      <c r="E457" s="244"/>
      <c r="F457" s="244"/>
      <c r="G457" s="245"/>
      <c r="H457" s="247"/>
      <c r="I457" s="247"/>
      <c r="J457" s="244"/>
      <c r="K457" s="244"/>
      <c r="L457" s="196"/>
      <c r="M457" s="196"/>
      <c r="N457" s="196"/>
      <c r="O457" s="196"/>
      <c r="P457" s="196"/>
      <c r="Q457" s="196"/>
      <c r="R457" s="196"/>
      <c r="S457" s="196"/>
      <c r="T457" s="196"/>
      <c r="U457" s="196"/>
      <c r="V457" s="196"/>
      <c r="W457" s="196"/>
      <c r="X457" s="196"/>
      <c r="Y457" s="196"/>
      <c r="Z457" s="196"/>
    </row>
    <row r="458" customFormat="false" ht="14.25" hidden="false" customHeight="true" outlineLevel="0" collapsed="false">
      <c r="A458" s="242"/>
      <c r="B458" s="196"/>
      <c r="C458" s="196"/>
      <c r="D458" s="243"/>
      <c r="E458" s="244"/>
      <c r="F458" s="244"/>
      <c r="G458" s="245"/>
      <c r="H458" s="247"/>
      <c r="I458" s="247"/>
      <c r="J458" s="244"/>
      <c r="K458" s="244"/>
      <c r="L458" s="196"/>
      <c r="M458" s="196"/>
      <c r="N458" s="196"/>
      <c r="O458" s="196"/>
      <c r="P458" s="196"/>
      <c r="Q458" s="196"/>
      <c r="R458" s="196"/>
      <c r="S458" s="196"/>
      <c r="T458" s="196"/>
      <c r="U458" s="196"/>
      <c r="V458" s="196"/>
      <c r="W458" s="196"/>
      <c r="X458" s="196"/>
      <c r="Y458" s="196"/>
      <c r="Z458" s="196"/>
    </row>
    <row r="459" customFormat="false" ht="14.25" hidden="false" customHeight="true" outlineLevel="0" collapsed="false">
      <c r="A459" s="242"/>
      <c r="B459" s="196"/>
      <c r="C459" s="196"/>
      <c r="D459" s="243"/>
      <c r="E459" s="244"/>
      <c r="F459" s="244"/>
      <c r="G459" s="245"/>
      <c r="H459" s="247"/>
      <c r="I459" s="247"/>
      <c r="J459" s="244"/>
      <c r="K459" s="244"/>
      <c r="L459" s="196"/>
      <c r="M459" s="196"/>
      <c r="N459" s="196"/>
      <c r="O459" s="196"/>
      <c r="P459" s="196"/>
      <c r="Q459" s="196"/>
      <c r="R459" s="196"/>
      <c r="S459" s="196"/>
      <c r="T459" s="196"/>
      <c r="U459" s="196"/>
      <c r="V459" s="196"/>
      <c r="W459" s="196"/>
      <c r="X459" s="196"/>
      <c r="Y459" s="196"/>
      <c r="Z459" s="196"/>
    </row>
    <row r="460" customFormat="false" ht="14.25" hidden="false" customHeight="true" outlineLevel="0" collapsed="false">
      <c r="A460" s="242"/>
      <c r="B460" s="196"/>
      <c r="C460" s="196"/>
      <c r="D460" s="243"/>
      <c r="E460" s="244"/>
      <c r="F460" s="244"/>
      <c r="G460" s="245"/>
      <c r="H460" s="247"/>
      <c r="I460" s="247"/>
      <c r="J460" s="244"/>
      <c r="K460" s="244"/>
      <c r="L460" s="196"/>
      <c r="M460" s="196"/>
      <c r="N460" s="196"/>
      <c r="O460" s="196"/>
      <c r="P460" s="196"/>
      <c r="Q460" s="196"/>
      <c r="R460" s="196"/>
      <c r="S460" s="196"/>
      <c r="T460" s="196"/>
      <c r="U460" s="196"/>
      <c r="V460" s="196"/>
      <c r="W460" s="196"/>
      <c r="X460" s="196"/>
      <c r="Y460" s="196"/>
      <c r="Z460" s="196"/>
    </row>
    <row r="461" customFormat="false" ht="14.25" hidden="false" customHeight="true" outlineLevel="0" collapsed="false">
      <c r="A461" s="242"/>
      <c r="B461" s="196"/>
      <c r="C461" s="196"/>
      <c r="D461" s="243"/>
      <c r="E461" s="244"/>
      <c r="F461" s="244"/>
      <c r="G461" s="245"/>
      <c r="H461" s="247"/>
      <c r="I461" s="247"/>
      <c r="J461" s="244"/>
      <c r="K461" s="244"/>
      <c r="L461" s="196"/>
      <c r="M461" s="196"/>
      <c r="N461" s="196"/>
      <c r="O461" s="196"/>
      <c r="P461" s="196"/>
      <c r="Q461" s="196"/>
      <c r="R461" s="196"/>
      <c r="S461" s="196"/>
      <c r="T461" s="196"/>
      <c r="U461" s="196"/>
      <c r="V461" s="196"/>
      <c r="W461" s="196"/>
      <c r="X461" s="196"/>
      <c r="Y461" s="196"/>
      <c r="Z461" s="196"/>
    </row>
    <row r="462" customFormat="false" ht="14.25" hidden="false" customHeight="true" outlineLevel="0" collapsed="false">
      <c r="A462" s="242"/>
      <c r="B462" s="196"/>
      <c r="C462" s="196"/>
      <c r="D462" s="243"/>
      <c r="E462" s="244"/>
      <c r="F462" s="244"/>
      <c r="G462" s="245"/>
      <c r="H462" s="247"/>
      <c r="I462" s="247"/>
      <c r="J462" s="244"/>
      <c r="K462" s="244"/>
      <c r="L462" s="196"/>
      <c r="M462" s="196"/>
      <c r="N462" s="196"/>
      <c r="O462" s="196"/>
      <c r="P462" s="196"/>
      <c r="Q462" s="196"/>
      <c r="R462" s="196"/>
      <c r="S462" s="196"/>
      <c r="T462" s="196"/>
      <c r="U462" s="196"/>
      <c r="V462" s="196"/>
      <c r="W462" s="196"/>
      <c r="X462" s="196"/>
      <c r="Y462" s="196"/>
      <c r="Z462" s="196"/>
    </row>
    <row r="463" customFormat="false" ht="14.25" hidden="false" customHeight="true" outlineLevel="0" collapsed="false">
      <c r="A463" s="242"/>
      <c r="B463" s="196"/>
      <c r="C463" s="196"/>
      <c r="D463" s="243"/>
      <c r="E463" s="244"/>
      <c r="F463" s="244"/>
      <c r="G463" s="245"/>
      <c r="H463" s="247"/>
      <c r="I463" s="247"/>
      <c r="J463" s="244"/>
      <c r="K463" s="244"/>
      <c r="L463" s="196"/>
      <c r="M463" s="196"/>
      <c r="N463" s="196"/>
      <c r="O463" s="196"/>
      <c r="P463" s="196"/>
      <c r="Q463" s="196"/>
      <c r="R463" s="196"/>
      <c r="S463" s="196"/>
      <c r="T463" s="196"/>
      <c r="U463" s="196"/>
      <c r="V463" s="196"/>
      <c r="W463" s="196"/>
      <c r="X463" s="196"/>
      <c r="Y463" s="196"/>
      <c r="Z463" s="196"/>
    </row>
    <row r="464" customFormat="false" ht="14.25" hidden="false" customHeight="true" outlineLevel="0" collapsed="false">
      <c r="A464" s="242"/>
      <c r="B464" s="196"/>
      <c r="C464" s="196"/>
      <c r="D464" s="243"/>
      <c r="E464" s="244"/>
      <c r="F464" s="244"/>
      <c r="G464" s="245"/>
      <c r="H464" s="247"/>
      <c r="I464" s="247"/>
      <c r="J464" s="244"/>
      <c r="K464" s="244"/>
      <c r="L464" s="196"/>
      <c r="M464" s="196"/>
      <c r="N464" s="196"/>
      <c r="O464" s="196"/>
      <c r="P464" s="196"/>
      <c r="Q464" s="196"/>
      <c r="R464" s="196"/>
      <c r="S464" s="196"/>
      <c r="T464" s="196"/>
      <c r="U464" s="196"/>
      <c r="V464" s="196"/>
      <c r="W464" s="196"/>
      <c r="X464" s="196"/>
      <c r="Y464" s="196"/>
      <c r="Z464" s="196"/>
    </row>
    <row r="465" customFormat="false" ht="14.25" hidden="false" customHeight="true" outlineLevel="0" collapsed="false">
      <c r="A465" s="242"/>
      <c r="B465" s="196"/>
      <c r="C465" s="196"/>
      <c r="D465" s="243"/>
      <c r="E465" s="244"/>
      <c r="F465" s="244"/>
      <c r="G465" s="245"/>
      <c r="H465" s="247"/>
      <c r="I465" s="247"/>
      <c r="J465" s="244"/>
      <c r="K465" s="244"/>
      <c r="L465" s="196"/>
      <c r="M465" s="196"/>
      <c r="N465" s="196"/>
      <c r="O465" s="196"/>
      <c r="P465" s="196"/>
      <c r="Q465" s="196"/>
      <c r="R465" s="196"/>
      <c r="S465" s="196"/>
      <c r="T465" s="196"/>
      <c r="U465" s="196"/>
      <c r="V465" s="196"/>
      <c r="W465" s="196"/>
      <c r="X465" s="196"/>
      <c r="Y465" s="196"/>
      <c r="Z465" s="196"/>
    </row>
    <row r="466" customFormat="false" ht="14.25" hidden="false" customHeight="true" outlineLevel="0" collapsed="false">
      <c r="A466" s="242"/>
      <c r="B466" s="196"/>
      <c r="C466" s="196"/>
      <c r="D466" s="243"/>
      <c r="E466" s="244"/>
      <c r="F466" s="244"/>
      <c r="G466" s="245"/>
      <c r="H466" s="247"/>
      <c r="I466" s="247"/>
      <c r="J466" s="244"/>
      <c r="K466" s="244"/>
      <c r="L466" s="196"/>
      <c r="M466" s="196"/>
      <c r="N466" s="196"/>
      <c r="O466" s="196"/>
      <c r="P466" s="196"/>
      <c r="Q466" s="196"/>
      <c r="R466" s="196"/>
      <c r="S466" s="196"/>
      <c r="T466" s="196"/>
      <c r="U466" s="196"/>
      <c r="V466" s="196"/>
      <c r="W466" s="196"/>
      <c r="X466" s="196"/>
      <c r="Y466" s="196"/>
      <c r="Z466" s="196"/>
    </row>
    <row r="467" customFormat="false" ht="14.25" hidden="false" customHeight="true" outlineLevel="0" collapsed="false">
      <c r="A467" s="242"/>
      <c r="B467" s="196"/>
      <c r="C467" s="196"/>
      <c r="D467" s="243"/>
      <c r="E467" s="244"/>
      <c r="F467" s="244"/>
      <c r="G467" s="245"/>
      <c r="H467" s="247"/>
      <c r="I467" s="247"/>
      <c r="J467" s="244"/>
      <c r="K467" s="244"/>
      <c r="L467" s="196"/>
      <c r="M467" s="196"/>
      <c r="N467" s="196"/>
      <c r="O467" s="196"/>
      <c r="P467" s="196"/>
      <c r="Q467" s="196"/>
      <c r="R467" s="196"/>
      <c r="S467" s="196"/>
      <c r="T467" s="196"/>
      <c r="U467" s="196"/>
      <c r="V467" s="196"/>
      <c r="W467" s="196"/>
      <c r="X467" s="196"/>
      <c r="Y467" s="196"/>
      <c r="Z467" s="196"/>
    </row>
    <row r="468" customFormat="false" ht="14.25" hidden="false" customHeight="true" outlineLevel="0" collapsed="false">
      <c r="A468" s="242"/>
      <c r="B468" s="196"/>
      <c r="C468" s="196"/>
      <c r="D468" s="243"/>
      <c r="E468" s="244"/>
      <c r="F468" s="244"/>
      <c r="G468" s="245"/>
      <c r="H468" s="247"/>
      <c r="I468" s="247"/>
      <c r="J468" s="244"/>
      <c r="K468" s="244"/>
      <c r="L468" s="196"/>
      <c r="M468" s="196"/>
      <c r="N468" s="196"/>
      <c r="O468" s="196"/>
      <c r="P468" s="196"/>
      <c r="Q468" s="196"/>
      <c r="R468" s="196"/>
      <c r="S468" s="196"/>
      <c r="T468" s="196"/>
      <c r="U468" s="196"/>
      <c r="V468" s="196"/>
      <c r="W468" s="196"/>
      <c r="X468" s="196"/>
      <c r="Y468" s="196"/>
      <c r="Z468" s="196"/>
    </row>
    <row r="469" customFormat="false" ht="14.25" hidden="false" customHeight="true" outlineLevel="0" collapsed="false">
      <c r="A469" s="242"/>
      <c r="B469" s="196"/>
      <c r="C469" s="196"/>
      <c r="D469" s="243"/>
      <c r="E469" s="244"/>
      <c r="F469" s="244"/>
      <c r="G469" s="245"/>
      <c r="H469" s="247"/>
      <c r="I469" s="247"/>
      <c r="J469" s="244"/>
      <c r="K469" s="244"/>
      <c r="L469" s="196"/>
      <c r="M469" s="196"/>
      <c r="N469" s="196"/>
      <c r="O469" s="196"/>
      <c r="P469" s="196"/>
      <c r="Q469" s="196"/>
      <c r="R469" s="196"/>
      <c r="S469" s="196"/>
      <c r="T469" s="196"/>
      <c r="U469" s="196"/>
      <c r="V469" s="196"/>
      <c r="W469" s="196"/>
      <c r="X469" s="196"/>
      <c r="Y469" s="196"/>
      <c r="Z469" s="196"/>
    </row>
    <row r="470" customFormat="false" ht="14.25" hidden="false" customHeight="true" outlineLevel="0" collapsed="false">
      <c r="A470" s="242"/>
      <c r="B470" s="196"/>
      <c r="C470" s="196"/>
      <c r="D470" s="243"/>
      <c r="E470" s="244"/>
      <c r="F470" s="244"/>
      <c r="G470" s="245"/>
      <c r="H470" s="247"/>
      <c r="I470" s="247"/>
      <c r="J470" s="244"/>
      <c r="K470" s="244"/>
      <c r="L470" s="196"/>
      <c r="M470" s="196"/>
      <c r="N470" s="196"/>
      <c r="O470" s="196"/>
      <c r="P470" s="196"/>
      <c r="Q470" s="196"/>
      <c r="R470" s="196"/>
      <c r="S470" s="196"/>
      <c r="T470" s="196"/>
      <c r="U470" s="196"/>
      <c r="V470" s="196"/>
      <c r="W470" s="196"/>
      <c r="X470" s="196"/>
      <c r="Y470" s="196"/>
      <c r="Z470" s="196"/>
    </row>
    <row r="471" customFormat="false" ht="14.25" hidden="false" customHeight="true" outlineLevel="0" collapsed="false">
      <c r="A471" s="242"/>
      <c r="B471" s="196"/>
      <c r="C471" s="196"/>
      <c r="D471" s="243"/>
      <c r="E471" s="244"/>
      <c r="F471" s="244"/>
      <c r="G471" s="245"/>
      <c r="H471" s="247"/>
      <c r="I471" s="247"/>
      <c r="J471" s="244"/>
      <c r="K471" s="244"/>
      <c r="L471" s="196"/>
      <c r="M471" s="196"/>
      <c r="N471" s="196"/>
      <c r="O471" s="196"/>
      <c r="P471" s="196"/>
      <c r="Q471" s="196"/>
      <c r="R471" s="196"/>
      <c r="S471" s="196"/>
      <c r="T471" s="196"/>
      <c r="U471" s="196"/>
      <c r="V471" s="196"/>
      <c r="W471" s="196"/>
      <c r="X471" s="196"/>
      <c r="Y471" s="196"/>
      <c r="Z471" s="196"/>
    </row>
    <row r="472" customFormat="false" ht="14.25" hidden="false" customHeight="true" outlineLevel="0" collapsed="false">
      <c r="A472" s="242"/>
      <c r="B472" s="196"/>
      <c r="C472" s="196"/>
      <c r="D472" s="243"/>
      <c r="E472" s="244"/>
      <c r="F472" s="244"/>
      <c r="G472" s="245"/>
      <c r="H472" s="247"/>
      <c r="I472" s="247"/>
      <c r="J472" s="244"/>
      <c r="K472" s="244"/>
      <c r="L472" s="196"/>
      <c r="M472" s="196"/>
      <c r="N472" s="196"/>
      <c r="O472" s="196"/>
      <c r="P472" s="196"/>
      <c r="Q472" s="196"/>
      <c r="R472" s="196"/>
      <c r="S472" s="196"/>
      <c r="T472" s="196"/>
      <c r="U472" s="196"/>
      <c r="V472" s="196"/>
      <c r="W472" s="196"/>
      <c r="X472" s="196"/>
      <c r="Y472" s="196"/>
      <c r="Z472" s="196"/>
    </row>
    <row r="473" customFormat="false" ht="14.25" hidden="false" customHeight="true" outlineLevel="0" collapsed="false">
      <c r="A473" s="242"/>
      <c r="B473" s="196"/>
      <c r="C473" s="196"/>
      <c r="D473" s="243"/>
      <c r="E473" s="244"/>
      <c r="F473" s="244"/>
      <c r="G473" s="245"/>
      <c r="H473" s="247"/>
      <c r="I473" s="247"/>
      <c r="J473" s="244"/>
      <c r="K473" s="244"/>
      <c r="L473" s="196"/>
      <c r="M473" s="196"/>
      <c r="N473" s="196"/>
      <c r="O473" s="196"/>
      <c r="P473" s="196"/>
      <c r="Q473" s="196"/>
      <c r="R473" s="196"/>
      <c r="S473" s="196"/>
      <c r="T473" s="196"/>
      <c r="U473" s="196"/>
      <c r="V473" s="196"/>
      <c r="W473" s="196"/>
      <c r="X473" s="196"/>
      <c r="Y473" s="196"/>
      <c r="Z473" s="196"/>
    </row>
    <row r="474" customFormat="false" ht="14.25" hidden="false" customHeight="true" outlineLevel="0" collapsed="false">
      <c r="A474" s="242"/>
      <c r="B474" s="196"/>
      <c r="C474" s="196"/>
      <c r="D474" s="243"/>
      <c r="E474" s="244"/>
      <c r="F474" s="244"/>
      <c r="G474" s="245"/>
      <c r="H474" s="247"/>
      <c r="I474" s="247"/>
      <c r="J474" s="244"/>
      <c r="K474" s="244"/>
      <c r="L474" s="196"/>
      <c r="M474" s="196"/>
      <c r="N474" s="196"/>
      <c r="O474" s="196"/>
      <c r="P474" s="196"/>
      <c r="Q474" s="196"/>
      <c r="R474" s="196"/>
      <c r="S474" s="196"/>
      <c r="T474" s="196"/>
      <c r="U474" s="196"/>
      <c r="V474" s="196"/>
      <c r="W474" s="196"/>
      <c r="X474" s="196"/>
      <c r="Y474" s="196"/>
      <c r="Z474" s="196"/>
    </row>
    <row r="475" customFormat="false" ht="14.25" hidden="false" customHeight="true" outlineLevel="0" collapsed="false">
      <c r="A475" s="242"/>
      <c r="B475" s="196"/>
      <c r="C475" s="196"/>
      <c r="D475" s="243"/>
      <c r="E475" s="244"/>
      <c r="F475" s="244"/>
      <c r="G475" s="245"/>
      <c r="H475" s="247"/>
      <c r="I475" s="247"/>
      <c r="J475" s="244"/>
      <c r="K475" s="244"/>
      <c r="L475" s="196"/>
      <c r="M475" s="196"/>
      <c r="N475" s="196"/>
      <c r="O475" s="196"/>
      <c r="P475" s="196"/>
      <c r="Q475" s="196"/>
      <c r="R475" s="196"/>
      <c r="S475" s="196"/>
      <c r="T475" s="196"/>
      <c r="U475" s="196"/>
      <c r="V475" s="196"/>
      <c r="W475" s="196"/>
      <c r="X475" s="196"/>
      <c r="Y475" s="196"/>
      <c r="Z475" s="196"/>
    </row>
    <row r="476" customFormat="false" ht="14.25" hidden="false" customHeight="true" outlineLevel="0" collapsed="false">
      <c r="A476" s="242"/>
      <c r="B476" s="196"/>
      <c r="C476" s="196"/>
      <c r="D476" s="243"/>
      <c r="E476" s="244"/>
      <c r="F476" s="244"/>
      <c r="G476" s="245"/>
      <c r="H476" s="247"/>
      <c r="I476" s="247"/>
      <c r="J476" s="244"/>
      <c r="K476" s="244"/>
      <c r="L476" s="196"/>
      <c r="M476" s="196"/>
      <c r="N476" s="196"/>
      <c r="O476" s="196"/>
      <c r="P476" s="196"/>
      <c r="Q476" s="196"/>
      <c r="R476" s="196"/>
      <c r="S476" s="196"/>
      <c r="T476" s="196"/>
      <c r="U476" s="196"/>
      <c r="V476" s="196"/>
      <c r="W476" s="196"/>
      <c r="X476" s="196"/>
      <c r="Y476" s="196"/>
      <c r="Z476" s="196"/>
    </row>
    <row r="477" customFormat="false" ht="14.25" hidden="false" customHeight="true" outlineLevel="0" collapsed="false">
      <c r="A477" s="242"/>
      <c r="B477" s="196"/>
      <c r="C477" s="196"/>
      <c r="D477" s="243"/>
      <c r="E477" s="244"/>
      <c r="F477" s="244"/>
      <c r="G477" s="245"/>
      <c r="H477" s="247"/>
      <c r="I477" s="247"/>
      <c r="J477" s="244"/>
      <c r="K477" s="244"/>
      <c r="L477" s="196"/>
      <c r="M477" s="196"/>
      <c r="N477" s="196"/>
      <c r="O477" s="196"/>
      <c r="P477" s="196"/>
      <c r="Q477" s="196"/>
      <c r="R477" s="196"/>
      <c r="S477" s="196"/>
      <c r="T477" s="196"/>
      <c r="U477" s="196"/>
      <c r="V477" s="196"/>
      <c r="W477" s="196"/>
      <c r="X477" s="196"/>
      <c r="Y477" s="196"/>
      <c r="Z477" s="196"/>
    </row>
    <row r="478" customFormat="false" ht="14.25" hidden="false" customHeight="true" outlineLevel="0" collapsed="false">
      <c r="A478" s="242"/>
      <c r="B478" s="196"/>
      <c r="C478" s="196"/>
      <c r="D478" s="243"/>
      <c r="E478" s="244"/>
      <c r="F478" s="244"/>
      <c r="G478" s="245"/>
      <c r="H478" s="247"/>
      <c r="I478" s="247"/>
      <c r="J478" s="244"/>
      <c r="K478" s="244"/>
      <c r="L478" s="196"/>
      <c r="M478" s="196"/>
      <c r="N478" s="196"/>
      <c r="O478" s="196"/>
      <c r="P478" s="196"/>
      <c r="Q478" s="196"/>
      <c r="R478" s="196"/>
      <c r="S478" s="196"/>
      <c r="T478" s="196"/>
      <c r="U478" s="196"/>
      <c r="V478" s="196"/>
      <c r="W478" s="196"/>
      <c r="X478" s="196"/>
      <c r="Y478" s="196"/>
      <c r="Z478" s="196"/>
    </row>
    <row r="479" customFormat="false" ht="14.25" hidden="false" customHeight="true" outlineLevel="0" collapsed="false">
      <c r="A479" s="242"/>
      <c r="B479" s="196"/>
      <c r="C479" s="196"/>
      <c r="D479" s="243"/>
      <c r="E479" s="244"/>
      <c r="F479" s="244"/>
      <c r="G479" s="245"/>
      <c r="H479" s="247"/>
      <c r="I479" s="247"/>
      <c r="J479" s="244"/>
      <c r="K479" s="244"/>
      <c r="L479" s="196"/>
      <c r="M479" s="196"/>
      <c r="N479" s="196"/>
      <c r="O479" s="196"/>
      <c r="P479" s="196"/>
      <c r="Q479" s="196"/>
      <c r="R479" s="196"/>
      <c r="S479" s="196"/>
      <c r="T479" s="196"/>
      <c r="U479" s="196"/>
      <c r="V479" s="196"/>
      <c r="W479" s="196"/>
      <c r="X479" s="196"/>
      <c r="Y479" s="196"/>
      <c r="Z479" s="196"/>
    </row>
    <row r="480" customFormat="false" ht="14.25" hidden="false" customHeight="true" outlineLevel="0" collapsed="false">
      <c r="A480" s="242"/>
      <c r="B480" s="196"/>
      <c r="C480" s="196"/>
      <c r="D480" s="243"/>
      <c r="E480" s="244"/>
      <c r="F480" s="244"/>
      <c r="G480" s="245"/>
      <c r="H480" s="247"/>
      <c r="I480" s="247"/>
      <c r="J480" s="244"/>
      <c r="K480" s="244"/>
      <c r="L480" s="196"/>
      <c r="M480" s="196"/>
      <c r="N480" s="196"/>
      <c r="O480" s="196"/>
      <c r="P480" s="196"/>
      <c r="Q480" s="196"/>
      <c r="R480" s="196"/>
      <c r="S480" s="196"/>
      <c r="T480" s="196"/>
      <c r="U480" s="196"/>
      <c r="V480" s="196"/>
      <c r="W480" s="196"/>
      <c r="X480" s="196"/>
      <c r="Y480" s="196"/>
      <c r="Z480" s="196"/>
    </row>
    <row r="481" customFormat="false" ht="14.25" hidden="false" customHeight="true" outlineLevel="0" collapsed="false">
      <c r="A481" s="242"/>
      <c r="B481" s="196"/>
      <c r="C481" s="196"/>
      <c r="D481" s="243"/>
      <c r="E481" s="244"/>
      <c r="F481" s="244"/>
      <c r="G481" s="245"/>
      <c r="H481" s="247"/>
      <c r="I481" s="247"/>
      <c r="J481" s="244"/>
      <c r="K481" s="244"/>
      <c r="L481" s="196"/>
      <c r="M481" s="196"/>
      <c r="N481" s="196"/>
      <c r="O481" s="196"/>
      <c r="P481" s="196"/>
      <c r="Q481" s="196"/>
      <c r="R481" s="196"/>
      <c r="S481" s="196"/>
      <c r="T481" s="196"/>
      <c r="U481" s="196"/>
      <c r="V481" s="196"/>
      <c r="W481" s="196"/>
      <c r="X481" s="196"/>
      <c r="Y481" s="196"/>
      <c r="Z481" s="196"/>
    </row>
    <row r="482" customFormat="false" ht="14.25" hidden="false" customHeight="true" outlineLevel="0" collapsed="false">
      <c r="A482" s="242"/>
      <c r="B482" s="196"/>
      <c r="C482" s="196"/>
      <c r="D482" s="243"/>
      <c r="E482" s="244"/>
      <c r="F482" s="244"/>
      <c r="G482" s="245"/>
      <c r="H482" s="247"/>
      <c r="I482" s="247"/>
      <c r="J482" s="244"/>
      <c r="K482" s="244"/>
      <c r="L482" s="196"/>
      <c r="M482" s="196"/>
      <c r="N482" s="196"/>
      <c r="O482" s="196"/>
      <c r="P482" s="196"/>
      <c r="Q482" s="196"/>
      <c r="R482" s="196"/>
      <c r="S482" s="196"/>
      <c r="T482" s="196"/>
      <c r="U482" s="196"/>
      <c r="V482" s="196"/>
      <c r="W482" s="196"/>
      <c r="X482" s="196"/>
      <c r="Y482" s="196"/>
      <c r="Z482" s="196"/>
    </row>
    <row r="483" customFormat="false" ht="14.25" hidden="false" customHeight="true" outlineLevel="0" collapsed="false">
      <c r="A483" s="242"/>
      <c r="B483" s="196"/>
      <c r="C483" s="196"/>
      <c r="D483" s="243"/>
      <c r="E483" s="244"/>
      <c r="F483" s="244"/>
      <c r="G483" s="245"/>
      <c r="H483" s="247"/>
      <c r="I483" s="247"/>
      <c r="J483" s="244"/>
      <c r="K483" s="244"/>
      <c r="L483" s="196"/>
      <c r="M483" s="196"/>
      <c r="N483" s="196"/>
      <c r="O483" s="196"/>
      <c r="P483" s="196"/>
      <c r="Q483" s="196"/>
      <c r="R483" s="196"/>
      <c r="S483" s="196"/>
      <c r="T483" s="196"/>
      <c r="U483" s="196"/>
      <c r="V483" s="196"/>
      <c r="W483" s="196"/>
      <c r="X483" s="196"/>
      <c r="Y483" s="196"/>
      <c r="Z483" s="196"/>
    </row>
    <row r="484" customFormat="false" ht="14.25" hidden="false" customHeight="true" outlineLevel="0" collapsed="false">
      <c r="A484" s="242"/>
      <c r="B484" s="196"/>
      <c r="C484" s="196"/>
      <c r="D484" s="243"/>
      <c r="E484" s="244"/>
      <c r="F484" s="244"/>
      <c r="G484" s="245"/>
      <c r="H484" s="247"/>
      <c r="I484" s="247"/>
      <c r="J484" s="244"/>
      <c r="K484" s="244"/>
      <c r="L484" s="196"/>
      <c r="M484" s="196"/>
      <c r="N484" s="196"/>
      <c r="O484" s="196"/>
      <c r="P484" s="196"/>
      <c r="Q484" s="196"/>
      <c r="R484" s="196"/>
      <c r="S484" s="196"/>
      <c r="T484" s="196"/>
      <c r="U484" s="196"/>
      <c r="V484" s="196"/>
      <c r="W484" s="196"/>
      <c r="X484" s="196"/>
      <c r="Y484" s="196"/>
      <c r="Z484" s="196"/>
    </row>
    <row r="485" customFormat="false" ht="14.25" hidden="false" customHeight="true" outlineLevel="0" collapsed="false">
      <c r="A485" s="242"/>
      <c r="B485" s="196"/>
      <c r="C485" s="196"/>
      <c r="D485" s="243"/>
      <c r="E485" s="244"/>
      <c r="F485" s="244"/>
      <c r="G485" s="245"/>
      <c r="H485" s="247"/>
      <c r="I485" s="247"/>
      <c r="J485" s="244"/>
      <c r="K485" s="244"/>
      <c r="L485" s="196"/>
      <c r="M485" s="196"/>
      <c r="N485" s="196"/>
      <c r="O485" s="196"/>
      <c r="P485" s="196"/>
      <c r="Q485" s="196"/>
      <c r="R485" s="196"/>
      <c r="S485" s="196"/>
      <c r="T485" s="196"/>
      <c r="U485" s="196"/>
      <c r="V485" s="196"/>
      <c r="W485" s="196"/>
      <c r="X485" s="196"/>
      <c r="Y485" s="196"/>
      <c r="Z485" s="196"/>
    </row>
    <row r="486" customFormat="false" ht="14.25" hidden="false" customHeight="true" outlineLevel="0" collapsed="false">
      <c r="A486" s="242"/>
      <c r="B486" s="196"/>
      <c r="C486" s="196"/>
      <c r="D486" s="243"/>
      <c r="E486" s="244"/>
      <c r="F486" s="244"/>
      <c r="G486" s="245"/>
      <c r="H486" s="247"/>
      <c r="I486" s="247"/>
      <c r="J486" s="244"/>
      <c r="K486" s="244"/>
      <c r="L486" s="196"/>
      <c r="M486" s="196"/>
      <c r="N486" s="196"/>
      <c r="O486" s="196"/>
      <c r="P486" s="196"/>
      <c r="Q486" s="196"/>
      <c r="R486" s="196"/>
      <c r="S486" s="196"/>
      <c r="T486" s="196"/>
      <c r="U486" s="196"/>
      <c r="V486" s="196"/>
      <c r="W486" s="196"/>
      <c r="X486" s="196"/>
      <c r="Y486" s="196"/>
      <c r="Z486" s="196"/>
    </row>
    <row r="487" customFormat="false" ht="14.25" hidden="false" customHeight="true" outlineLevel="0" collapsed="false">
      <c r="A487" s="242"/>
      <c r="B487" s="196"/>
      <c r="C487" s="196"/>
      <c r="D487" s="243"/>
      <c r="E487" s="244"/>
      <c r="F487" s="244"/>
      <c r="G487" s="245"/>
      <c r="H487" s="247"/>
      <c r="I487" s="247"/>
      <c r="J487" s="244"/>
      <c r="K487" s="244"/>
      <c r="L487" s="196"/>
      <c r="M487" s="196"/>
      <c r="N487" s="196"/>
      <c r="O487" s="196"/>
      <c r="P487" s="196"/>
      <c r="Q487" s="196"/>
      <c r="R487" s="196"/>
      <c r="S487" s="196"/>
      <c r="T487" s="196"/>
      <c r="U487" s="196"/>
      <c r="V487" s="196"/>
      <c r="W487" s="196"/>
      <c r="X487" s="196"/>
      <c r="Y487" s="196"/>
      <c r="Z487" s="196"/>
    </row>
    <row r="488" customFormat="false" ht="14.25" hidden="false" customHeight="true" outlineLevel="0" collapsed="false">
      <c r="A488" s="242"/>
      <c r="B488" s="196"/>
      <c r="C488" s="196"/>
      <c r="D488" s="243"/>
      <c r="E488" s="244"/>
      <c r="F488" s="244"/>
      <c r="G488" s="245"/>
      <c r="H488" s="247"/>
      <c r="I488" s="247"/>
      <c r="J488" s="244"/>
      <c r="K488" s="244"/>
      <c r="L488" s="196"/>
      <c r="M488" s="196"/>
      <c r="N488" s="196"/>
      <c r="O488" s="196"/>
      <c r="P488" s="196"/>
      <c r="Q488" s="196"/>
      <c r="R488" s="196"/>
      <c r="S488" s="196"/>
      <c r="T488" s="196"/>
      <c r="U488" s="196"/>
      <c r="V488" s="196"/>
      <c r="W488" s="196"/>
      <c r="X488" s="196"/>
      <c r="Y488" s="196"/>
      <c r="Z488" s="196"/>
    </row>
    <row r="489" customFormat="false" ht="14.25" hidden="false" customHeight="true" outlineLevel="0" collapsed="false">
      <c r="A489" s="242"/>
      <c r="B489" s="196"/>
      <c r="C489" s="196"/>
      <c r="D489" s="243"/>
      <c r="E489" s="244"/>
      <c r="F489" s="244"/>
      <c r="G489" s="245"/>
      <c r="H489" s="247"/>
      <c r="I489" s="247"/>
      <c r="J489" s="244"/>
      <c r="K489" s="244"/>
      <c r="L489" s="196"/>
      <c r="M489" s="196"/>
      <c r="N489" s="196"/>
      <c r="O489" s="196"/>
      <c r="P489" s="196"/>
      <c r="Q489" s="196"/>
      <c r="R489" s="196"/>
      <c r="S489" s="196"/>
      <c r="T489" s="196"/>
      <c r="U489" s="196"/>
      <c r="V489" s="196"/>
      <c r="W489" s="196"/>
      <c r="X489" s="196"/>
      <c r="Y489" s="196"/>
      <c r="Z489" s="196"/>
    </row>
    <row r="490" customFormat="false" ht="14.25" hidden="false" customHeight="true" outlineLevel="0" collapsed="false">
      <c r="A490" s="242"/>
      <c r="B490" s="196"/>
      <c r="C490" s="196"/>
      <c r="D490" s="243"/>
      <c r="E490" s="244"/>
      <c r="F490" s="244"/>
      <c r="G490" s="245"/>
      <c r="H490" s="247"/>
      <c r="I490" s="247"/>
      <c r="J490" s="244"/>
      <c r="K490" s="244"/>
      <c r="L490" s="196"/>
      <c r="M490" s="196"/>
      <c r="N490" s="196"/>
      <c r="O490" s="196"/>
      <c r="P490" s="196"/>
      <c r="Q490" s="196"/>
      <c r="R490" s="196"/>
      <c r="S490" s="196"/>
      <c r="T490" s="196"/>
      <c r="U490" s="196"/>
      <c r="V490" s="196"/>
      <c r="W490" s="196"/>
      <c r="X490" s="196"/>
      <c r="Y490" s="196"/>
      <c r="Z490" s="196"/>
    </row>
    <row r="491" customFormat="false" ht="14.25" hidden="false" customHeight="true" outlineLevel="0" collapsed="false">
      <c r="A491" s="242"/>
      <c r="B491" s="196"/>
      <c r="C491" s="196"/>
      <c r="D491" s="243"/>
      <c r="E491" s="244"/>
      <c r="F491" s="244"/>
      <c r="G491" s="245"/>
      <c r="H491" s="247"/>
      <c r="I491" s="247"/>
      <c r="J491" s="244"/>
      <c r="K491" s="244"/>
      <c r="L491" s="196"/>
      <c r="M491" s="196"/>
      <c r="N491" s="196"/>
      <c r="O491" s="196"/>
      <c r="P491" s="196"/>
      <c r="Q491" s="196"/>
      <c r="R491" s="196"/>
      <c r="S491" s="196"/>
      <c r="T491" s="196"/>
      <c r="U491" s="196"/>
      <c r="V491" s="196"/>
      <c r="W491" s="196"/>
      <c r="X491" s="196"/>
      <c r="Y491" s="196"/>
      <c r="Z491" s="196"/>
    </row>
    <row r="492" customFormat="false" ht="14.25" hidden="false" customHeight="true" outlineLevel="0" collapsed="false">
      <c r="A492" s="242"/>
      <c r="B492" s="196"/>
      <c r="C492" s="196"/>
      <c r="D492" s="243"/>
      <c r="E492" s="244"/>
      <c r="F492" s="244"/>
      <c r="G492" s="245"/>
      <c r="H492" s="247"/>
      <c r="I492" s="247"/>
      <c r="J492" s="244"/>
      <c r="K492" s="244"/>
      <c r="L492" s="196"/>
      <c r="M492" s="196"/>
      <c r="N492" s="196"/>
      <c r="O492" s="196"/>
      <c r="P492" s="196"/>
      <c r="Q492" s="196"/>
      <c r="R492" s="196"/>
      <c r="S492" s="196"/>
      <c r="T492" s="196"/>
      <c r="U492" s="196"/>
      <c r="V492" s="196"/>
      <c r="W492" s="196"/>
      <c r="X492" s="196"/>
      <c r="Y492" s="196"/>
      <c r="Z492" s="196"/>
    </row>
    <row r="493" customFormat="false" ht="14.25" hidden="false" customHeight="true" outlineLevel="0" collapsed="false">
      <c r="A493" s="242"/>
      <c r="B493" s="196"/>
      <c r="C493" s="196"/>
      <c r="D493" s="243"/>
      <c r="E493" s="244"/>
      <c r="F493" s="244"/>
      <c r="G493" s="245"/>
      <c r="H493" s="247"/>
      <c r="I493" s="247"/>
      <c r="J493" s="244"/>
      <c r="K493" s="244"/>
      <c r="L493" s="196"/>
      <c r="M493" s="196"/>
      <c r="N493" s="196"/>
      <c r="O493" s="196"/>
      <c r="P493" s="196"/>
      <c r="Q493" s="196"/>
      <c r="R493" s="196"/>
      <c r="S493" s="196"/>
      <c r="T493" s="196"/>
      <c r="U493" s="196"/>
      <c r="V493" s="196"/>
      <c r="W493" s="196"/>
      <c r="X493" s="196"/>
      <c r="Y493" s="196"/>
      <c r="Z493" s="196"/>
    </row>
    <row r="494" customFormat="false" ht="14.25" hidden="false" customHeight="true" outlineLevel="0" collapsed="false">
      <c r="A494" s="242"/>
      <c r="B494" s="196"/>
      <c r="C494" s="196"/>
      <c r="D494" s="243"/>
      <c r="E494" s="244"/>
      <c r="F494" s="244"/>
      <c r="G494" s="245"/>
      <c r="H494" s="247"/>
      <c r="I494" s="247"/>
      <c r="J494" s="244"/>
      <c r="K494" s="244"/>
      <c r="L494" s="196"/>
      <c r="M494" s="196"/>
      <c r="N494" s="196"/>
      <c r="O494" s="196"/>
      <c r="P494" s="196"/>
      <c r="Q494" s="196"/>
      <c r="R494" s="196"/>
      <c r="S494" s="196"/>
      <c r="T494" s="196"/>
      <c r="U494" s="196"/>
      <c r="V494" s="196"/>
      <c r="W494" s="196"/>
      <c r="X494" s="196"/>
      <c r="Y494" s="196"/>
      <c r="Z494" s="196"/>
    </row>
    <row r="495" customFormat="false" ht="14.25" hidden="false" customHeight="true" outlineLevel="0" collapsed="false">
      <c r="A495" s="242"/>
      <c r="B495" s="196"/>
      <c r="C495" s="196"/>
      <c r="D495" s="243"/>
      <c r="E495" s="244"/>
      <c r="F495" s="244"/>
      <c r="G495" s="245"/>
      <c r="H495" s="247"/>
      <c r="I495" s="247"/>
      <c r="J495" s="244"/>
      <c r="K495" s="244"/>
      <c r="L495" s="196"/>
      <c r="M495" s="196"/>
      <c r="N495" s="196"/>
      <c r="O495" s="196"/>
      <c r="P495" s="196"/>
      <c r="Q495" s="196"/>
      <c r="R495" s="196"/>
      <c r="S495" s="196"/>
      <c r="T495" s="196"/>
      <c r="U495" s="196"/>
      <c r="V495" s="196"/>
      <c r="W495" s="196"/>
      <c r="X495" s="196"/>
      <c r="Y495" s="196"/>
      <c r="Z495" s="196"/>
    </row>
    <row r="496" customFormat="false" ht="14.25" hidden="false" customHeight="true" outlineLevel="0" collapsed="false">
      <c r="A496" s="242"/>
      <c r="B496" s="196"/>
      <c r="C496" s="196"/>
      <c r="D496" s="243"/>
      <c r="E496" s="244"/>
      <c r="F496" s="244"/>
      <c r="G496" s="245"/>
      <c r="H496" s="247"/>
      <c r="I496" s="247"/>
      <c r="J496" s="244"/>
      <c r="K496" s="244"/>
      <c r="L496" s="196"/>
      <c r="M496" s="196"/>
      <c r="N496" s="196"/>
      <c r="O496" s="196"/>
      <c r="P496" s="196"/>
      <c r="Q496" s="196"/>
      <c r="R496" s="196"/>
      <c r="S496" s="196"/>
      <c r="T496" s="196"/>
      <c r="U496" s="196"/>
      <c r="V496" s="196"/>
      <c r="W496" s="196"/>
      <c r="X496" s="196"/>
      <c r="Y496" s="196"/>
      <c r="Z496" s="196"/>
    </row>
    <row r="497" customFormat="false" ht="14.25" hidden="false" customHeight="true" outlineLevel="0" collapsed="false">
      <c r="A497" s="242"/>
      <c r="B497" s="196"/>
      <c r="C497" s="196"/>
      <c r="D497" s="243"/>
      <c r="E497" s="244"/>
      <c r="F497" s="244"/>
      <c r="G497" s="245"/>
      <c r="H497" s="247"/>
      <c r="I497" s="247"/>
      <c r="J497" s="244"/>
      <c r="K497" s="244"/>
      <c r="L497" s="196"/>
      <c r="M497" s="196"/>
      <c r="N497" s="196"/>
      <c r="O497" s="196"/>
      <c r="P497" s="196"/>
      <c r="Q497" s="196"/>
      <c r="R497" s="196"/>
      <c r="S497" s="196"/>
      <c r="T497" s="196"/>
      <c r="U497" s="196"/>
      <c r="V497" s="196"/>
      <c r="W497" s="196"/>
      <c r="X497" s="196"/>
      <c r="Y497" s="196"/>
      <c r="Z497" s="196"/>
    </row>
    <row r="498" customFormat="false" ht="14.25" hidden="false" customHeight="true" outlineLevel="0" collapsed="false">
      <c r="A498" s="242"/>
      <c r="B498" s="196"/>
      <c r="C498" s="196"/>
      <c r="D498" s="243"/>
      <c r="E498" s="244"/>
      <c r="F498" s="244"/>
      <c r="G498" s="245"/>
      <c r="H498" s="247"/>
      <c r="I498" s="247"/>
      <c r="J498" s="244"/>
      <c r="K498" s="244"/>
      <c r="L498" s="196"/>
      <c r="M498" s="196"/>
      <c r="N498" s="196"/>
      <c r="O498" s="196"/>
      <c r="P498" s="196"/>
      <c r="Q498" s="196"/>
      <c r="R498" s="196"/>
      <c r="S498" s="196"/>
      <c r="T498" s="196"/>
      <c r="U498" s="196"/>
      <c r="V498" s="196"/>
      <c r="W498" s="196"/>
      <c r="X498" s="196"/>
      <c r="Y498" s="196"/>
      <c r="Z498" s="196"/>
    </row>
    <row r="499" customFormat="false" ht="14.25" hidden="false" customHeight="true" outlineLevel="0" collapsed="false">
      <c r="A499" s="242"/>
      <c r="B499" s="196"/>
      <c r="C499" s="196"/>
      <c r="D499" s="243"/>
      <c r="E499" s="244"/>
      <c r="F499" s="244"/>
      <c r="G499" s="245"/>
      <c r="H499" s="247"/>
      <c r="I499" s="247"/>
      <c r="J499" s="244"/>
      <c r="K499" s="244"/>
      <c r="L499" s="196"/>
      <c r="M499" s="196"/>
      <c r="N499" s="196"/>
      <c r="O499" s="196"/>
      <c r="P499" s="196"/>
      <c r="Q499" s="196"/>
      <c r="R499" s="196"/>
      <c r="S499" s="196"/>
      <c r="T499" s="196"/>
      <c r="U499" s="196"/>
      <c r="V499" s="196"/>
      <c r="W499" s="196"/>
      <c r="X499" s="196"/>
      <c r="Y499" s="196"/>
      <c r="Z499" s="196"/>
    </row>
    <row r="500" customFormat="false" ht="14.25" hidden="false" customHeight="true" outlineLevel="0" collapsed="false">
      <c r="A500" s="242"/>
      <c r="B500" s="196"/>
      <c r="C500" s="196"/>
      <c r="D500" s="243"/>
      <c r="E500" s="244"/>
      <c r="F500" s="244"/>
      <c r="G500" s="245"/>
      <c r="H500" s="247"/>
      <c r="I500" s="247"/>
      <c r="J500" s="244"/>
      <c r="K500" s="244"/>
      <c r="L500" s="196"/>
      <c r="M500" s="196"/>
      <c r="N500" s="196"/>
      <c r="O500" s="196"/>
      <c r="P500" s="196"/>
      <c r="Q500" s="196"/>
      <c r="R500" s="196"/>
      <c r="S500" s="196"/>
      <c r="T500" s="196"/>
      <c r="U500" s="196"/>
      <c r="V500" s="196"/>
      <c r="W500" s="196"/>
      <c r="X500" s="196"/>
      <c r="Y500" s="196"/>
      <c r="Z500" s="196"/>
    </row>
    <row r="501" customFormat="false" ht="14.25" hidden="false" customHeight="true" outlineLevel="0" collapsed="false">
      <c r="A501" s="242"/>
      <c r="B501" s="196"/>
      <c r="C501" s="196"/>
      <c r="D501" s="243"/>
      <c r="E501" s="244"/>
      <c r="F501" s="244"/>
      <c r="G501" s="245"/>
      <c r="H501" s="247"/>
      <c r="I501" s="247"/>
      <c r="J501" s="244"/>
      <c r="K501" s="244"/>
      <c r="L501" s="196"/>
      <c r="M501" s="196"/>
      <c r="N501" s="196"/>
      <c r="O501" s="196"/>
      <c r="P501" s="196"/>
      <c r="Q501" s="196"/>
      <c r="R501" s="196"/>
      <c r="S501" s="196"/>
      <c r="T501" s="196"/>
      <c r="U501" s="196"/>
      <c r="V501" s="196"/>
      <c r="W501" s="196"/>
      <c r="X501" s="196"/>
      <c r="Y501" s="196"/>
      <c r="Z501" s="196"/>
    </row>
    <row r="502" customFormat="false" ht="14.25" hidden="false" customHeight="true" outlineLevel="0" collapsed="false">
      <c r="A502" s="242"/>
      <c r="B502" s="196"/>
      <c r="C502" s="196"/>
      <c r="D502" s="243"/>
      <c r="E502" s="244"/>
      <c r="F502" s="244"/>
      <c r="G502" s="245"/>
      <c r="H502" s="247"/>
      <c r="I502" s="247"/>
      <c r="J502" s="244"/>
      <c r="K502" s="244"/>
      <c r="L502" s="196"/>
      <c r="M502" s="196"/>
      <c r="N502" s="196"/>
      <c r="O502" s="196"/>
      <c r="P502" s="196"/>
      <c r="Q502" s="196"/>
      <c r="R502" s="196"/>
      <c r="S502" s="196"/>
      <c r="T502" s="196"/>
      <c r="U502" s="196"/>
      <c r="V502" s="196"/>
      <c r="W502" s="196"/>
      <c r="X502" s="196"/>
      <c r="Y502" s="196"/>
      <c r="Z502" s="196"/>
    </row>
    <row r="503" customFormat="false" ht="14.25" hidden="false" customHeight="true" outlineLevel="0" collapsed="false">
      <c r="A503" s="242"/>
      <c r="B503" s="196"/>
      <c r="C503" s="196"/>
      <c r="D503" s="243"/>
      <c r="E503" s="244"/>
      <c r="F503" s="244"/>
      <c r="G503" s="245"/>
      <c r="H503" s="247"/>
      <c r="I503" s="247"/>
      <c r="J503" s="244"/>
      <c r="K503" s="244"/>
      <c r="L503" s="196"/>
      <c r="M503" s="196"/>
      <c r="N503" s="196"/>
      <c r="O503" s="196"/>
      <c r="P503" s="196"/>
      <c r="Q503" s="196"/>
      <c r="R503" s="196"/>
      <c r="S503" s="196"/>
      <c r="T503" s="196"/>
      <c r="U503" s="196"/>
      <c r="V503" s="196"/>
      <c r="W503" s="196"/>
      <c r="X503" s="196"/>
      <c r="Y503" s="196"/>
      <c r="Z503" s="196"/>
    </row>
    <row r="504" customFormat="false" ht="14.25" hidden="false" customHeight="true" outlineLevel="0" collapsed="false">
      <c r="A504" s="242"/>
      <c r="B504" s="196"/>
      <c r="C504" s="196"/>
      <c r="D504" s="243"/>
      <c r="E504" s="244"/>
      <c r="F504" s="244"/>
      <c r="G504" s="245"/>
      <c r="H504" s="247"/>
      <c r="I504" s="247"/>
      <c r="J504" s="244"/>
      <c r="K504" s="244"/>
      <c r="L504" s="196"/>
      <c r="M504" s="196"/>
      <c r="N504" s="196"/>
      <c r="O504" s="196"/>
      <c r="P504" s="196"/>
      <c r="Q504" s="196"/>
      <c r="R504" s="196"/>
      <c r="S504" s="196"/>
      <c r="T504" s="196"/>
      <c r="U504" s="196"/>
      <c r="V504" s="196"/>
      <c r="W504" s="196"/>
      <c r="X504" s="196"/>
      <c r="Y504" s="196"/>
      <c r="Z504" s="196"/>
    </row>
    <row r="505" customFormat="false" ht="14.25" hidden="false" customHeight="true" outlineLevel="0" collapsed="false">
      <c r="A505" s="242"/>
      <c r="B505" s="196"/>
      <c r="C505" s="196"/>
      <c r="D505" s="243"/>
      <c r="E505" s="244"/>
      <c r="F505" s="244"/>
      <c r="G505" s="245"/>
      <c r="H505" s="247"/>
      <c r="I505" s="247"/>
      <c r="J505" s="244"/>
      <c r="K505" s="244"/>
      <c r="L505" s="196"/>
      <c r="M505" s="196"/>
      <c r="N505" s="196"/>
      <c r="O505" s="196"/>
      <c r="P505" s="196"/>
      <c r="Q505" s="196"/>
      <c r="R505" s="196"/>
      <c r="S505" s="196"/>
      <c r="T505" s="196"/>
      <c r="U505" s="196"/>
      <c r="V505" s="196"/>
      <c r="W505" s="196"/>
      <c r="X505" s="196"/>
      <c r="Y505" s="196"/>
      <c r="Z505" s="196"/>
    </row>
    <row r="506" customFormat="false" ht="14.25" hidden="false" customHeight="true" outlineLevel="0" collapsed="false">
      <c r="A506" s="242"/>
      <c r="B506" s="196"/>
      <c r="C506" s="196"/>
      <c r="D506" s="243"/>
      <c r="E506" s="244"/>
      <c r="F506" s="244"/>
      <c r="G506" s="245"/>
      <c r="H506" s="247"/>
      <c r="I506" s="247"/>
      <c r="J506" s="244"/>
      <c r="K506" s="244"/>
      <c r="L506" s="196"/>
      <c r="M506" s="196"/>
      <c r="N506" s="196"/>
      <c r="O506" s="196"/>
      <c r="P506" s="196"/>
      <c r="Q506" s="196"/>
      <c r="R506" s="196"/>
      <c r="S506" s="196"/>
      <c r="T506" s="196"/>
      <c r="U506" s="196"/>
      <c r="V506" s="196"/>
      <c r="W506" s="196"/>
      <c r="X506" s="196"/>
      <c r="Y506" s="196"/>
      <c r="Z506" s="196"/>
    </row>
    <row r="507" customFormat="false" ht="14.25" hidden="false" customHeight="true" outlineLevel="0" collapsed="false">
      <c r="A507" s="242"/>
      <c r="B507" s="196"/>
      <c r="C507" s="196"/>
      <c r="D507" s="243"/>
      <c r="E507" s="244"/>
      <c r="F507" s="244"/>
      <c r="G507" s="245"/>
      <c r="H507" s="247"/>
      <c r="I507" s="247"/>
      <c r="J507" s="244"/>
      <c r="K507" s="244"/>
      <c r="L507" s="196"/>
      <c r="M507" s="196"/>
      <c r="N507" s="196"/>
      <c r="O507" s="196"/>
      <c r="P507" s="196"/>
      <c r="Q507" s="196"/>
      <c r="R507" s="196"/>
      <c r="S507" s="196"/>
      <c r="T507" s="196"/>
      <c r="U507" s="196"/>
      <c r="V507" s="196"/>
      <c r="W507" s="196"/>
      <c r="X507" s="196"/>
      <c r="Y507" s="196"/>
      <c r="Z507" s="196"/>
    </row>
    <row r="508" customFormat="false" ht="14.25" hidden="false" customHeight="true" outlineLevel="0" collapsed="false">
      <c r="A508" s="242"/>
      <c r="B508" s="196"/>
      <c r="C508" s="196"/>
      <c r="D508" s="243"/>
      <c r="E508" s="244"/>
      <c r="F508" s="244"/>
      <c r="G508" s="245"/>
      <c r="H508" s="247"/>
      <c r="I508" s="247"/>
      <c r="J508" s="244"/>
      <c r="K508" s="244"/>
      <c r="L508" s="196"/>
      <c r="M508" s="196"/>
      <c r="N508" s="196"/>
      <c r="O508" s="196"/>
      <c r="P508" s="196"/>
      <c r="Q508" s="196"/>
      <c r="R508" s="196"/>
      <c r="S508" s="196"/>
      <c r="T508" s="196"/>
      <c r="U508" s="196"/>
      <c r="V508" s="196"/>
      <c r="W508" s="196"/>
      <c r="X508" s="196"/>
      <c r="Y508" s="196"/>
      <c r="Z508" s="196"/>
    </row>
    <row r="509" customFormat="false" ht="14.25" hidden="false" customHeight="true" outlineLevel="0" collapsed="false">
      <c r="A509" s="242"/>
      <c r="B509" s="196"/>
      <c r="C509" s="196"/>
      <c r="D509" s="243"/>
      <c r="E509" s="244"/>
      <c r="F509" s="244"/>
      <c r="G509" s="245"/>
      <c r="H509" s="247"/>
      <c r="I509" s="247"/>
      <c r="J509" s="244"/>
      <c r="K509" s="244"/>
      <c r="L509" s="196"/>
      <c r="M509" s="196"/>
      <c r="N509" s="196"/>
      <c r="O509" s="196"/>
      <c r="P509" s="196"/>
      <c r="Q509" s="196"/>
      <c r="R509" s="196"/>
      <c r="S509" s="196"/>
      <c r="T509" s="196"/>
      <c r="U509" s="196"/>
      <c r="V509" s="196"/>
      <c r="W509" s="196"/>
      <c r="X509" s="196"/>
      <c r="Y509" s="196"/>
      <c r="Z509" s="196"/>
    </row>
    <row r="510" customFormat="false" ht="14.25" hidden="false" customHeight="true" outlineLevel="0" collapsed="false">
      <c r="A510" s="242"/>
      <c r="B510" s="196"/>
      <c r="C510" s="196"/>
      <c r="D510" s="243"/>
      <c r="E510" s="244"/>
      <c r="F510" s="244"/>
      <c r="G510" s="245"/>
      <c r="H510" s="247"/>
      <c r="I510" s="247"/>
      <c r="J510" s="244"/>
      <c r="K510" s="244"/>
      <c r="L510" s="196"/>
      <c r="M510" s="196"/>
      <c r="N510" s="196"/>
      <c r="O510" s="196"/>
      <c r="P510" s="196"/>
      <c r="Q510" s="196"/>
      <c r="R510" s="196"/>
      <c r="S510" s="196"/>
      <c r="T510" s="196"/>
      <c r="U510" s="196"/>
      <c r="V510" s="196"/>
      <c r="W510" s="196"/>
      <c r="X510" s="196"/>
      <c r="Y510" s="196"/>
      <c r="Z510" s="196"/>
    </row>
    <row r="511" customFormat="false" ht="14.25" hidden="false" customHeight="true" outlineLevel="0" collapsed="false">
      <c r="A511" s="242"/>
      <c r="B511" s="196"/>
      <c r="C511" s="196"/>
      <c r="D511" s="243"/>
      <c r="E511" s="244"/>
      <c r="F511" s="244"/>
      <c r="G511" s="245"/>
      <c r="H511" s="247"/>
      <c r="I511" s="247"/>
      <c r="J511" s="244"/>
      <c r="K511" s="244"/>
      <c r="L511" s="196"/>
      <c r="M511" s="196"/>
      <c r="N511" s="196"/>
      <c r="O511" s="196"/>
      <c r="P511" s="196"/>
      <c r="Q511" s="196"/>
      <c r="R511" s="196"/>
      <c r="S511" s="196"/>
      <c r="T511" s="196"/>
      <c r="U511" s="196"/>
      <c r="V511" s="196"/>
      <c r="W511" s="196"/>
      <c r="X511" s="196"/>
      <c r="Y511" s="196"/>
      <c r="Z511" s="196"/>
    </row>
    <row r="512" customFormat="false" ht="14.25" hidden="false" customHeight="true" outlineLevel="0" collapsed="false">
      <c r="A512" s="242"/>
      <c r="B512" s="196"/>
      <c r="C512" s="196"/>
      <c r="D512" s="243"/>
      <c r="E512" s="244"/>
      <c r="F512" s="244"/>
      <c r="G512" s="245"/>
      <c r="H512" s="247"/>
      <c r="I512" s="247"/>
      <c r="J512" s="244"/>
      <c r="K512" s="244"/>
      <c r="L512" s="196"/>
      <c r="M512" s="196"/>
      <c r="N512" s="196"/>
      <c r="O512" s="196"/>
      <c r="P512" s="196"/>
      <c r="Q512" s="196"/>
      <c r="R512" s="196"/>
      <c r="S512" s="196"/>
      <c r="T512" s="196"/>
      <c r="U512" s="196"/>
      <c r="V512" s="196"/>
      <c r="W512" s="196"/>
      <c r="X512" s="196"/>
      <c r="Y512" s="196"/>
      <c r="Z512" s="196"/>
    </row>
    <row r="513" customFormat="false" ht="14.25" hidden="false" customHeight="true" outlineLevel="0" collapsed="false">
      <c r="A513" s="242"/>
      <c r="B513" s="196"/>
      <c r="C513" s="196"/>
      <c r="D513" s="243"/>
      <c r="E513" s="244"/>
      <c r="F513" s="244"/>
      <c r="G513" s="245"/>
      <c r="H513" s="247"/>
      <c r="I513" s="247"/>
      <c r="J513" s="244"/>
      <c r="K513" s="244"/>
      <c r="L513" s="196"/>
      <c r="M513" s="196"/>
      <c r="N513" s="196"/>
      <c r="O513" s="196"/>
      <c r="P513" s="196"/>
      <c r="Q513" s="196"/>
      <c r="R513" s="196"/>
      <c r="S513" s="196"/>
      <c r="T513" s="196"/>
      <c r="U513" s="196"/>
      <c r="V513" s="196"/>
      <c r="W513" s="196"/>
      <c r="X513" s="196"/>
      <c r="Y513" s="196"/>
      <c r="Z513" s="196"/>
    </row>
    <row r="514" customFormat="false" ht="14.25" hidden="false" customHeight="true" outlineLevel="0" collapsed="false">
      <c r="A514" s="242"/>
      <c r="B514" s="196"/>
      <c r="C514" s="196"/>
      <c r="D514" s="243"/>
      <c r="E514" s="244"/>
      <c r="F514" s="244"/>
      <c r="G514" s="245"/>
      <c r="H514" s="247"/>
      <c r="I514" s="247"/>
      <c r="J514" s="244"/>
      <c r="K514" s="244"/>
      <c r="L514" s="196"/>
      <c r="M514" s="196"/>
      <c r="N514" s="196"/>
      <c r="O514" s="196"/>
      <c r="P514" s="196"/>
      <c r="Q514" s="196"/>
      <c r="R514" s="196"/>
      <c r="S514" s="196"/>
      <c r="T514" s="196"/>
      <c r="U514" s="196"/>
      <c r="V514" s="196"/>
      <c r="W514" s="196"/>
      <c r="X514" s="196"/>
      <c r="Y514" s="196"/>
      <c r="Z514" s="196"/>
    </row>
    <row r="515" customFormat="false" ht="14.25" hidden="false" customHeight="true" outlineLevel="0" collapsed="false">
      <c r="A515" s="242"/>
      <c r="B515" s="196"/>
      <c r="C515" s="196"/>
      <c r="D515" s="243"/>
      <c r="E515" s="244"/>
      <c r="F515" s="244"/>
      <c r="G515" s="245"/>
      <c r="H515" s="247"/>
      <c r="I515" s="247"/>
      <c r="J515" s="244"/>
      <c r="K515" s="244"/>
      <c r="L515" s="196"/>
      <c r="M515" s="196"/>
      <c r="N515" s="196"/>
      <c r="O515" s="196"/>
      <c r="P515" s="196"/>
      <c r="Q515" s="196"/>
      <c r="R515" s="196"/>
      <c r="S515" s="196"/>
      <c r="T515" s="196"/>
      <c r="U515" s="196"/>
      <c r="V515" s="196"/>
      <c r="W515" s="196"/>
      <c r="X515" s="196"/>
      <c r="Y515" s="196"/>
      <c r="Z515" s="196"/>
    </row>
    <row r="516" customFormat="false" ht="14.25" hidden="false" customHeight="true" outlineLevel="0" collapsed="false">
      <c r="A516" s="242"/>
      <c r="B516" s="196"/>
      <c r="C516" s="196"/>
      <c r="D516" s="243"/>
      <c r="E516" s="244"/>
      <c r="F516" s="244"/>
      <c r="G516" s="245"/>
      <c r="H516" s="247"/>
      <c r="I516" s="247"/>
      <c r="J516" s="244"/>
      <c r="K516" s="244"/>
      <c r="L516" s="196"/>
      <c r="M516" s="196"/>
      <c r="N516" s="196"/>
      <c r="O516" s="196"/>
      <c r="P516" s="196"/>
      <c r="Q516" s="196"/>
      <c r="R516" s="196"/>
      <c r="S516" s="196"/>
      <c r="T516" s="196"/>
      <c r="U516" s="196"/>
      <c r="V516" s="196"/>
      <c r="W516" s="196"/>
      <c r="X516" s="196"/>
      <c r="Y516" s="196"/>
      <c r="Z516" s="196"/>
    </row>
    <row r="517" customFormat="false" ht="14.25" hidden="false" customHeight="true" outlineLevel="0" collapsed="false">
      <c r="A517" s="242"/>
      <c r="B517" s="196"/>
      <c r="C517" s="196"/>
      <c r="D517" s="243"/>
      <c r="E517" s="244"/>
      <c r="F517" s="244"/>
      <c r="G517" s="245"/>
      <c r="H517" s="247"/>
      <c r="I517" s="247"/>
      <c r="J517" s="244"/>
      <c r="K517" s="244"/>
      <c r="L517" s="196"/>
      <c r="M517" s="196"/>
      <c r="N517" s="196"/>
      <c r="O517" s="196"/>
      <c r="P517" s="196"/>
      <c r="Q517" s="196"/>
      <c r="R517" s="196"/>
      <c r="S517" s="196"/>
      <c r="T517" s="196"/>
      <c r="U517" s="196"/>
      <c r="V517" s="196"/>
      <c r="W517" s="196"/>
      <c r="X517" s="196"/>
      <c r="Y517" s="196"/>
      <c r="Z517" s="196"/>
    </row>
    <row r="518" customFormat="false" ht="14.25" hidden="false" customHeight="true" outlineLevel="0" collapsed="false">
      <c r="A518" s="242"/>
      <c r="B518" s="196"/>
      <c r="C518" s="196"/>
      <c r="D518" s="243"/>
      <c r="E518" s="244"/>
      <c r="F518" s="244"/>
      <c r="G518" s="245"/>
      <c r="H518" s="247"/>
      <c r="I518" s="247"/>
      <c r="J518" s="244"/>
      <c r="K518" s="244"/>
      <c r="L518" s="196"/>
      <c r="M518" s="196"/>
      <c r="N518" s="196"/>
      <c r="O518" s="196"/>
      <c r="P518" s="196"/>
      <c r="Q518" s="196"/>
      <c r="R518" s="196"/>
      <c r="S518" s="196"/>
      <c r="T518" s="196"/>
      <c r="U518" s="196"/>
      <c r="V518" s="196"/>
      <c r="W518" s="196"/>
      <c r="X518" s="196"/>
      <c r="Y518" s="196"/>
      <c r="Z518" s="196"/>
    </row>
    <row r="519" customFormat="false" ht="14.25" hidden="false" customHeight="true" outlineLevel="0" collapsed="false">
      <c r="A519" s="242"/>
      <c r="B519" s="196"/>
      <c r="C519" s="196"/>
      <c r="D519" s="243"/>
      <c r="E519" s="244"/>
      <c r="F519" s="244"/>
      <c r="G519" s="245"/>
      <c r="H519" s="247"/>
      <c r="I519" s="247"/>
      <c r="J519" s="244"/>
      <c r="K519" s="244"/>
      <c r="L519" s="196"/>
      <c r="M519" s="196"/>
      <c r="N519" s="196"/>
      <c r="O519" s="196"/>
      <c r="P519" s="196"/>
      <c r="Q519" s="196"/>
      <c r="R519" s="196"/>
      <c r="S519" s="196"/>
      <c r="T519" s="196"/>
      <c r="U519" s="196"/>
      <c r="V519" s="196"/>
      <c r="W519" s="196"/>
      <c r="X519" s="196"/>
      <c r="Y519" s="196"/>
      <c r="Z519" s="196"/>
    </row>
    <row r="520" customFormat="false" ht="14.25" hidden="false" customHeight="true" outlineLevel="0" collapsed="false">
      <c r="A520" s="242"/>
      <c r="B520" s="196"/>
      <c r="C520" s="196"/>
      <c r="D520" s="243"/>
      <c r="E520" s="244"/>
      <c r="F520" s="244"/>
      <c r="G520" s="245"/>
      <c r="H520" s="247"/>
      <c r="I520" s="247"/>
      <c r="J520" s="244"/>
      <c r="K520" s="244"/>
      <c r="L520" s="196"/>
      <c r="M520" s="196"/>
      <c r="N520" s="196"/>
      <c r="O520" s="196"/>
      <c r="P520" s="196"/>
      <c r="Q520" s="196"/>
      <c r="R520" s="196"/>
      <c r="S520" s="196"/>
      <c r="T520" s="196"/>
      <c r="U520" s="196"/>
      <c r="V520" s="196"/>
      <c r="W520" s="196"/>
      <c r="X520" s="196"/>
      <c r="Y520" s="196"/>
      <c r="Z520" s="196"/>
    </row>
    <row r="521" customFormat="false" ht="14.25" hidden="false" customHeight="true" outlineLevel="0" collapsed="false">
      <c r="A521" s="242"/>
      <c r="B521" s="196"/>
      <c r="C521" s="196"/>
      <c r="D521" s="243"/>
      <c r="E521" s="244"/>
      <c r="F521" s="244"/>
      <c r="G521" s="245"/>
      <c r="H521" s="247"/>
      <c r="I521" s="247"/>
      <c r="J521" s="244"/>
      <c r="K521" s="244"/>
      <c r="L521" s="196"/>
      <c r="M521" s="196"/>
      <c r="N521" s="196"/>
      <c r="O521" s="196"/>
      <c r="P521" s="196"/>
      <c r="Q521" s="196"/>
      <c r="R521" s="196"/>
      <c r="S521" s="196"/>
      <c r="T521" s="196"/>
      <c r="U521" s="196"/>
      <c r="V521" s="196"/>
      <c r="W521" s="196"/>
      <c r="X521" s="196"/>
      <c r="Y521" s="196"/>
      <c r="Z521" s="196"/>
    </row>
    <row r="522" customFormat="false" ht="14.25" hidden="false" customHeight="true" outlineLevel="0" collapsed="false">
      <c r="A522" s="242"/>
      <c r="B522" s="196"/>
      <c r="C522" s="196"/>
      <c r="D522" s="243"/>
      <c r="E522" s="244"/>
      <c r="F522" s="244"/>
      <c r="G522" s="245"/>
      <c r="H522" s="247"/>
      <c r="I522" s="247"/>
      <c r="J522" s="244"/>
      <c r="K522" s="244"/>
      <c r="L522" s="196"/>
      <c r="M522" s="196"/>
      <c r="N522" s="196"/>
      <c r="O522" s="196"/>
      <c r="P522" s="196"/>
      <c r="Q522" s="196"/>
      <c r="R522" s="196"/>
      <c r="S522" s="196"/>
      <c r="T522" s="196"/>
      <c r="U522" s="196"/>
      <c r="V522" s="196"/>
      <c r="W522" s="196"/>
      <c r="X522" s="196"/>
      <c r="Y522" s="196"/>
      <c r="Z522" s="196"/>
    </row>
    <row r="523" customFormat="false" ht="14.25" hidden="false" customHeight="true" outlineLevel="0" collapsed="false">
      <c r="A523" s="242"/>
      <c r="B523" s="196"/>
      <c r="C523" s="196"/>
      <c r="D523" s="243"/>
      <c r="E523" s="244"/>
      <c r="F523" s="244"/>
      <c r="G523" s="245"/>
      <c r="H523" s="247"/>
      <c r="I523" s="247"/>
      <c r="J523" s="244"/>
      <c r="K523" s="244"/>
      <c r="L523" s="196"/>
      <c r="M523" s="196"/>
      <c r="N523" s="196"/>
      <c r="O523" s="196"/>
      <c r="P523" s="196"/>
      <c r="Q523" s="196"/>
      <c r="R523" s="196"/>
      <c r="S523" s="196"/>
      <c r="T523" s="196"/>
      <c r="U523" s="196"/>
      <c r="V523" s="196"/>
      <c r="W523" s="196"/>
      <c r="X523" s="196"/>
      <c r="Y523" s="196"/>
      <c r="Z523" s="196"/>
    </row>
    <row r="524" customFormat="false" ht="14.25" hidden="false" customHeight="true" outlineLevel="0" collapsed="false">
      <c r="A524" s="242"/>
      <c r="B524" s="196"/>
      <c r="C524" s="196"/>
      <c r="D524" s="243"/>
      <c r="E524" s="244"/>
      <c r="F524" s="244"/>
      <c r="G524" s="245"/>
      <c r="H524" s="247"/>
      <c r="I524" s="247"/>
      <c r="J524" s="244"/>
      <c r="K524" s="244"/>
      <c r="L524" s="196"/>
      <c r="M524" s="196"/>
      <c r="N524" s="196"/>
      <c r="O524" s="196"/>
      <c r="P524" s="196"/>
      <c r="Q524" s="196"/>
      <c r="R524" s="196"/>
      <c r="S524" s="196"/>
      <c r="T524" s="196"/>
      <c r="U524" s="196"/>
      <c r="V524" s="196"/>
      <c r="W524" s="196"/>
      <c r="X524" s="196"/>
      <c r="Y524" s="196"/>
      <c r="Z524" s="196"/>
    </row>
    <row r="525" customFormat="false" ht="14.25" hidden="false" customHeight="true" outlineLevel="0" collapsed="false">
      <c r="A525" s="242"/>
      <c r="B525" s="196"/>
      <c r="C525" s="196"/>
      <c r="D525" s="243"/>
      <c r="E525" s="244"/>
      <c r="F525" s="244"/>
      <c r="G525" s="245"/>
      <c r="H525" s="247"/>
      <c r="I525" s="247"/>
      <c r="J525" s="244"/>
      <c r="K525" s="244"/>
      <c r="L525" s="196"/>
      <c r="M525" s="196"/>
      <c r="N525" s="196"/>
      <c r="O525" s="196"/>
      <c r="P525" s="196"/>
      <c r="Q525" s="196"/>
      <c r="R525" s="196"/>
      <c r="S525" s="196"/>
      <c r="T525" s="196"/>
      <c r="U525" s="196"/>
      <c r="V525" s="196"/>
      <c r="W525" s="196"/>
      <c r="X525" s="196"/>
      <c r="Y525" s="196"/>
      <c r="Z525" s="196"/>
    </row>
    <row r="526" customFormat="false" ht="14.25" hidden="false" customHeight="true" outlineLevel="0" collapsed="false">
      <c r="A526" s="242"/>
      <c r="B526" s="196"/>
      <c r="C526" s="196"/>
      <c r="D526" s="243"/>
      <c r="E526" s="244"/>
      <c r="F526" s="244"/>
      <c r="G526" s="245"/>
      <c r="H526" s="247"/>
      <c r="I526" s="247"/>
      <c r="J526" s="244"/>
      <c r="K526" s="244"/>
      <c r="L526" s="196"/>
      <c r="M526" s="196"/>
      <c r="N526" s="196"/>
      <c r="O526" s="196"/>
      <c r="P526" s="196"/>
      <c r="Q526" s="196"/>
      <c r="R526" s="196"/>
      <c r="S526" s="196"/>
      <c r="T526" s="196"/>
      <c r="U526" s="196"/>
      <c r="V526" s="196"/>
      <c r="W526" s="196"/>
      <c r="X526" s="196"/>
      <c r="Y526" s="196"/>
      <c r="Z526" s="196"/>
    </row>
    <row r="527" customFormat="false" ht="14.25" hidden="false" customHeight="true" outlineLevel="0" collapsed="false">
      <c r="A527" s="242"/>
      <c r="B527" s="196"/>
      <c r="C527" s="196"/>
      <c r="D527" s="243"/>
      <c r="E527" s="244"/>
      <c r="F527" s="244"/>
      <c r="G527" s="245"/>
      <c r="H527" s="247"/>
      <c r="I527" s="247"/>
      <c r="J527" s="244"/>
      <c r="K527" s="244"/>
      <c r="L527" s="196"/>
      <c r="M527" s="196"/>
      <c r="N527" s="196"/>
      <c r="O527" s="196"/>
      <c r="P527" s="196"/>
      <c r="Q527" s="196"/>
      <c r="R527" s="196"/>
      <c r="S527" s="196"/>
      <c r="T527" s="196"/>
      <c r="U527" s="196"/>
      <c r="V527" s="196"/>
      <c r="W527" s="196"/>
      <c r="X527" s="196"/>
      <c r="Y527" s="196"/>
      <c r="Z527" s="196"/>
    </row>
    <row r="528" customFormat="false" ht="14.25" hidden="false" customHeight="true" outlineLevel="0" collapsed="false">
      <c r="A528" s="242"/>
      <c r="B528" s="196"/>
      <c r="C528" s="196"/>
      <c r="D528" s="243"/>
      <c r="E528" s="244"/>
      <c r="F528" s="244"/>
      <c r="G528" s="245"/>
      <c r="H528" s="247"/>
      <c r="I528" s="247"/>
      <c r="J528" s="244"/>
      <c r="K528" s="244"/>
      <c r="L528" s="196"/>
      <c r="M528" s="196"/>
      <c r="N528" s="196"/>
      <c r="O528" s="196"/>
      <c r="P528" s="196"/>
      <c r="Q528" s="196"/>
      <c r="R528" s="196"/>
      <c r="S528" s="196"/>
      <c r="T528" s="196"/>
      <c r="U528" s="196"/>
      <c r="V528" s="196"/>
      <c r="W528" s="196"/>
      <c r="X528" s="196"/>
      <c r="Y528" s="196"/>
      <c r="Z528" s="196"/>
    </row>
    <row r="529" customFormat="false" ht="14.25" hidden="false" customHeight="true" outlineLevel="0" collapsed="false">
      <c r="A529" s="242"/>
      <c r="B529" s="196"/>
      <c r="C529" s="196"/>
      <c r="D529" s="243"/>
      <c r="E529" s="244"/>
      <c r="F529" s="244"/>
      <c r="G529" s="245"/>
      <c r="H529" s="247"/>
      <c r="I529" s="247"/>
      <c r="J529" s="244"/>
      <c r="K529" s="244"/>
      <c r="L529" s="196"/>
      <c r="M529" s="196"/>
      <c r="N529" s="196"/>
      <c r="O529" s="196"/>
      <c r="P529" s="196"/>
      <c r="Q529" s="196"/>
      <c r="R529" s="196"/>
      <c r="S529" s="196"/>
      <c r="T529" s="196"/>
      <c r="U529" s="196"/>
      <c r="V529" s="196"/>
      <c r="W529" s="196"/>
      <c r="X529" s="196"/>
      <c r="Y529" s="196"/>
      <c r="Z529" s="196"/>
    </row>
    <row r="530" customFormat="false" ht="14.25" hidden="false" customHeight="true" outlineLevel="0" collapsed="false">
      <c r="A530" s="242"/>
      <c r="B530" s="196"/>
      <c r="C530" s="196"/>
      <c r="D530" s="243"/>
      <c r="E530" s="244"/>
      <c r="F530" s="244"/>
      <c r="G530" s="245"/>
      <c r="H530" s="247"/>
      <c r="I530" s="247"/>
      <c r="J530" s="244"/>
      <c r="K530" s="244"/>
      <c r="L530" s="196"/>
      <c r="M530" s="196"/>
      <c r="N530" s="196"/>
      <c r="O530" s="196"/>
      <c r="P530" s="196"/>
      <c r="Q530" s="196"/>
      <c r="R530" s="196"/>
      <c r="S530" s="196"/>
      <c r="T530" s="196"/>
      <c r="U530" s="196"/>
      <c r="V530" s="196"/>
      <c r="W530" s="196"/>
      <c r="X530" s="196"/>
      <c r="Y530" s="196"/>
      <c r="Z530" s="196"/>
    </row>
    <row r="531" customFormat="false" ht="14.25" hidden="false" customHeight="true" outlineLevel="0" collapsed="false">
      <c r="A531" s="242"/>
      <c r="B531" s="196"/>
      <c r="C531" s="196"/>
      <c r="D531" s="243"/>
      <c r="E531" s="244"/>
      <c r="F531" s="244"/>
      <c r="G531" s="245"/>
      <c r="H531" s="247"/>
      <c r="I531" s="247"/>
      <c r="J531" s="244"/>
      <c r="K531" s="244"/>
      <c r="L531" s="196"/>
      <c r="M531" s="196"/>
      <c r="N531" s="196"/>
      <c r="O531" s="196"/>
      <c r="P531" s="196"/>
      <c r="Q531" s="196"/>
      <c r="R531" s="196"/>
      <c r="S531" s="196"/>
      <c r="T531" s="196"/>
      <c r="U531" s="196"/>
      <c r="V531" s="196"/>
      <c r="W531" s="196"/>
      <c r="X531" s="196"/>
      <c r="Y531" s="196"/>
      <c r="Z531" s="196"/>
    </row>
    <row r="532" customFormat="false" ht="14.25" hidden="false" customHeight="true" outlineLevel="0" collapsed="false">
      <c r="A532" s="242"/>
      <c r="B532" s="196"/>
      <c r="C532" s="196"/>
      <c r="D532" s="243"/>
      <c r="E532" s="244"/>
      <c r="F532" s="244"/>
      <c r="G532" s="245"/>
      <c r="H532" s="247"/>
      <c r="I532" s="247"/>
      <c r="J532" s="244"/>
      <c r="K532" s="244"/>
      <c r="L532" s="196"/>
      <c r="M532" s="196"/>
      <c r="N532" s="196"/>
      <c r="O532" s="196"/>
      <c r="P532" s="196"/>
      <c r="Q532" s="196"/>
      <c r="R532" s="196"/>
      <c r="S532" s="196"/>
      <c r="T532" s="196"/>
      <c r="U532" s="196"/>
      <c r="V532" s="196"/>
      <c r="W532" s="196"/>
      <c r="X532" s="196"/>
      <c r="Y532" s="196"/>
      <c r="Z532" s="196"/>
    </row>
    <row r="533" customFormat="false" ht="14.25" hidden="false" customHeight="true" outlineLevel="0" collapsed="false">
      <c r="A533" s="242"/>
      <c r="B533" s="196"/>
      <c r="C533" s="196"/>
      <c r="D533" s="243"/>
      <c r="E533" s="244"/>
      <c r="F533" s="244"/>
      <c r="G533" s="245"/>
      <c r="H533" s="247"/>
      <c r="I533" s="247"/>
      <c r="J533" s="244"/>
      <c r="K533" s="244"/>
      <c r="L533" s="196"/>
      <c r="M533" s="196"/>
      <c r="N533" s="196"/>
      <c r="O533" s="196"/>
      <c r="P533" s="196"/>
      <c r="Q533" s="196"/>
      <c r="R533" s="196"/>
      <c r="S533" s="196"/>
      <c r="T533" s="196"/>
      <c r="U533" s="196"/>
      <c r="V533" s="196"/>
      <c r="W533" s="196"/>
      <c r="X533" s="196"/>
      <c r="Y533" s="196"/>
      <c r="Z533" s="196"/>
    </row>
    <row r="534" customFormat="false" ht="14.25" hidden="false" customHeight="true" outlineLevel="0" collapsed="false">
      <c r="A534" s="242"/>
      <c r="B534" s="196"/>
      <c r="C534" s="196"/>
      <c r="D534" s="243"/>
      <c r="E534" s="244"/>
      <c r="F534" s="244"/>
      <c r="G534" s="245"/>
      <c r="H534" s="247"/>
      <c r="I534" s="247"/>
      <c r="J534" s="244"/>
      <c r="K534" s="244"/>
      <c r="L534" s="196"/>
      <c r="M534" s="196"/>
      <c r="N534" s="196"/>
      <c r="O534" s="196"/>
      <c r="P534" s="196"/>
      <c r="Q534" s="196"/>
      <c r="R534" s="196"/>
      <c r="S534" s="196"/>
      <c r="T534" s="196"/>
      <c r="U534" s="196"/>
      <c r="V534" s="196"/>
      <c r="W534" s="196"/>
      <c r="X534" s="196"/>
      <c r="Y534" s="196"/>
      <c r="Z534" s="196"/>
    </row>
    <row r="535" customFormat="false" ht="14.25" hidden="false" customHeight="true" outlineLevel="0" collapsed="false">
      <c r="A535" s="242"/>
      <c r="B535" s="196"/>
      <c r="C535" s="196"/>
      <c r="D535" s="243"/>
      <c r="E535" s="244"/>
      <c r="F535" s="244"/>
      <c r="G535" s="245"/>
      <c r="H535" s="247"/>
      <c r="I535" s="247"/>
      <c r="J535" s="244"/>
      <c r="K535" s="244"/>
      <c r="L535" s="196"/>
      <c r="M535" s="196"/>
      <c r="N535" s="196"/>
      <c r="O535" s="196"/>
      <c r="P535" s="196"/>
      <c r="Q535" s="196"/>
      <c r="R535" s="196"/>
      <c r="S535" s="196"/>
      <c r="T535" s="196"/>
      <c r="U535" s="196"/>
      <c r="V535" s="196"/>
      <c r="W535" s="196"/>
      <c r="X535" s="196"/>
      <c r="Y535" s="196"/>
      <c r="Z535" s="196"/>
    </row>
    <row r="536" customFormat="false" ht="14.25" hidden="false" customHeight="true" outlineLevel="0" collapsed="false">
      <c r="A536" s="242"/>
      <c r="B536" s="196"/>
      <c r="C536" s="196"/>
      <c r="D536" s="243"/>
      <c r="E536" s="244"/>
      <c r="F536" s="244"/>
      <c r="G536" s="245"/>
      <c r="H536" s="247"/>
      <c r="I536" s="247"/>
      <c r="J536" s="244"/>
      <c r="K536" s="244"/>
      <c r="L536" s="196"/>
      <c r="M536" s="196"/>
      <c r="N536" s="196"/>
      <c r="O536" s="196"/>
      <c r="P536" s="196"/>
      <c r="Q536" s="196"/>
      <c r="R536" s="196"/>
      <c r="S536" s="196"/>
      <c r="T536" s="196"/>
      <c r="U536" s="196"/>
      <c r="V536" s="196"/>
      <c r="W536" s="196"/>
      <c r="X536" s="196"/>
      <c r="Y536" s="196"/>
      <c r="Z536" s="196"/>
    </row>
    <row r="537" customFormat="false" ht="14.25" hidden="false" customHeight="true" outlineLevel="0" collapsed="false">
      <c r="A537" s="242"/>
      <c r="B537" s="196"/>
      <c r="C537" s="196"/>
      <c r="D537" s="243"/>
      <c r="E537" s="244"/>
      <c r="F537" s="244"/>
      <c r="G537" s="245"/>
      <c r="H537" s="247"/>
      <c r="I537" s="247"/>
      <c r="J537" s="244"/>
      <c r="K537" s="244"/>
      <c r="L537" s="196"/>
      <c r="M537" s="196"/>
      <c r="N537" s="196"/>
      <c r="O537" s="196"/>
      <c r="P537" s="196"/>
      <c r="Q537" s="196"/>
      <c r="R537" s="196"/>
      <c r="S537" s="196"/>
      <c r="T537" s="196"/>
      <c r="U537" s="196"/>
      <c r="V537" s="196"/>
      <c r="W537" s="196"/>
      <c r="X537" s="196"/>
      <c r="Y537" s="196"/>
      <c r="Z537" s="196"/>
    </row>
    <row r="538" customFormat="false" ht="14.25" hidden="false" customHeight="true" outlineLevel="0" collapsed="false">
      <c r="A538" s="242"/>
      <c r="B538" s="196"/>
      <c r="C538" s="196"/>
      <c r="D538" s="243"/>
      <c r="E538" s="244"/>
      <c r="F538" s="244"/>
      <c r="G538" s="245"/>
      <c r="H538" s="247"/>
      <c r="I538" s="247"/>
      <c r="J538" s="244"/>
      <c r="K538" s="244"/>
      <c r="L538" s="196"/>
      <c r="M538" s="196"/>
      <c r="N538" s="196"/>
      <c r="O538" s="196"/>
      <c r="P538" s="196"/>
      <c r="Q538" s="196"/>
      <c r="R538" s="196"/>
      <c r="S538" s="196"/>
      <c r="T538" s="196"/>
      <c r="U538" s="196"/>
      <c r="V538" s="196"/>
      <c r="W538" s="196"/>
      <c r="X538" s="196"/>
      <c r="Y538" s="196"/>
      <c r="Z538" s="196"/>
    </row>
    <row r="539" customFormat="false" ht="14.25" hidden="false" customHeight="true" outlineLevel="0" collapsed="false">
      <c r="A539" s="242"/>
      <c r="B539" s="196"/>
      <c r="C539" s="196"/>
      <c r="D539" s="243"/>
      <c r="E539" s="244"/>
      <c r="F539" s="244"/>
      <c r="G539" s="245"/>
      <c r="H539" s="247"/>
      <c r="I539" s="247"/>
      <c r="J539" s="244"/>
      <c r="K539" s="244"/>
      <c r="L539" s="196"/>
      <c r="M539" s="196"/>
      <c r="N539" s="196"/>
      <c r="O539" s="196"/>
      <c r="P539" s="196"/>
      <c r="Q539" s="196"/>
      <c r="R539" s="196"/>
      <c r="S539" s="196"/>
      <c r="T539" s="196"/>
      <c r="U539" s="196"/>
      <c r="V539" s="196"/>
      <c r="W539" s="196"/>
      <c r="X539" s="196"/>
      <c r="Y539" s="196"/>
      <c r="Z539" s="196"/>
    </row>
    <row r="540" customFormat="false" ht="14.25" hidden="false" customHeight="true" outlineLevel="0" collapsed="false">
      <c r="A540" s="242"/>
      <c r="B540" s="196"/>
      <c r="C540" s="196"/>
      <c r="D540" s="243"/>
      <c r="E540" s="244"/>
      <c r="F540" s="244"/>
      <c r="G540" s="245"/>
      <c r="H540" s="247"/>
      <c r="I540" s="247"/>
      <c r="J540" s="244"/>
      <c r="K540" s="244"/>
      <c r="L540" s="196"/>
      <c r="M540" s="196"/>
      <c r="N540" s="196"/>
      <c r="O540" s="196"/>
      <c r="P540" s="196"/>
      <c r="Q540" s="196"/>
      <c r="R540" s="196"/>
      <c r="S540" s="196"/>
      <c r="T540" s="196"/>
      <c r="U540" s="196"/>
      <c r="V540" s="196"/>
      <c r="W540" s="196"/>
      <c r="X540" s="196"/>
      <c r="Y540" s="196"/>
      <c r="Z540" s="196"/>
    </row>
    <row r="541" customFormat="false" ht="14.25" hidden="false" customHeight="true" outlineLevel="0" collapsed="false">
      <c r="A541" s="242"/>
      <c r="B541" s="196"/>
      <c r="C541" s="196"/>
      <c r="D541" s="243"/>
      <c r="E541" s="244"/>
      <c r="F541" s="244"/>
      <c r="G541" s="245"/>
      <c r="H541" s="247"/>
      <c r="I541" s="247"/>
      <c r="J541" s="244"/>
      <c r="K541" s="244"/>
      <c r="L541" s="196"/>
      <c r="M541" s="196"/>
      <c r="N541" s="196"/>
      <c r="O541" s="196"/>
      <c r="P541" s="196"/>
      <c r="Q541" s="196"/>
      <c r="R541" s="196"/>
      <c r="S541" s="196"/>
      <c r="T541" s="196"/>
      <c r="U541" s="196"/>
      <c r="V541" s="196"/>
      <c r="W541" s="196"/>
      <c r="X541" s="196"/>
      <c r="Y541" s="196"/>
      <c r="Z541" s="196"/>
    </row>
    <row r="542" customFormat="false" ht="14.25" hidden="false" customHeight="true" outlineLevel="0" collapsed="false">
      <c r="A542" s="242"/>
      <c r="B542" s="196"/>
      <c r="C542" s="196"/>
      <c r="D542" s="243"/>
      <c r="E542" s="244"/>
      <c r="F542" s="244"/>
      <c r="G542" s="245"/>
      <c r="H542" s="247"/>
      <c r="I542" s="247"/>
      <c r="J542" s="244"/>
      <c r="K542" s="244"/>
      <c r="L542" s="196"/>
      <c r="M542" s="196"/>
      <c r="N542" s="196"/>
      <c r="O542" s="196"/>
      <c r="P542" s="196"/>
      <c r="Q542" s="196"/>
      <c r="R542" s="196"/>
      <c r="S542" s="196"/>
      <c r="T542" s="196"/>
      <c r="U542" s="196"/>
      <c r="V542" s="196"/>
      <c r="W542" s="196"/>
      <c r="X542" s="196"/>
      <c r="Y542" s="196"/>
      <c r="Z542" s="196"/>
    </row>
    <row r="543" customFormat="false" ht="14.25" hidden="false" customHeight="true" outlineLevel="0" collapsed="false">
      <c r="A543" s="242"/>
      <c r="B543" s="196"/>
      <c r="C543" s="196"/>
      <c r="D543" s="243"/>
      <c r="E543" s="244"/>
      <c r="F543" s="244"/>
      <c r="G543" s="245"/>
      <c r="H543" s="247"/>
      <c r="I543" s="247"/>
      <c r="J543" s="244"/>
      <c r="K543" s="244"/>
      <c r="L543" s="196"/>
      <c r="M543" s="196"/>
      <c r="N543" s="196"/>
      <c r="O543" s="196"/>
      <c r="P543" s="196"/>
      <c r="Q543" s="196"/>
      <c r="R543" s="196"/>
      <c r="S543" s="196"/>
      <c r="T543" s="196"/>
      <c r="U543" s="196"/>
      <c r="V543" s="196"/>
      <c r="W543" s="196"/>
      <c r="X543" s="196"/>
      <c r="Y543" s="196"/>
      <c r="Z543" s="196"/>
    </row>
    <row r="544" customFormat="false" ht="14.25" hidden="false" customHeight="true" outlineLevel="0" collapsed="false">
      <c r="A544" s="242"/>
      <c r="B544" s="196"/>
      <c r="C544" s="196"/>
      <c r="D544" s="243"/>
      <c r="E544" s="244"/>
      <c r="F544" s="244"/>
      <c r="G544" s="245"/>
      <c r="H544" s="247"/>
      <c r="I544" s="247"/>
      <c r="J544" s="244"/>
      <c r="K544" s="244"/>
      <c r="L544" s="196"/>
      <c r="M544" s="196"/>
      <c r="N544" s="196"/>
      <c r="O544" s="196"/>
      <c r="P544" s="196"/>
      <c r="Q544" s="196"/>
      <c r="R544" s="196"/>
      <c r="S544" s="196"/>
      <c r="T544" s="196"/>
      <c r="U544" s="196"/>
      <c r="V544" s="196"/>
      <c r="W544" s="196"/>
      <c r="X544" s="196"/>
      <c r="Y544" s="196"/>
      <c r="Z544" s="196"/>
    </row>
    <row r="545" customFormat="false" ht="14.25" hidden="false" customHeight="true" outlineLevel="0" collapsed="false">
      <c r="A545" s="242"/>
      <c r="B545" s="196"/>
      <c r="C545" s="196"/>
      <c r="D545" s="243"/>
      <c r="E545" s="244"/>
      <c r="F545" s="244"/>
      <c r="G545" s="245"/>
      <c r="H545" s="247"/>
      <c r="I545" s="247"/>
      <c r="J545" s="244"/>
      <c r="K545" s="244"/>
      <c r="L545" s="196"/>
      <c r="M545" s="196"/>
      <c r="N545" s="196"/>
      <c r="O545" s="196"/>
      <c r="P545" s="196"/>
      <c r="Q545" s="196"/>
      <c r="R545" s="196"/>
      <c r="S545" s="196"/>
      <c r="T545" s="196"/>
      <c r="U545" s="196"/>
      <c r="V545" s="196"/>
      <c r="W545" s="196"/>
      <c r="X545" s="196"/>
      <c r="Y545" s="196"/>
      <c r="Z545" s="196"/>
    </row>
    <row r="546" customFormat="false" ht="14.25" hidden="false" customHeight="true" outlineLevel="0" collapsed="false">
      <c r="A546" s="242"/>
      <c r="B546" s="196"/>
      <c r="C546" s="196"/>
      <c r="D546" s="243"/>
      <c r="E546" s="244"/>
      <c r="F546" s="244"/>
      <c r="G546" s="245"/>
      <c r="H546" s="247"/>
      <c r="I546" s="247"/>
      <c r="J546" s="244"/>
      <c r="K546" s="244"/>
      <c r="L546" s="196"/>
      <c r="M546" s="196"/>
      <c r="N546" s="196"/>
      <c r="O546" s="196"/>
      <c r="P546" s="196"/>
      <c r="Q546" s="196"/>
      <c r="R546" s="196"/>
      <c r="S546" s="196"/>
      <c r="T546" s="196"/>
      <c r="U546" s="196"/>
      <c r="V546" s="196"/>
      <c r="W546" s="196"/>
      <c r="X546" s="196"/>
      <c r="Y546" s="196"/>
      <c r="Z546" s="196"/>
    </row>
    <row r="547" customFormat="false" ht="14.25" hidden="false" customHeight="true" outlineLevel="0" collapsed="false">
      <c r="A547" s="242"/>
      <c r="B547" s="196"/>
      <c r="C547" s="196"/>
      <c r="D547" s="243"/>
      <c r="E547" s="244"/>
      <c r="F547" s="244"/>
      <c r="G547" s="245"/>
      <c r="H547" s="247"/>
      <c r="I547" s="247"/>
      <c r="J547" s="244"/>
      <c r="K547" s="244"/>
      <c r="L547" s="196"/>
      <c r="M547" s="196"/>
      <c r="N547" s="196"/>
      <c r="O547" s="196"/>
      <c r="P547" s="196"/>
      <c r="Q547" s="196"/>
      <c r="R547" s="196"/>
      <c r="S547" s="196"/>
      <c r="T547" s="196"/>
      <c r="U547" s="196"/>
      <c r="V547" s="196"/>
      <c r="W547" s="196"/>
      <c r="X547" s="196"/>
      <c r="Y547" s="196"/>
      <c r="Z547" s="196"/>
    </row>
    <row r="548" customFormat="false" ht="14.25" hidden="false" customHeight="true" outlineLevel="0" collapsed="false">
      <c r="A548" s="242"/>
      <c r="B548" s="196"/>
      <c r="C548" s="196"/>
      <c r="D548" s="243"/>
      <c r="E548" s="244"/>
      <c r="F548" s="244"/>
      <c r="G548" s="245"/>
      <c r="H548" s="247"/>
      <c r="I548" s="247"/>
      <c r="J548" s="244"/>
      <c r="K548" s="244"/>
      <c r="L548" s="196"/>
      <c r="M548" s="196"/>
      <c r="N548" s="196"/>
      <c r="O548" s="196"/>
      <c r="P548" s="196"/>
      <c r="Q548" s="196"/>
      <c r="R548" s="196"/>
      <c r="S548" s="196"/>
      <c r="T548" s="196"/>
      <c r="U548" s="196"/>
      <c r="V548" s="196"/>
      <c r="W548" s="196"/>
      <c r="X548" s="196"/>
      <c r="Y548" s="196"/>
      <c r="Z548" s="196"/>
    </row>
    <row r="549" customFormat="false" ht="14.25" hidden="false" customHeight="true" outlineLevel="0" collapsed="false">
      <c r="A549" s="242"/>
      <c r="B549" s="196"/>
      <c r="C549" s="196"/>
      <c r="D549" s="243"/>
      <c r="E549" s="244"/>
      <c r="F549" s="244"/>
      <c r="G549" s="245"/>
      <c r="H549" s="247"/>
      <c r="I549" s="247"/>
      <c r="J549" s="244"/>
      <c r="K549" s="244"/>
      <c r="L549" s="196"/>
      <c r="M549" s="196"/>
      <c r="N549" s="196"/>
      <c r="O549" s="196"/>
      <c r="P549" s="196"/>
      <c r="Q549" s="196"/>
      <c r="R549" s="196"/>
      <c r="S549" s="196"/>
      <c r="T549" s="196"/>
      <c r="U549" s="196"/>
      <c r="V549" s="196"/>
      <c r="W549" s="196"/>
      <c r="X549" s="196"/>
      <c r="Y549" s="196"/>
      <c r="Z549" s="196"/>
    </row>
    <row r="550" customFormat="false" ht="14.25" hidden="false" customHeight="true" outlineLevel="0" collapsed="false">
      <c r="A550" s="242"/>
      <c r="B550" s="196"/>
      <c r="C550" s="196"/>
      <c r="D550" s="243"/>
      <c r="E550" s="244"/>
      <c r="F550" s="244"/>
      <c r="G550" s="245"/>
      <c r="H550" s="247"/>
      <c r="I550" s="247"/>
      <c r="J550" s="244"/>
      <c r="K550" s="244"/>
      <c r="L550" s="196"/>
      <c r="M550" s="196"/>
      <c r="N550" s="196"/>
      <c r="O550" s="196"/>
      <c r="P550" s="196"/>
      <c r="Q550" s="196"/>
      <c r="R550" s="196"/>
      <c r="S550" s="196"/>
      <c r="T550" s="196"/>
      <c r="U550" s="196"/>
      <c r="V550" s="196"/>
      <c r="W550" s="196"/>
      <c r="X550" s="196"/>
      <c r="Y550" s="196"/>
      <c r="Z550" s="196"/>
    </row>
    <row r="551" customFormat="false" ht="14.25" hidden="false" customHeight="true" outlineLevel="0" collapsed="false">
      <c r="A551" s="242"/>
      <c r="B551" s="196"/>
      <c r="C551" s="196"/>
      <c r="D551" s="243"/>
      <c r="E551" s="244"/>
      <c r="F551" s="244"/>
      <c r="G551" s="245"/>
      <c r="H551" s="247"/>
      <c r="I551" s="247"/>
      <c r="J551" s="244"/>
      <c r="K551" s="244"/>
      <c r="L551" s="196"/>
      <c r="M551" s="196"/>
      <c r="N551" s="196"/>
      <c r="O551" s="196"/>
      <c r="P551" s="196"/>
      <c r="Q551" s="196"/>
      <c r="R551" s="196"/>
      <c r="S551" s="196"/>
      <c r="T551" s="196"/>
      <c r="U551" s="196"/>
      <c r="V551" s="196"/>
      <c r="W551" s="196"/>
      <c r="X551" s="196"/>
      <c r="Y551" s="196"/>
      <c r="Z551" s="196"/>
    </row>
    <row r="552" customFormat="false" ht="14.25" hidden="false" customHeight="true" outlineLevel="0" collapsed="false">
      <c r="A552" s="242"/>
      <c r="B552" s="196"/>
      <c r="C552" s="196"/>
      <c r="D552" s="243"/>
      <c r="E552" s="244"/>
      <c r="F552" s="244"/>
      <c r="G552" s="245"/>
      <c r="H552" s="247"/>
      <c r="I552" s="247"/>
      <c r="J552" s="244"/>
      <c r="K552" s="244"/>
      <c r="L552" s="196"/>
      <c r="M552" s="196"/>
      <c r="N552" s="196"/>
      <c r="O552" s="196"/>
      <c r="P552" s="196"/>
      <c r="Q552" s="196"/>
      <c r="R552" s="196"/>
      <c r="S552" s="196"/>
      <c r="T552" s="196"/>
      <c r="U552" s="196"/>
      <c r="V552" s="196"/>
      <c r="W552" s="196"/>
      <c r="X552" s="196"/>
      <c r="Y552" s="196"/>
      <c r="Z552" s="196"/>
    </row>
    <row r="553" customFormat="false" ht="14.25" hidden="false" customHeight="true" outlineLevel="0" collapsed="false">
      <c r="A553" s="242"/>
      <c r="B553" s="196"/>
      <c r="C553" s="196"/>
      <c r="D553" s="243"/>
      <c r="E553" s="244"/>
      <c r="F553" s="244"/>
      <c r="G553" s="245"/>
      <c r="H553" s="247"/>
      <c r="I553" s="247"/>
      <c r="J553" s="244"/>
      <c r="K553" s="244"/>
      <c r="L553" s="196"/>
      <c r="M553" s="196"/>
      <c r="N553" s="196"/>
      <c r="O553" s="196"/>
      <c r="P553" s="196"/>
      <c r="Q553" s="196"/>
      <c r="R553" s="196"/>
      <c r="S553" s="196"/>
      <c r="T553" s="196"/>
      <c r="U553" s="196"/>
      <c r="V553" s="196"/>
      <c r="W553" s="196"/>
      <c r="X553" s="196"/>
      <c r="Y553" s="196"/>
      <c r="Z553" s="196"/>
    </row>
    <row r="554" customFormat="false" ht="14.25" hidden="false" customHeight="true" outlineLevel="0" collapsed="false">
      <c r="A554" s="242"/>
      <c r="B554" s="196"/>
      <c r="C554" s="196"/>
      <c r="D554" s="243"/>
      <c r="E554" s="244"/>
      <c r="F554" s="244"/>
      <c r="G554" s="245"/>
      <c r="H554" s="247"/>
      <c r="I554" s="247"/>
      <c r="J554" s="244"/>
      <c r="K554" s="244"/>
      <c r="L554" s="196"/>
      <c r="M554" s="196"/>
      <c r="N554" s="196"/>
      <c r="O554" s="196"/>
      <c r="P554" s="196"/>
      <c r="Q554" s="196"/>
      <c r="R554" s="196"/>
      <c r="S554" s="196"/>
      <c r="T554" s="196"/>
      <c r="U554" s="196"/>
      <c r="V554" s="196"/>
      <c r="W554" s="196"/>
      <c r="X554" s="196"/>
      <c r="Y554" s="196"/>
      <c r="Z554" s="196"/>
    </row>
    <row r="555" customFormat="false" ht="14.25" hidden="false" customHeight="true" outlineLevel="0" collapsed="false">
      <c r="A555" s="242"/>
      <c r="B555" s="196"/>
      <c r="C555" s="196"/>
      <c r="D555" s="243"/>
      <c r="E555" s="244"/>
      <c r="F555" s="244"/>
      <c r="G555" s="245"/>
      <c r="H555" s="247"/>
      <c r="I555" s="247"/>
      <c r="J555" s="244"/>
      <c r="K555" s="244"/>
      <c r="L555" s="196"/>
      <c r="M555" s="196"/>
      <c r="N555" s="196"/>
      <c r="O555" s="196"/>
      <c r="P555" s="196"/>
      <c r="Q555" s="196"/>
      <c r="R555" s="196"/>
      <c r="S555" s="196"/>
      <c r="T555" s="196"/>
      <c r="U555" s="196"/>
      <c r="V555" s="196"/>
      <c r="W555" s="196"/>
      <c r="X555" s="196"/>
      <c r="Y555" s="196"/>
      <c r="Z555" s="196"/>
    </row>
    <row r="556" customFormat="false" ht="14.25" hidden="false" customHeight="true" outlineLevel="0" collapsed="false">
      <c r="A556" s="242"/>
      <c r="B556" s="196"/>
      <c r="C556" s="196"/>
      <c r="D556" s="243"/>
      <c r="E556" s="244"/>
      <c r="F556" s="244"/>
      <c r="G556" s="245"/>
      <c r="H556" s="247"/>
      <c r="I556" s="247"/>
      <c r="J556" s="244"/>
      <c r="K556" s="244"/>
      <c r="L556" s="196"/>
      <c r="M556" s="196"/>
      <c r="N556" s="196"/>
      <c r="O556" s="196"/>
      <c r="P556" s="196"/>
      <c r="Q556" s="196"/>
      <c r="R556" s="196"/>
      <c r="S556" s="196"/>
      <c r="T556" s="196"/>
      <c r="U556" s="196"/>
      <c r="V556" s="196"/>
      <c r="W556" s="196"/>
      <c r="X556" s="196"/>
      <c r="Y556" s="196"/>
      <c r="Z556" s="196"/>
    </row>
    <row r="557" customFormat="false" ht="14.25" hidden="false" customHeight="true" outlineLevel="0" collapsed="false">
      <c r="A557" s="242"/>
      <c r="B557" s="196"/>
      <c r="C557" s="196"/>
      <c r="D557" s="243"/>
      <c r="E557" s="244"/>
      <c r="F557" s="244"/>
      <c r="G557" s="245"/>
      <c r="H557" s="247"/>
      <c r="I557" s="247"/>
      <c r="J557" s="244"/>
      <c r="K557" s="244"/>
      <c r="L557" s="196"/>
      <c r="M557" s="196"/>
      <c r="N557" s="196"/>
      <c r="O557" s="196"/>
      <c r="P557" s="196"/>
      <c r="Q557" s="196"/>
      <c r="R557" s="196"/>
      <c r="S557" s="196"/>
      <c r="T557" s="196"/>
      <c r="U557" s="196"/>
      <c r="V557" s="196"/>
      <c r="W557" s="196"/>
      <c r="X557" s="196"/>
      <c r="Y557" s="196"/>
      <c r="Z557" s="196"/>
    </row>
    <row r="558" customFormat="false" ht="14.25" hidden="false" customHeight="true" outlineLevel="0" collapsed="false">
      <c r="A558" s="242"/>
      <c r="B558" s="196"/>
      <c r="C558" s="196"/>
      <c r="D558" s="243"/>
      <c r="E558" s="244"/>
      <c r="F558" s="244"/>
      <c r="G558" s="245"/>
      <c r="H558" s="247"/>
      <c r="I558" s="247"/>
      <c r="J558" s="244"/>
      <c r="K558" s="244"/>
      <c r="L558" s="196"/>
      <c r="M558" s="196"/>
      <c r="N558" s="196"/>
      <c r="O558" s="196"/>
      <c r="P558" s="196"/>
      <c r="Q558" s="196"/>
      <c r="R558" s="196"/>
      <c r="S558" s="196"/>
      <c r="T558" s="196"/>
      <c r="U558" s="196"/>
      <c r="V558" s="196"/>
      <c r="W558" s="196"/>
      <c r="X558" s="196"/>
      <c r="Y558" s="196"/>
      <c r="Z558" s="196"/>
    </row>
    <row r="559" customFormat="false" ht="14.25" hidden="false" customHeight="true" outlineLevel="0" collapsed="false">
      <c r="A559" s="242"/>
      <c r="B559" s="196"/>
      <c r="C559" s="196"/>
      <c r="D559" s="243"/>
      <c r="E559" s="244"/>
      <c r="F559" s="244"/>
      <c r="G559" s="245"/>
      <c r="H559" s="247"/>
      <c r="I559" s="247"/>
      <c r="J559" s="244"/>
      <c r="K559" s="244"/>
      <c r="L559" s="196"/>
      <c r="M559" s="196"/>
      <c r="N559" s="196"/>
      <c r="O559" s="196"/>
      <c r="P559" s="196"/>
      <c r="Q559" s="196"/>
      <c r="R559" s="196"/>
      <c r="S559" s="196"/>
      <c r="T559" s="196"/>
      <c r="U559" s="196"/>
      <c r="V559" s="196"/>
      <c r="W559" s="196"/>
      <c r="X559" s="196"/>
      <c r="Y559" s="196"/>
      <c r="Z559" s="196"/>
    </row>
    <row r="560" customFormat="false" ht="14.25" hidden="false" customHeight="true" outlineLevel="0" collapsed="false">
      <c r="A560" s="242"/>
      <c r="B560" s="196"/>
      <c r="C560" s="196"/>
      <c r="D560" s="243"/>
      <c r="E560" s="244"/>
      <c r="F560" s="244"/>
      <c r="G560" s="245"/>
      <c r="H560" s="247"/>
      <c r="I560" s="247"/>
      <c r="J560" s="244"/>
      <c r="K560" s="244"/>
      <c r="L560" s="196"/>
      <c r="M560" s="196"/>
      <c r="N560" s="196"/>
      <c r="O560" s="196"/>
      <c r="P560" s="196"/>
      <c r="Q560" s="196"/>
      <c r="R560" s="196"/>
      <c r="S560" s="196"/>
      <c r="T560" s="196"/>
      <c r="U560" s="196"/>
      <c r="V560" s="196"/>
      <c r="W560" s="196"/>
      <c r="X560" s="196"/>
      <c r="Y560" s="196"/>
      <c r="Z560" s="196"/>
    </row>
    <row r="561" customFormat="false" ht="14.25" hidden="false" customHeight="true" outlineLevel="0" collapsed="false">
      <c r="A561" s="242"/>
      <c r="B561" s="196"/>
      <c r="C561" s="196"/>
      <c r="D561" s="243"/>
      <c r="E561" s="244"/>
      <c r="F561" s="244"/>
      <c r="G561" s="245"/>
      <c r="H561" s="247"/>
      <c r="I561" s="247"/>
      <c r="J561" s="244"/>
      <c r="K561" s="244"/>
      <c r="L561" s="196"/>
      <c r="M561" s="196"/>
      <c r="N561" s="196"/>
      <c r="O561" s="196"/>
      <c r="P561" s="196"/>
      <c r="Q561" s="196"/>
      <c r="R561" s="196"/>
      <c r="S561" s="196"/>
      <c r="T561" s="196"/>
      <c r="U561" s="196"/>
      <c r="V561" s="196"/>
      <c r="W561" s="196"/>
      <c r="X561" s="196"/>
      <c r="Y561" s="196"/>
      <c r="Z561" s="196"/>
    </row>
    <row r="562" customFormat="false" ht="14.25" hidden="false" customHeight="true" outlineLevel="0" collapsed="false">
      <c r="A562" s="242"/>
      <c r="B562" s="196"/>
      <c r="C562" s="196"/>
      <c r="D562" s="243"/>
      <c r="E562" s="244"/>
      <c r="F562" s="244"/>
      <c r="G562" s="245"/>
      <c r="H562" s="247"/>
      <c r="I562" s="247"/>
      <c r="J562" s="244"/>
      <c r="K562" s="244"/>
      <c r="L562" s="196"/>
      <c r="M562" s="196"/>
      <c r="N562" s="196"/>
      <c r="O562" s="196"/>
      <c r="P562" s="196"/>
      <c r="Q562" s="196"/>
      <c r="R562" s="196"/>
      <c r="S562" s="196"/>
      <c r="T562" s="196"/>
      <c r="U562" s="196"/>
      <c r="V562" s="196"/>
      <c r="W562" s="196"/>
      <c r="X562" s="196"/>
      <c r="Y562" s="196"/>
      <c r="Z562" s="196"/>
    </row>
    <row r="563" customFormat="false" ht="14.25" hidden="false" customHeight="true" outlineLevel="0" collapsed="false">
      <c r="A563" s="242"/>
      <c r="B563" s="196"/>
      <c r="C563" s="196"/>
      <c r="D563" s="243"/>
      <c r="E563" s="244"/>
      <c r="F563" s="244"/>
      <c r="G563" s="245"/>
      <c r="H563" s="247"/>
      <c r="I563" s="247"/>
      <c r="J563" s="244"/>
      <c r="K563" s="244"/>
      <c r="L563" s="196"/>
      <c r="M563" s="196"/>
      <c r="N563" s="196"/>
      <c r="O563" s="196"/>
      <c r="P563" s="196"/>
      <c r="Q563" s="196"/>
      <c r="R563" s="196"/>
      <c r="S563" s="196"/>
      <c r="T563" s="196"/>
      <c r="U563" s="196"/>
      <c r="V563" s="196"/>
      <c r="W563" s="196"/>
      <c r="X563" s="196"/>
      <c r="Y563" s="196"/>
      <c r="Z563" s="196"/>
    </row>
    <row r="564" customFormat="false" ht="14.25" hidden="false" customHeight="true" outlineLevel="0" collapsed="false">
      <c r="A564" s="242"/>
      <c r="B564" s="196"/>
      <c r="C564" s="196"/>
      <c r="D564" s="243"/>
      <c r="E564" s="244"/>
      <c r="F564" s="244"/>
      <c r="G564" s="245"/>
      <c r="H564" s="247"/>
      <c r="I564" s="247"/>
      <c r="J564" s="244"/>
      <c r="K564" s="244"/>
      <c r="L564" s="196"/>
      <c r="M564" s="196"/>
      <c r="N564" s="196"/>
      <c r="O564" s="196"/>
      <c r="P564" s="196"/>
      <c r="Q564" s="196"/>
      <c r="R564" s="196"/>
      <c r="S564" s="196"/>
      <c r="T564" s="196"/>
      <c r="U564" s="196"/>
      <c r="V564" s="196"/>
      <c r="W564" s="196"/>
      <c r="X564" s="196"/>
      <c r="Y564" s="196"/>
      <c r="Z564" s="196"/>
    </row>
    <row r="565" customFormat="false" ht="14.25" hidden="false" customHeight="true" outlineLevel="0" collapsed="false">
      <c r="A565" s="242"/>
      <c r="B565" s="196"/>
      <c r="C565" s="196"/>
      <c r="D565" s="243"/>
      <c r="E565" s="244"/>
      <c r="F565" s="244"/>
      <c r="G565" s="245"/>
      <c r="H565" s="247"/>
      <c r="I565" s="247"/>
      <c r="J565" s="244"/>
      <c r="K565" s="244"/>
      <c r="L565" s="196"/>
      <c r="M565" s="196"/>
      <c r="N565" s="196"/>
      <c r="O565" s="196"/>
      <c r="P565" s="196"/>
      <c r="Q565" s="196"/>
      <c r="R565" s="196"/>
      <c r="S565" s="196"/>
      <c r="T565" s="196"/>
      <c r="U565" s="196"/>
      <c r="V565" s="196"/>
      <c r="W565" s="196"/>
      <c r="X565" s="196"/>
      <c r="Y565" s="196"/>
      <c r="Z565" s="196"/>
    </row>
    <row r="566" customFormat="false" ht="14.25" hidden="false" customHeight="true" outlineLevel="0" collapsed="false">
      <c r="A566" s="242"/>
      <c r="B566" s="196"/>
      <c r="C566" s="196"/>
      <c r="D566" s="243"/>
      <c r="E566" s="244"/>
      <c r="F566" s="244"/>
      <c r="G566" s="245"/>
      <c r="H566" s="247"/>
      <c r="I566" s="247"/>
      <c r="J566" s="244"/>
      <c r="K566" s="244"/>
      <c r="L566" s="196"/>
      <c r="M566" s="196"/>
      <c r="N566" s="196"/>
      <c r="O566" s="196"/>
      <c r="P566" s="196"/>
      <c r="Q566" s="196"/>
      <c r="R566" s="196"/>
      <c r="S566" s="196"/>
      <c r="T566" s="196"/>
      <c r="U566" s="196"/>
      <c r="V566" s="196"/>
      <c r="W566" s="196"/>
      <c r="X566" s="196"/>
      <c r="Y566" s="196"/>
      <c r="Z566" s="196"/>
    </row>
    <row r="567" customFormat="false" ht="14.25" hidden="false" customHeight="true" outlineLevel="0" collapsed="false">
      <c r="A567" s="242"/>
      <c r="B567" s="196"/>
      <c r="C567" s="196"/>
      <c r="D567" s="243"/>
      <c r="E567" s="244"/>
      <c r="F567" s="244"/>
      <c r="G567" s="245"/>
      <c r="H567" s="247"/>
      <c r="I567" s="247"/>
      <c r="J567" s="244"/>
      <c r="K567" s="244"/>
      <c r="L567" s="196"/>
      <c r="M567" s="196"/>
      <c r="N567" s="196"/>
      <c r="O567" s="196"/>
      <c r="P567" s="196"/>
      <c r="Q567" s="196"/>
      <c r="R567" s="196"/>
      <c r="S567" s="196"/>
      <c r="T567" s="196"/>
      <c r="U567" s="196"/>
      <c r="V567" s="196"/>
      <c r="W567" s="196"/>
      <c r="X567" s="196"/>
      <c r="Y567" s="196"/>
      <c r="Z567" s="196"/>
    </row>
    <row r="568" customFormat="false" ht="14.25" hidden="false" customHeight="true" outlineLevel="0" collapsed="false">
      <c r="A568" s="242"/>
      <c r="B568" s="196"/>
      <c r="C568" s="196"/>
      <c r="D568" s="243"/>
      <c r="E568" s="244"/>
      <c r="F568" s="244"/>
      <c r="G568" s="245"/>
      <c r="H568" s="247"/>
      <c r="I568" s="247"/>
      <c r="J568" s="244"/>
      <c r="K568" s="244"/>
      <c r="L568" s="196"/>
      <c r="M568" s="196"/>
      <c r="N568" s="196"/>
      <c r="O568" s="196"/>
      <c r="P568" s="196"/>
      <c r="Q568" s="196"/>
      <c r="R568" s="196"/>
      <c r="S568" s="196"/>
      <c r="T568" s="196"/>
      <c r="U568" s="196"/>
      <c r="V568" s="196"/>
      <c r="W568" s="196"/>
      <c r="X568" s="196"/>
      <c r="Y568" s="196"/>
      <c r="Z568" s="196"/>
    </row>
    <row r="569" customFormat="false" ht="14.25" hidden="false" customHeight="true" outlineLevel="0" collapsed="false">
      <c r="A569" s="242"/>
      <c r="B569" s="196"/>
      <c r="C569" s="196"/>
      <c r="D569" s="243"/>
      <c r="E569" s="244"/>
      <c r="F569" s="244"/>
      <c r="G569" s="245"/>
      <c r="H569" s="247"/>
      <c r="I569" s="247"/>
      <c r="J569" s="244"/>
      <c r="K569" s="244"/>
      <c r="L569" s="196"/>
      <c r="M569" s="196"/>
      <c r="N569" s="196"/>
      <c r="O569" s="196"/>
      <c r="P569" s="196"/>
      <c r="Q569" s="196"/>
      <c r="R569" s="196"/>
      <c r="S569" s="196"/>
      <c r="T569" s="196"/>
      <c r="U569" s="196"/>
      <c r="V569" s="196"/>
      <c r="W569" s="196"/>
      <c r="X569" s="196"/>
      <c r="Y569" s="196"/>
      <c r="Z569" s="196"/>
    </row>
    <row r="570" customFormat="false" ht="14.25" hidden="false" customHeight="true" outlineLevel="0" collapsed="false">
      <c r="A570" s="242"/>
      <c r="B570" s="196"/>
      <c r="C570" s="196"/>
      <c r="D570" s="243"/>
      <c r="E570" s="244"/>
      <c r="F570" s="244"/>
      <c r="G570" s="245"/>
      <c r="H570" s="247"/>
      <c r="I570" s="247"/>
      <c r="J570" s="244"/>
      <c r="K570" s="244"/>
      <c r="L570" s="196"/>
      <c r="M570" s="196"/>
      <c r="N570" s="196"/>
      <c r="O570" s="196"/>
      <c r="P570" s="196"/>
      <c r="Q570" s="196"/>
      <c r="R570" s="196"/>
      <c r="S570" s="196"/>
      <c r="T570" s="196"/>
      <c r="U570" s="196"/>
      <c r="V570" s="196"/>
      <c r="W570" s="196"/>
      <c r="X570" s="196"/>
      <c r="Y570" s="196"/>
      <c r="Z570" s="196"/>
    </row>
    <row r="571" customFormat="false" ht="14.25" hidden="false" customHeight="true" outlineLevel="0" collapsed="false">
      <c r="A571" s="242"/>
      <c r="B571" s="196"/>
      <c r="C571" s="196"/>
      <c r="D571" s="243"/>
      <c r="E571" s="244"/>
      <c r="F571" s="244"/>
      <c r="G571" s="245"/>
      <c r="H571" s="247"/>
      <c r="I571" s="247"/>
      <c r="J571" s="244"/>
      <c r="K571" s="244"/>
      <c r="L571" s="196"/>
      <c r="M571" s="196"/>
      <c r="N571" s="196"/>
      <c r="O571" s="196"/>
      <c r="P571" s="196"/>
      <c r="Q571" s="196"/>
      <c r="R571" s="196"/>
      <c r="S571" s="196"/>
      <c r="T571" s="196"/>
      <c r="U571" s="196"/>
      <c r="V571" s="196"/>
      <c r="W571" s="196"/>
      <c r="X571" s="196"/>
      <c r="Y571" s="196"/>
      <c r="Z571" s="196"/>
    </row>
    <row r="572" customFormat="false" ht="14.25" hidden="false" customHeight="true" outlineLevel="0" collapsed="false">
      <c r="A572" s="242"/>
      <c r="B572" s="196"/>
      <c r="C572" s="196"/>
      <c r="D572" s="243"/>
      <c r="E572" s="244"/>
      <c r="F572" s="244"/>
      <c r="G572" s="245"/>
      <c r="H572" s="247"/>
      <c r="I572" s="247"/>
      <c r="J572" s="244"/>
      <c r="K572" s="244"/>
      <c r="L572" s="196"/>
      <c r="M572" s="196"/>
      <c r="N572" s="196"/>
      <c r="O572" s="196"/>
      <c r="P572" s="196"/>
      <c r="Q572" s="196"/>
      <c r="R572" s="196"/>
      <c r="S572" s="196"/>
      <c r="T572" s="196"/>
      <c r="U572" s="196"/>
      <c r="V572" s="196"/>
      <c r="W572" s="196"/>
      <c r="X572" s="196"/>
      <c r="Y572" s="196"/>
      <c r="Z572" s="196"/>
    </row>
    <row r="573" customFormat="false" ht="14.25" hidden="false" customHeight="true" outlineLevel="0" collapsed="false">
      <c r="A573" s="242"/>
      <c r="B573" s="196"/>
      <c r="C573" s="196"/>
      <c r="D573" s="243"/>
      <c r="E573" s="244"/>
      <c r="F573" s="244"/>
      <c r="G573" s="245"/>
      <c r="H573" s="247"/>
      <c r="I573" s="247"/>
      <c r="J573" s="244"/>
      <c r="K573" s="244"/>
      <c r="L573" s="196"/>
      <c r="M573" s="196"/>
      <c r="N573" s="196"/>
      <c r="O573" s="196"/>
      <c r="P573" s="196"/>
      <c r="Q573" s="196"/>
      <c r="R573" s="196"/>
      <c r="S573" s="196"/>
      <c r="T573" s="196"/>
      <c r="U573" s="196"/>
      <c r="V573" s="196"/>
      <c r="W573" s="196"/>
      <c r="X573" s="196"/>
      <c r="Y573" s="196"/>
      <c r="Z573" s="196"/>
    </row>
    <row r="574" customFormat="false" ht="14.25" hidden="false" customHeight="true" outlineLevel="0" collapsed="false">
      <c r="A574" s="242"/>
      <c r="B574" s="196"/>
      <c r="C574" s="196"/>
      <c r="D574" s="243"/>
      <c r="E574" s="244"/>
      <c r="F574" s="244"/>
      <c r="G574" s="245"/>
      <c r="H574" s="247"/>
      <c r="I574" s="247"/>
      <c r="J574" s="244"/>
      <c r="K574" s="244"/>
      <c r="L574" s="196"/>
      <c r="M574" s="196"/>
      <c r="N574" s="196"/>
      <c r="O574" s="196"/>
      <c r="P574" s="196"/>
      <c r="Q574" s="196"/>
      <c r="R574" s="196"/>
      <c r="S574" s="196"/>
      <c r="T574" s="196"/>
      <c r="U574" s="196"/>
      <c r="V574" s="196"/>
      <c r="W574" s="196"/>
      <c r="X574" s="196"/>
      <c r="Y574" s="196"/>
      <c r="Z574" s="196"/>
    </row>
    <row r="575" customFormat="false" ht="14.25" hidden="false" customHeight="true" outlineLevel="0" collapsed="false">
      <c r="A575" s="242"/>
      <c r="B575" s="196"/>
      <c r="C575" s="196"/>
      <c r="D575" s="243"/>
      <c r="E575" s="244"/>
      <c r="F575" s="244"/>
      <c r="G575" s="245"/>
      <c r="H575" s="247"/>
      <c r="I575" s="247"/>
      <c r="J575" s="244"/>
      <c r="K575" s="244"/>
      <c r="L575" s="196"/>
      <c r="M575" s="196"/>
      <c r="N575" s="196"/>
      <c r="O575" s="196"/>
      <c r="P575" s="196"/>
      <c r="Q575" s="196"/>
      <c r="R575" s="196"/>
      <c r="S575" s="196"/>
      <c r="T575" s="196"/>
      <c r="U575" s="196"/>
      <c r="V575" s="196"/>
      <c r="W575" s="196"/>
      <c r="X575" s="196"/>
      <c r="Y575" s="196"/>
      <c r="Z575" s="196"/>
    </row>
    <row r="576" customFormat="false" ht="14.25" hidden="false" customHeight="true" outlineLevel="0" collapsed="false">
      <c r="A576" s="242"/>
      <c r="B576" s="196"/>
      <c r="C576" s="196"/>
      <c r="D576" s="243"/>
      <c r="E576" s="244"/>
      <c r="F576" s="244"/>
      <c r="G576" s="245"/>
      <c r="H576" s="247"/>
      <c r="I576" s="247"/>
      <c r="J576" s="244"/>
      <c r="K576" s="244"/>
      <c r="L576" s="196"/>
      <c r="M576" s="196"/>
      <c r="N576" s="196"/>
      <c r="O576" s="196"/>
      <c r="P576" s="196"/>
      <c r="Q576" s="196"/>
      <c r="R576" s="196"/>
      <c r="S576" s="196"/>
      <c r="T576" s="196"/>
      <c r="U576" s="196"/>
      <c r="V576" s="196"/>
      <c r="W576" s="196"/>
      <c r="X576" s="196"/>
      <c r="Y576" s="196"/>
      <c r="Z576" s="196"/>
    </row>
    <row r="577" customFormat="false" ht="14.25" hidden="false" customHeight="true" outlineLevel="0" collapsed="false">
      <c r="A577" s="242"/>
      <c r="B577" s="196"/>
      <c r="C577" s="196"/>
      <c r="D577" s="243"/>
      <c r="E577" s="244"/>
      <c r="F577" s="244"/>
      <c r="G577" s="245"/>
      <c r="H577" s="247"/>
      <c r="I577" s="247"/>
      <c r="J577" s="244"/>
      <c r="K577" s="244"/>
      <c r="L577" s="196"/>
      <c r="M577" s="196"/>
      <c r="N577" s="196"/>
      <c r="O577" s="196"/>
      <c r="P577" s="196"/>
      <c r="Q577" s="196"/>
      <c r="R577" s="196"/>
      <c r="S577" s="196"/>
      <c r="T577" s="196"/>
      <c r="U577" s="196"/>
      <c r="V577" s="196"/>
      <c r="W577" s="196"/>
      <c r="X577" s="196"/>
      <c r="Y577" s="196"/>
      <c r="Z577" s="196"/>
    </row>
    <row r="578" customFormat="false" ht="14.25" hidden="false" customHeight="true" outlineLevel="0" collapsed="false">
      <c r="A578" s="242"/>
      <c r="B578" s="196"/>
      <c r="C578" s="196"/>
      <c r="D578" s="243"/>
      <c r="E578" s="244"/>
      <c r="F578" s="244"/>
      <c r="G578" s="245"/>
      <c r="H578" s="247"/>
      <c r="I578" s="247"/>
      <c r="J578" s="244"/>
      <c r="K578" s="244"/>
      <c r="L578" s="196"/>
      <c r="M578" s="196"/>
      <c r="N578" s="196"/>
      <c r="O578" s="196"/>
      <c r="P578" s="196"/>
      <c r="Q578" s="196"/>
      <c r="R578" s="196"/>
      <c r="S578" s="196"/>
      <c r="T578" s="196"/>
      <c r="U578" s="196"/>
      <c r="V578" s="196"/>
      <c r="W578" s="196"/>
      <c r="X578" s="196"/>
      <c r="Y578" s="196"/>
      <c r="Z578" s="196"/>
    </row>
    <row r="579" customFormat="false" ht="14.25" hidden="false" customHeight="true" outlineLevel="0" collapsed="false">
      <c r="A579" s="242"/>
      <c r="B579" s="196"/>
      <c r="C579" s="196"/>
      <c r="D579" s="243"/>
      <c r="E579" s="244"/>
      <c r="F579" s="244"/>
      <c r="G579" s="245"/>
      <c r="H579" s="247"/>
      <c r="I579" s="247"/>
      <c r="J579" s="244"/>
      <c r="K579" s="244"/>
      <c r="L579" s="196"/>
      <c r="M579" s="196"/>
      <c r="N579" s="196"/>
      <c r="O579" s="196"/>
      <c r="P579" s="196"/>
      <c r="Q579" s="196"/>
      <c r="R579" s="196"/>
      <c r="S579" s="196"/>
      <c r="T579" s="196"/>
      <c r="U579" s="196"/>
      <c r="V579" s="196"/>
      <c r="W579" s="196"/>
      <c r="X579" s="196"/>
      <c r="Y579" s="196"/>
      <c r="Z579" s="196"/>
    </row>
    <row r="580" customFormat="false" ht="14.25" hidden="false" customHeight="true" outlineLevel="0" collapsed="false">
      <c r="A580" s="242"/>
      <c r="B580" s="196"/>
      <c r="C580" s="196"/>
      <c r="D580" s="243"/>
      <c r="E580" s="244"/>
      <c r="F580" s="244"/>
      <c r="G580" s="245"/>
      <c r="H580" s="247"/>
      <c r="I580" s="247"/>
      <c r="J580" s="244"/>
      <c r="K580" s="244"/>
      <c r="L580" s="196"/>
      <c r="M580" s="196"/>
      <c r="N580" s="196"/>
      <c r="O580" s="196"/>
      <c r="P580" s="196"/>
      <c r="Q580" s="196"/>
      <c r="R580" s="196"/>
      <c r="S580" s="196"/>
      <c r="T580" s="196"/>
      <c r="U580" s="196"/>
      <c r="V580" s="196"/>
      <c r="W580" s="196"/>
      <c r="X580" s="196"/>
      <c r="Y580" s="196"/>
      <c r="Z580" s="196"/>
    </row>
    <row r="581" customFormat="false" ht="14.25" hidden="false" customHeight="true" outlineLevel="0" collapsed="false">
      <c r="A581" s="242"/>
      <c r="B581" s="196"/>
      <c r="C581" s="196"/>
      <c r="D581" s="243"/>
      <c r="E581" s="244"/>
      <c r="F581" s="244"/>
      <c r="G581" s="245"/>
      <c r="H581" s="247"/>
      <c r="I581" s="247"/>
      <c r="J581" s="244"/>
      <c r="K581" s="244"/>
      <c r="L581" s="196"/>
      <c r="M581" s="196"/>
      <c r="N581" s="196"/>
      <c r="O581" s="196"/>
      <c r="P581" s="196"/>
      <c r="Q581" s="196"/>
      <c r="R581" s="196"/>
      <c r="S581" s="196"/>
      <c r="T581" s="196"/>
      <c r="U581" s="196"/>
      <c r="V581" s="196"/>
      <c r="W581" s="196"/>
      <c r="X581" s="196"/>
      <c r="Y581" s="196"/>
      <c r="Z581" s="196"/>
    </row>
    <row r="582" customFormat="false" ht="14.25" hidden="false" customHeight="true" outlineLevel="0" collapsed="false">
      <c r="A582" s="242"/>
      <c r="B582" s="196"/>
      <c r="C582" s="196"/>
      <c r="D582" s="243"/>
      <c r="E582" s="244"/>
      <c r="F582" s="244"/>
      <c r="G582" s="245"/>
      <c r="H582" s="247"/>
      <c r="I582" s="247"/>
      <c r="J582" s="244"/>
      <c r="K582" s="244"/>
      <c r="L582" s="196"/>
      <c r="M582" s="196"/>
      <c r="N582" s="196"/>
      <c r="O582" s="196"/>
      <c r="P582" s="196"/>
      <c r="Q582" s="196"/>
      <c r="R582" s="196"/>
      <c r="S582" s="196"/>
      <c r="T582" s="196"/>
      <c r="U582" s="196"/>
      <c r="V582" s="196"/>
      <c r="W582" s="196"/>
      <c r="X582" s="196"/>
      <c r="Y582" s="196"/>
      <c r="Z582" s="196"/>
    </row>
    <row r="583" customFormat="false" ht="14.25" hidden="false" customHeight="true" outlineLevel="0" collapsed="false">
      <c r="A583" s="242"/>
      <c r="B583" s="196"/>
      <c r="C583" s="196"/>
      <c r="D583" s="243"/>
      <c r="E583" s="244"/>
      <c r="F583" s="244"/>
      <c r="G583" s="245"/>
      <c r="H583" s="247"/>
      <c r="I583" s="247"/>
      <c r="J583" s="244"/>
      <c r="K583" s="244"/>
      <c r="L583" s="196"/>
      <c r="M583" s="196"/>
      <c r="N583" s="196"/>
      <c r="O583" s="196"/>
      <c r="P583" s="196"/>
      <c r="Q583" s="196"/>
      <c r="R583" s="196"/>
      <c r="S583" s="196"/>
      <c r="T583" s="196"/>
      <c r="U583" s="196"/>
      <c r="V583" s="196"/>
      <c r="W583" s="196"/>
      <c r="X583" s="196"/>
      <c r="Y583" s="196"/>
      <c r="Z583" s="196"/>
    </row>
    <row r="584" customFormat="false" ht="14.25" hidden="false" customHeight="true" outlineLevel="0" collapsed="false">
      <c r="A584" s="242"/>
      <c r="B584" s="196"/>
      <c r="C584" s="196"/>
      <c r="D584" s="243"/>
      <c r="E584" s="244"/>
      <c r="F584" s="244"/>
      <c r="G584" s="245"/>
      <c r="H584" s="247"/>
      <c r="I584" s="247"/>
      <c r="J584" s="244"/>
      <c r="K584" s="244"/>
      <c r="L584" s="196"/>
      <c r="M584" s="196"/>
      <c r="N584" s="196"/>
      <c r="O584" s="196"/>
      <c r="P584" s="196"/>
      <c r="Q584" s="196"/>
      <c r="R584" s="196"/>
      <c r="S584" s="196"/>
      <c r="T584" s="196"/>
      <c r="U584" s="196"/>
      <c r="V584" s="196"/>
      <c r="W584" s="196"/>
      <c r="X584" s="196"/>
      <c r="Y584" s="196"/>
      <c r="Z584" s="196"/>
    </row>
    <row r="585" customFormat="false" ht="14.25" hidden="false" customHeight="true" outlineLevel="0" collapsed="false">
      <c r="A585" s="242"/>
      <c r="B585" s="196"/>
      <c r="C585" s="196"/>
      <c r="D585" s="243"/>
      <c r="E585" s="244"/>
      <c r="F585" s="244"/>
      <c r="G585" s="245"/>
      <c r="H585" s="247"/>
      <c r="I585" s="247"/>
      <c r="J585" s="244"/>
      <c r="K585" s="244"/>
      <c r="L585" s="196"/>
      <c r="M585" s="196"/>
      <c r="N585" s="196"/>
      <c r="O585" s="196"/>
      <c r="P585" s="196"/>
      <c r="Q585" s="196"/>
      <c r="R585" s="196"/>
      <c r="S585" s="196"/>
      <c r="T585" s="196"/>
      <c r="U585" s="196"/>
      <c r="V585" s="196"/>
      <c r="W585" s="196"/>
      <c r="X585" s="196"/>
      <c r="Y585" s="196"/>
      <c r="Z585" s="196"/>
    </row>
    <row r="586" customFormat="false" ht="14.25" hidden="false" customHeight="true" outlineLevel="0" collapsed="false">
      <c r="A586" s="242"/>
      <c r="B586" s="196"/>
      <c r="C586" s="196"/>
      <c r="D586" s="243"/>
      <c r="E586" s="244"/>
      <c r="F586" s="244"/>
      <c r="G586" s="245"/>
      <c r="H586" s="247"/>
      <c r="I586" s="247"/>
      <c r="J586" s="244"/>
      <c r="K586" s="244"/>
      <c r="L586" s="196"/>
      <c r="M586" s="196"/>
      <c r="N586" s="196"/>
      <c r="O586" s="196"/>
      <c r="P586" s="196"/>
      <c r="Q586" s="196"/>
      <c r="R586" s="196"/>
      <c r="S586" s="196"/>
      <c r="T586" s="196"/>
      <c r="U586" s="196"/>
      <c r="V586" s="196"/>
      <c r="W586" s="196"/>
      <c r="X586" s="196"/>
      <c r="Y586" s="196"/>
      <c r="Z586" s="196"/>
    </row>
    <row r="587" customFormat="false" ht="14.25" hidden="false" customHeight="true" outlineLevel="0" collapsed="false">
      <c r="A587" s="242"/>
      <c r="B587" s="196"/>
      <c r="C587" s="196"/>
      <c r="D587" s="243"/>
      <c r="E587" s="244"/>
      <c r="F587" s="244"/>
      <c r="G587" s="245"/>
      <c r="H587" s="247"/>
      <c r="I587" s="247"/>
      <c r="J587" s="244"/>
      <c r="K587" s="244"/>
      <c r="L587" s="196"/>
      <c r="M587" s="196"/>
      <c r="N587" s="196"/>
      <c r="O587" s="196"/>
      <c r="P587" s="196"/>
      <c r="Q587" s="196"/>
      <c r="R587" s="196"/>
      <c r="S587" s="196"/>
      <c r="T587" s="196"/>
      <c r="U587" s="196"/>
      <c r="V587" s="196"/>
      <c r="W587" s="196"/>
      <c r="X587" s="196"/>
      <c r="Y587" s="196"/>
      <c r="Z587" s="196"/>
    </row>
    <row r="588" customFormat="false" ht="14.25" hidden="false" customHeight="true" outlineLevel="0" collapsed="false">
      <c r="A588" s="242"/>
      <c r="B588" s="196"/>
      <c r="C588" s="196"/>
      <c r="D588" s="243"/>
      <c r="E588" s="244"/>
      <c r="F588" s="244"/>
      <c r="G588" s="245"/>
      <c r="H588" s="247"/>
      <c r="I588" s="247"/>
      <c r="J588" s="244"/>
      <c r="K588" s="244"/>
      <c r="L588" s="196"/>
      <c r="M588" s="196"/>
      <c r="N588" s="196"/>
      <c r="O588" s="196"/>
      <c r="P588" s="196"/>
      <c r="Q588" s="196"/>
      <c r="R588" s="196"/>
      <c r="S588" s="196"/>
      <c r="T588" s="196"/>
      <c r="U588" s="196"/>
      <c r="V588" s="196"/>
      <c r="W588" s="196"/>
      <c r="X588" s="196"/>
      <c r="Y588" s="196"/>
      <c r="Z588" s="196"/>
    </row>
    <row r="589" customFormat="false" ht="14.25" hidden="false" customHeight="true" outlineLevel="0" collapsed="false">
      <c r="A589" s="242"/>
      <c r="B589" s="196"/>
      <c r="C589" s="196"/>
      <c r="D589" s="243"/>
      <c r="E589" s="244"/>
      <c r="F589" s="244"/>
      <c r="G589" s="245"/>
      <c r="H589" s="247"/>
      <c r="I589" s="247"/>
      <c r="J589" s="244"/>
      <c r="K589" s="244"/>
      <c r="L589" s="196"/>
      <c r="M589" s="196"/>
      <c r="N589" s="196"/>
      <c r="O589" s="196"/>
      <c r="P589" s="196"/>
      <c r="Q589" s="196"/>
      <c r="R589" s="196"/>
      <c r="S589" s="196"/>
      <c r="T589" s="196"/>
      <c r="U589" s="196"/>
      <c r="V589" s="196"/>
      <c r="W589" s="196"/>
      <c r="X589" s="196"/>
      <c r="Y589" s="196"/>
      <c r="Z589" s="196"/>
    </row>
    <row r="590" customFormat="false" ht="14.25" hidden="false" customHeight="true" outlineLevel="0" collapsed="false">
      <c r="A590" s="242"/>
      <c r="B590" s="196"/>
      <c r="C590" s="196"/>
      <c r="D590" s="243"/>
      <c r="E590" s="244"/>
      <c r="F590" s="244"/>
      <c r="G590" s="245"/>
      <c r="H590" s="247"/>
      <c r="I590" s="247"/>
      <c r="J590" s="244"/>
      <c r="K590" s="244"/>
      <c r="L590" s="196"/>
      <c r="M590" s="196"/>
      <c r="N590" s="196"/>
      <c r="O590" s="196"/>
      <c r="P590" s="196"/>
      <c r="Q590" s="196"/>
      <c r="R590" s="196"/>
      <c r="S590" s="196"/>
      <c r="T590" s="196"/>
      <c r="U590" s="196"/>
      <c r="V590" s="196"/>
      <c r="W590" s="196"/>
      <c r="X590" s="196"/>
      <c r="Y590" s="196"/>
      <c r="Z590" s="196"/>
    </row>
    <row r="591" customFormat="false" ht="14.25" hidden="false" customHeight="true" outlineLevel="0" collapsed="false">
      <c r="A591" s="242"/>
      <c r="B591" s="196"/>
      <c r="C591" s="196"/>
      <c r="D591" s="243"/>
      <c r="E591" s="244"/>
      <c r="F591" s="244"/>
      <c r="G591" s="245"/>
      <c r="H591" s="247"/>
      <c r="I591" s="247"/>
      <c r="J591" s="244"/>
      <c r="K591" s="244"/>
      <c r="L591" s="196"/>
      <c r="M591" s="196"/>
      <c r="N591" s="196"/>
      <c r="O591" s="196"/>
      <c r="P591" s="196"/>
      <c r="Q591" s="196"/>
      <c r="R591" s="196"/>
      <c r="S591" s="196"/>
      <c r="T591" s="196"/>
      <c r="U591" s="196"/>
      <c r="V591" s="196"/>
      <c r="W591" s="196"/>
      <c r="X591" s="196"/>
      <c r="Y591" s="196"/>
      <c r="Z591" s="196"/>
    </row>
    <row r="592" customFormat="false" ht="14.25" hidden="false" customHeight="true" outlineLevel="0" collapsed="false">
      <c r="A592" s="242"/>
      <c r="B592" s="196"/>
      <c r="C592" s="196"/>
      <c r="D592" s="243"/>
      <c r="E592" s="244"/>
      <c r="F592" s="244"/>
      <c r="G592" s="245"/>
      <c r="H592" s="247"/>
      <c r="I592" s="247"/>
      <c r="J592" s="244"/>
      <c r="K592" s="244"/>
      <c r="L592" s="196"/>
      <c r="M592" s="196"/>
      <c r="N592" s="196"/>
      <c r="O592" s="196"/>
      <c r="P592" s="196"/>
      <c r="Q592" s="196"/>
      <c r="R592" s="196"/>
      <c r="S592" s="196"/>
      <c r="T592" s="196"/>
      <c r="U592" s="196"/>
      <c r="V592" s="196"/>
      <c r="W592" s="196"/>
      <c r="X592" s="196"/>
      <c r="Y592" s="196"/>
      <c r="Z592" s="196"/>
    </row>
    <row r="593" customFormat="false" ht="14.25" hidden="false" customHeight="true" outlineLevel="0" collapsed="false">
      <c r="A593" s="242"/>
      <c r="B593" s="196"/>
      <c r="C593" s="196"/>
      <c r="D593" s="243"/>
      <c r="E593" s="244"/>
      <c r="F593" s="244"/>
      <c r="G593" s="245"/>
      <c r="H593" s="247"/>
      <c r="I593" s="247"/>
      <c r="J593" s="244"/>
      <c r="K593" s="244"/>
      <c r="L593" s="196"/>
      <c r="M593" s="196"/>
      <c r="N593" s="196"/>
      <c r="O593" s="196"/>
      <c r="P593" s="196"/>
      <c r="Q593" s="196"/>
      <c r="R593" s="196"/>
      <c r="S593" s="196"/>
      <c r="T593" s="196"/>
      <c r="U593" s="196"/>
      <c r="V593" s="196"/>
      <c r="W593" s="196"/>
      <c r="X593" s="196"/>
      <c r="Y593" s="196"/>
      <c r="Z593" s="196"/>
    </row>
    <row r="594" customFormat="false" ht="14.25" hidden="false" customHeight="true" outlineLevel="0" collapsed="false">
      <c r="A594" s="242"/>
      <c r="B594" s="196"/>
      <c r="C594" s="196"/>
      <c r="D594" s="243"/>
      <c r="E594" s="244"/>
      <c r="F594" s="244"/>
      <c r="G594" s="245"/>
      <c r="H594" s="247"/>
      <c r="I594" s="247"/>
      <c r="J594" s="244"/>
      <c r="K594" s="244"/>
      <c r="L594" s="196"/>
      <c r="M594" s="196"/>
      <c r="N594" s="196"/>
      <c r="O594" s="196"/>
      <c r="P594" s="196"/>
      <c r="Q594" s="196"/>
      <c r="R594" s="196"/>
      <c r="S594" s="196"/>
      <c r="T594" s="196"/>
      <c r="U594" s="196"/>
      <c r="V594" s="196"/>
      <c r="W594" s="196"/>
      <c r="X594" s="196"/>
      <c r="Y594" s="196"/>
      <c r="Z594" s="196"/>
    </row>
    <row r="595" customFormat="false" ht="14.25" hidden="false" customHeight="true" outlineLevel="0" collapsed="false">
      <c r="A595" s="242"/>
      <c r="B595" s="196"/>
      <c r="C595" s="196"/>
      <c r="D595" s="243"/>
      <c r="E595" s="244"/>
      <c r="F595" s="244"/>
      <c r="G595" s="245"/>
      <c r="H595" s="247"/>
      <c r="I595" s="247"/>
      <c r="J595" s="244"/>
      <c r="K595" s="244"/>
      <c r="L595" s="196"/>
      <c r="M595" s="196"/>
      <c r="N595" s="196"/>
      <c r="O595" s="196"/>
      <c r="P595" s="196"/>
      <c r="Q595" s="196"/>
      <c r="R595" s="196"/>
      <c r="S595" s="196"/>
      <c r="T595" s="196"/>
      <c r="U595" s="196"/>
      <c r="V595" s="196"/>
      <c r="W595" s="196"/>
      <c r="X595" s="196"/>
      <c r="Y595" s="196"/>
      <c r="Z595" s="196"/>
    </row>
    <row r="596" customFormat="false" ht="14.25" hidden="false" customHeight="true" outlineLevel="0" collapsed="false">
      <c r="A596" s="242"/>
      <c r="B596" s="196"/>
      <c r="C596" s="196"/>
      <c r="D596" s="243"/>
      <c r="E596" s="244"/>
      <c r="F596" s="244"/>
      <c r="G596" s="245"/>
      <c r="H596" s="247"/>
      <c r="I596" s="247"/>
      <c r="J596" s="244"/>
      <c r="K596" s="244"/>
      <c r="L596" s="196"/>
      <c r="M596" s="196"/>
      <c r="N596" s="196"/>
      <c r="O596" s="196"/>
      <c r="P596" s="196"/>
      <c r="Q596" s="196"/>
      <c r="R596" s="196"/>
      <c r="S596" s="196"/>
      <c r="T596" s="196"/>
      <c r="U596" s="196"/>
      <c r="V596" s="196"/>
      <c r="W596" s="196"/>
      <c r="X596" s="196"/>
      <c r="Y596" s="196"/>
      <c r="Z596" s="196"/>
    </row>
    <row r="597" customFormat="false" ht="14.25" hidden="false" customHeight="true" outlineLevel="0" collapsed="false">
      <c r="A597" s="242"/>
      <c r="B597" s="196"/>
      <c r="C597" s="196"/>
      <c r="D597" s="243"/>
      <c r="E597" s="244"/>
      <c r="F597" s="244"/>
      <c r="G597" s="245"/>
      <c r="H597" s="247"/>
      <c r="I597" s="247"/>
      <c r="J597" s="244"/>
      <c r="K597" s="244"/>
      <c r="L597" s="196"/>
      <c r="M597" s="196"/>
      <c r="N597" s="196"/>
      <c r="O597" s="196"/>
      <c r="P597" s="196"/>
      <c r="Q597" s="196"/>
      <c r="R597" s="196"/>
      <c r="S597" s="196"/>
      <c r="T597" s="196"/>
      <c r="U597" s="196"/>
      <c r="V597" s="196"/>
      <c r="W597" s="196"/>
      <c r="X597" s="196"/>
      <c r="Y597" s="196"/>
      <c r="Z597" s="196"/>
    </row>
    <row r="598" customFormat="false" ht="14.25" hidden="false" customHeight="true" outlineLevel="0" collapsed="false">
      <c r="A598" s="242"/>
      <c r="B598" s="196"/>
      <c r="C598" s="196"/>
      <c r="D598" s="243"/>
      <c r="E598" s="244"/>
      <c r="F598" s="244"/>
      <c r="G598" s="245"/>
      <c r="H598" s="247"/>
      <c r="I598" s="247"/>
      <c r="J598" s="244"/>
      <c r="K598" s="244"/>
      <c r="L598" s="196"/>
      <c r="M598" s="196"/>
      <c r="N598" s="196"/>
      <c r="O598" s="196"/>
      <c r="P598" s="196"/>
      <c r="Q598" s="196"/>
      <c r="R598" s="196"/>
      <c r="S598" s="196"/>
      <c r="T598" s="196"/>
      <c r="U598" s="196"/>
      <c r="V598" s="196"/>
      <c r="W598" s="196"/>
      <c r="X598" s="196"/>
      <c r="Y598" s="196"/>
      <c r="Z598" s="196"/>
    </row>
    <row r="599" customFormat="false" ht="14.25" hidden="false" customHeight="true" outlineLevel="0" collapsed="false">
      <c r="A599" s="242"/>
      <c r="B599" s="196"/>
      <c r="C599" s="196"/>
      <c r="D599" s="243"/>
      <c r="E599" s="244"/>
      <c r="F599" s="244"/>
      <c r="G599" s="245"/>
      <c r="H599" s="247"/>
      <c r="I599" s="247"/>
      <c r="J599" s="244"/>
      <c r="K599" s="244"/>
      <c r="L599" s="196"/>
      <c r="M599" s="196"/>
      <c r="N599" s="196"/>
      <c r="O599" s="196"/>
      <c r="P599" s="196"/>
      <c r="Q599" s="196"/>
      <c r="R599" s="196"/>
      <c r="S599" s="196"/>
      <c r="T599" s="196"/>
      <c r="U599" s="196"/>
      <c r="V599" s="196"/>
      <c r="W599" s="196"/>
      <c r="X599" s="196"/>
      <c r="Y599" s="196"/>
      <c r="Z599" s="196"/>
    </row>
    <row r="600" customFormat="false" ht="14.25" hidden="false" customHeight="true" outlineLevel="0" collapsed="false">
      <c r="A600" s="242"/>
      <c r="B600" s="196"/>
      <c r="C600" s="196"/>
      <c r="D600" s="243"/>
      <c r="E600" s="244"/>
      <c r="F600" s="244"/>
      <c r="G600" s="245"/>
      <c r="H600" s="247"/>
      <c r="I600" s="247"/>
      <c r="J600" s="244"/>
      <c r="K600" s="244"/>
      <c r="L600" s="196"/>
      <c r="M600" s="196"/>
      <c r="N600" s="196"/>
      <c r="O600" s="196"/>
      <c r="P600" s="196"/>
      <c r="Q600" s="196"/>
      <c r="R600" s="196"/>
      <c r="S600" s="196"/>
      <c r="T600" s="196"/>
      <c r="U600" s="196"/>
      <c r="V600" s="196"/>
      <c r="W600" s="196"/>
      <c r="X600" s="196"/>
      <c r="Y600" s="196"/>
      <c r="Z600" s="196"/>
    </row>
    <row r="601" customFormat="false" ht="14.25" hidden="false" customHeight="true" outlineLevel="0" collapsed="false">
      <c r="A601" s="242"/>
      <c r="B601" s="196"/>
      <c r="C601" s="196"/>
      <c r="D601" s="243"/>
      <c r="E601" s="244"/>
      <c r="F601" s="244"/>
      <c r="G601" s="245"/>
      <c r="H601" s="247"/>
      <c r="I601" s="247"/>
      <c r="J601" s="244"/>
      <c r="K601" s="244"/>
      <c r="L601" s="196"/>
      <c r="M601" s="196"/>
      <c r="N601" s="196"/>
      <c r="O601" s="196"/>
      <c r="P601" s="196"/>
      <c r="Q601" s="196"/>
      <c r="R601" s="196"/>
      <c r="S601" s="196"/>
      <c r="T601" s="196"/>
      <c r="U601" s="196"/>
      <c r="V601" s="196"/>
      <c r="W601" s="196"/>
      <c r="X601" s="196"/>
      <c r="Y601" s="196"/>
      <c r="Z601" s="196"/>
    </row>
    <row r="602" customFormat="false" ht="14.25" hidden="false" customHeight="true" outlineLevel="0" collapsed="false">
      <c r="A602" s="242"/>
      <c r="B602" s="196"/>
      <c r="C602" s="196"/>
      <c r="D602" s="243"/>
      <c r="E602" s="244"/>
      <c r="F602" s="244"/>
      <c r="G602" s="245"/>
      <c r="H602" s="247"/>
      <c r="I602" s="247"/>
      <c r="J602" s="244"/>
      <c r="K602" s="244"/>
      <c r="L602" s="196"/>
      <c r="M602" s="196"/>
      <c r="N602" s="196"/>
      <c r="O602" s="196"/>
      <c r="P602" s="196"/>
      <c r="Q602" s="196"/>
      <c r="R602" s="196"/>
      <c r="S602" s="196"/>
      <c r="T602" s="196"/>
      <c r="U602" s="196"/>
      <c r="V602" s="196"/>
      <c r="W602" s="196"/>
      <c r="X602" s="196"/>
      <c r="Y602" s="196"/>
      <c r="Z602" s="196"/>
    </row>
    <row r="603" customFormat="false" ht="14.25" hidden="false" customHeight="true" outlineLevel="0" collapsed="false">
      <c r="A603" s="242"/>
      <c r="B603" s="196"/>
      <c r="C603" s="196"/>
      <c r="D603" s="243"/>
      <c r="E603" s="244"/>
      <c r="F603" s="244"/>
      <c r="G603" s="245"/>
      <c r="H603" s="247"/>
      <c r="I603" s="247"/>
      <c r="J603" s="244"/>
      <c r="K603" s="244"/>
      <c r="L603" s="196"/>
      <c r="M603" s="196"/>
      <c r="N603" s="196"/>
      <c r="O603" s="196"/>
      <c r="P603" s="196"/>
      <c r="Q603" s="196"/>
      <c r="R603" s="196"/>
      <c r="S603" s="196"/>
      <c r="T603" s="196"/>
      <c r="U603" s="196"/>
      <c r="V603" s="196"/>
      <c r="W603" s="196"/>
      <c r="X603" s="196"/>
      <c r="Y603" s="196"/>
      <c r="Z603" s="196"/>
    </row>
    <row r="604" customFormat="false" ht="14.25" hidden="false" customHeight="true" outlineLevel="0" collapsed="false">
      <c r="A604" s="242"/>
      <c r="B604" s="196"/>
      <c r="C604" s="196"/>
      <c r="D604" s="243"/>
      <c r="E604" s="244"/>
      <c r="F604" s="244"/>
      <c r="G604" s="245"/>
      <c r="H604" s="247"/>
      <c r="I604" s="247"/>
      <c r="J604" s="244"/>
      <c r="K604" s="244"/>
      <c r="L604" s="196"/>
      <c r="M604" s="196"/>
      <c r="N604" s="196"/>
      <c r="O604" s="196"/>
      <c r="P604" s="196"/>
      <c r="Q604" s="196"/>
      <c r="R604" s="196"/>
      <c r="S604" s="196"/>
      <c r="T604" s="196"/>
      <c r="U604" s="196"/>
      <c r="V604" s="196"/>
      <c r="W604" s="196"/>
      <c r="X604" s="196"/>
      <c r="Y604" s="196"/>
      <c r="Z604" s="196"/>
    </row>
    <row r="605" customFormat="false" ht="14.25" hidden="false" customHeight="true" outlineLevel="0" collapsed="false">
      <c r="A605" s="242"/>
      <c r="B605" s="196"/>
      <c r="C605" s="196"/>
      <c r="D605" s="243"/>
      <c r="E605" s="244"/>
      <c r="F605" s="244"/>
      <c r="G605" s="245"/>
      <c r="H605" s="247"/>
      <c r="I605" s="247"/>
      <c r="J605" s="244"/>
      <c r="K605" s="244"/>
      <c r="L605" s="196"/>
      <c r="M605" s="196"/>
      <c r="N605" s="196"/>
      <c r="O605" s="196"/>
      <c r="P605" s="196"/>
      <c r="Q605" s="196"/>
      <c r="R605" s="196"/>
      <c r="S605" s="196"/>
      <c r="T605" s="196"/>
      <c r="U605" s="196"/>
      <c r="V605" s="196"/>
      <c r="W605" s="196"/>
      <c r="X605" s="196"/>
      <c r="Y605" s="196"/>
      <c r="Z605" s="196"/>
    </row>
    <row r="606" customFormat="false" ht="14.25" hidden="false" customHeight="true" outlineLevel="0" collapsed="false">
      <c r="A606" s="242"/>
      <c r="B606" s="196"/>
      <c r="C606" s="196"/>
      <c r="D606" s="243"/>
      <c r="E606" s="244"/>
      <c r="F606" s="244"/>
      <c r="G606" s="245"/>
      <c r="H606" s="247"/>
      <c r="I606" s="247"/>
      <c r="J606" s="244"/>
      <c r="K606" s="244"/>
      <c r="L606" s="196"/>
      <c r="M606" s="196"/>
      <c r="N606" s="196"/>
      <c r="O606" s="196"/>
      <c r="P606" s="196"/>
      <c r="Q606" s="196"/>
      <c r="R606" s="196"/>
      <c r="S606" s="196"/>
      <c r="T606" s="196"/>
      <c r="U606" s="196"/>
      <c r="V606" s="196"/>
      <c r="W606" s="196"/>
      <c r="X606" s="196"/>
      <c r="Y606" s="196"/>
      <c r="Z606" s="196"/>
    </row>
    <row r="607" customFormat="false" ht="14.25" hidden="false" customHeight="true" outlineLevel="0" collapsed="false">
      <c r="A607" s="242"/>
      <c r="B607" s="196"/>
      <c r="C607" s="196"/>
      <c r="D607" s="243"/>
      <c r="E607" s="244"/>
      <c r="F607" s="244"/>
      <c r="G607" s="245"/>
      <c r="H607" s="247"/>
      <c r="I607" s="247"/>
      <c r="J607" s="244"/>
      <c r="K607" s="244"/>
      <c r="L607" s="196"/>
      <c r="M607" s="196"/>
      <c r="N607" s="196"/>
      <c r="O607" s="196"/>
      <c r="P607" s="196"/>
      <c r="Q607" s="196"/>
      <c r="R607" s="196"/>
      <c r="S607" s="196"/>
      <c r="T607" s="196"/>
      <c r="U607" s="196"/>
      <c r="V607" s="196"/>
      <c r="W607" s="196"/>
      <c r="X607" s="196"/>
      <c r="Y607" s="196"/>
      <c r="Z607" s="196"/>
    </row>
    <row r="608" customFormat="false" ht="14.25" hidden="false" customHeight="true" outlineLevel="0" collapsed="false">
      <c r="A608" s="242"/>
      <c r="B608" s="196"/>
      <c r="C608" s="196"/>
      <c r="D608" s="243"/>
      <c r="E608" s="244"/>
      <c r="F608" s="244"/>
      <c r="G608" s="245"/>
      <c r="H608" s="247"/>
      <c r="I608" s="247"/>
      <c r="J608" s="244"/>
      <c r="K608" s="244"/>
      <c r="L608" s="196"/>
      <c r="M608" s="196"/>
      <c r="N608" s="196"/>
      <c r="O608" s="196"/>
      <c r="P608" s="196"/>
      <c r="Q608" s="196"/>
      <c r="R608" s="196"/>
      <c r="S608" s="196"/>
      <c r="T608" s="196"/>
      <c r="U608" s="196"/>
      <c r="V608" s="196"/>
      <c r="W608" s="196"/>
      <c r="X608" s="196"/>
      <c r="Y608" s="196"/>
      <c r="Z608" s="196"/>
    </row>
    <row r="609" customFormat="false" ht="14.25" hidden="false" customHeight="true" outlineLevel="0" collapsed="false">
      <c r="A609" s="242"/>
      <c r="B609" s="196"/>
      <c r="C609" s="196"/>
      <c r="D609" s="243"/>
      <c r="E609" s="244"/>
      <c r="F609" s="244"/>
      <c r="G609" s="245"/>
      <c r="H609" s="247"/>
      <c r="I609" s="247"/>
      <c r="J609" s="244"/>
      <c r="K609" s="244"/>
      <c r="L609" s="196"/>
      <c r="M609" s="196"/>
      <c r="N609" s="196"/>
      <c r="O609" s="196"/>
      <c r="P609" s="196"/>
      <c r="Q609" s="196"/>
      <c r="R609" s="196"/>
      <c r="S609" s="196"/>
      <c r="T609" s="196"/>
      <c r="U609" s="196"/>
      <c r="V609" s="196"/>
      <c r="W609" s="196"/>
      <c r="X609" s="196"/>
      <c r="Y609" s="196"/>
      <c r="Z609" s="196"/>
    </row>
    <row r="610" customFormat="false" ht="14.25" hidden="false" customHeight="true" outlineLevel="0" collapsed="false">
      <c r="A610" s="242"/>
      <c r="B610" s="196"/>
      <c r="C610" s="196"/>
      <c r="D610" s="243"/>
      <c r="E610" s="244"/>
      <c r="F610" s="244"/>
      <c r="G610" s="245"/>
      <c r="H610" s="247"/>
      <c r="I610" s="247"/>
      <c r="J610" s="244"/>
      <c r="K610" s="244"/>
      <c r="L610" s="196"/>
      <c r="M610" s="196"/>
      <c r="N610" s="196"/>
      <c r="O610" s="196"/>
      <c r="P610" s="196"/>
      <c r="Q610" s="196"/>
      <c r="R610" s="196"/>
      <c r="S610" s="196"/>
      <c r="T610" s="196"/>
      <c r="U610" s="196"/>
      <c r="V610" s="196"/>
      <c r="W610" s="196"/>
      <c r="X610" s="196"/>
      <c r="Y610" s="196"/>
      <c r="Z610" s="196"/>
    </row>
    <row r="611" customFormat="false" ht="14.25" hidden="false" customHeight="true" outlineLevel="0" collapsed="false">
      <c r="A611" s="242"/>
      <c r="B611" s="196"/>
      <c r="C611" s="196"/>
      <c r="D611" s="243"/>
      <c r="E611" s="244"/>
      <c r="F611" s="244"/>
      <c r="G611" s="245"/>
      <c r="H611" s="247"/>
      <c r="I611" s="247"/>
      <c r="J611" s="244"/>
      <c r="K611" s="244"/>
      <c r="L611" s="196"/>
      <c r="M611" s="196"/>
      <c r="N611" s="196"/>
      <c r="O611" s="196"/>
      <c r="P611" s="196"/>
      <c r="Q611" s="196"/>
      <c r="R611" s="196"/>
      <c r="S611" s="196"/>
      <c r="T611" s="196"/>
      <c r="U611" s="196"/>
      <c r="V611" s="196"/>
      <c r="W611" s="196"/>
      <c r="X611" s="196"/>
      <c r="Y611" s="196"/>
      <c r="Z611" s="196"/>
    </row>
    <row r="612" customFormat="false" ht="14.25" hidden="false" customHeight="true" outlineLevel="0" collapsed="false">
      <c r="A612" s="242"/>
      <c r="B612" s="196"/>
      <c r="C612" s="196"/>
      <c r="D612" s="243"/>
      <c r="E612" s="244"/>
      <c r="F612" s="244"/>
      <c r="G612" s="245"/>
      <c r="H612" s="247"/>
      <c r="I612" s="247"/>
      <c r="J612" s="244"/>
      <c r="K612" s="244"/>
      <c r="L612" s="196"/>
      <c r="M612" s="196"/>
      <c r="N612" s="196"/>
      <c r="O612" s="196"/>
      <c r="P612" s="196"/>
      <c r="Q612" s="196"/>
      <c r="R612" s="196"/>
      <c r="S612" s="196"/>
      <c r="T612" s="196"/>
      <c r="U612" s="196"/>
      <c r="V612" s="196"/>
      <c r="W612" s="196"/>
      <c r="X612" s="196"/>
      <c r="Y612" s="196"/>
      <c r="Z612" s="196"/>
    </row>
    <row r="613" customFormat="false" ht="14.25" hidden="false" customHeight="true" outlineLevel="0" collapsed="false">
      <c r="A613" s="242"/>
      <c r="B613" s="196"/>
      <c r="C613" s="196"/>
      <c r="D613" s="243"/>
      <c r="E613" s="244"/>
      <c r="F613" s="244"/>
      <c r="G613" s="245"/>
      <c r="H613" s="247"/>
      <c r="I613" s="247"/>
      <c r="J613" s="244"/>
      <c r="K613" s="244"/>
      <c r="L613" s="196"/>
      <c r="M613" s="196"/>
      <c r="N613" s="196"/>
      <c r="O613" s="196"/>
      <c r="P613" s="196"/>
      <c r="Q613" s="196"/>
      <c r="R613" s="196"/>
      <c r="S613" s="196"/>
      <c r="T613" s="196"/>
      <c r="U613" s="196"/>
      <c r="V613" s="196"/>
      <c r="W613" s="196"/>
      <c r="X613" s="196"/>
      <c r="Y613" s="196"/>
      <c r="Z613" s="196"/>
    </row>
    <row r="614" customFormat="false" ht="14.25" hidden="false" customHeight="true" outlineLevel="0" collapsed="false">
      <c r="A614" s="242"/>
      <c r="B614" s="196"/>
      <c r="C614" s="196"/>
      <c r="D614" s="243"/>
      <c r="E614" s="244"/>
      <c r="F614" s="244"/>
      <c r="G614" s="245"/>
      <c r="H614" s="247"/>
      <c r="I614" s="247"/>
      <c r="J614" s="244"/>
      <c r="K614" s="244"/>
      <c r="L614" s="196"/>
      <c r="M614" s="196"/>
      <c r="N614" s="196"/>
      <c r="O614" s="196"/>
      <c r="P614" s="196"/>
      <c r="Q614" s="196"/>
      <c r="R614" s="196"/>
      <c r="S614" s="196"/>
      <c r="T614" s="196"/>
      <c r="U614" s="196"/>
      <c r="V614" s="196"/>
      <c r="W614" s="196"/>
      <c r="X614" s="196"/>
      <c r="Y614" s="196"/>
      <c r="Z614" s="196"/>
    </row>
    <row r="615" customFormat="false" ht="14.25" hidden="false" customHeight="true" outlineLevel="0" collapsed="false">
      <c r="A615" s="242"/>
      <c r="B615" s="196"/>
      <c r="C615" s="196"/>
      <c r="D615" s="243"/>
      <c r="E615" s="244"/>
      <c r="F615" s="244"/>
      <c r="G615" s="245"/>
      <c r="H615" s="247"/>
      <c r="I615" s="247"/>
      <c r="J615" s="244"/>
      <c r="K615" s="244"/>
      <c r="L615" s="196"/>
      <c r="M615" s="196"/>
      <c r="N615" s="196"/>
      <c r="O615" s="196"/>
      <c r="P615" s="196"/>
      <c r="Q615" s="196"/>
      <c r="R615" s="196"/>
      <c r="S615" s="196"/>
      <c r="T615" s="196"/>
      <c r="U615" s="196"/>
      <c r="V615" s="196"/>
      <c r="W615" s="196"/>
      <c r="X615" s="196"/>
      <c r="Y615" s="196"/>
      <c r="Z615" s="196"/>
    </row>
    <row r="616" customFormat="false" ht="14.25" hidden="false" customHeight="true" outlineLevel="0" collapsed="false">
      <c r="A616" s="242"/>
      <c r="B616" s="196"/>
      <c r="C616" s="196"/>
      <c r="D616" s="243"/>
      <c r="E616" s="244"/>
      <c r="F616" s="244"/>
      <c r="G616" s="245"/>
      <c r="H616" s="247"/>
      <c r="I616" s="247"/>
      <c r="J616" s="244"/>
      <c r="K616" s="244"/>
      <c r="L616" s="196"/>
      <c r="M616" s="196"/>
      <c r="N616" s="196"/>
      <c r="O616" s="196"/>
      <c r="P616" s="196"/>
      <c r="Q616" s="196"/>
      <c r="R616" s="196"/>
      <c r="S616" s="196"/>
      <c r="T616" s="196"/>
      <c r="U616" s="196"/>
      <c r="V616" s="196"/>
      <c r="W616" s="196"/>
      <c r="X616" s="196"/>
      <c r="Y616" s="196"/>
      <c r="Z616" s="196"/>
    </row>
    <row r="617" customFormat="false" ht="14.25" hidden="false" customHeight="true" outlineLevel="0" collapsed="false">
      <c r="A617" s="242"/>
      <c r="B617" s="196"/>
      <c r="C617" s="196"/>
      <c r="D617" s="243"/>
      <c r="E617" s="244"/>
      <c r="F617" s="244"/>
      <c r="G617" s="245"/>
      <c r="H617" s="247"/>
      <c r="I617" s="247"/>
      <c r="J617" s="244"/>
      <c r="K617" s="244"/>
      <c r="L617" s="196"/>
      <c r="M617" s="196"/>
      <c r="N617" s="196"/>
      <c r="O617" s="196"/>
      <c r="P617" s="196"/>
      <c r="Q617" s="196"/>
      <c r="R617" s="196"/>
      <c r="S617" s="196"/>
      <c r="T617" s="196"/>
      <c r="U617" s="196"/>
      <c r="V617" s="196"/>
      <c r="W617" s="196"/>
      <c r="X617" s="196"/>
      <c r="Y617" s="196"/>
      <c r="Z617" s="196"/>
    </row>
    <row r="618" customFormat="false" ht="14.25" hidden="false" customHeight="true" outlineLevel="0" collapsed="false">
      <c r="A618" s="242"/>
      <c r="B618" s="196"/>
      <c r="C618" s="196"/>
      <c r="D618" s="243"/>
      <c r="E618" s="244"/>
      <c r="F618" s="244"/>
      <c r="G618" s="245"/>
      <c r="H618" s="247"/>
      <c r="I618" s="247"/>
      <c r="J618" s="244"/>
      <c r="K618" s="244"/>
      <c r="L618" s="196"/>
      <c r="M618" s="196"/>
      <c r="N618" s="196"/>
      <c r="O618" s="196"/>
      <c r="P618" s="196"/>
      <c r="Q618" s="196"/>
      <c r="R618" s="196"/>
      <c r="S618" s="196"/>
      <c r="T618" s="196"/>
      <c r="U618" s="196"/>
      <c r="V618" s="196"/>
      <c r="W618" s="196"/>
      <c r="X618" s="196"/>
      <c r="Y618" s="196"/>
      <c r="Z618" s="196"/>
    </row>
    <row r="619" customFormat="false" ht="14.25" hidden="false" customHeight="true" outlineLevel="0" collapsed="false">
      <c r="A619" s="242"/>
      <c r="B619" s="196"/>
      <c r="C619" s="196"/>
      <c r="D619" s="243"/>
      <c r="E619" s="244"/>
      <c r="F619" s="244"/>
      <c r="G619" s="245"/>
      <c r="H619" s="247"/>
      <c r="I619" s="247"/>
      <c r="J619" s="244"/>
      <c r="K619" s="244"/>
      <c r="L619" s="196"/>
      <c r="M619" s="196"/>
      <c r="N619" s="196"/>
      <c r="O619" s="196"/>
      <c r="P619" s="196"/>
      <c r="Q619" s="196"/>
      <c r="R619" s="196"/>
      <c r="S619" s="196"/>
      <c r="T619" s="196"/>
      <c r="U619" s="196"/>
      <c r="V619" s="196"/>
      <c r="W619" s="196"/>
      <c r="X619" s="196"/>
      <c r="Y619" s="196"/>
      <c r="Z619" s="196"/>
    </row>
    <row r="620" customFormat="false" ht="14.25" hidden="false" customHeight="true" outlineLevel="0" collapsed="false">
      <c r="A620" s="242"/>
      <c r="B620" s="196"/>
      <c r="C620" s="196"/>
      <c r="D620" s="243"/>
      <c r="E620" s="244"/>
      <c r="F620" s="244"/>
      <c r="G620" s="245"/>
      <c r="H620" s="247"/>
      <c r="I620" s="247"/>
      <c r="J620" s="244"/>
      <c r="K620" s="244"/>
      <c r="L620" s="196"/>
      <c r="M620" s="196"/>
      <c r="N620" s="196"/>
      <c r="O620" s="196"/>
      <c r="P620" s="196"/>
      <c r="Q620" s="196"/>
      <c r="R620" s="196"/>
      <c r="S620" s="196"/>
      <c r="T620" s="196"/>
      <c r="U620" s="196"/>
      <c r="V620" s="196"/>
      <c r="W620" s="196"/>
      <c r="X620" s="196"/>
      <c r="Y620" s="196"/>
      <c r="Z620" s="196"/>
    </row>
    <row r="621" customFormat="false" ht="14.25" hidden="false" customHeight="true" outlineLevel="0" collapsed="false">
      <c r="A621" s="242"/>
      <c r="B621" s="196"/>
      <c r="C621" s="196"/>
      <c r="D621" s="243"/>
      <c r="E621" s="244"/>
      <c r="F621" s="244"/>
      <c r="G621" s="245"/>
      <c r="H621" s="247"/>
      <c r="I621" s="247"/>
      <c r="J621" s="244"/>
      <c r="K621" s="244"/>
      <c r="L621" s="196"/>
      <c r="M621" s="196"/>
      <c r="N621" s="196"/>
      <c r="O621" s="196"/>
      <c r="P621" s="196"/>
      <c r="Q621" s="196"/>
      <c r="R621" s="196"/>
      <c r="S621" s="196"/>
      <c r="T621" s="196"/>
      <c r="U621" s="196"/>
      <c r="V621" s="196"/>
      <c r="W621" s="196"/>
      <c r="X621" s="196"/>
      <c r="Y621" s="196"/>
      <c r="Z621" s="196"/>
    </row>
    <row r="622" customFormat="false" ht="14.25" hidden="false" customHeight="true" outlineLevel="0" collapsed="false">
      <c r="A622" s="242"/>
      <c r="B622" s="196"/>
      <c r="C622" s="196"/>
      <c r="D622" s="243"/>
      <c r="E622" s="244"/>
      <c r="F622" s="244"/>
      <c r="G622" s="245"/>
      <c r="H622" s="247"/>
      <c r="I622" s="247"/>
      <c r="J622" s="244"/>
      <c r="K622" s="244"/>
      <c r="L622" s="196"/>
      <c r="M622" s="196"/>
      <c r="N622" s="196"/>
      <c r="O622" s="196"/>
      <c r="P622" s="196"/>
      <c r="Q622" s="196"/>
      <c r="R622" s="196"/>
      <c r="S622" s="196"/>
      <c r="T622" s="196"/>
      <c r="U622" s="196"/>
      <c r="V622" s="196"/>
      <c r="W622" s="196"/>
      <c r="X622" s="196"/>
      <c r="Y622" s="196"/>
      <c r="Z622" s="196"/>
    </row>
    <row r="623" customFormat="false" ht="14.25" hidden="false" customHeight="true" outlineLevel="0" collapsed="false">
      <c r="A623" s="242"/>
      <c r="B623" s="196"/>
      <c r="C623" s="196"/>
      <c r="D623" s="243"/>
      <c r="E623" s="244"/>
      <c r="F623" s="244"/>
      <c r="G623" s="245"/>
      <c r="H623" s="247"/>
      <c r="I623" s="247"/>
      <c r="J623" s="244"/>
      <c r="K623" s="244"/>
      <c r="L623" s="196"/>
      <c r="M623" s="196"/>
      <c r="N623" s="196"/>
      <c r="O623" s="196"/>
      <c r="P623" s="196"/>
      <c r="Q623" s="196"/>
      <c r="R623" s="196"/>
      <c r="S623" s="196"/>
      <c r="T623" s="196"/>
      <c r="U623" s="196"/>
      <c r="V623" s="196"/>
      <c r="W623" s="196"/>
      <c r="X623" s="196"/>
      <c r="Y623" s="196"/>
      <c r="Z623" s="196"/>
    </row>
    <row r="624" customFormat="false" ht="14.25" hidden="false" customHeight="true" outlineLevel="0" collapsed="false">
      <c r="A624" s="242"/>
      <c r="B624" s="196"/>
      <c r="C624" s="196"/>
      <c r="D624" s="243"/>
      <c r="E624" s="244"/>
      <c r="F624" s="244"/>
      <c r="G624" s="245"/>
      <c r="H624" s="247"/>
      <c r="I624" s="247"/>
      <c r="J624" s="244"/>
      <c r="K624" s="244"/>
      <c r="L624" s="196"/>
      <c r="M624" s="196"/>
      <c r="N624" s="196"/>
      <c r="O624" s="196"/>
      <c r="P624" s="196"/>
      <c r="Q624" s="196"/>
      <c r="R624" s="196"/>
      <c r="S624" s="196"/>
      <c r="T624" s="196"/>
      <c r="U624" s="196"/>
      <c r="V624" s="196"/>
      <c r="W624" s="196"/>
      <c r="X624" s="196"/>
      <c r="Y624" s="196"/>
      <c r="Z624" s="196"/>
    </row>
    <row r="625" customFormat="false" ht="14.25" hidden="false" customHeight="true" outlineLevel="0" collapsed="false">
      <c r="A625" s="242"/>
      <c r="B625" s="196"/>
      <c r="C625" s="196"/>
      <c r="D625" s="243"/>
      <c r="E625" s="244"/>
      <c r="F625" s="244"/>
      <c r="G625" s="245"/>
      <c r="H625" s="247"/>
      <c r="I625" s="247"/>
      <c r="J625" s="244"/>
      <c r="K625" s="244"/>
      <c r="L625" s="196"/>
      <c r="M625" s="196"/>
      <c r="N625" s="196"/>
      <c r="O625" s="196"/>
      <c r="P625" s="196"/>
      <c r="Q625" s="196"/>
      <c r="R625" s="196"/>
      <c r="S625" s="196"/>
      <c r="T625" s="196"/>
      <c r="U625" s="196"/>
      <c r="V625" s="196"/>
      <c r="W625" s="196"/>
      <c r="X625" s="196"/>
      <c r="Y625" s="196"/>
      <c r="Z625" s="196"/>
    </row>
    <row r="626" customFormat="false" ht="14.25" hidden="false" customHeight="true" outlineLevel="0" collapsed="false">
      <c r="A626" s="242"/>
      <c r="B626" s="196"/>
      <c r="C626" s="196"/>
      <c r="D626" s="243"/>
      <c r="E626" s="244"/>
      <c r="F626" s="244"/>
      <c r="G626" s="245"/>
      <c r="H626" s="247"/>
      <c r="I626" s="247"/>
      <c r="J626" s="244"/>
      <c r="K626" s="244"/>
      <c r="L626" s="196"/>
      <c r="M626" s="196"/>
      <c r="N626" s="196"/>
      <c r="O626" s="196"/>
      <c r="P626" s="196"/>
      <c r="Q626" s="196"/>
      <c r="R626" s="196"/>
      <c r="S626" s="196"/>
      <c r="T626" s="196"/>
      <c r="U626" s="196"/>
      <c r="V626" s="196"/>
      <c r="W626" s="196"/>
      <c r="X626" s="196"/>
      <c r="Y626" s="196"/>
      <c r="Z626" s="196"/>
    </row>
    <row r="627" customFormat="false" ht="14.25" hidden="false" customHeight="true" outlineLevel="0" collapsed="false">
      <c r="A627" s="242"/>
      <c r="B627" s="196"/>
      <c r="C627" s="196"/>
      <c r="D627" s="243"/>
      <c r="E627" s="244"/>
      <c r="F627" s="244"/>
      <c r="G627" s="245"/>
      <c r="H627" s="247"/>
      <c r="I627" s="247"/>
      <c r="J627" s="244"/>
      <c r="K627" s="244"/>
      <c r="L627" s="196"/>
      <c r="M627" s="196"/>
      <c r="N627" s="196"/>
      <c r="O627" s="196"/>
      <c r="P627" s="196"/>
      <c r="Q627" s="196"/>
      <c r="R627" s="196"/>
      <c r="S627" s="196"/>
      <c r="T627" s="196"/>
      <c r="U627" s="196"/>
      <c r="V627" s="196"/>
      <c r="W627" s="196"/>
      <c r="X627" s="196"/>
      <c r="Y627" s="196"/>
      <c r="Z627" s="196"/>
    </row>
    <row r="628" customFormat="false" ht="14.25" hidden="false" customHeight="true" outlineLevel="0" collapsed="false">
      <c r="A628" s="242"/>
      <c r="B628" s="196"/>
      <c r="C628" s="196"/>
      <c r="D628" s="243"/>
      <c r="E628" s="244"/>
      <c r="F628" s="244"/>
      <c r="G628" s="245"/>
      <c r="H628" s="247"/>
      <c r="I628" s="247"/>
      <c r="J628" s="244"/>
      <c r="K628" s="244"/>
      <c r="L628" s="196"/>
      <c r="M628" s="196"/>
      <c r="N628" s="196"/>
      <c r="O628" s="196"/>
      <c r="P628" s="196"/>
      <c r="Q628" s="196"/>
      <c r="R628" s="196"/>
      <c r="S628" s="196"/>
      <c r="T628" s="196"/>
      <c r="U628" s="196"/>
      <c r="V628" s="196"/>
      <c r="W628" s="196"/>
      <c r="X628" s="196"/>
      <c r="Y628" s="196"/>
      <c r="Z628" s="196"/>
    </row>
    <row r="629" customFormat="false" ht="14.25" hidden="false" customHeight="true" outlineLevel="0" collapsed="false">
      <c r="A629" s="242"/>
      <c r="B629" s="196"/>
      <c r="C629" s="196"/>
      <c r="D629" s="243"/>
      <c r="E629" s="244"/>
      <c r="F629" s="244"/>
      <c r="G629" s="245"/>
      <c r="H629" s="247"/>
      <c r="I629" s="247"/>
      <c r="J629" s="244"/>
      <c r="K629" s="244"/>
      <c r="L629" s="196"/>
      <c r="M629" s="196"/>
      <c r="N629" s="196"/>
      <c r="O629" s="196"/>
      <c r="P629" s="196"/>
      <c r="Q629" s="196"/>
      <c r="R629" s="196"/>
      <c r="S629" s="196"/>
      <c r="T629" s="196"/>
      <c r="U629" s="196"/>
      <c r="V629" s="196"/>
      <c r="W629" s="196"/>
      <c r="X629" s="196"/>
      <c r="Y629" s="196"/>
      <c r="Z629" s="196"/>
    </row>
    <row r="630" customFormat="false" ht="14.25" hidden="false" customHeight="true" outlineLevel="0" collapsed="false">
      <c r="A630" s="242"/>
      <c r="B630" s="196"/>
      <c r="C630" s="196"/>
      <c r="D630" s="243"/>
      <c r="E630" s="244"/>
      <c r="F630" s="244"/>
      <c r="G630" s="245"/>
      <c r="H630" s="247"/>
      <c r="I630" s="247"/>
      <c r="J630" s="244"/>
      <c r="K630" s="244"/>
      <c r="L630" s="196"/>
      <c r="M630" s="196"/>
      <c r="N630" s="196"/>
      <c r="O630" s="196"/>
      <c r="P630" s="196"/>
      <c r="Q630" s="196"/>
      <c r="R630" s="196"/>
      <c r="S630" s="196"/>
      <c r="T630" s="196"/>
      <c r="U630" s="196"/>
      <c r="V630" s="196"/>
      <c r="W630" s="196"/>
      <c r="X630" s="196"/>
      <c r="Y630" s="196"/>
      <c r="Z630" s="196"/>
    </row>
    <row r="631" customFormat="false" ht="14.25" hidden="false" customHeight="true" outlineLevel="0" collapsed="false">
      <c r="A631" s="242"/>
      <c r="B631" s="196"/>
      <c r="C631" s="196"/>
      <c r="D631" s="243"/>
      <c r="E631" s="244"/>
      <c r="F631" s="244"/>
      <c r="G631" s="245"/>
      <c r="H631" s="247"/>
      <c r="I631" s="247"/>
      <c r="J631" s="244"/>
      <c r="K631" s="244"/>
      <c r="L631" s="196"/>
      <c r="M631" s="196"/>
      <c r="N631" s="196"/>
      <c r="O631" s="196"/>
      <c r="P631" s="196"/>
      <c r="Q631" s="196"/>
      <c r="R631" s="196"/>
      <c r="S631" s="196"/>
      <c r="T631" s="196"/>
      <c r="U631" s="196"/>
      <c r="V631" s="196"/>
      <c r="W631" s="196"/>
      <c r="X631" s="196"/>
      <c r="Y631" s="196"/>
      <c r="Z631" s="196"/>
    </row>
    <row r="632" customFormat="false" ht="14.25" hidden="false" customHeight="true" outlineLevel="0" collapsed="false">
      <c r="A632" s="242"/>
      <c r="B632" s="196"/>
      <c r="C632" s="196"/>
      <c r="D632" s="243"/>
      <c r="E632" s="244"/>
      <c r="F632" s="244"/>
      <c r="G632" s="245"/>
      <c r="H632" s="247"/>
      <c r="I632" s="247"/>
      <c r="J632" s="244"/>
      <c r="K632" s="244"/>
      <c r="L632" s="196"/>
      <c r="M632" s="196"/>
      <c r="N632" s="196"/>
      <c r="O632" s="196"/>
      <c r="P632" s="196"/>
      <c r="Q632" s="196"/>
      <c r="R632" s="196"/>
      <c r="S632" s="196"/>
      <c r="T632" s="196"/>
      <c r="U632" s="196"/>
      <c r="V632" s="196"/>
      <c r="W632" s="196"/>
      <c r="X632" s="196"/>
      <c r="Y632" s="196"/>
      <c r="Z632" s="196"/>
    </row>
    <row r="633" customFormat="false" ht="14.25" hidden="false" customHeight="true" outlineLevel="0" collapsed="false">
      <c r="A633" s="242"/>
      <c r="B633" s="196"/>
      <c r="C633" s="196"/>
      <c r="D633" s="243"/>
      <c r="E633" s="244"/>
      <c r="F633" s="244"/>
      <c r="G633" s="245"/>
      <c r="H633" s="247"/>
      <c r="I633" s="247"/>
      <c r="J633" s="244"/>
      <c r="K633" s="244"/>
      <c r="L633" s="196"/>
      <c r="M633" s="196"/>
      <c r="N633" s="196"/>
      <c r="O633" s="196"/>
      <c r="P633" s="196"/>
      <c r="Q633" s="196"/>
      <c r="R633" s="196"/>
      <c r="S633" s="196"/>
      <c r="T633" s="196"/>
      <c r="U633" s="196"/>
      <c r="V633" s="196"/>
      <c r="W633" s="196"/>
      <c r="X633" s="196"/>
      <c r="Y633" s="196"/>
      <c r="Z633" s="196"/>
    </row>
    <row r="634" customFormat="false" ht="14.25" hidden="false" customHeight="true" outlineLevel="0" collapsed="false">
      <c r="A634" s="242"/>
      <c r="B634" s="196"/>
      <c r="C634" s="196"/>
      <c r="D634" s="243"/>
      <c r="E634" s="244"/>
      <c r="F634" s="244"/>
      <c r="G634" s="245"/>
      <c r="H634" s="247"/>
      <c r="I634" s="247"/>
      <c r="J634" s="244"/>
      <c r="K634" s="244"/>
      <c r="L634" s="196"/>
      <c r="M634" s="196"/>
      <c r="N634" s="196"/>
      <c r="O634" s="196"/>
      <c r="P634" s="196"/>
      <c r="Q634" s="196"/>
      <c r="R634" s="196"/>
      <c r="S634" s="196"/>
      <c r="T634" s="196"/>
      <c r="U634" s="196"/>
      <c r="V634" s="196"/>
      <c r="W634" s="196"/>
      <c r="X634" s="196"/>
      <c r="Y634" s="196"/>
      <c r="Z634" s="196"/>
    </row>
    <row r="635" customFormat="false" ht="14.25" hidden="false" customHeight="true" outlineLevel="0" collapsed="false">
      <c r="A635" s="242"/>
      <c r="B635" s="196"/>
      <c r="C635" s="196"/>
      <c r="D635" s="243"/>
      <c r="E635" s="244"/>
      <c r="F635" s="244"/>
      <c r="G635" s="245"/>
      <c r="H635" s="247"/>
      <c r="I635" s="247"/>
      <c r="J635" s="244"/>
      <c r="K635" s="244"/>
      <c r="L635" s="196"/>
      <c r="M635" s="196"/>
      <c r="N635" s="196"/>
      <c r="O635" s="196"/>
      <c r="P635" s="196"/>
      <c r="Q635" s="196"/>
      <c r="R635" s="196"/>
      <c r="S635" s="196"/>
      <c r="T635" s="196"/>
      <c r="U635" s="196"/>
      <c r="V635" s="196"/>
      <c r="W635" s="196"/>
      <c r="X635" s="196"/>
      <c r="Y635" s="196"/>
      <c r="Z635" s="196"/>
    </row>
    <row r="636" customFormat="false" ht="14.25" hidden="false" customHeight="true" outlineLevel="0" collapsed="false">
      <c r="A636" s="242"/>
      <c r="B636" s="196"/>
      <c r="C636" s="196"/>
      <c r="D636" s="243"/>
      <c r="E636" s="244"/>
      <c r="F636" s="244"/>
      <c r="G636" s="245"/>
      <c r="H636" s="247"/>
      <c r="I636" s="247"/>
      <c r="J636" s="244"/>
      <c r="K636" s="244"/>
      <c r="L636" s="196"/>
      <c r="M636" s="196"/>
      <c r="N636" s="196"/>
      <c r="O636" s="196"/>
      <c r="P636" s="196"/>
      <c r="Q636" s="196"/>
      <c r="R636" s="196"/>
      <c r="S636" s="196"/>
      <c r="T636" s="196"/>
      <c r="U636" s="196"/>
      <c r="V636" s="196"/>
      <c r="W636" s="196"/>
      <c r="X636" s="196"/>
      <c r="Y636" s="196"/>
      <c r="Z636" s="196"/>
    </row>
    <row r="637" customFormat="false" ht="14.25" hidden="false" customHeight="true" outlineLevel="0" collapsed="false">
      <c r="A637" s="242"/>
      <c r="B637" s="196"/>
      <c r="C637" s="196"/>
      <c r="D637" s="243"/>
      <c r="E637" s="244"/>
      <c r="F637" s="244"/>
      <c r="G637" s="245"/>
      <c r="H637" s="247"/>
      <c r="I637" s="247"/>
      <c r="J637" s="244"/>
      <c r="K637" s="244"/>
      <c r="L637" s="196"/>
      <c r="M637" s="196"/>
      <c r="N637" s="196"/>
      <c r="O637" s="196"/>
      <c r="P637" s="196"/>
      <c r="Q637" s="196"/>
      <c r="R637" s="196"/>
      <c r="S637" s="196"/>
      <c r="T637" s="196"/>
      <c r="U637" s="196"/>
      <c r="V637" s="196"/>
      <c r="W637" s="196"/>
      <c r="X637" s="196"/>
      <c r="Y637" s="196"/>
      <c r="Z637" s="196"/>
    </row>
    <row r="638" customFormat="false" ht="14.25" hidden="false" customHeight="true" outlineLevel="0" collapsed="false">
      <c r="A638" s="242"/>
      <c r="B638" s="196"/>
      <c r="C638" s="196"/>
      <c r="D638" s="243"/>
      <c r="E638" s="244"/>
      <c r="F638" s="244"/>
      <c r="G638" s="245"/>
      <c r="H638" s="247"/>
      <c r="I638" s="247"/>
      <c r="J638" s="244"/>
      <c r="K638" s="244"/>
      <c r="L638" s="196"/>
      <c r="M638" s="196"/>
      <c r="N638" s="196"/>
      <c r="O638" s="196"/>
      <c r="P638" s="196"/>
      <c r="Q638" s="196"/>
      <c r="R638" s="196"/>
      <c r="S638" s="196"/>
      <c r="T638" s="196"/>
      <c r="U638" s="196"/>
      <c r="V638" s="196"/>
      <c r="W638" s="196"/>
      <c r="X638" s="196"/>
      <c r="Y638" s="196"/>
      <c r="Z638" s="196"/>
    </row>
    <row r="639" customFormat="false" ht="14.25" hidden="false" customHeight="true" outlineLevel="0" collapsed="false">
      <c r="A639" s="242"/>
      <c r="B639" s="196"/>
      <c r="C639" s="196"/>
      <c r="D639" s="243"/>
      <c r="E639" s="244"/>
      <c r="F639" s="244"/>
      <c r="G639" s="245"/>
      <c r="H639" s="247"/>
      <c r="I639" s="247"/>
      <c r="J639" s="244"/>
      <c r="K639" s="244"/>
      <c r="L639" s="196"/>
      <c r="M639" s="196"/>
      <c r="N639" s="196"/>
      <c r="O639" s="196"/>
      <c r="P639" s="196"/>
      <c r="Q639" s="196"/>
      <c r="R639" s="196"/>
      <c r="S639" s="196"/>
      <c r="T639" s="196"/>
      <c r="U639" s="196"/>
      <c r="V639" s="196"/>
      <c r="W639" s="196"/>
      <c r="X639" s="196"/>
      <c r="Y639" s="196"/>
      <c r="Z639" s="196"/>
    </row>
    <row r="640" customFormat="false" ht="14.25" hidden="false" customHeight="true" outlineLevel="0" collapsed="false">
      <c r="A640" s="242"/>
      <c r="B640" s="196"/>
      <c r="C640" s="196"/>
      <c r="D640" s="243"/>
      <c r="E640" s="244"/>
      <c r="F640" s="244"/>
      <c r="G640" s="245"/>
      <c r="H640" s="247"/>
      <c r="I640" s="247"/>
      <c r="J640" s="244"/>
      <c r="K640" s="244"/>
      <c r="L640" s="196"/>
      <c r="M640" s="196"/>
      <c r="N640" s="196"/>
      <c r="O640" s="196"/>
      <c r="P640" s="196"/>
      <c r="Q640" s="196"/>
      <c r="R640" s="196"/>
      <c r="S640" s="196"/>
      <c r="T640" s="196"/>
      <c r="U640" s="196"/>
      <c r="V640" s="196"/>
      <c r="W640" s="196"/>
      <c r="X640" s="196"/>
      <c r="Y640" s="196"/>
      <c r="Z640" s="196"/>
    </row>
    <row r="641" customFormat="false" ht="14.25" hidden="false" customHeight="true" outlineLevel="0" collapsed="false">
      <c r="A641" s="242"/>
      <c r="B641" s="196"/>
      <c r="C641" s="196"/>
      <c r="D641" s="243"/>
      <c r="E641" s="244"/>
      <c r="F641" s="244"/>
      <c r="G641" s="245"/>
      <c r="H641" s="247"/>
      <c r="I641" s="247"/>
      <c r="J641" s="244"/>
      <c r="K641" s="244"/>
      <c r="L641" s="196"/>
      <c r="M641" s="196"/>
      <c r="N641" s="196"/>
      <c r="O641" s="196"/>
      <c r="P641" s="196"/>
      <c r="Q641" s="196"/>
      <c r="R641" s="196"/>
      <c r="S641" s="196"/>
      <c r="T641" s="196"/>
      <c r="U641" s="196"/>
      <c r="V641" s="196"/>
      <c r="W641" s="196"/>
      <c r="X641" s="196"/>
      <c r="Y641" s="196"/>
      <c r="Z641" s="196"/>
    </row>
    <row r="642" customFormat="false" ht="14.25" hidden="false" customHeight="true" outlineLevel="0" collapsed="false">
      <c r="A642" s="242"/>
      <c r="B642" s="196"/>
      <c r="C642" s="196"/>
      <c r="D642" s="243"/>
      <c r="E642" s="244"/>
      <c r="F642" s="244"/>
      <c r="G642" s="245"/>
      <c r="H642" s="247"/>
      <c r="I642" s="247"/>
      <c r="J642" s="244"/>
      <c r="K642" s="244"/>
      <c r="L642" s="196"/>
      <c r="M642" s="196"/>
      <c r="N642" s="196"/>
      <c r="O642" s="196"/>
      <c r="P642" s="196"/>
      <c r="Q642" s="196"/>
      <c r="R642" s="196"/>
      <c r="S642" s="196"/>
      <c r="T642" s="196"/>
      <c r="U642" s="196"/>
      <c r="V642" s="196"/>
      <c r="W642" s="196"/>
      <c r="X642" s="196"/>
      <c r="Y642" s="196"/>
      <c r="Z642" s="196"/>
    </row>
    <row r="643" customFormat="false" ht="14.25" hidden="false" customHeight="true" outlineLevel="0" collapsed="false">
      <c r="A643" s="242"/>
      <c r="B643" s="196"/>
      <c r="C643" s="196"/>
      <c r="D643" s="243"/>
      <c r="E643" s="244"/>
      <c r="F643" s="244"/>
      <c r="G643" s="245"/>
      <c r="H643" s="247"/>
      <c r="I643" s="247"/>
      <c r="J643" s="244"/>
      <c r="K643" s="244"/>
      <c r="L643" s="196"/>
      <c r="M643" s="196"/>
      <c r="N643" s="196"/>
      <c r="O643" s="196"/>
      <c r="P643" s="196"/>
      <c r="Q643" s="196"/>
      <c r="R643" s="196"/>
      <c r="S643" s="196"/>
      <c r="T643" s="196"/>
      <c r="U643" s="196"/>
      <c r="V643" s="196"/>
      <c r="W643" s="196"/>
      <c r="X643" s="196"/>
      <c r="Y643" s="196"/>
      <c r="Z643" s="196"/>
    </row>
    <row r="644" customFormat="false" ht="14.25" hidden="false" customHeight="true" outlineLevel="0" collapsed="false">
      <c r="A644" s="242"/>
      <c r="B644" s="196"/>
      <c r="C644" s="196"/>
      <c r="D644" s="243"/>
      <c r="E644" s="244"/>
      <c r="F644" s="244"/>
      <c r="G644" s="245"/>
      <c r="H644" s="247"/>
      <c r="I644" s="247"/>
      <c r="J644" s="244"/>
      <c r="K644" s="244"/>
      <c r="L644" s="196"/>
      <c r="M644" s="196"/>
      <c r="N644" s="196"/>
      <c r="O644" s="196"/>
      <c r="P644" s="196"/>
      <c r="Q644" s="196"/>
      <c r="R644" s="196"/>
      <c r="S644" s="196"/>
      <c r="T644" s="196"/>
      <c r="U644" s="196"/>
      <c r="V644" s="196"/>
      <c r="W644" s="196"/>
      <c r="X644" s="196"/>
      <c r="Y644" s="196"/>
      <c r="Z644" s="196"/>
    </row>
    <row r="645" customFormat="false" ht="14.25" hidden="false" customHeight="true" outlineLevel="0" collapsed="false">
      <c r="A645" s="242"/>
      <c r="B645" s="196"/>
      <c r="C645" s="196"/>
      <c r="D645" s="243"/>
      <c r="E645" s="244"/>
      <c r="F645" s="244"/>
      <c r="G645" s="245"/>
      <c r="H645" s="247"/>
      <c r="I645" s="247"/>
      <c r="J645" s="244"/>
      <c r="K645" s="244"/>
      <c r="L645" s="196"/>
      <c r="M645" s="196"/>
      <c r="N645" s="196"/>
      <c r="O645" s="196"/>
      <c r="P645" s="196"/>
      <c r="Q645" s="196"/>
      <c r="R645" s="196"/>
      <c r="S645" s="196"/>
      <c r="T645" s="196"/>
      <c r="U645" s="196"/>
      <c r="V645" s="196"/>
      <c r="W645" s="196"/>
      <c r="X645" s="196"/>
      <c r="Y645" s="196"/>
      <c r="Z645" s="196"/>
    </row>
    <row r="646" customFormat="false" ht="14.25" hidden="false" customHeight="true" outlineLevel="0" collapsed="false">
      <c r="A646" s="242"/>
      <c r="B646" s="196"/>
      <c r="C646" s="196"/>
      <c r="D646" s="243"/>
      <c r="E646" s="244"/>
      <c r="F646" s="244"/>
      <c r="G646" s="245"/>
      <c r="H646" s="247"/>
      <c r="I646" s="247"/>
      <c r="J646" s="244"/>
      <c r="K646" s="244"/>
      <c r="L646" s="196"/>
      <c r="M646" s="196"/>
      <c r="N646" s="196"/>
      <c r="O646" s="196"/>
      <c r="P646" s="196"/>
      <c r="Q646" s="196"/>
      <c r="R646" s="196"/>
      <c r="S646" s="196"/>
      <c r="T646" s="196"/>
      <c r="U646" s="196"/>
      <c r="V646" s="196"/>
      <c r="W646" s="196"/>
      <c r="X646" s="196"/>
      <c r="Y646" s="196"/>
      <c r="Z646" s="196"/>
    </row>
    <row r="647" customFormat="false" ht="14.25" hidden="false" customHeight="true" outlineLevel="0" collapsed="false">
      <c r="A647" s="242"/>
      <c r="B647" s="196"/>
      <c r="C647" s="196"/>
      <c r="D647" s="243"/>
      <c r="E647" s="244"/>
      <c r="F647" s="244"/>
      <c r="G647" s="245"/>
      <c r="H647" s="247"/>
      <c r="I647" s="247"/>
      <c r="J647" s="244"/>
      <c r="K647" s="244"/>
      <c r="L647" s="196"/>
      <c r="M647" s="196"/>
      <c r="N647" s="196"/>
      <c r="O647" s="196"/>
      <c r="P647" s="196"/>
      <c r="Q647" s="196"/>
      <c r="R647" s="196"/>
      <c r="S647" s="196"/>
      <c r="T647" s="196"/>
      <c r="U647" s="196"/>
      <c r="V647" s="196"/>
      <c r="W647" s="196"/>
      <c r="X647" s="196"/>
      <c r="Y647" s="196"/>
      <c r="Z647" s="196"/>
    </row>
    <row r="648" customFormat="false" ht="14.25" hidden="false" customHeight="true" outlineLevel="0" collapsed="false">
      <c r="A648" s="242"/>
      <c r="B648" s="196"/>
      <c r="C648" s="196"/>
      <c r="D648" s="243"/>
      <c r="E648" s="244"/>
      <c r="F648" s="244"/>
      <c r="G648" s="245"/>
      <c r="H648" s="247"/>
      <c r="I648" s="247"/>
      <c r="J648" s="244"/>
      <c r="K648" s="244"/>
      <c r="L648" s="196"/>
      <c r="M648" s="196"/>
      <c r="N648" s="196"/>
      <c r="O648" s="196"/>
      <c r="P648" s="196"/>
      <c r="Q648" s="196"/>
      <c r="R648" s="196"/>
      <c r="S648" s="196"/>
      <c r="T648" s="196"/>
      <c r="U648" s="196"/>
      <c r="V648" s="196"/>
      <c r="W648" s="196"/>
      <c r="X648" s="196"/>
      <c r="Y648" s="196"/>
      <c r="Z648" s="196"/>
    </row>
    <row r="649" customFormat="false" ht="14.25" hidden="false" customHeight="true" outlineLevel="0" collapsed="false">
      <c r="A649" s="242"/>
      <c r="B649" s="196"/>
      <c r="C649" s="196"/>
      <c r="D649" s="243"/>
      <c r="E649" s="244"/>
      <c r="F649" s="244"/>
      <c r="G649" s="245"/>
      <c r="H649" s="247"/>
      <c r="I649" s="247"/>
      <c r="J649" s="244"/>
      <c r="K649" s="244"/>
      <c r="L649" s="196"/>
      <c r="M649" s="196"/>
      <c r="N649" s="196"/>
      <c r="O649" s="196"/>
      <c r="P649" s="196"/>
      <c r="Q649" s="196"/>
      <c r="R649" s="196"/>
      <c r="S649" s="196"/>
      <c r="T649" s="196"/>
      <c r="U649" s="196"/>
      <c r="V649" s="196"/>
      <c r="W649" s="196"/>
      <c r="X649" s="196"/>
      <c r="Y649" s="196"/>
      <c r="Z649" s="196"/>
    </row>
    <row r="650" customFormat="false" ht="14.25" hidden="false" customHeight="true" outlineLevel="0" collapsed="false">
      <c r="A650" s="242"/>
      <c r="B650" s="196"/>
      <c r="C650" s="196"/>
      <c r="D650" s="243"/>
      <c r="E650" s="244"/>
      <c r="F650" s="244"/>
      <c r="G650" s="245"/>
      <c r="H650" s="247"/>
      <c r="I650" s="247"/>
      <c r="J650" s="244"/>
      <c r="K650" s="244"/>
      <c r="L650" s="196"/>
      <c r="M650" s="196"/>
      <c r="N650" s="196"/>
      <c r="O650" s="196"/>
      <c r="P650" s="196"/>
      <c r="Q650" s="196"/>
      <c r="R650" s="196"/>
      <c r="S650" s="196"/>
      <c r="T650" s="196"/>
      <c r="U650" s="196"/>
      <c r="V650" s="196"/>
      <c r="W650" s="196"/>
      <c r="X650" s="196"/>
      <c r="Y650" s="196"/>
      <c r="Z650" s="196"/>
    </row>
    <row r="651" customFormat="false" ht="14.25" hidden="false" customHeight="true" outlineLevel="0" collapsed="false">
      <c r="A651" s="242"/>
      <c r="B651" s="196"/>
      <c r="C651" s="196"/>
      <c r="D651" s="243"/>
      <c r="E651" s="244"/>
      <c r="F651" s="244"/>
      <c r="G651" s="245"/>
      <c r="H651" s="247"/>
      <c r="I651" s="247"/>
      <c r="J651" s="244"/>
      <c r="K651" s="244"/>
      <c r="L651" s="196"/>
      <c r="M651" s="196"/>
      <c r="N651" s="196"/>
      <c r="O651" s="196"/>
      <c r="P651" s="196"/>
      <c r="Q651" s="196"/>
      <c r="R651" s="196"/>
      <c r="S651" s="196"/>
      <c r="T651" s="196"/>
      <c r="U651" s="196"/>
      <c r="V651" s="196"/>
      <c r="W651" s="196"/>
      <c r="X651" s="196"/>
      <c r="Y651" s="196"/>
      <c r="Z651" s="196"/>
    </row>
    <row r="652" customFormat="false" ht="14.25" hidden="false" customHeight="true" outlineLevel="0" collapsed="false">
      <c r="A652" s="242"/>
      <c r="B652" s="196"/>
      <c r="C652" s="196"/>
      <c r="D652" s="243"/>
      <c r="E652" s="244"/>
      <c r="F652" s="244"/>
      <c r="G652" s="245"/>
      <c r="H652" s="247"/>
      <c r="I652" s="247"/>
      <c r="J652" s="244"/>
      <c r="K652" s="244"/>
      <c r="L652" s="196"/>
      <c r="M652" s="196"/>
      <c r="N652" s="196"/>
      <c r="O652" s="196"/>
      <c r="P652" s="196"/>
      <c r="Q652" s="196"/>
      <c r="R652" s="196"/>
      <c r="S652" s="196"/>
      <c r="T652" s="196"/>
      <c r="U652" s="196"/>
      <c r="V652" s="196"/>
      <c r="W652" s="196"/>
      <c r="X652" s="196"/>
      <c r="Y652" s="196"/>
      <c r="Z652" s="196"/>
    </row>
    <row r="653" customFormat="false" ht="14.25" hidden="false" customHeight="true" outlineLevel="0" collapsed="false">
      <c r="A653" s="242"/>
      <c r="B653" s="196"/>
      <c r="C653" s="196"/>
      <c r="D653" s="243"/>
      <c r="E653" s="244"/>
      <c r="F653" s="244"/>
      <c r="G653" s="245"/>
      <c r="H653" s="247"/>
      <c r="I653" s="247"/>
      <c r="J653" s="244"/>
      <c r="K653" s="244"/>
      <c r="L653" s="196"/>
      <c r="M653" s="196"/>
      <c r="N653" s="196"/>
      <c r="O653" s="196"/>
      <c r="P653" s="196"/>
      <c r="Q653" s="196"/>
      <c r="R653" s="196"/>
      <c r="S653" s="196"/>
      <c r="T653" s="196"/>
      <c r="U653" s="196"/>
      <c r="V653" s="196"/>
      <c r="W653" s="196"/>
      <c r="X653" s="196"/>
      <c r="Y653" s="196"/>
      <c r="Z653" s="196"/>
    </row>
    <row r="654" customFormat="false" ht="14.25" hidden="false" customHeight="true" outlineLevel="0" collapsed="false">
      <c r="A654" s="242"/>
      <c r="B654" s="196"/>
      <c r="C654" s="196"/>
      <c r="D654" s="243"/>
      <c r="E654" s="244"/>
      <c r="F654" s="244"/>
      <c r="G654" s="245"/>
      <c r="H654" s="247"/>
      <c r="I654" s="247"/>
      <c r="J654" s="244"/>
      <c r="K654" s="244"/>
      <c r="L654" s="196"/>
      <c r="M654" s="196"/>
      <c r="N654" s="196"/>
      <c r="O654" s="196"/>
      <c r="P654" s="196"/>
      <c r="Q654" s="196"/>
      <c r="R654" s="196"/>
      <c r="S654" s="196"/>
      <c r="T654" s="196"/>
      <c r="U654" s="196"/>
      <c r="V654" s="196"/>
      <c r="W654" s="196"/>
      <c r="X654" s="196"/>
      <c r="Y654" s="196"/>
      <c r="Z654" s="196"/>
    </row>
    <row r="655" customFormat="false" ht="14.25" hidden="false" customHeight="true" outlineLevel="0" collapsed="false">
      <c r="A655" s="242"/>
      <c r="B655" s="196"/>
      <c r="C655" s="196"/>
      <c r="D655" s="243"/>
      <c r="E655" s="244"/>
      <c r="F655" s="244"/>
      <c r="G655" s="245"/>
      <c r="H655" s="247"/>
      <c r="I655" s="247"/>
      <c r="J655" s="244"/>
      <c r="K655" s="244"/>
      <c r="L655" s="196"/>
      <c r="M655" s="196"/>
      <c r="N655" s="196"/>
      <c r="O655" s="196"/>
      <c r="P655" s="196"/>
      <c r="Q655" s="196"/>
      <c r="R655" s="196"/>
      <c r="S655" s="196"/>
      <c r="T655" s="196"/>
      <c r="U655" s="196"/>
      <c r="V655" s="196"/>
      <c r="W655" s="196"/>
      <c r="X655" s="196"/>
      <c r="Y655" s="196"/>
      <c r="Z655" s="196"/>
    </row>
    <row r="656" customFormat="false" ht="14.25" hidden="false" customHeight="true" outlineLevel="0" collapsed="false">
      <c r="A656" s="242"/>
      <c r="B656" s="196"/>
      <c r="C656" s="196"/>
      <c r="D656" s="243"/>
      <c r="E656" s="244"/>
      <c r="F656" s="244"/>
      <c r="G656" s="245"/>
      <c r="H656" s="247"/>
      <c r="I656" s="247"/>
      <c r="J656" s="244"/>
      <c r="K656" s="244"/>
      <c r="L656" s="196"/>
      <c r="M656" s="196"/>
      <c r="N656" s="196"/>
      <c r="O656" s="196"/>
      <c r="P656" s="196"/>
      <c r="Q656" s="196"/>
      <c r="R656" s="196"/>
      <c r="S656" s="196"/>
      <c r="T656" s="196"/>
      <c r="U656" s="196"/>
      <c r="V656" s="196"/>
      <c r="W656" s="196"/>
      <c r="X656" s="196"/>
      <c r="Y656" s="196"/>
      <c r="Z656" s="196"/>
    </row>
    <row r="657" customFormat="false" ht="14.25" hidden="false" customHeight="true" outlineLevel="0" collapsed="false">
      <c r="A657" s="242"/>
      <c r="B657" s="196"/>
      <c r="C657" s="196"/>
      <c r="D657" s="243"/>
      <c r="E657" s="244"/>
      <c r="F657" s="244"/>
      <c r="G657" s="245"/>
      <c r="H657" s="247"/>
      <c r="I657" s="247"/>
      <c r="J657" s="244"/>
      <c r="K657" s="244"/>
      <c r="L657" s="196"/>
      <c r="M657" s="196"/>
      <c r="N657" s="196"/>
      <c r="O657" s="196"/>
      <c r="P657" s="196"/>
      <c r="Q657" s="196"/>
      <c r="R657" s="196"/>
      <c r="S657" s="196"/>
      <c r="T657" s="196"/>
      <c r="U657" s="196"/>
      <c r="V657" s="196"/>
      <c r="W657" s="196"/>
      <c r="X657" s="196"/>
      <c r="Y657" s="196"/>
      <c r="Z657" s="196"/>
    </row>
    <row r="658" customFormat="false" ht="14.25" hidden="false" customHeight="true" outlineLevel="0" collapsed="false">
      <c r="A658" s="242"/>
      <c r="B658" s="196"/>
      <c r="C658" s="196"/>
      <c r="D658" s="243"/>
      <c r="E658" s="244"/>
      <c r="F658" s="244"/>
      <c r="G658" s="245"/>
      <c r="H658" s="247"/>
      <c r="I658" s="247"/>
      <c r="J658" s="244"/>
      <c r="K658" s="244"/>
      <c r="L658" s="196"/>
      <c r="M658" s="196"/>
      <c r="N658" s="196"/>
      <c r="O658" s="196"/>
      <c r="P658" s="196"/>
      <c r="Q658" s="196"/>
      <c r="R658" s="196"/>
      <c r="S658" s="196"/>
      <c r="T658" s="196"/>
      <c r="U658" s="196"/>
      <c r="V658" s="196"/>
      <c r="W658" s="196"/>
      <c r="X658" s="196"/>
      <c r="Y658" s="196"/>
      <c r="Z658" s="196"/>
    </row>
    <row r="659" customFormat="false" ht="14.25" hidden="false" customHeight="true" outlineLevel="0" collapsed="false">
      <c r="A659" s="242"/>
      <c r="B659" s="196"/>
      <c r="C659" s="196"/>
      <c r="D659" s="243"/>
      <c r="E659" s="244"/>
      <c r="F659" s="244"/>
      <c r="G659" s="245"/>
      <c r="H659" s="247"/>
      <c r="I659" s="247"/>
      <c r="J659" s="244"/>
      <c r="K659" s="244"/>
      <c r="L659" s="196"/>
      <c r="M659" s="196"/>
      <c r="N659" s="196"/>
      <c r="O659" s="196"/>
      <c r="P659" s="196"/>
      <c r="Q659" s="196"/>
      <c r="R659" s="196"/>
      <c r="S659" s="196"/>
      <c r="T659" s="196"/>
      <c r="U659" s="196"/>
      <c r="V659" s="196"/>
      <c r="W659" s="196"/>
      <c r="X659" s="196"/>
      <c r="Y659" s="196"/>
      <c r="Z659" s="196"/>
    </row>
    <row r="660" customFormat="false" ht="14.25" hidden="false" customHeight="true" outlineLevel="0" collapsed="false">
      <c r="A660" s="242"/>
      <c r="B660" s="196"/>
      <c r="C660" s="196"/>
      <c r="D660" s="243"/>
      <c r="E660" s="244"/>
      <c r="F660" s="244"/>
      <c r="G660" s="245"/>
      <c r="H660" s="247"/>
      <c r="I660" s="247"/>
      <c r="J660" s="244"/>
      <c r="K660" s="244"/>
      <c r="L660" s="196"/>
      <c r="M660" s="196"/>
      <c r="N660" s="196"/>
      <c r="O660" s="196"/>
      <c r="P660" s="196"/>
      <c r="Q660" s="196"/>
      <c r="R660" s="196"/>
      <c r="S660" s="196"/>
      <c r="T660" s="196"/>
      <c r="U660" s="196"/>
      <c r="V660" s="196"/>
      <c r="W660" s="196"/>
      <c r="X660" s="196"/>
      <c r="Y660" s="196"/>
      <c r="Z660" s="196"/>
    </row>
    <row r="661" customFormat="false" ht="14.25" hidden="false" customHeight="true" outlineLevel="0" collapsed="false">
      <c r="A661" s="242"/>
      <c r="B661" s="196"/>
      <c r="C661" s="196"/>
      <c r="D661" s="243"/>
      <c r="E661" s="244"/>
      <c r="F661" s="244"/>
      <c r="G661" s="245"/>
      <c r="H661" s="247"/>
      <c r="I661" s="247"/>
      <c r="J661" s="244"/>
      <c r="K661" s="244"/>
      <c r="L661" s="196"/>
      <c r="M661" s="196"/>
      <c r="N661" s="196"/>
      <c r="O661" s="196"/>
      <c r="P661" s="196"/>
      <c r="Q661" s="196"/>
      <c r="R661" s="196"/>
      <c r="S661" s="196"/>
      <c r="T661" s="196"/>
      <c r="U661" s="196"/>
      <c r="V661" s="196"/>
      <c r="W661" s="196"/>
      <c r="X661" s="196"/>
      <c r="Y661" s="196"/>
      <c r="Z661" s="196"/>
    </row>
    <row r="662" customFormat="false" ht="14.25" hidden="false" customHeight="true" outlineLevel="0" collapsed="false">
      <c r="A662" s="242"/>
      <c r="B662" s="196"/>
      <c r="C662" s="196"/>
      <c r="D662" s="243"/>
      <c r="E662" s="244"/>
      <c r="F662" s="244"/>
      <c r="G662" s="245"/>
      <c r="H662" s="247"/>
      <c r="I662" s="247"/>
      <c r="J662" s="244"/>
      <c r="K662" s="244"/>
      <c r="L662" s="196"/>
      <c r="M662" s="196"/>
      <c r="N662" s="196"/>
      <c r="O662" s="196"/>
      <c r="P662" s="196"/>
      <c r="Q662" s="196"/>
      <c r="R662" s="196"/>
      <c r="S662" s="196"/>
      <c r="T662" s="196"/>
      <c r="U662" s="196"/>
      <c r="V662" s="196"/>
      <c r="W662" s="196"/>
      <c r="X662" s="196"/>
      <c r="Y662" s="196"/>
      <c r="Z662" s="196"/>
    </row>
    <row r="663" customFormat="false" ht="14.25" hidden="false" customHeight="true" outlineLevel="0" collapsed="false">
      <c r="A663" s="242"/>
      <c r="B663" s="196"/>
      <c r="C663" s="196"/>
      <c r="D663" s="243"/>
      <c r="E663" s="244"/>
      <c r="F663" s="244"/>
      <c r="G663" s="245"/>
      <c r="H663" s="247"/>
      <c r="I663" s="247"/>
      <c r="J663" s="244"/>
      <c r="K663" s="244"/>
      <c r="L663" s="196"/>
      <c r="M663" s="196"/>
      <c r="N663" s="196"/>
      <c r="O663" s="196"/>
      <c r="P663" s="196"/>
      <c r="Q663" s="196"/>
      <c r="R663" s="196"/>
      <c r="S663" s="196"/>
      <c r="T663" s="196"/>
      <c r="U663" s="196"/>
      <c r="V663" s="196"/>
      <c r="W663" s="196"/>
      <c r="X663" s="196"/>
      <c r="Y663" s="196"/>
      <c r="Z663" s="196"/>
    </row>
    <row r="664" customFormat="false" ht="14.25" hidden="false" customHeight="true" outlineLevel="0" collapsed="false">
      <c r="A664" s="242"/>
      <c r="B664" s="196"/>
      <c r="C664" s="196"/>
      <c r="D664" s="243"/>
      <c r="E664" s="244"/>
      <c r="F664" s="244"/>
      <c r="G664" s="245"/>
      <c r="H664" s="247"/>
      <c r="I664" s="247"/>
      <c r="J664" s="244"/>
      <c r="K664" s="244"/>
      <c r="L664" s="196"/>
      <c r="M664" s="196"/>
      <c r="N664" s="196"/>
      <c r="O664" s="196"/>
      <c r="P664" s="196"/>
      <c r="Q664" s="196"/>
      <c r="R664" s="196"/>
      <c r="S664" s="196"/>
      <c r="T664" s="196"/>
      <c r="U664" s="196"/>
      <c r="V664" s="196"/>
      <c r="W664" s="196"/>
      <c r="X664" s="196"/>
      <c r="Y664" s="196"/>
      <c r="Z664" s="196"/>
    </row>
    <row r="665" customFormat="false" ht="14.25" hidden="false" customHeight="true" outlineLevel="0" collapsed="false">
      <c r="A665" s="242"/>
      <c r="B665" s="196"/>
      <c r="C665" s="196"/>
      <c r="D665" s="243"/>
      <c r="E665" s="244"/>
      <c r="F665" s="244"/>
      <c r="G665" s="245"/>
      <c r="H665" s="247"/>
      <c r="I665" s="247"/>
      <c r="J665" s="244"/>
      <c r="K665" s="244"/>
      <c r="L665" s="196"/>
      <c r="M665" s="196"/>
      <c r="N665" s="196"/>
      <c r="O665" s="196"/>
      <c r="P665" s="196"/>
      <c r="Q665" s="196"/>
      <c r="R665" s="196"/>
      <c r="S665" s="196"/>
      <c r="T665" s="196"/>
      <c r="U665" s="196"/>
      <c r="V665" s="196"/>
      <c r="W665" s="196"/>
      <c r="X665" s="196"/>
      <c r="Y665" s="196"/>
      <c r="Z665" s="196"/>
    </row>
    <row r="666" customFormat="false" ht="14.25" hidden="false" customHeight="true" outlineLevel="0" collapsed="false">
      <c r="A666" s="242"/>
      <c r="B666" s="196"/>
      <c r="C666" s="196"/>
      <c r="D666" s="243"/>
      <c r="E666" s="244"/>
      <c r="F666" s="244"/>
      <c r="G666" s="245"/>
      <c r="H666" s="247"/>
      <c r="I666" s="247"/>
      <c r="J666" s="244"/>
      <c r="K666" s="244"/>
      <c r="L666" s="196"/>
      <c r="M666" s="196"/>
      <c r="N666" s="196"/>
      <c r="O666" s="196"/>
      <c r="P666" s="196"/>
      <c r="Q666" s="196"/>
      <c r="R666" s="196"/>
      <c r="S666" s="196"/>
      <c r="T666" s="196"/>
      <c r="U666" s="196"/>
      <c r="V666" s="196"/>
      <c r="W666" s="196"/>
      <c r="X666" s="196"/>
      <c r="Y666" s="196"/>
      <c r="Z666" s="196"/>
    </row>
    <row r="667" customFormat="false" ht="14.25" hidden="false" customHeight="true" outlineLevel="0" collapsed="false">
      <c r="A667" s="242"/>
      <c r="B667" s="196"/>
      <c r="C667" s="196"/>
      <c r="D667" s="243"/>
      <c r="E667" s="244"/>
      <c r="F667" s="244"/>
      <c r="G667" s="245"/>
      <c r="H667" s="247"/>
      <c r="I667" s="247"/>
      <c r="J667" s="244"/>
      <c r="K667" s="244"/>
      <c r="L667" s="196"/>
      <c r="M667" s="196"/>
      <c r="N667" s="196"/>
      <c r="O667" s="196"/>
      <c r="P667" s="196"/>
      <c r="Q667" s="196"/>
      <c r="R667" s="196"/>
      <c r="S667" s="196"/>
      <c r="T667" s="196"/>
      <c r="U667" s="196"/>
      <c r="V667" s="196"/>
      <c r="W667" s="196"/>
      <c r="X667" s="196"/>
      <c r="Y667" s="196"/>
      <c r="Z667" s="196"/>
    </row>
    <row r="668" customFormat="false" ht="14.25" hidden="false" customHeight="true" outlineLevel="0" collapsed="false">
      <c r="A668" s="242"/>
      <c r="B668" s="196"/>
      <c r="C668" s="196"/>
      <c r="D668" s="243"/>
      <c r="E668" s="244"/>
      <c r="F668" s="244"/>
      <c r="G668" s="245"/>
      <c r="H668" s="247"/>
      <c r="I668" s="247"/>
      <c r="J668" s="244"/>
      <c r="K668" s="244"/>
      <c r="L668" s="196"/>
      <c r="M668" s="196"/>
      <c r="N668" s="196"/>
      <c r="O668" s="196"/>
      <c r="P668" s="196"/>
      <c r="Q668" s="196"/>
      <c r="R668" s="196"/>
      <c r="S668" s="196"/>
      <c r="T668" s="196"/>
      <c r="U668" s="196"/>
      <c r="V668" s="196"/>
      <c r="W668" s="196"/>
      <c r="X668" s="196"/>
      <c r="Y668" s="196"/>
      <c r="Z668" s="196"/>
    </row>
    <row r="669" customFormat="false" ht="14.25" hidden="false" customHeight="true" outlineLevel="0" collapsed="false">
      <c r="A669" s="242"/>
      <c r="B669" s="196"/>
      <c r="C669" s="196"/>
      <c r="D669" s="243"/>
      <c r="E669" s="244"/>
      <c r="F669" s="244"/>
      <c r="G669" s="245"/>
      <c r="H669" s="247"/>
      <c r="I669" s="247"/>
      <c r="J669" s="244"/>
      <c r="K669" s="244"/>
      <c r="L669" s="196"/>
      <c r="M669" s="196"/>
      <c r="N669" s="196"/>
      <c r="O669" s="196"/>
      <c r="P669" s="196"/>
      <c r="Q669" s="196"/>
      <c r="R669" s="196"/>
      <c r="S669" s="196"/>
      <c r="T669" s="196"/>
      <c r="U669" s="196"/>
      <c r="V669" s="196"/>
      <c r="W669" s="196"/>
      <c r="X669" s="196"/>
      <c r="Y669" s="196"/>
      <c r="Z669" s="196"/>
    </row>
    <row r="670" customFormat="false" ht="14.25" hidden="false" customHeight="true" outlineLevel="0" collapsed="false">
      <c r="A670" s="242"/>
      <c r="B670" s="196"/>
      <c r="C670" s="196"/>
      <c r="D670" s="243"/>
      <c r="E670" s="244"/>
      <c r="F670" s="244"/>
      <c r="G670" s="245"/>
      <c r="H670" s="247"/>
      <c r="I670" s="247"/>
      <c r="J670" s="244"/>
      <c r="K670" s="244"/>
      <c r="L670" s="196"/>
      <c r="M670" s="196"/>
      <c r="N670" s="196"/>
      <c r="O670" s="196"/>
      <c r="P670" s="196"/>
      <c r="Q670" s="196"/>
      <c r="R670" s="196"/>
      <c r="S670" s="196"/>
      <c r="T670" s="196"/>
      <c r="U670" s="196"/>
      <c r="V670" s="196"/>
      <c r="W670" s="196"/>
      <c r="X670" s="196"/>
      <c r="Y670" s="196"/>
      <c r="Z670" s="196"/>
    </row>
    <row r="671" customFormat="false" ht="14.25" hidden="false" customHeight="true" outlineLevel="0" collapsed="false">
      <c r="A671" s="242"/>
      <c r="B671" s="196"/>
      <c r="C671" s="196"/>
      <c r="D671" s="243"/>
      <c r="E671" s="244"/>
      <c r="F671" s="244"/>
      <c r="G671" s="245"/>
      <c r="H671" s="247"/>
      <c r="I671" s="247"/>
      <c r="J671" s="244"/>
      <c r="K671" s="244"/>
      <c r="L671" s="196"/>
      <c r="M671" s="196"/>
      <c r="N671" s="196"/>
      <c r="O671" s="196"/>
      <c r="P671" s="196"/>
      <c r="Q671" s="196"/>
      <c r="R671" s="196"/>
      <c r="S671" s="196"/>
      <c r="T671" s="196"/>
      <c r="U671" s="196"/>
      <c r="V671" s="196"/>
      <c r="W671" s="196"/>
      <c r="X671" s="196"/>
      <c r="Y671" s="196"/>
      <c r="Z671" s="196"/>
    </row>
    <row r="672" customFormat="false" ht="14.25" hidden="false" customHeight="true" outlineLevel="0" collapsed="false">
      <c r="A672" s="242"/>
      <c r="B672" s="196"/>
      <c r="C672" s="196"/>
      <c r="D672" s="243"/>
      <c r="E672" s="244"/>
      <c r="F672" s="244"/>
      <c r="G672" s="245"/>
      <c r="H672" s="247"/>
      <c r="I672" s="247"/>
      <c r="J672" s="244"/>
      <c r="K672" s="244"/>
      <c r="L672" s="196"/>
      <c r="M672" s="196"/>
      <c r="N672" s="196"/>
      <c r="O672" s="196"/>
      <c r="P672" s="196"/>
      <c r="Q672" s="196"/>
      <c r="R672" s="196"/>
      <c r="S672" s="196"/>
      <c r="T672" s="196"/>
      <c r="U672" s="196"/>
      <c r="V672" s="196"/>
      <c r="W672" s="196"/>
      <c r="X672" s="196"/>
      <c r="Y672" s="196"/>
      <c r="Z672" s="196"/>
    </row>
    <row r="673" customFormat="false" ht="14.25" hidden="false" customHeight="true" outlineLevel="0" collapsed="false">
      <c r="A673" s="242"/>
      <c r="B673" s="196"/>
      <c r="C673" s="196"/>
      <c r="D673" s="243"/>
      <c r="E673" s="244"/>
      <c r="F673" s="244"/>
      <c r="G673" s="245"/>
      <c r="H673" s="247"/>
      <c r="I673" s="247"/>
      <c r="J673" s="244"/>
      <c r="K673" s="244"/>
      <c r="L673" s="196"/>
      <c r="M673" s="196"/>
      <c r="N673" s="196"/>
      <c r="O673" s="196"/>
      <c r="P673" s="196"/>
      <c r="Q673" s="196"/>
      <c r="R673" s="196"/>
      <c r="S673" s="196"/>
      <c r="T673" s="196"/>
      <c r="U673" s="196"/>
      <c r="V673" s="196"/>
      <c r="W673" s="196"/>
      <c r="X673" s="196"/>
      <c r="Y673" s="196"/>
      <c r="Z673" s="196"/>
    </row>
    <row r="674" customFormat="false" ht="14.25" hidden="false" customHeight="true" outlineLevel="0" collapsed="false">
      <c r="A674" s="242"/>
      <c r="B674" s="196"/>
      <c r="C674" s="196"/>
      <c r="D674" s="243"/>
      <c r="E674" s="244"/>
      <c r="F674" s="244"/>
      <c r="G674" s="245"/>
      <c r="H674" s="247"/>
      <c r="I674" s="247"/>
      <c r="J674" s="244"/>
      <c r="K674" s="244"/>
      <c r="L674" s="196"/>
      <c r="M674" s="196"/>
      <c r="N674" s="196"/>
      <c r="O674" s="196"/>
      <c r="P674" s="196"/>
      <c r="Q674" s="196"/>
      <c r="R674" s="196"/>
      <c r="S674" s="196"/>
      <c r="T674" s="196"/>
      <c r="U674" s="196"/>
      <c r="V674" s="196"/>
      <c r="W674" s="196"/>
      <c r="X674" s="196"/>
      <c r="Y674" s="196"/>
      <c r="Z674" s="196"/>
    </row>
    <row r="675" customFormat="false" ht="14.25" hidden="false" customHeight="true" outlineLevel="0" collapsed="false">
      <c r="A675" s="242"/>
      <c r="B675" s="196"/>
      <c r="C675" s="196"/>
      <c r="D675" s="243"/>
      <c r="E675" s="244"/>
      <c r="F675" s="244"/>
      <c r="G675" s="245"/>
      <c r="H675" s="247"/>
      <c r="I675" s="247"/>
      <c r="J675" s="244"/>
      <c r="K675" s="244"/>
      <c r="L675" s="196"/>
      <c r="M675" s="196"/>
      <c r="N675" s="196"/>
      <c r="O675" s="196"/>
      <c r="P675" s="196"/>
      <c r="Q675" s="196"/>
      <c r="R675" s="196"/>
      <c r="S675" s="196"/>
      <c r="T675" s="196"/>
      <c r="U675" s="196"/>
      <c r="V675" s="196"/>
      <c r="W675" s="196"/>
      <c r="X675" s="196"/>
      <c r="Y675" s="196"/>
      <c r="Z675" s="196"/>
    </row>
    <row r="676" customFormat="false" ht="14.25" hidden="false" customHeight="true" outlineLevel="0" collapsed="false">
      <c r="A676" s="242"/>
      <c r="B676" s="196"/>
      <c r="C676" s="196"/>
      <c r="D676" s="243"/>
      <c r="E676" s="244"/>
      <c r="F676" s="244"/>
      <c r="G676" s="245"/>
      <c r="H676" s="247"/>
      <c r="I676" s="247"/>
      <c r="J676" s="244"/>
      <c r="K676" s="244"/>
      <c r="L676" s="196"/>
      <c r="M676" s="196"/>
      <c r="N676" s="196"/>
      <c r="O676" s="196"/>
      <c r="P676" s="196"/>
      <c r="Q676" s="196"/>
      <c r="R676" s="196"/>
      <c r="S676" s="196"/>
      <c r="T676" s="196"/>
      <c r="U676" s="196"/>
      <c r="V676" s="196"/>
      <c r="W676" s="196"/>
      <c r="X676" s="196"/>
      <c r="Y676" s="196"/>
      <c r="Z676" s="196"/>
    </row>
    <row r="677" customFormat="false" ht="14.25" hidden="false" customHeight="true" outlineLevel="0" collapsed="false">
      <c r="A677" s="242"/>
      <c r="B677" s="196"/>
      <c r="C677" s="196"/>
      <c r="D677" s="243"/>
      <c r="E677" s="244"/>
      <c r="F677" s="244"/>
      <c r="G677" s="245"/>
      <c r="H677" s="247"/>
      <c r="I677" s="247"/>
      <c r="J677" s="244"/>
      <c r="K677" s="244"/>
      <c r="L677" s="196"/>
      <c r="M677" s="196"/>
      <c r="N677" s="196"/>
      <c r="O677" s="196"/>
      <c r="P677" s="196"/>
      <c r="Q677" s="196"/>
      <c r="R677" s="196"/>
      <c r="S677" s="196"/>
      <c r="T677" s="196"/>
      <c r="U677" s="196"/>
      <c r="V677" s="196"/>
      <c r="W677" s="196"/>
      <c r="X677" s="196"/>
      <c r="Y677" s="196"/>
      <c r="Z677" s="196"/>
    </row>
    <row r="678" customFormat="false" ht="14.25" hidden="false" customHeight="true" outlineLevel="0" collapsed="false">
      <c r="A678" s="242"/>
      <c r="B678" s="196"/>
      <c r="C678" s="196"/>
      <c r="D678" s="243"/>
      <c r="E678" s="244"/>
      <c r="F678" s="244"/>
      <c r="G678" s="245"/>
      <c r="H678" s="247"/>
      <c r="I678" s="247"/>
      <c r="J678" s="244"/>
      <c r="K678" s="244"/>
      <c r="L678" s="196"/>
      <c r="M678" s="196"/>
      <c r="N678" s="196"/>
      <c r="O678" s="196"/>
      <c r="P678" s="196"/>
      <c r="Q678" s="196"/>
      <c r="R678" s="196"/>
      <c r="S678" s="196"/>
      <c r="T678" s="196"/>
      <c r="U678" s="196"/>
      <c r="V678" s="196"/>
      <c r="W678" s="196"/>
      <c r="X678" s="196"/>
      <c r="Y678" s="196"/>
      <c r="Z678" s="196"/>
    </row>
    <row r="679" customFormat="false" ht="14.25" hidden="false" customHeight="true" outlineLevel="0" collapsed="false">
      <c r="A679" s="242"/>
      <c r="B679" s="196"/>
      <c r="C679" s="196"/>
      <c r="D679" s="243"/>
      <c r="E679" s="244"/>
      <c r="F679" s="244"/>
      <c r="G679" s="245"/>
      <c r="H679" s="247"/>
      <c r="I679" s="247"/>
      <c r="J679" s="244"/>
      <c r="K679" s="244"/>
      <c r="L679" s="196"/>
      <c r="M679" s="196"/>
      <c r="N679" s="196"/>
      <c r="O679" s="196"/>
      <c r="P679" s="196"/>
      <c r="Q679" s="196"/>
      <c r="R679" s="196"/>
      <c r="S679" s="196"/>
      <c r="T679" s="196"/>
      <c r="U679" s="196"/>
      <c r="V679" s="196"/>
      <c r="W679" s="196"/>
      <c r="X679" s="196"/>
      <c r="Y679" s="196"/>
      <c r="Z679" s="196"/>
    </row>
    <row r="680" customFormat="false" ht="14.25" hidden="false" customHeight="true" outlineLevel="0" collapsed="false">
      <c r="A680" s="242"/>
      <c r="B680" s="196"/>
      <c r="C680" s="196"/>
      <c r="D680" s="243"/>
      <c r="E680" s="244"/>
      <c r="F680" s="244"/>
      <c r="G680" s="245"/>
      <c r="H680" s="247"/>
      <c r="I680" s="247"/>
      <c r="J680" s="244"/>
      <c r="K680" s="244"/>
      <c r="L680" s="196"/>
      <c r="M680" s="196"/>
      <c r="N680" s="196"/>
      <c r="O680" s="196"/>
      <c r="P680" s="196"/>
      <c r="Q680" s="196"/>
      <c r="R680" s="196"/>
      <c r="S680" s="196"/>
      <c r="T680" s="196"/>
      <c r="U680" s="196"/>
      <c r="V680" s="196"/>
      <c r="W680" s="196"/>
      <c r="X680" s="196"/>
      <c r="Y680" s="196"/>
      <c r="Z680" s="196"/>
    </row>
    <row r="681" customFormat="false" ht="14.25" hidden="false" customHeight="true" outlineLevel="0" collapsed="false">
      <c r="A681" s="242"/>
      <c r="B681" s="196"/>
      <c r="C681" s="196"/>
      <c r="D681" s="243"/>
      <c r="E681" s="244"/>
      <c r="F681" s="244"/>
      <c r="G681" s="245"/>
      <c r="H681" s="247"/>
      <c r="I681" s="247"/>
      <c r="J681" s="244"/>
      <c r="K681" s="244"/>
      <c r="L681" s="196"/>
      <c r="M681" s="196"/>
      <c r="N681" s="196"/>
      <c r="O681" s="196"/>
      <c r="P681" s="196"/>
      <c r="Q681" s="196"/>
      <c r="R681" s="196"/>
      <c r="S681" s="196"/>
      <c r="T681" s="196"/>
      <c r="U681" s="196"/>
      <c r="V681" s="196"/>
      <c r="W681" s="196"/>
      <c r="X681" s="196"/>
      <c r="Y681" s="196"/>
      <c r="Z681" s="196"/>
    </row>
    <row r="682" customFormat="false" ht="14.25" hidden="false" customHeight="true" outlineLevel="0" collapsed="false">
      <c r="A682" s="242"/>
      <c r="B682" s="196"/>
      <c r="C682" s="196"/>
      <c r="D682" s="243"/>
      <c r="E682" s="244"/>
      <c r="F682" s="244"/>
      <c r="G682" s="245"/>
      <c r="H682" s="247"/>
      <c r="I682" s="247"/>
      <c r="J682" s="244"/>
      <c r="K682" s="244"/>
      <c r="L682" s="196"/>
      <c r="M682" s="196"/>
      <c r="N682" s="196"/>
      <c r="O682" s="196"/>
      <c r="P682" s="196"/>
      <c r="Q682" s="196"/>
      <c r="R682" s="196"/>
      <c r="S682" s="196"/>
      <c r="T682" s="196"/>
      <c r="U682" s="196"/>
      <c r="V682" s="196"/>
      <c r="W682" s="196"/>
      <c r="X682" s="196"/>
      <c r="Y682" s="196"/>
      <c r="Z682" s="196"/>
    </row>
    <row r="683" customFormat="false" ht="14.25" hidden="false" customHeight="true" outlineLevel="0" collapsed="false">
      <c r="A683" s="242"/>
      <c r="B683" s="196"/>
      <c r="C683" s="196"/>
      <c r="D683" s="243"/>
      <c r="E683" s="244"/>
      <c r="F683" s="244"/>
      <c r="G683" s="245"/>
      <c r="H683" s="247"/>
      <c r="I683" s="247"/>
      <c r="J683" s="244"/>
      <c r="K683" s="244"/>
      <c r="L683" s="196"/>
      <c r="M683" s="196"/>
      <c r="N683" s="196"/>
      <c r="O683" s="196"/>
      <c r="P683" s="196"/>
      <c r="Q683" s="196"/>
      <c r="R683" s="196"/>
      <c r="S683" s="196"/>
      <c r="T683" s="196"/>
      <c r="U683" s="196"/>
      <c r="V683" s="196"/>
      <c r="W683" s="196"/>
      <c r="X683" s="196"/>
      <c r="Y683" s="196"/>
      <c r="Z683" s="196"/>
    </row>
    <row r="684" customFormat="false" ht="14.25" hidden="false" customHeight="true" outlineLevel="0" collapsed="false">
      <c r="A684" s="242"/>
      <c r="B684" s="196"/>
      <c r="C684" s="196"/>
      <c r="D684" s="243"/>
      <c r="E684" s="244"/>
      <c r="F684" s="244"/>
      <c r="G684" s="245"/>
      <c r="H684" s="247"/>
      <c r="I684" s="247"/>
      <c r="J684" s="244"/>
      <c r="K684" s="244"/>
      <c r="L684" s="196"/>
      <c r="M684" s="196"/>
      <c r="N684" s="196"/>
      <c r="O684" s="196"/>
      <c r="P684" s="196"/>
      <c r="Q684" s="196"/>
      <c r="R684" s="196"/>
      <c r="S684" s="196"/>
      <c r="T684" s="196"/>
      <c r="U684" s="196"/>
      <c r="V684" s="196"/>
      <c r="W684" s="196"/>
      <c r="X684" s="196"/>
      <c r="Y684" s="196"/>
      <c r="Z684" s="196"/>
    </row>
    <row r="685" customFormat="false" ht="14.25" hidden="false" customHeight="true" outlineLevel="0" collapsed="false">
      <c r="A685" s="242"/>
      <c r="B685" s="196"/>
      <c r="C685" s="196"/>
      <c r="D685" s="243"/>
      <c r="E685" s="244"/>
      <c r="F685" s="244"/>
      <c r="G685" s="245"/>
      <c r="H685" s="247"/>
      <c r="I685" s="247"/>
      <c r="J685" s="244"/>
      <c r="K685" s="244"/>
      <c r="L685" s="196"/>
      <c r="M685" s="196"/>
      <c r="N685" s="196"/>
      <c r="O685" s="196"/>
      <c r="P685" s="196"/>
      <c r="Q685" s="196"/>
      <c r="R685" s="196"/>
      <c r="S685" s="196"/>
      <c r="T685" s="196"/>
      <c r="U685" s="196"/>
      <c r="V685" s="196"/>
      <c r="W685" s="196"/>
      <c r="X685" s="196"/>
      <c r="Y685" s="196"/>
      <c r="Z685" s="196"/>
    </row>
    <row r="686" customFormat="false" ht="14.25" hidden="false" customHeight="true" outlineLevel="0" collapsed="false">
      <c r="A686" s="242"/>
      <c r="B686" s="196"/>
      <c r="C686" s="196"/>
      <c r="D686" s="243"/>
      <c r="E686" s="244"/>
      <c r="F686" s="244"/>
      <c r="G686" s="245"/>
      <c r="H686" s="247"/>
      <c r="I686" s="247"/>
      <c r="J686" s="244"/>
      <c r="K686" s="244"/>
      <c r="L686" s="196"/>
      <c r="M686" s="196"/>
      <c r="N686" s="196"/>
      <c r="O686" s="196"/>
      <c r="P686" s="196"/>
      <c r="Q686" s="196"/>
      <c r="R686" s="196"/>
      <c r="S686" s="196"/>
      <c r="T686" s="196"/>
      <c r="U686" s="196"/>
      <c r="V686" s="196"/>
      <c r="W686" s="196"/>
      <c r="X686" s="196"/>
      <c r="Y686" s="196"/>
      <c r="Z686" s="196"/>
    </row>
    <row r="687" customFormat="false" ht="14.25" hidden="false" customHeight="true" outlineLevel="0" collapsed="false">
      <c r="A687" s="242"/>
      <c r="B687" s="196"/>
      <c r="C687" s="196"/>
      <c r="D687" s="243"/>
      <c r="E687" s="244"/>
      <c r="F687" s="244"/>
      <c r="G687" s="245"/>
      <c r="H687" s="247"/>
      <c r="I687" s="247"/>
      <c r="J687" s="244"/>
      <c r="K687" s="244"/>
      <c r="L687" s="196"/>
      <c r="M687" s="196"/>
      <c r="N687" s="196"/>
      <c r="O687" s="196"/>
      <c r="P687" s="196"/>
      <c r="Q687" s="196"/>
      <c r="R687" s="196"/>
      <c r="S687" s="196"/>
      <c r="T687" s="196"/>
      <c r="U687" s="196"/>
      <c r="V687" s="196"/>
      <c r="W687" s="196"/>
      <c r="X687" s="196"/>
      <c r="Y687" s="196"/>
      <c r="Z687" s="196"/>
    </row>
    <row r="688" customFormat="false" ht="14.25" hidden="false" customHeight="true" outlineLevel="0" collapsed="false">
      <c r="A688" s="242"/>
      <c r="B688" s="196"/>
      <c r="C688" s="196"/>
      <c r="D688" s="243"/>
      <c r="E688" s="244"/>
      <c r="F688" s="244"/>
      <c r="G688" s="245"/>
      <c r="H688" s="247"/>
      <c r="I688" s="247"/>
      <c r="J688" s="244"/>
      <c r="K688" s="244"/>
      <c r="L688" s="196"/>
      <c r="M688" s="196"/>
      <c r="N688" s="196"/>
      <c r="O688" s="196"/>
      <c r="P688" s="196"/>
      <c r="Q688" s="196"/>
      <c r="R688" s="196"/>
      <c r="S688" s="196"/>
      <c r="T688" s="196"/>
      <c r="U688" s="196"/>
      <c r="V688" s="196"/>
      <c r="W688" s="196"/>
      <c r="X688" s="196"/>
      <c r="Y688" s="196"/>
      <c r="Z688" s="196"/>
    </row>
    <row r="689" customFormat="false" ht="14.25" hidden="false" customHeight="true" outlineLevel="0" collapsed="false">
      <c r="A689" s="242"/>
      <c r="B689" s="196"/>
      <c r="C689" s="196"/>
      <c r="D689" s="243"/>
      <c r="E689" s="244"/>
      <c r="F689" s="244"/>
      <c r="G689" s="245"/>
      <c r="H689" s="247"/>
      <c r="I689" s="247"/>
      <c r="J689" s="244"/>
      <c r="K689" s="244"/>
      <c r="L689" s="196"/>
      <c r="M689" s="196"/>
      <c r="N689" s="196"/>
      <c r="O689" s="196"/>
      <c r="P689" s="196"/>
      <c r="Q689" s="196"/>
      <c r="R689" s="196"/>
      <c r="S689" s="196"/>
      <c r="T689" s="196"/>
      <c r="U689" s="196"/>
      <c r="V689" s="196"/>
      <c r="W689" s="196"/>
      <c r="X689" s="196"/>
      <c r="Y689" s="196"/>
      <c r="Z689" s="196"/>
    </row>
    <row r="690" customFormat="false" ht="14.25" hidden="false" customHeight="true" outlineLevel="0" collapsed="false">
      <c r="A690" s="242"/>
      <c r="B690" s="196"/>
      <c r="C690" s="196"/>
      <c r="D690" s="243"/>
      <c r="E690" s="244"/>
      <c r="F690" s="244"/>
      <c r="G690" s="245"/>
      <c r="H690" s="247"/>
      <c r="I690" s="247"/>
      <c r="J690" s="244"/>
      <c r="K690" s="244"/>
      <c r="L690" s="196"/>
      <c r="M690" s="196"/>
      <c r="N690" s="196"/>
      <c r="O690" s="196"/>
      <c r="P690" s="196"/>
      <c r="Q690" s="196"/>
      <c r="R690" s="196"/>
      <c r="S690" s="196"/>
      <c r="T690" s="196"/>
      <c r="U690" s="196"/>
      <c r="V690" s="196"/>
      <c r="W690" s="196"/>
      <c r="X690" s="196"/>
      <c r="Y690" s="196"/>
      <c r="Z690" s="196"/>
    </row>
    <row r="691" customFormat="false" ht="14.25" hidden="false" customHeight="true" outlineLevel="0" collapsed="false">
      <c r="A691" s="242"/>
      <c r="B691" s="196"/>
      <c r="C691" s="196"/>
      <c r="D691" s="243"/>
      <c r="E691" s="244"/>
      <c r="F691" s="244"/>
      <c r="G691" s="245"/>
      <c r="H691" s="247"/>
      <c r="I691" s="247"/>
      <c r="J691" s="244"/>
      <c r="K691" s="244"/>
      <c r="L691" s="196"/>
      <c r="M691" s="196"/>
      <c r="N691" s="196"/>
      <c r="O691" s="196"/>
      <c r="P691" s="196"/>
      <c r="Q691" s="196"/>
      <c r="R691" s="196"/>
      <c r="S691" s="196"/>
      <c r="T691" s="196"/>
      <c r="U691" s="196"/>
      <c r="V691" s="196"/>
      <c r="W691" s="196"/>
      <c r="X691" s="196"/>
      <c r="Y691" s="196"/>
      <c r="Z691" s="196"/>
    </row>
    <row r="692" customFormat="false" ht="14.25" hidden="false" customHeight="true" outlineLevel="0" collapsed="false">
      <c r="A692" s="242"/>
      <c r="B692" s="196"/>
      <c r="C692" s="196"/>
      <c r="D692" s="243"/>
      <c r="E692" s="244"/>
      <c r="F692" s="244"/>
      <c r="G692" s="245"/>
      <c r="H692" s="247"/>
      <c r="I692" s="247"/>
      <c r="J692" s="244"/>
      <c r="K692" s="244"/>
      <c r="L692" s="196"/>
      <c r="M692" s="196"/>
      <c r="N692" s="196"/>
      <c r="O692" s="196"/>
      <c r="P692" s="196"/>
      <c r="Q692" s="196"/>
      <c r="R692" s="196"/>
      <c r="S692" s="196"/>
      <c r="T692" s="196"/>
      <c r="U692" s="196"/>
      <c r="V692" s="196"/>
      <c r="W692" s="196"/>
      <c r="X692" s="196"/>
      <c r="Y692" s="196"/>
      <c r="Z692" s="196"/>
    </row>
    <row r="693" customFormat="false" ht="14.25" hidden="false" customHeight="true" outlineLevel="0" collapsed="false">
      <c r="A693" s="242"/>
      <c r="B693" s="196"/>
      <c r="C693" s="196"/>
      <c r="D693" s="243"/>
      <c r="E693" s="244"/>
      <c r="F693" s="244"/>
      <c r="G693" s="245"/>
      <c r="H693" s="247"/>
      <c r="I693" s="247"/>
      <c r="J693" s="244"/>
      <c r="K693" s="244"/>
      <c r="L693" s="196"/>
      <c r="M693" s="196"/>
      <c r="N693" s="196"/>
      <c r="O693" s="196"/>
      <c r="P693" s="196"/>
      <c r="Q693" s="196"/>
      <c r="R693" s="196"/>
      <c r="S693" s="196"/>
      <c r="T693" s="196"/>
      <c r="U693" s="196"/>
      <c r="V693" s="196"/>
      <c r="W693" s="196"/>
      <c r="X693" s="196"/>
      <c r="Y693" s="196"/>
      <c r="Z693" s="196"/>
    </row>
    <row r="694" customFormat="false" ht="14.25" hidden="false" customHeight="true" outlineLevel="0" collapsed="false">
      <c r="A694" s="242"/>
      <c r="B694" s="196"/>
      <c r="C694" s="196"/>
      <c r="D694" s="243"/>
      <c r="E694" s="244"/>
      <c r="F694" s="244"/>
      <c r="G694" s="245"/>
      <c r="H694" s="247"/>
      <c r="I694" s="247"/>
      <c r="J694" s="244"/>
      <c r="K694" s="244"/>
      <c r="L694" s="196"/>
      <c r="M694" s="196"/>
      <c r="N694" s="196"/>
      <c r="O694" s="196"/>
      <c r="P694" s="196"/>
      <c r="Q694" s="196"/>
      <c r="R694" s="196"/>
      <c r="S694" s="196"/>
      <c r="T694" s="196"/>
      <c r="U694" s="196"/>
      <c r="V694" s="196"/>
      <c r="W694" s="196"/>
      <c r="X694" s="196"/>
      <c r="Y694" s="196"/>
      <c r="Z694" s="196"/>
    </row>
    <row r="695" customFormat="false" ht="14.25" hidden="false" customHeight="true" outlineLevel="0" collapsed="false">
      <c r="A695" s="242"/>
      <c r="B695" s="196"/>
      <c r="C695" s="196"/>
      <c r="D695" s="243"/>
      <c r="E695" s="244"/>
      <c r="F695" s="244"/>
      <c r="G695" s="245"/>
      <c r="H695" s="247"/>
      <c r="I695" s="247"/>
      <c r="J695" s="244"/>
      <c r="K695" s="244"/>
      <c r="L695" s="196"/>
      <c r="M695" s="196"/>
      <c r="N695" s="196"/>
      <c r="O695" s="196"/>
      <c r="P695" s="196"/>
      <c r="Q695" s="196"/>
      <c r="R695" s="196"/>
      <c r="S695" s="196"/>
      <c r="T695" s="196"/>
      <c r="U695" s="196"/>
      <c r="V695" s="196"/>
      <c r="W695" s="196"/>
      <c r="X695" s="196"/>
      <c r="Y695" s="196"/>
      <c r="Z695" s="196"/>
    </row>
    <row r="696" customFormat="false" ht="14.25" hidden="false" customHeight="true" outlineLevel="0" collapsed="false">
      <c r="A696" s="242"/>
      <c r="B696" s="196"/>
      <c r="C696" s="196"/>
      <c r="D696" s="243"/>
      <c r="E696" s="244"/>
      <c r="F696" s="244"/>
      <c r="G696" s="245"/>
      <c r="H696" s="247"/>
      <c r="I696" s="247"/>
      <c r="J696" s="244"/>
      <c r="K696" s="244"/>
      <c r="L696" s="196"/>
      <c r="M696" s="196"/>
      <c r="N696" s="196"/>
      <c r="O696" s="196"/>
      <c r="P696" s="196"/>
      <c r="Q696" s="196"/>
      <c r="R696" s="196"/>
      <c r="S696" s="196"/>
      <c r="T696" s="196"/>
      <c r="U696" s="196"/>
      <c r="V696" s="196"/>
      <c r="W696" s="196"/>
      <c r="X696" s="196"/>
      <c r="Y696" s="196"/>
      <c r="Z696" s="196"/>
    </row>
    <row r="697" customFormat="false" ht="14.25" hidden="false" customHeight="true" outlineLevel="0" collapsed="false">
      <c r="A697" s="242"/>
      <c r="B697" s="196"/>
      <c r="C697" s="196"/>
      <c r="D697" s="243"/>
      <c r="E697" s="244"/>
      <c r="F697" s="244"/>
      <c r="G697" s="245"/>
      <c r="H697" s="247"/>
      <c r="I697" s="247"/>
      <c r="J697" s="244"/>
      <c r="K697" s="244"/>
      <c r="L697" s="196"/>
      <c r="M697" s="196"/>
      <c r="N697" s="196"/>
      <c r="O697" s="196"/>
      <c r="P697" s="196"/>
      <c r="Q697" s="196"/>
      <c r="R697" s="196"/>
      <c r="S697" s="196"/>
      <c r="T697" s="196"/>
      <c r="U697" s="196"/>
      <c r="V697" s="196"/>
      <c r="W697" s="196"/>
      <c r="X697" s="196"/>
      <c r="Y697" s="196"/>
      <c r="Z697" s="196"/>
    </row>
    <row r="698" customFormat="false" ht="14.25" hidden="false" customHeight="true" outlineLevel="0" collapsed="false">
      <c r="A698" s="242"/>
      <c r="B698" s="196"/>
      <c r="C698" s="196"/>
      <c r="D698" s="243"/>
      <c r="E698" s="244"/>
      <c r="F698" s="244"/>
      <c r="G698" s="245"/>
      <c r="H698" s="247"/>
      <c r="I698" s="247"/>
      <c r="J698" s="244"/>
      <c r="K698" s="244"/>
      <c r="L698" s="196"/>
      <c r="M698" s="196"/>
      <c r="N698" s="196"/>
      <c r="O698" s="196"/>
      <c r="P698" s="196"/>
      <c r="Q698" s="196"/>
      <c r="R698" s="196"/>
      <c r="S698" s="196"/>
      <c r="T698" s="196"/>
      <c r="U698" s="196"/>
      <c r="V698" s="196"/>
      <c r="W698" s="196"/>
      <c r="X698" s="196"/>
      <c r="Y698" s="196"/>
      <c r="Z698" s="196"/>
    </row>
    <row r="699" customFormat="false" ht="14.25" hidden="false" customHeight="true" outlineLevel="0" collapsed="false">
      <c r="A699" s="242"/>
      <c r="B699" s="196"/>
      <c r="C699" s="196"/>
      <c r="D699" s="243"/>
      <c r="E699" s="244"/>
      <c r="F699" s="244"/>
      <c r="G699" s="245"/>
      <c r="H699" s="247"/>
      <c r="I699" s="247"/>
      <c r="J699" s="244"/>
      <c r="K699" s="244"/>
      <c r="L699" s="196"/>
      <c r="M699" s="196"/>
      <c r="N699" s="196"/>
      <c r="O699" s="196"/>
      <c r="P699" s="196"/>
      <c r="Q699" s="196"/>
      <c r="R699" s="196"/>
      <c r="S699" s="196"/>
      <c r="T699" s="196"/>
      <c r="U699" s="196"/>
      <c r="V699" s="196"/>
      <c r="W699" s="196"/>
      <c r="X699" s="196"/>
      <c r="Y699" s="196"/>
      <c r="Z699" s="196"/>
    </row>
    <row r="700" customFormat="false" ht="14.25" hidden="false" customHeight="true" outlineLevel="0" collapsed="false">
      <c r="A700" s="242"/>
      <c r="B700" s="196"/>
      <c r="C700" s="196"/>
      <c r="D700" s="243"/>
      <c r="E700" s="244"/>
      <c r="F700" s="244"/>
      <c r="G700" s="245"/>
      <c r="H700" s="247"/>
      <c r="I700" s="247"/>
      <c r="J700" s="244"/>
      <c r="K700" s="244"/>
      <c r="L700" s="196"/>
      <c r="M700" s="196"/>
      <c r="N700" s="196"/>
      <c r="O700" s="196"/>
      <c r="P700" s="196"/>
      <c r="Q700" s="196"/>
      <c r="R700" s="196"/>
      <c r="S700" s="196"/>
      <c r="T700" s="196"/>
      <c r="U700" s="196"/>
      <c r="V700" s="196"/>
      <c r="W700" s="196"/>
      <c r="X700" s="196"/>
      <c r="Y700" s="196"/>
      <c r="Z700" s="196"/>
    </row>
    <row r="701" customFormat="false" ht="14.25" hidden="false" customHeight="true" outlineLevel="0" collapsed="false">
      <c r="A701" s="242"/>
      <c r="B701" s="196"/>
      <c r="C701" s="196"/>
      <c r="D701" s="243"/>
      <c r="E701" s="244"/>
      <c r="F701" s="244"/>
      <c r="G701" s="245"/>
      <c r="H701" s="247"/>
      <c r="I701" s="247"/>
      <c r="J701" s="244"/>
      <c r="K701" s="244"/>
      <c r="L701" s="196"/>
      <c r="M701" s="196"/>
      <c r="N701" s="196"/>
      <c r="O701" s="196"/>
      <c r="P701" s="196"/>
      <c r="Q701" s="196"/>
      <c r="R701" s="196"/>
      <c r="S701" s="196"/>
      <c r="T701" s="196"/>
      <c r="U701" s="196"/>
      <c r="V701" s="196"/>
      <c r="W701" s="196"/>
      <c r="X701" s="196"/>
      <c r="Y701" s="196"/>
      <c r="Z701" s="196"/>
    </row>
    <row r="702" customFormat="false" ht="14.25" hidden="false" customHeight="true" outlineLevel="0" collapsed="false">
      <c r="A702" s="242"/>
      <c r="B702" s="196"/>
      <c r="C702" s="196"/>
      <c r="D702" s="243"/>
      <c r="E702" s="244"/>
      <c r="F702" s="244"/>
      <c r="G702" s="245"/>
      <c r="H702" s="247"/>
      <c r="I702" s="247"/>
      <c r="J702" s="244"/>
      <c r="K702" s="244"/>
      <c r="L702" s="196"/>
      <c r="M702" s="196"/>
      <c r="N702" s="196"/>
      <c r="O702" s="196"/>
      <c r="P702" s="196"/>
      <c r="Q702" s="196"/>
      <c r="R702" s="196"/>
      <c r="S702" s="196"/>
      <c r="T702" s="196"/>
      <c r="U702" s="196"/>
      <c r="V702" s="196"/>
      <c r="W702" s="196"/>
      <c r="X702" s="196"/>
      <c r="Y702" s="196"/>
      <c r="Z702" s="196"/>
    </row>
    <row r="703" customFormat="false" ht="14.25" hidden="false" customHeight="true" outlineLevel="0" collapsed="false">
      <c r="A703" s="242"/>
      <c r="B703" s="196"/>
      <c r="C703" s="196"/>
      <c r="D703" s="243"/>
      <c r="E703" s="244"/>
      <c r="F703" s="244"/>
      <c r="G703" s="245"/>
      <c r="H703" s="247"/>
      <c r="I703" s="247"/>
      <c r="J703" s="244"/>
      <c r="K703" s="244"/>
      <c r="L703" s="196"/>
      <c r="M703" s="196"/>
      <c r="N703" s="196"/>
      <c r="O703" s="196"/>
      <c r="P703" s="196"/>
      <c r="Q703" s="196"/>
      <c r="R703" s="196"/>
      <c r="S703" s="196"/>
      <c r="T703" s="196"/>
      <c r="U703" s="196"/>
      <c r="V703" s="196"/>
      <c r="W703" s="196"/>
      <c r="X703" s="196"/>
      <c r="Y703" s="196"/>
      <c r="Z703" s="196"/>
    </row>
    <row r="704" customFormat="false" ht="14.25" hidden="false" customHeight="true" outlineLevel="0" collapsed="false">
      <c r="A704" s="242"/>
      <c r="B704" s="196"/>
      <c r="C704" s="196"/>
      <c r="D704" s="243"/>
      <c r="E704" s="244"/>
      <c r="F704" s="244"/>
      <c r="G704" s="245"/>
      <c r="H704" s="247"/>
      <c r="I704" s="247"/>
      <c r="J704" s="244"/>
      <c r="K704" s="244"/>
      <c r="L704" s="196"/>
      <c r="M704" s="196"/>
      <c r="N704" s="196"/>
      <c r="O704" s="196"/>
      <c r="P704" s="196"/>
      <c r="Q704" s="196"/>
      <c r="R704" s="196"/>
      <c r="S704" s="196"/>
      <c r="T704" s="196"/>
      <c r="U704" s="196"/>
      <c r="V704" s="196"/>
      <c r="W704" s="196"/>
      <c r="X704" s="196"/>
      <c r="Y704" s="196"/>
      <c r="Z704" s="196"/>
    </row>
    <row r="705" customFormat="false" ht="14.25" hidden="false" customHeight="true" outlineLevel="0" collapsed="false">
      <c r="A705" s="242"/>
      <c r="B705" s="196"/>
      <c r="C705" s="196"/>
      <c r="D705" s="243"/>
      <c r="E705" s="244"/>
      <c r="F705" s="244"/>
      <c r="G705" s="245"/>
      <c r="H705" s="247"/>
      <c r="I705" s="247"/>
      <c r="J705" s="244"/>
      <c r="K705" s="244"/>
      <c r="L705" s="196"/>
      <c r="M705" s="196"/>
      <c r="N705" s="196"/>
      <c r="O705" s="196"/>
      <c r="P705" s="196"/>
      <c r="Q705" s="196"/>
      <c r="R705" s="196"/>
      <c r="S705" s="196"/>
      <c r="T705" s="196"/>
      <c r="U705" s="196"/>
      <c r="V705" s="196"/>
      <c r="W705" s="196"/>
      <c r="X705" s="196"/>
      <c r="Y705" s="196"/>
      <c r="Z705" s="196"/>
    </row>
    <row r="706" customFormat="false" ht="14.25" hidden="false" customHeight="true" outlineLevel="0" collapsed="false">
      <c r="A706" s="242"/>
      <c r="B706" s="196"/>
      <c r="C706" s="196"/>
      <c r="D706" s="243"/>
      <c r="E706" s="244"/>
      <c r="F706" s="244"/>
      <c r="G706" s="245"/>
      <c r="H706" s="247"/>
      <c r="I706" s="247"/>
      <c r="J706" s="244"/>
      <c r="K706" s="244"/>
      <c r="L706" s="196"/>
      <c r="M706" s="196"/>
      <c r="N706" s="196"/>
      <c r="O706" s="196"/>
      <c r="P706" s="196"/>
      <c r="Q706" s="196"/>
      <c r="R706" s="196"/>
      <c r="S706" s="196"/>
      <c r="T706" s="196"/>
      <c r="U706" s="196"/>
      <c r="V706" s="196"/>
      <c r="W706" s="196"/>
      <c r="X706" s="196"/>
      <c r="Y706" s="196"/>
      <c r="Z706" s="196"/>
    </row>
    <row r="707" customFormat="false" ht="14.25" hidden="false" customHeight="true" outlineLevel="0" collapsed="false">
      <c r="A707" s="242"/>
      <c r="B707" s="196"/>
      <c r="C707" s="196"/>
      <c r="D707" s="243"/>
      <c r="E707" s="244"/>
      <c r="F707" s="244"/>
      <c r="G707" s="245"/>
      <c r="H707" s="247"/>
      <c r="I707" s="247"/>
      <c r="J707" s="244"/>
      <c r="K707" s="244"/>
      <c r="L707" s="196"/>
      <c r="M707" s="196"/>
      <c r="N707" s="196"/>
      <c r="O707" s="196"/>
      <c r="P707" s="196"/>
      <c r="Q707" s="196"/>
      <c r="R707" s="196"/>
      <c r="S707" s="196"/>
      <c r="T707" s="196"/>
      <c r="U707" s="196"/>
      <c r="V707" s="196"/>
      <c r="W707" s="196"/>
      <c r="X707" s="196"/>
      <c r="Y707" s="196"/>
      <c r="Z707" s="196"/>
    </row>
    <row r="708" customFormat="false" ht="14.25" hidden="false" customHeight="true" outlineLevel="0" collapsed="false">
      <c r="A708" s="242"/>
      <c r="B708" s="196"/>
      <c r="C708" s="196"/>
      <c r="D708" s="243"/>
      <c r="E708" s="244"/>
      <c r="F708" s="244"/>
      <c r="G708" s="245"/>
      <c r="H708" s="247"/>
      <c r="I708" s="247"/>
      <c r="J708" s="244"/>
      <c r="K708" s="244"/>
      <c r="L708" s="196"/>
      <c r="M708" s="196"/>
      <c r="N708" s="196"/>
      <c r="O708" s="196"/>
      <c r="P708" s="196"/>
      <c r="Q708" s="196"/>
      <c r="R708" s="196"/>
      <c r="S708" s="196"/>
      <c r="T708" s="196"/>
      <c r="U708" s="196"/>
      <c r="V708" s="196"/>
      <c r="W708" s="196"/>
      <c r="X708" s="196"/>
      <c r="Y708" s="196"/>
      <c r="Z708" s="196"/>
    </row>
    <row r="709" customFormat="false" ht="14.25" hidden="false" customHeight="true" outlineLevel="0" collapsed="false">
      <c r="A709" s="242"/>
      <c r="B709" s="196"/>
      <c r="C709" s="196"/>
      <c r="D709" s="243"/>
      <c r="E709" s="244"/>
      <c r="F709" s="244"/>
      <c r="G709" s="245"/>
      <c r="H709" s="247"/>
      <c r="I709" s="247"/>
      <c r="J709" s="244"/>
      <c r="K709" s="244"/>
      <c r="L709" s="196"/>
      <c r="M709" s="196"/>
      <c r="N709" s="196"/>
      <c r="O709" s="196"/>
      <c r="P709" s="196"/>
      <c r="Q709" s="196"/>
      <c r="R709" s="196"/>
      <c r="S709" s="196"/>
      <c r="T709" s="196"/>
      <c r="U709" s="196"/>
      <c r="V709" s="196"/>
      <c r="W709" s="196"/>
      <c r="X709" s="196"/>
      <c r="Y709" s="196"/>
      <c r="Z709" s="196"/>
    </row>
    <row r="710" customFormat="false" ht="14.25" hidden="false" customHeight="true" outlineLevel="0" collapsed="false">
      <c r="A710" s="242"/>
      <c r="B710" s="196"/>
      <c r="C710" s="196"/>
      <c r="D710" s="243"/>
      <c r="E710" s="244"/>
      <c r="F710" s="244"/>
      <c r="G710" s="245"/>
      <c r="H710" s="247"/>
      <c r="I710" s="247"/>
      <c r="J710" s="244"/>
      <c r="K710" s="244"/>
      <c r="L710" s="196"/>
      <c r="M710" s="196"/>
      <c r="N710" s="196"/>
      <c r="O710" s="196"/>
      <c r="P710" s="196"/>
      <c r="Q710" s="196"/>
      <c r="R710" s="196"/>
      <c r="S710" s="196"/>
      <c r="T710" s="196"/>
      <c r="U710" s="196"/>
      <c r="V710" s="196"/>
      <c r="W710" s="196"/>
      <c r="X710" s="196"/>
      <c r="Y710" s="196"/>
      <c r="Z710" s="196"/>
    </row>
    <row r="711" customFormat="false" ht="14.25" hidden="false" customHeight="true" outlineLevel="0" collapsed="false">
      <c r="A711" s="242"/>
      <c r="B711" s="196"/>
      <c r="C711" s="196"/>
      <c r="D711" s="243"/>
      <c r="E711" s="244"/>
      <c r="F711" s="244"/>
      <c r="G711" s="245"/>
      <c r="H711" s="247"/>
      <c r="I711" s="247"/>
      <c r="J711" s="244"/>
      <c r="K711" s="244"/>
      <c r="L711" s="196"/>
      <c r="M711" s="196"/>
      <c r="N711" s="196"/>
      <c r="O711" s="196"/>
      <c r="P711" s="196"/>
      <c r="Q711" s="196"/>
      <c r="R711" s="196"/>
      <c r="S711" s="196"/>
      <c r="T711" s="196"/>
      <c r="U711" s="196"/>
      <c r="V711" s="196"/>
      <c r="W711" s="196"/>
      <c r="X711" s="196"/>
      <c r="Y711" s="196"/>
      <c r="Z711" s="196"/>
    </row>
    <row r="712" customFormat="false" ht="14.25" hidden="false" customHeight="true" outlineLevel="0" collapsed="false">
      <c r="A712" s="242"/>
      <c r="B712" s="196"/>
      <c r="C712" s="196"/>
      <c r="D712" s="243"/>
      <c r="E712" s="244"/>
      <c r="F712" s="244"/>
      <c r="G712" s="245"/>
      <c r="H712" s="247"/>
      <c r="I712" s="247"/>
      <c r="J712" s="244"/>
      <c r="K712" s="244"/>
      <c r="L712" s="196"/>
      <c r="M712" s="196"/>
      <c r="N712" s="196"/>
      <c r="O712" s="196"/>
      <c r="P712" s="196"/>
      <c r="Q712" s="196"/>
      <c r="R712" s="196"/>
      <c r="S712" s="196"/>
      <c r="T712" s="196"/>
      <c r="U712" s="196"/>
      <c r="V712" s="196"/>
      <c r="W712" s="196"/>
      <c r="X712" s="196"/>
      <c r="Y712" s="196"/>
      <c r="Z712" s="196"/>
    </row>
    <row r="713" customFormat="false" ht="14.25" hidden="false" customHeight="true" outlineLevel="0" collapsed="false">
      <c r="A713" s="242"/>
      <c r="B713" s="196"/>
      <c r="C713" s="196"/>
      <c r="D713" s="243"/>
      <c r="E713" s="244"/>
      <c r="F713" s="244"/>
      <c r="G713" s="245"/>
      <c r="H713" s="247"/>
      <c r="I713" s="247"/>
      <c r="J713" s="244"/>
      <c r="K713" s="244"/>
      <c r="L713" s="196"/>
      <c r="M713" s="196"/>
      <c r="N713" s="196"/>
      <c r="O713" s="196"/>
      <c r="P713" s="196"/>
      <c r="Q713" s="196"/>
      <c r="R713" s="196"/>
      <c r="S713" s="196"/>
      <c r="T713" s="196"/>
      <c r="U713" s="196"/>
      <c r="V713" s="196"/>
      <c r="W713" s="196"/>
      <c r="X713" s="196"/>
      <c r="Y713" s="196"/>
      <c r="Z713" s="196"/>
    </row>
    <row r="714" customFormat="false" ht="14.25" hidden="false" customHeight="true" outlineLevel="0" collapsed="false">
      <c r="A714" s="242"/>
      <c r="B714" s="196"/>
      <c r="C714" s="196"/>
      <c r="D714" s="243"/>
      <c r="E714" s="244"/>
      <c r="F714" s="244"/>
      <c r="G714" s="245"/>
      <c r="H714" s="247"/>
      <c r="I714" s="247"/>
      <c r="J714" s="244"/>
      <c r="K714" s="244"/>
      <c r="L714" s="196"/>
      <c r="M714" s="196"/>
      <c r="N714" s="196"/>
      <c r="O714" s="196"/>
      <c r="P714" s="196"/>
      <c r="Q714" s="196"/>
      <c r="R714" s="196"/>
      <c r="S714" s="196"/>
      <c r="T714" s="196"/>
      <c r="U714" s="196"/>
      <c r="V714" s="196"/>
      <c r="W714" s="196"/>
      <c r="X714" s="196"/>
      <c r="Y714" s="196"/>
      <c r="Z714" s="196"/>
    </row>
    <row r="715" customFormat="false" ht="14.25" hidden="false" customHeight="true" outlineLevel="0" collapsed="false">
      <c r="A715" s="242"/>
      <c r="B715" s="196"/>
      <c r="C715" s="196"/>
      <c r="D715" s="243"/>
      <c r="E715" s="244"/>
      <c r="F715" s="244"/>
      <c r="G715" s="245"/>
      <c r="H715" s="247"/>
      <c r="I715" s="247"/>
      <c r="J715" s="244"/>
      <c r="K715" s="244"/>
      <c r="L715" s="196"/>
      <c r="M715" s="196"/>
      <c r="N715" s="196"/>
      <c r="O715" s="196"/>
      <c r="P715" s="196"/>
      <c r="Q715" s="196"/>
      <c r="R715" s="196"/>
      <c r="S715" s="196"/>
      <c r="T715" s="196"/>
      <c r="U715" s="196"/>
      <c r="V715" s="196"/>
      <c r="W715" s="196"/>
      <c r="X715" s="196"/>
      <c r="Y715" s="196"/>
      <c r="Z715" s="196"/>
    </row>
    <row r="716" customFormat="false" ht="14.25" hidden="false" customHeight="true" outlineLevel="0" collapsed="false">
      <c r="A716" s="242"/>
      <c r="B716" s="196"/>
      <c r="C716" s="196"/>
      <c r="D716" s="243"/>
      <c r="E716" s="244"/>
      <c r="F716" s="244"/>
      <c r="G716" s="245"/>
      <c r="H716" s="247"/>
      <c r="I716" s="247"/>
      <c r="J716" s="244"/>
      <c r="K716" s="244"/>
      <c r="L716" s="196"/>
      <c r="M716" s="196"/>
      <c r="N716" s="196"/>
      <c r="O716" s="196"/>
      <c r="P716" s="196"/>
      <c r="Q716" s="196"/>
      <c r="R716" s="196"/>
      <c r="S716" s="196"/>
      <c r="T716" s="196"/>
      <c r="U716" s="196"/>
      <c r="V716" s="196"/>
      <c r="W716" s="196"/>
      <c r="X716" s="196"/>
      <c r="Y716" s="196"/>
      <c r="Z716" s="196"/>
    </row>
    <row r="717" customFormat="false" ht="14.25" hidden="false" customHeight="true" outlineLevel="0" collapsed="false">
      <c r="A717" s="242"/>
      <c r="B717" s="196"/>
      <c r="C717" s="196"/>
      <c r="D717" s="243"/>
      <c r="E717" s="244"/>
      <c r="F717" s="244"/>
      <c r="G717" s="245"/>
      <c r="H717" s="247"/>
      <c r="I717" s="247"/>
      <c r="J717" s="244"/>
      <c r="K717" s="244"/>
      <c r="L717" s="196"/>
      <c r="M717" s="196"/>
      <c r="N717" s="196"/>
      <c r="O717" s="196"/>
      <c r="P717" s="196"/>
      <c r="Q717" s="196"/>
      <c r="R717" s="196"/>
      <c r="S717" s="196"/>
      <c r="T717" s="196"/>
      <c r="U717" s="196"/>
      <c r="V717" s="196"/>
      <c r="W717" s="196"/>
      <c r="X717" s="196"/>
      <c r="Y717" s="196"/>
      <c r="Z717" s="196"/>
    </row>
    <row r="718" customFormat="false" ht="14.25" hidden="false" customHeight="true" outlineLevel="0" collapsed="false">
      <c r="A718" s="242"/>
      <c r="B718" s="196"/>
      <c r="C718" s="196"/>
      <c r="D718" s="243"/>
      <c r="E718" s="244"/>
      <c r="F718" s="244"/>
      <c r="G718" s="245"/>
      <c r="H718" s="247"/>
      <c r="I718" s="247"/>
      <c r="J718" s="244"/>
      <c r="K718" s="244"/>
      <c r="L718" s="196"/>
      <c r="M718" s="196"/>
      <c r="N718" s="196"/>
      <c r="O718" s="196"/>
      <c r="P718" s="196"/>
      <c r="Q718" s="196"/>
      <c r="R718" s="196"/>
      <c r="S718" s="196"/>
      <c r="T718" s="196"/>
      <c r="U718" s="196"/>
      <c r="V718" s="196"/>
      <c r="W718" s="196"/>
      <c r="X718" s="196"/>
      <c r="Y718" s="196"/>
      <c r="Z718" s="196"/>
    </row>
    <row r="719" customFormat="false" ht="14.25" hidden="false" customHeight="true" outlineLevel="0" collapsed="false">
      <c r="A719" s="242"/>
      <c r="B719" s="196"/>
      <c r="C719" s="196"/>
      <c r="D719" s="243"/>
      <c r="E719" s="244"/>
      <c r="F719" s="244"/>
      <c r="G719" s="245"/>
      <c r="H719" s="247"/>
      <c r="I719" s="247"/>
      <c r="J719" s="244"/>
      <c r="K719" s="244"/>
      <c r="L719" s="196"/>
      <c r="M719" s="196"/>
      <c r="N719" s="196"/>
      <c r="O719" s="196"/>
      <c r="P719" s="196"/>
      <c r="Q719" s="196"/>
      <c r="R719" s="196"/>
      <c r="S719" s="196"/>
      <c r="T719" s="196"/>
      <c r="U719" s="196"/>
      <c r="V719" s="196"/>
      <c r="W719" s="196"/>
      <c r="X719" s="196"/>
      <c r="Y719" s="196"/>
      <c r="Z719" s="196"/>
    </row>
    <row r="720" customFormat="false" ht="14.25" hidden="false" customHeight="true" outlineLevel="0" collapsed="false">
      <c r="A720" s="242"/>
      <c r="B720" s="196"/>
      <c r="C720" s="196"/>
      <c r="D720" s="243"/>
      <c r="E720" s="244"/>
      <c r="F720" s="244"/>
      <c r="G720" s="245"/>
      <c r="H720" s="247"/>
      <c r="I720" s="247"/>
      <c r="J720" s="244"/>
      <c r="K720" s="244"/>
      <c r="L720" s="196"/>
      <c r="M720" s="196"/>
      <c r="N720" s="196"/>
      <c r="O720" s="196"/>
      <c r="P720" s="196"/>
      <c r="Q720" s="196"/>
      <c r="R720" s="196"/>
      <c r="S720" s="196"/>
      <c r="T720" s="196"/>
      <c r="U720" s="196"/>
      <c r="V720" s="196"/>
      <c r="W720" s="196"/>
      <c r="X720" s="196"/>
      <c r="Y720" s="196"/>
      <c r="Z720" s="196"/>
    </row>
    <row r="721" customFormat="false" ht="14.25" hidden="false" customHeight="true" outlineLevel="0" collapsed="false">
      <c r="A721" s="242"/>
      <c r="B721" s="196"/>
      <c r="C721" s="196"/>
      <c r="D721" s="243"/>
      <c r="E721" s="244"/>
      <c r="F721" s="244"/>
      <c r="G721" s="245"/>
      <c r="H721" s="247"/>
      <c r="I721" s="247"/>
      <c r="J721" s="244"/>
      <c r="K721" s="244"/>
      <c r="L721" s="196"/>
      <c r="M721" s="196"/>
      <c r="N721" s="196"/>
      <c r="O721" s="196"/>
      <c r="P721" s="196"/>
      <c r="Q721" s="196"/>
      <c r="R721" s="196"/>
      <c r="S721" s="196"/>
      <c r="T721" s="196"/>
      <c r="U721" s="196"/>
      <c r="V721" s="196"/>
      <c r="W721" s="196"/>
      <c r="X721" s="196"/>
      <c r="Y721" s="196"/>
      <c r="Z721" s="196"/>
    </row>
    <row r="722" customFormat="false" ht="14.25" hidden="false" customHeight="true" outlineLevel="0" collapsed="false">
      <c r="A722" s="242"/>
      <c r="B722" s="196"/>
      <c r="C722" s="196"/>
      <c r="D722" s="243"/>
      <c r="E722" s="244"/>
      <c r="F722" s="244"/>
      <c r="G722" s="245"/>
      <c r="H722" s="247"/>
      <c r="I722" s="247"/>
      <c r="J722" s="244"/>
      <c r="K722" s="244"/>
      <c r="L722" s="196"/>
      <c r="M722" s="196"/>
      <c r="N722" s="196"/>
      <c r="O722" s="196"/>
      <c r="P722" s="196"/>
      <c r="Q722" s="196"/>
      <c r="R722" s="196"/>
      <c r="S722" s="196"/>
      <c r="T722" s="196"/>
      <c r="U722" s="196"/>
      <c r="V722" s="196"/>
      <c r="W722" s="196"/>
      <c r="X722" s="196"/>
      <c r="Y722" s="196"/>
      <c r="Z722" s="196"/>
    </row>
    <row r="723" customFormat="false" ht="14.25" hidden="false" customHeight="true" outlineLevel="0" collapsed="false">
      <c r="A723" s="242"/>
      <c r="B723" s="196"/>
      <c r="C723" s="196"/>
      <c r="D723" s="243"/>
      <c r="E723" s="244"/>
      <c r="F723" s="244"/>
      <c r="G723" s="245"/>
      <c r="H723" s="247"/>
      <c r="I723" s="247"/>
      <c r="J723" s="244"/>
      <c r="K723" s="244"/>
      <c r="L723" s="196"/>
      <c r="M723" s="196"/>
      <c r="N723" s="196"/>
      <c r="O723" s="196"/>
      <c r="P723" s="196"/>
      <c r="Q723" s="196"/>
      <c r="R723" s="196"/>
      <c r="S723" s="196"/>
      <c r="T723" s="196"/>
      <c r="U723" s="196"/>
      <c r="V723" s="196"/>
      <c r="W723" s="196"/>
      <c r="X723" s="196"/>
      <c r="Y723" s="196"/>
      <c r="Z723" s="196"/>
    </row>
    <row r="724" customFormat="false" ht="14.25" hidden="false" customHeight="true" outlineLevel="0" collapsed="false">
      <c r="A724" s="242"/>
      <c r="B724" s="196"/>
      <c r="C724" s="196"/>
      <c r="D724" s="243"/>
      <c r="E724" s="244"/>
      <c r="F724" s="244"/>
      <c r="G724" s="245"/>
      <c r="H724" s="247"/>
      <c r="I724" s="247"/>
      <c r="J724" s="244"/>
      <c r="K724" s="244"/>
      <c r="L724" s="196"/>
      <c r="M724" s="196"/>
      <c r="N724" s="196"/>
      <c r="O724" s="196"/>
      <c r="P724" s="196"/>
      <c r="Q724" s="196"/>
      <c r="R724" s="196"/>
      <c r="S724" s="196"/>
      <c r="T724" s="196"/>
      <c r="U724" s="196"/>
      <c r="V724" s="196"/>
      <c r="W724" s="196"/>
      <c r="X724" s="196"/>
      <c r="Y724" s="196"/>
      <c r="Z724" s="196"/>
    </row>
    <row r="725" customFormat="false" ht="14.25" hidden="false" customHeight="true" outlineLevel="0" collapsed="false">
      <c r="A725" s="242"/>
      <c r="B725" s="196"/>
      <c r="C725" s="196"/>
      <c r="D725" s="243"/>
      <c r="E725" s="244"/>
      <c r="F725" s="244"/>
      <c r="G725" s="245"/>
      <c r="H725" s="247"/>
      <c r="I725" s="247"/>
      <c r="J725" s="244"/>
      <c r="K725" s="244"/>
      <c r="L725" s="196"/>
      <c r="M725" s="196"/>
      <c r="N725" s="196"/>
      <c r="O725" s="196"/>
      <c r="P725" s="196"/>
      <c r="Q725" s="196"/>
      <c r="R725" s="196"/>
      <c r="S725" s="196"/>
      <c r="T725" s="196"/>
      <c r="U725" s="196"/>
      <c r="V725" s="196"/>
      <c r="W725" s="196"/>
      <c r="X725" s="196"/>
      <c r="Y725" s="196"/>
      <c r="Z725" s="196"/>
    </row>
    <row r="726" customFormat="false" ht="14.25" hidden="false" customHeight="true" outlineLevel="0" collapsed="false">
      <c r="A726" s="242"/>
      <c r="B726" s="196"/>
      <c r="C726" s="196"/>
      <c r="D726" s="243"/>
      <c r="E726" s="244"/>
      <c r="F726" s="244"/>
      <c r="G726" s="245"/>
      <c r="H726" s="247"/>
      <c r="I726" s="247"/>
      <c r="J726" s="244"/>
      <c r="K726" s="244"/>
      <c r="L726" s="196"/>
      <c r="M726" s="196"/>
      <c r="N726" s="196"/>
      <c r="O726" s="196"/>
      <c r="P726" s="196"/>
      <c r="Q726" s="196"/>
      <c r="R726" s="196"/>
      <c r="S726" s="196"/>
      <c r="T726" s="196"/>
      <c r="U726" s="196"/>
      <c r="V726" s="196"/>
      <c r="W726" s="196"/>
      <c r="X726" s="196"/>
      <c r="Y726" s="196"/>
      <c r="Z726" s="196"/>
    </row>
    <row r="727" customFormat="false" ht="14.25" hidden="false" customHeight="true" outlineLevel="0" collapsed="false">
      <c r="A727" s="242"/>
      <c r="B727" s="196"/>
      <c r="C727" s="196"/>
      <c r="D727" s="243"/>
      <c r="E727" s="244"/>
      <c r="F727" s="244"/>
      <c r="G727" s="245"/>
      <c r="H727" s="247"/>
      <c r="I727" s="247"/>
      <c r="J727" s="244"/>
      <c r="K727" s="244"/>
      <c r="L727" s="196"/>
      <c r="M727" s="196"/>
      <c r="N727" s="196"/>
      <c r="O727" s="196"/>
      <c r="P727" s="196"/>
      <c r="Q727" s="196"/>
      <c r="R727" s="196"/>
      <c r="S727" s="196"/>
      <c r="T727" s="196"/>
      <c r="U727" s="196"/>
      <c r="V727" s="196"/>
      <c r="W727" s="196"/>
      <c r="X727" s="196"/>
      <c r="Y727" s="196"/>
      <c r="Z727" s="196"/>
    </row>
    <row r="728" customFormat="false" ht="14.25" hidden="false" customHeight="true" outlineLevel="0" collapsed="false">
      <c r="A728" s="242"/>
      <c r="B728" s="196"/>
      <c r="C728" s="196"/>
      <c r="D728" s="243"/>
      <c r="E728" s="244"/>
      <c r="F728" s="244"/>
      <c r="G728" s="245"/>
      <c r="H728" s="247"/>
      <c r="I728" s="247"/>
      <c r="J728" s="244"/>
      <c r="K728" s="244"/>
      <c r="L728" s="196"/>
      <c r="M728" s="196"/>
      <c r="N728" s="196"/>
      <c r="O728" s="196"/>
      <c r="P728" s="196"/>
      <c r="Q728" s="196"/>
      <c r="R728" s="196"/>
      <c r="S728" s="196"/>
      <c r="T728" s="196"/>
      <c r="U728" s="196"/>
      <c r="V728" s="196"/>
      <c r="W728" s="196"/>
      <c r="X728" s="196"/>
      <c r="Y728" s="196"/>
      <c r="Z728" s="196"/>
    </row>
    <row r="729" customFormat="false" ht="14.25" hidden="false" customHeight="true" outlineLevel="0" collapsed="false">
      <c r="A729" s="242"/>
      <c r="B729" s="196"/>
      <c r="C729" s="196"/>
      <c r="D729" s="243"/>
      <c r="E729" s="244"/>
      <c r="F729" s="244"/>
      <c r="G729" s="245"/>
      <c r="H729" s="247"/>
      <c r="I729" s="247"/>
      <c r="J729" s="244"/>
      <c r="K729" s="244"/>
      <c r="L729" s="196"/>
      <c r="M729" s="196"/>
      <c r="N729" s="196"/>
      <c r="O729" s="196"/>
      <c r="P729" s="196"/>
      <c r="Q729" s="196"/>
      <c r="R729" s="196"/>
      <c r="S729" s="196"/>
      <c r="T729" s="196"/>
      <c r="U729" s="196"/>
      <c r="V729" s="196"/>
      <c r="W729" s="196"/>
      <c r="X729" s="196"/>
      <c r="Y729" s="196"/>
      <c r="Z729" s="196"/>
    </row>
    <row r="730" customFormat="false" ht="14.25" hidden="false" customHeight="true" outlineLevel="0" collapsed="false">
      <c r="A730" s="242"/>
      <c r="B730" s="196"/>
      <c r="C730" s="196"/>
      <c r="D730" s="243"/>
      <c r="E730" s="244"/>
      <c r="F730" s="244"/>
      <c r="G730" s="245"/>
      <c r="H730" s="247"/>
      <c r="I730" s="247"/>
      <c r="J730" s="244"/>
      <c r="K730" s="244"/>
      <c r="L730" s="196"/>
      <c r="M730" s="196"/>
      <c r="N730" s="196"/>
      <c r="O730" s="196"/>
      <c r="P730" s="196"/>
      <c r="Q730" s="196"/>
      <c r="R730" s="196"/>
      <c r="S730" s="196"/>
      <c r="T730" s="196"/>
      <c r="U730" s="196"/>
      <c r="V730" s="196"/>
      <c r="W730" s="196"/>
      <c r="X730" s="196"/>
      <c r="Y730" s="196"/>
      <c r="Z730" s="196"/>
    </row>
    <row r="731" customFormat="false" ht="14.25" hidden="false" customHeight="true" outlineLevel="0" collapsed="false">
      <c r="A731" s="242"/>
      <c r="B731" s="196"/>
      <c r="C731" s="196"/>
      <c r="D731" s="243"/>
      <c r="E731" s="244"/>
      <c r="F731" s="244"/>
      <c r="G731" s="245"/>
      <c r="H731" s="247"/>
      <c r="I731" s="247"/>
      <c r="J731" s="244"/>
      <c r="K731" s="244"/>
      <c r="L731" s="196"/>
      <c r="M731" s="196"/>
      <c r="N731" s="196"/>
      <c r="O731" s="196"/>
      <c r="P731" s="196"/>
      <c r="Q731" s="196"/>
      <c r="R731" s="196"/>
      <c r="S731" s="196"/>
      <c r="T731" s="196"/>
      <c r="U731" s="196"/>
      <c r="V731" s="196"/>
      <c r="W731" s="196"/>
      <c r="X731" s="196"/>
      <c r="Y731" s="196"/>
      <c r="Z731" s="196"/>
    </row>
    <row r="732" customFormat="false" ht="14.25" hidden="false" customHeight="true" outlineLevel="0" collapsed="false">
      <c r="A732" s="242"/>
      <c r="B732" s="196"/>
      <c r="C732" s="196"/>
      <c r="D732" s="243"/>
      <c r="E732" s="244"/>
      <c r="F732" s="244"/>
      <c r="G732" s="245"/>
      <c r="H732" s="247"/>
      <c r="I732" s="247"/>
      <c r="J732" s="244"/>
      <c r="K732" s="244"/>
      <c r="L732" s="196"/>
      <c r="M732" s="196"/>
      <c r="N732" s="196"/>
      <c r="O732" s="196"/>
      <c r="P732" s="196"/>
      <c r="Q732" s="196"/>
      <c r="R732" s="196"/>
      <c r="S732" s="196"/>
      <c r="T732" s="196"/>
      <c r="U732" s="196"/>
      <c r="V732" s="196"/>
      <c r="W732" s="196"/>
      <c r="X732" s="196"/>
      <c r="Y732" s="196"/>
      <c r="Z732" s="196"/>
    </row>
    <row r="733" customFormat="false" ht="14.25" hidden="false" customHeight="true" outlineLevel="0" collapsed="false">
      <c r="A733" s="242"/>
      <c r="B733" s="196"/>
      <c r="C733" s="196"/>
      <c r="D733" s="243"/>
      <c r="E733" s="244"/>
      <c r="F733" s="244"/>
      <c r="G733" s="245"/>
      <c r="H733" s="247"/>
      <c r="I733" s="247"/>
      <c r="J733" s="244"/>
      <c r="K733" s="244"/>
      <c r="L733" s="196"/>
      <c r="M733" s="196"/>
      <c r="N733" s="196"/>
      <c r="O733" s="196"/>
      <c r="P733" s="196"/>
      <c r="Q733" s="196"/>
      <c r="R733" s="196"/>
      <c r="S733" s="196"/>
      <c r="T733" s="196"/>
      <c r="U733" s="196"/>
      <c r="V733" s="196"/>
      <c r="W733" s="196"/>
      <c r="X733" s="196"/>
      <c r="Y733" s="196"/>
      <c r="Z733" s="196"/>
    </row>
    <row r="734" customFormat="false" ht="14.25" hidden="false" customHeight="true" outlineLevel="0" collapsed="false">
      <c r="A734" s="242"/>
      <c r="B734" s="196"/>
      <c r="C734" s="196"/>
      <c r="D734" s="243"/>
      <c r="E734" s="244"/>
      <c r="F734" s="244"/>
      <c r="G734" s="245"/>
      <c r="H734" s="247"/>
      <c r="I734" s="247"/>
      <c r="J734" s="244"/>
      <c r="K734" s="244"/>
      <c r="L734" s="196"/>
      <c r="M734" s="196"/>
      <c r="N734" s="196"/>
      <c r="O734" s="196"/>
      <c r="P734" s="196"/>
      <c r="Q734" s="196"/>
      <c r="R734" s="196"/>
      <c r="S734" s="196"/>
      <c r="T734" s="196"/>
      <c r="U734" s="196"/>
      <c r="V734" s="196"/>
      <c r="W734" s="196"/>
      <c r="X734" s="196"/>
      <c r="Y734" s="196"/>
      <c r="Z734" s="196"/>
    </row>
    <row r="735" customFormat="false" ht="14.25" hidden="false" customHeight="true" outlineLevel="0" collapsed="false">
      <c r="A735" s="242"/>
      <c r="B735" s="196"/>
      <c r="C735" s="196"/>
      <c r="D735" s="243"/>
      <c r="E735" s="244"/>
      <c r="F735" s="244"/>
      <c r="G735" s="245"/>
      <c r="H735" s="247"/>
      <c r="I735" s="247"/>
      <c r="J735" s="244"/>
      <c r="K735" s="244"/>
      <c r="L735" s="196"/>
      <c r="M735" s="196"/>
      <c r="N735" s="196"/>
      <c r="O735" s="196"/>
      <c r="P735" s="196"/>
      <c r="Q735" s="196"/>
      <c r="R735" s="196"/>
      <c r="S735" s="196"/>
      <c r="T735" s="196"/>
      <c r="U735" s="196"/>
      <c r="V735" s="196"/>
      <c r="W735" s="196"/>
      <c r="X735" s="196"/>
      <c r="Y735" s="196"/>
      <c r="Z735" s="196"/>
    </row>
    <row r="736" customFormat="false" ht="14.25" hidden="false" customHeight="true" outlineLevel="0" collapsed="false">
      <c r="A736" s="242"/>
      <c r="B736" s="196"/>
      <c r="C736" s="196"/>
      <c r="D736" s="243"/>
      <c r="E736" s="244"/>
      <c r="F736" s="244"/>
      <c r="G736" s="245"/>
      <c r="H736" s="247"/>
      <c r="I736" s="247"/>
      <c r="J736" s="244"/>
      <c r="K736" s="244"/>
      <c r="L736" s="196"/>
      <c r="M736" s="196"/>
      <c r="N736" s="196"/>
      <c r="O736" s="196"/>
      <c r="P736" s="196"/>
      <c r="Q736" s="196"/>
      <c r="R736" s="196"/>
      <c r="S736" s="196"/>
      <c r="T736" s="196"/>
      <c r="U736" s="196"/>
      <c r="V736" s="196"/>
      <c r="W736" s="196"/>
      <c r="X736" s="196"/>
      <c r="Y736" s="196"/>
      <c r="Z736" s="196"/>
    </row>
    <row r="737" customFormat="false" ht="14.25" hidden="false" customHeight="true" outlineLevel="0" collapsed="false">
      <c r="A737" s="242"/>
      <c r="B737" s="196"/>
      <c r="C737" s="196"/>
      <c r="D737" s="243"/>
      <c r="E737" s="244"/>
      <c r="F737" s="244"/>
      <c r="G737" s="245"/>
      <c r="H737" s="247"/>
      <c r="I737" s="247"/>
      <c r="J737" s="244"/>
      <c r="K737" s="244"/>
      <c r="L737" s="196"/>
      <c r="M737" s="196"/>
      <c r="N737" s="196"/>
      <c r="O737" s="196"/>
      <c r="P737" s="196"/>
      <c r="Q737" s="196"/>
      <c r="R737" s="196"/>
      <c r="S737" s="196"/>
      <c r="T737" s="196"/>
      <c r="U737" s="196"/>
      <c r="V737" s="196"/>
      <c r="W737" s="196"/>
      <c r="X737" s="196"/>
      <c r="Y737" s="196"/>
      <c r="Z737" s="196"/>
    </row>
    <row r="738" customFormat="false" ht="14.25" hidden="false" customHeight="true" outlineLevel="0" collapsed="false">
      <c r="A738" s="242"/>
      <c r="B738" s="196"/>
      <c r="C738" s="196"/>
      <c r="D738" s="243"/>
      <c r="E738" s="244"/>
      <c r="F738" s="244"/>
      <c r="G738" s="245"/>
      <c r="H738" s="247"/>
      <c r="I738" s="247"/>
      <c r="J738" s="244"/>
      <c r="K738" s="244"/>
      <c r="L738" s="196"/>
      <c r="M738" s="196"/>
      <c r="N738" s="196"/>
      <c r="O738" s="196"/>
      <c r="P738" s="196"/>
      <c r="Q738" s="196"/>
      <c r="R738" s="196"/>
      <c r="S738" s="196"/>
      <c r="T738" s="196"/>
      <c r="U738" s="196"/>
      <c r="V738" s="196"/>
      <c r="W738" s="196"/>
      <c r="X738" s="196"/>
      <c r="Y738" s="196"/>
      <c r="Z738" s="196"/>
    </row>
    <row r="739" customFormat="false" ht="14.25" hidden="false" customHeight="true" outlineLevel="0" collapsed="false">
      <c r="A739" s="242"/>
      <c r="B739" s="196"/>
      <c r="C739" s="196"/>
      <c r="D739" s="243"/>
      <c r="E739" s="244"/>
      <c r="F739" s="244"/>
      <c r="G739" s="245"/>
      <c r="H739" s="247"/>
      <c r="I739" s="247"/>
      <c r="J739" s="244"/>
      <c r="K739" s="244"/>
      <c r="L739" s="196"/>
      <c r="M739" s="196"/>
      <c r="N739" s="196"/>
      <c r="O739" s="196"/>
      <c r="P739" s="196"/>
      <c r="Q739" s="196"/>
      <c r="R739" s="196"/>
      <c r="S739" s="196"/>
      <c r="T739" s="196"/>
      <c r="U739" s="196"/>
      <c r="V739" s="196"/>
      <c r="W739" s="196"/>
      <c r="X739" s="196"/>
      <c r="Y739" s="196"/>
      <c r="Z739" s="196"/>
    </row>
    <row r="740" customFormat="false" ht="14.25" hidden="false" customHeight="true" outlineLevel="0" collapsed="false">
      <c r="A740" s="242"/>
      <c r="B740" s="196"/>
      <c r="C740" s="196"/>
      <c r="D740" s="243"/>
      <c r="E740" s="244"/>
      <c r="F740" s="244"/>
      <c r="G740" s="245"/>
      <c r="H740" s="247"/>
      <c r="I740" s="247"/>
      <c r="J740" s="244"/>
      <c r="K740" s="244"/>
      <c r="L740" s="196"/>
      <c r="M740" s="196"/>
      <c r="N740" s="196"/>
      <c r="O740" s="196"/>
      <c r="P740" s="196"/>
      <c r="Q740" s="196"/>
      <c r="R740" s="196"/>
      <c r="S740" s="196"/>
      <c r="T740" s="196"/>
      <c r="U740" s="196"/>
      <c r="V740" s="196"/>
      <c r="W740" s="196"/>
      <c r="X740" s="196"/>
      <c r="Y740" s="196"/>
      <c r="Z740" s="196"/>
    </row>
    <row r="741" customFormat="false" ht="14.25" hidden="false" customHeight="true" outlineLevel="0" collapsed="false">
      <c r="A741" s="242"/>
      <c r="B741" s="196"/>
      <c r="C741" s="196"/>
      <c r="D741" s="243"/>
      <c r="E741" s="244"/>
      <c r="F741" s="244"/>
      <c r="G741" s="245"/>
      <c r="H741" s="247"/>
      <c r="I741" s="247"/>
      <c r="J741" s="244"/>
      <c r="K741" s="244"/>
      <c r="L741" s="196"/>
      <c r="M741" s="196"/>
      <c r="N741" s="196"/>
      <c r="O741" s="196"/>
      <c r="P741" s="196"/>
      <c r="Q741" s="196"/>
      <c r="R741" s="196"/>
      <c r="S741" s="196"/>
      <c r="T741" s="196"/>
      <c r="U741" s="196"/>
      <c r="V741" s="196"/>
      <c r="W741" s="196"/>
      <c r="X741" s="196"/>
      <c r="Y741" s="196"/>
      <c r="Z741" s="196"/>
    </row>
    <row r="742" customFormat="false" ht="14.25" hidden="false" customHeight="true" outlineLevel="0" collapsed="false">
      <c r="A742" s="242"/>
      <c r="B742" s="196"/>
      <c r="C742" s="196"/>
      <c r="D742" s="243"/>
      <c r="E742" s="244"/>
      <c r="F742" s="244"/>
      <c r="G742" s="245"/>
      <c r="H742" s="247"/>
      <c r="I742" s="247"/>
      <c r="J742" s="244"/>
      <c r="K742" s="244"/>
      <c r="L742" s="196"/>
      <c r="M742" s="196"/>
      <c r="N742" s="196"/>
      <c r="O742" s="196"/>
      <c r="P742" s="196"/>
      <c r="Q742" s="196"/>
      <c r="R742" s="196"/>
      <c r="S742" s="196"/>
      <c r="T742" s="196"/>
      <c r="U742" s="196"/>
      <c r="V742" s="196"/>
      <c r="W742" s="196"/>
      <c r="X742" s="196"/>
      <c r="Y742" s="196"/>
      <c r="Z742" s="196"/>
    </row>
    <row r="743" customFormat="false" ht="14.25" hidden="false" customHeight="true" outlineLevel="0" collapsed="false">
      <c r="A743" s="242"/>
      <c r="B743" s="196"/>
      <c r="C743" s="196"/>
      <c r="D743" s="243"/>
      <c r="E743" s="244"/>
      <c r="F743" s="244"/>
      <c r="G743" s="245"/>
      <c r="H743" s="247"/>
      <c r="I743" s="247"/>
      <c r="J743" s="244"/>
      <c r="K743" s="244"/>
      <c r="L743" s="196"/>
      <c r="M743" s="196"/>
      <c r="N743" s="196"/>
      <c r="O743" s="196"/>
      <c r="P743" s="196"/>
      <c r="Q743" s="196"/>
      <c r="R743" s="196"/>
      <c r="S743" s="196"/>
      <c r="T743" s="196"/>
      <c r="U743" s="196"/>
      <c r="V743" s="196"/>
      <c r="W743" s="196"/>
      <c r="X743" s="196"/>
      <c r="Y743" s="196"/>
      <c r="Z743" s="196"/>
    </row>
    <row r="744" customFormat="false" ht="14.25" hidden="false" customHeight="true" outlineLevel="0" collapsed="false">
      <c r="A744" s="242"/>
      <c r="B744" s="196"/>
      <c r="C744" s="196"/>
      <c r="D744" s="243"/>
      <c r="E744" s="244"/>
      <c r="F744" s="244"/>
      <c r="G744" s="245"/>
      <c r="H744" s="247"/>
      <c r="I744" s="247"/>
      <c r="J744" s="244"/>
      <c r="K744" s="244"/>
      <c r="L744" s="196"/>
      <c r="M744" s="196"/>
      <c r="N744" s="196"/>
      <c r="O744" s="196"/>
      <c r="P744" s="196"/>
      <c r="Q744" s="196"/>
      <c r="R744" s="196"/>
      <c r="S744" s="196"/>
      <c r="T744" s="196"/>
      <c r="U744" s="196"/>
      <c r="V744" s="196"/>
      <c r="W744" s="196"/>
      <c r="X744" s="196"/>
      <c r="Y744" s="196"/>
      <c r="Z744" s="196"/>
    </row>
    <row r="745" customFormat="false" ht="14.25" hidden="false" customHeight="true" outlineLevel="0" collapsed="false">
      <c r="A745" s="242"/>
      <c r="B745" s="196"/>
      <c r="C745" s="196"/>
      <c r="D745" s="243"/>
      <c r="E745" s="244"/>
      <c r="F745" s="244"/>
      <c r="G745" s="245"/>
      <c r="H745" s="247"/>
      <c r="I745" s="247"/>
      <c r="J745" s="244"/>
      <c r="K745" s="244"/>
      <c r="L745" s="196"/>
      <c r="M745" s="196"/>
      <c r="N745" s="196"/>
      <c r="O745" s="196"/>
      <c r="P745" s="196"/>
      <c r="Q745" s="196"/>
      <c r="R745" s="196"/>
      <c r="S745" s="196"/>
      <c r="T745" s="196"/>
      <c r="U745" s="196"/>
      <c r="V745" s="196"/>
      <c r="W745" s="196"/>
      <c r="X745" s="196"/>
      <c r="Y745" s="196"/>
      <c r="Z745" s="196"/>
    </row>
    <row r="746" customFormat="false" ht="14.25" hidden="false" customHeight="true" outlineLevel="0" collapsed="false">
      <c r="A746" s="242"/>
      <c r="B746" s="196"/>
      <c r="C746" s="196"/>
      <c r="D746" s="243"/>
      <c r="E746" s="244"/>
      <c r="F746" s="244"/>
      <c r="G746" s="245"/>
      <c r="H746" s="247"/>
      <c r="I746" s="247"/>
      <c r="J746" s="244"/>
      <c r="K746" s="244"/>
      <c r="L746" s="196"/>
      <c r="M746" s="196"/>
      <c r="N746" s="196"/>
      <c r="O746" s="196"/>
      <c r="P746" s="196"/>
      <c r="Q746" s="196"/>
      <c r="R746" s="196"/>
      <c r="S746" s="196"/>
      <c r="T746" s="196"/>
      <c r="U746" s="196"/>
      <c r="V746" s="196"/>
      <c r="W746" s="196"/>
      <c r="X746" s="196"/>
      <c r="Y746" s="196"/>
      <c r="Z746" s="196"/>
    </row>
    <row r="747" customFormat="false" ht="14.25" hidden="false" customHeight="true" outlineLevel="0" collapsed="false">
      <c r="A747" s="242"/>
      <c r="B747" s="196"/>
      <c r="C747" s="196"/>
      <c r="D747" s="243"/>
      <c r="E747" s="244"/>
      <c r="F747" s="244"/>
      <c r="G747" s="245"/>
      <c r="H747" s="247"/>
      <c r="I747" s="247"/>
      <c r="J747" s="244"/>
      <c r="K747" s="244"/>
      <c r="L747" s="196"/>
      <c r="M747" s="196"/>
      <c r="N747" s="196"/>
      <c r="O747" s="196"/>
      <c r="P747" s="196"/>
      <c r="Q747" s="196"/>
      <c r="R747" s="196"/>
      <c r="S747" s="196"/>
      <c r="T747" s="196"/>
      <c r="U747" s="196"/>
      <c r="V747" s="196"/>
      <c r="W747" s="196"/>
      <c r="X747" s="196"/>
      <c r="Y747" s="196"/>
      <c r="Z747" s="196"/>
    </row>
    <row r="748" customFormat="false" ht="14.25" hidden="false" customHeight="true" outlineLevel="0" collapsed="false">
      <c r="A748" s="242"/>
      <c r="B748" s="196"/>
      <c r="C748" s="196"/>
      <c r="D748" s="243"/>
      <c r="E748" s="244"/>
      <c r="F748" s="244"/>
      <c r="G748" s="245"/>
      <c r="H748" s="247"/>
      <c r="I748" s="247"/>
      <c r="J748" s="244"/>
      <c r="K748" s="244"/>
      <c r="L748" s="196"/>
      <c r="M748" s="196"/>
      <c r="N748" s="196"/>
      <c r="O748" s="196"/>
      <c r="P748" s="196"/>
      <c r="Q748" s="196"/>
      <c r="R748" s="196"/>
      <c r="S748" s="196"/>
      <c r="T748" s="196"/>
      <c r="U748" s="196"/>
      <c r="V748" s="196"/>
      <c r="W748" s="196"/>
      <c r="X748" s="196"/>
      <c r="Y748" s="196"/>
      <c r="Z748" s="196"/>
    </row>
    <row r="749" customFormat="false" ht="14.25" hidden="false" customHeight="true" outlineLevel="0" collapsed="false">
      <c r="A749" s="242"/>
      <c r="B749" s="196"/>
      <c r="C749" s="196"/>
      <c r="D749" s="243"/>
      <c r="E749" s="244"/>
      <c r="F749" s="244"/>
      <c r="G749" s="245"/>
      <c r="H749" s="247"/>
      <c r="I749" s="247"/>
      <c r="J749" s="244"/>
      <c r="K749" s="244"/>
      <c r="L749" s="196"/>
      <c r="M749" s="196"/>
      <c r="N749" s="196"/>
      <c r="O749" s="196"/>
      <c r="P749" s="196"/>
      <c r="Q749" s="196"/>
      <c r="R749" s="196"/>
      <c r="S749" s="196"/>
      <c r="T749" s="196"/>
      <c r="U749" s="196"/>
      <c r="V749" s="196"/>
      <c r="W749" s="196"/>
      <c r="X749" s="196"/>
      <c r="Y749" s="196"/>
      <c r="Z749" s="196"/>
    </row>
    <row r="750" customFormat="false" ht="14.25" hidden="false" customHeight="true" outlineLevel="0" collapsed="false">
      <c r="A750" s="242"/>
      <c r="B750" s="196"/>
      <c r="C750" s="196"/>
      <c r="D750" s="243"/>
      <c r="E750" s="244"/>
      <c r="F750" s="244"/>
      <c r="G750" s="245"/>
      <c r="H750" s="247"/>
      <c r="I750" s="247"/>
      <c r="J750" s="244"/>
      <c r="K750" s="244"/>
      <c r="L750" s="196"/>
      <c r="M750" s="196"/>
      <c r="N750" s="196"/>
      <c r="O750" s="196"/>
      <c r="P750" s="196"/>
      <c r="Q750" s="196"/>
      <c r="R750" s="196"/>
      <c r="S750" s="196"/>
      <c r="T750" s="196"/>
      <c r="U750" s="196"/>
      <c r="V750" s="196"/>
      <c r="W750" s="196"/>
      <c r="X750" s="196"/>
      <c r="Y750" s="196"/>
      <c r="Z750" s="196"/>
    </row>
    <row r="751" customFormat="false" ht="14.25" hidden="false" customHeight="true" outlineLevel="0" collapsed="false">
      <c r="A751" s="242"/>
      <c r="B751" s="196"/>
      <c r="C751" s="196"/>
      <c r="D751" s="243"/>
      <c r="E751" s="244"/>
      <c r="F751" s="244"/>
      <c r="G751" s="245"/>
      <c r="H751" s="247"/>
      <c r="I751" s="247"/>
      <c r="J751" s="244"/>
      <c r="K751" s="244"/>
      <c r="L751" s="196"/>
      <c r="M751" s="196"/>
      <c r="N751" s="196"/>
      <c r="O751" s="196"/>
      <c r="P751" s="196"/>
      <c r="Q751" s="196"/>
      <c r="R751" s="196"/>
      <c r="S751" s="196"/>
      <c r="T751" s="196"/>
      <c r="U751" s="196"/>
      <c r="V751" s="196"/>
      <c r="W751" s="196"/>
      <c r="X751" s="196"/>
      <c r="Y751" s="196"/>
      <c r="Z751" s="196"/>
    </row>
    <row r="752" customFormat="false" ht="14.25" hidden="false" customHeight="true" outlineLevel="0" collapsed="false">
      <c r="A752" s="242"/>
      <c r="B752" s="196"/>
      <c r="C752" s="196"/>
      <c r="D752" s="243"/>
      <c r="E752" s="244"/>
      <c r="F752" s="244"/>
      <c r="G752" s="245"/>
      <c r="H752" s="247"/>
      <c r="I752" s="247"/>
      <c r="J752" s="244"/>
      <c r="K752" s="244"/>
      <c r="L752" s="196"/>
      <c r="M752" s="196"/>
      <c r="N752" s="196"/>
      <c r="O752" s="196"/>
      <c r="P752" s="196"/>
      <c r="Q752" s="196"/>
      <c r="R752" s="196"/>
      <c r="S752" s="196"/>
      <c r="T752" s="196"/>
      <c r="U752" s="196"/>
      <c r="V752" s="196"/>
      <c r="W752" s="196"/>
      <c r="X752" s="196"/>
      <c r="Y752" s="196"/>
      <c r="Z752" s="196"/>
    </row>
    <row r="753" customFormat="false" ht="14.25" hidden="false" customHeight="true" outlineLevel="0" collapsed="false">
      <c r="A753" s="242"/>
      <c r="B753" s="196"/>
      <c r="C753" s="196"/>
      <c r="D753" s="243"/>
      <c r="E753" s="244"/>
      <c r="F753" s="244"/>
      <c r="G753" s="245"/>
      <c r="H753" s="247"/>
      <c r="I753" s="247"/>
      <c r="J753" s="244"/>
      <c r="K753" s="244"/>
      <c r="L753" s="196"/>
      <c r="M753" s="196"/>
      <c r="N753" s="196"/>
      <c r="O753" s="196"/>
      <c r="P753" s="196"/>
      <c r="Q753" s="196"/>
      <c r="R753" s="196"/>
      <c r="S753" s="196"/>
      <c r="T753" s="196"/>
      <c r="U753" s="196"/>
      <c r="V753" s="196"/>
      <c r="W753" s="196"/>
      <c r="X753" s="196"/>
      <c r="Y753" s="196"/>
      <c r="Z753" s="196"/>
    </row>
    <row r="754" customFormat="false" ht="14.25" hidden="false" customHeight="true" outlineLevel="0" collapsed="false">
      <c r="A754" s="242"/>
      <c r="B754" s="196"/>
      <c r="C754" s="196"/>
      <c r="D754" s="243"/>
      <c r="E754" s="244"/>
      <c r="F754" s="244"/>
      <c r="G754" s="245"/>
      <c r="H754" s="247"/>
      <c r="I754" s="247"/>
      <c r="J754" s="244"/>
      <c r="K754" s="244"/>
      <c r="L754" s="196"/>
      <c r="M754" s="196"/>
      <c r="N754" s="196"/>
      <c r="O754" s="196"/>
      <c r="P754" s="196"/>
      <c r="Q754" s="196"/>
      <c r="R754" s="196"/>
      <c r="S754" s="196"/>
      <c r="T754" s="196"/>
      <c r="U754" s="196"/>
      <c r="V754" s="196"/>
      <c r="W754" s="196"/>
      <c r="X754" s="196"/>
      <c r="Y754" s="196"/>
      <c r="Z754" s="196"/>
    </row>
    <row r="755" customFormat="false" ht="14.25" hidden="false" customHeight="true" outlineLevel="0" collapsed="false">
      <c r="A755" s="242"/>
      <c r="B755" s="196"/>
      <c r="C755" s="196"/>
      <c r="D755" s="243"/>
      <c r="E755" s="244"/>
      <c r="F755" s="244"/>
      <c r="G755" s="245"/>
      <c r="H755" s="247"/>
      <c r="I755" s="247"/>
      <c r="J755" s="244"/>
      <c r="K755" s="244"/>
      <c r="L755" s="196"/>
      <c r="M755" s="196"/>
      <c r="N755" s="196"/>
      <c r="O755" s="196"/>
      <c r="P755" s="196"/>
      <c r="Q755" s="196"/>
      <c r="R755" s="196"/>
      <c r="S755" s="196"/>
      <c r="T755" s="196"/>
      <c r="U755" s="196"/>
      <c r="V755" s="196"/>
      <c r="W755" s="196"/>
      <c r="X755" s="196"/>
      <c r="Y755" s="196"/>
      <c r="Z755" s="196"/>
    </row>
    <row r="756" customFormat="false" ht="14.25" hidden="false" customHeight="true" outlineLevel="0" collapsed="false">
      <c r="A756" s="242"/>
      <c r="B756" s="196"/>
      <c r="C756" s="196"/>
      <c r="D756" s="243"/>
      <c r="E756" s="244"/>
      <c r="F756" s="244"/>
      <c r="G756" s="245"/>
      <c r="H756" s="247"/>
      <c r="I756" s="247"/>
      <c r="J756" s="244"/>
      <c r="K756" s="244"/>
      <c r="L756" s="196"/>
      <c r="M756" s="196"/>
      <c r="N756" s="196"/>
      <c r="O756" s="196"/>
      <c r="P756" s="196"/>
      <c r="Q756" s="196"/>
      <c r="R756" s="196"/>
      <c r="S756" s="196"/>
      <c r="T756" s="196"/>
      <c r="U756" s="196"/>
      <c r="V756" s="196"/>
      <c r="W756" s="196"/>
      <c r="X756" s="196"/>
      <c r="Y756" s="196"/>
      <c r="Z756" s="196"/>
    </row>
    <row r="757" customFormat="false" ht="14.25" hidden="false" customHeight="true" outlineLevel="0" collapsed="false">
      <c r="A757" s="242"/>
      <c r="B757" s="196"/>
      <c r="C757" s="196"/>
      <c r="D757" s="243"/>
      <c r="E757" s="244"/>
      <c r="F757" s="244"/>
      <c r="G757" s="245"/>
      <c r="H757" s="247"/>
      <c r="I757" s="247"/>
      <c r="J757" s="244"/>
      <c r="K757" s="244"/>
      <c r="L757" s="196"/>
      <c r="M757" s="196"/>
      <c r="N757" s="196"/>
      <c r="O757" s="196"/>
      <c r="P757" s="196"/>
      <c r="Q757" s="196"/>
      <c r="R757" s="196"/>
      <c r="S757" s="196"/>
      <c r="T757" s="196"/>
      <c r="U757" s="196"/>
      <c r="V757" s="196"/>
      <c r="W757" s="196"/>
      <c r="X757" s="196"/>
      <c r="Y757" s="196"/>
      <c r="Z757" s="196"/>
    </row>
    <row r="758" customFormat="false" ht="14.25" hidden="false" customHeight="true" outlineLevel="0" collapsed="false">
      <c r="A758" s="242"/>
      <c r="B758" s="196"/>
      <c r="C758" s="196"/>
      <c r="D758" s="243"/>
      <c r="E758" s="244"/>
      <c r="F758" s="244"/>
      <c r="G758" s="245"/>
      <c r="H758" s="247"/>
      <c r="I758" s="247"/>
      <c r="J758" s="244"/>
      <c r="K758" s="244"/>
      <c r="L758" s="196"/>
      <c r="M758" s="196"/>
      <c r="N758" s="196"/>
      <c r="O758" s="196"/>
      <c r="P758" s="196"/>
      <c r="Q758" s="196"/>
      <c r="R758" s="196"/>
      <c r="S758" s="196"/>
      <c r="T758" s="196"/>
      <c r="U758" s="196"/>
      <c r="V758" s="196"/>
      <c r="W758" s="196"/>
      <c r="X758" s="196"/>
      <c r="Y758" s="196"/>
      <c r="Z758" s="196"/>
    </row>
    <row r="759" customFormat="false" ht="14.25" hidden="false" customHeight="true" outlineLevel="0" collapsed="false">
      <c r="A759" s="242"/>
      <c r="B759" s="196"/>
      <c r="C759" s="196"/>
      <c r="D759" s="243"/>
      <c r="E759" s="244"/>
      <c r="F759" s="244"/>
      <c r="G759" s="245"/>
      <c r="H759" s="247"/>
      <c r="I759" s="247"/>
      <c r="J759" s="244"/>
      <c r="K759" s="244"/>
      <c r="L759" s="196"/>
      <c r="M759" s="196"/>
      <c r="N759" s="196"/>
      <c r="O759" s="196"/>
      <c r="P759" s="196"/>
      <c r="Q759" s="196"/>
      <c r="R759" s="196"/>
      <c r="S759" s="196"/>
      <c r="T759" s="196"/>
      <c r="U759" s="196"/>
      <c r="V759" s="196"/>
      <c r="W759" s="196"/>
      <c r="X759" s="196"/>
      <c r="Y759" s="196"/>
      <c r="Z759" s="196"/>
    </row>
    <row r="760" customFormat="false" ht="14.25" hidden="false" customHeight="true" outlineLevel="0" collapsed="false">
      <c r="A760" s="242"/>
      <c r="B760" s="196"/>
      <c r="C760" s="196"/>
      <c r="D760" s="243"/>
      <c r="E760" s="244"/>
      <c r="F760" s="244"/>
      <c r="G760" s="245"/>
      <c r="H760" s="247"/>
      <c r="I760" s="247"/>
      <c r="J760" s="244"/>
      <c r="K760" s="244"/>
      <c r="L760" s="196"/>
      <c r="M760" s="196"/>
      <c r="N760" s="196"/>
      <c r="O760" s="196"/>
      <c r="P760" s="196"/>
      <c r="Q760" s="196"/>
      <c r="R760" s="196"/>
      <c r="S760" s="196"/>
      <c r="T760" s="196"/>
      <c r="U760" s="196"/>
      <c r="V760" s="196"/>
      <c r="W760" s="196"/>
      <c r="X760" s="196"/>
      <c r="Y760" s="196"/>
      <c r="Z760" s="196"/>
    </row>
    <row r="761" customFormat="false" ht="14.25" hidden="false" customHeight="true" outlineLevel="0" collapsed="false">
      <c r="A761" s="242"/>
      <c r="B761" s="196"/>
      <c r="C761" s="196"/>
      <c r="D761" s="243"/>
      <c r="E761" s="244"/>
      <c r="F761" s="244"/>
      <c r="G761" s="245"/>
      <c r="H761" s="247"/>
      <c r="I761" s="247"/>
      <c r="J761" s="244"/>
      <c r="K761" s="244"/>
      <c r="L761" s="196"/>
      <c r="M761" s="196"/>
      <c r="N761" s="196"/>
      <c r="O761" s="196"/>
      <c r="P761" s="196"/>
      <c r="Q761" s="196"/>
      <c r="R761" s="196"/>
      <c r="S761" s="196"/>
      <c r="T761" s="196"/>
      <c r="U761" s="196"/>
      <c r="V761" s="196"/>
      <c r="W761" s="196"/>
      <c r="X761" s="196"/>
      <c r="Y761" s="196"/>
      <c r="Z761" s="196"/>
    </row>
    <row r="762" customFormat="false" ht="14.25" hidden="false" customHeight="true" outlineLevel="0" collapsed="false">
      <c r="A762" s="242"/>
      <c r="B762" s="196"/>
      <c r="C762" s="196"/>
      <c r="D762" s="243"/>
      <c r="E762" s="244"/>
      <c r="F762" s="244"/>
      <c r="G762" s="245"/>
      <c r="H762" s="247"/>
      <c r="I762" s="247"/>
      <c r="J762" s="244"/>
      <c r="K762" s="244"/>
      <c r="L762" s="196"/>
      <c r="M762" s="196"/>
      <c r="N762" s="196"/>
      <c r="O762" s="196"/>
      <c r="P762" s="196"/>
      <c r="Q762" s="196"/>
      <c r="R762" s="196"/>
      <c r="S762" s="196"/>
      <c r="T762" s="196"/>
      <c r="U762" s="196"/>
      <c r="V762" s="196"/>
      <c r="W762" s="196"/>
      <c r="X762" s="196"/>
      <c r="Y762" s="196"/>
      <c r="Z762" s="196"/>
    </row>
    <row r="763" customFormat="false" ht="14.25" hidden="false" customHeight="true" outlineLevel="0" collapsed="false">
      <c r="A763" s="242"/>
      <c r="B763" s="196"/>
      <c r="C763" s="196"/>
      <c r="D763" s="243"/>
      <c r="E763" s="244"/>
      <c r="F763" s="244"/>
      <c r="G763" s="245"/>
      <c r="H763" s="247"/>
      <c r="I763" s="247"/>
      <c r="J763" s="244"/>
      <c r="K763" s="244"/>
      <c r="L763" s="196"/>
      <c r="M763" s="196"/>
      <c r="N763" s="196"/>
      <c r="O763" s="196"/>
      <c r="P763" s="196"/>
      <c r="Q763" s="196"/>
      <c r="R763" s="196"/>
      <c r="S763" s="196"/>
      <c r="T763" s="196"/>
      <c r="U763" s="196"/>
      <c r="V763" s="196"/>
      <c r="W763" s="196"/>
      <c r="X763" s="196"/>
      <c r="Y763" s="196"/>
      <c r="Z763" s="196"/>
    </row>
    <row r="764" customFormat="false" ht="14.25" hidden="false" customHeight="true" outlineLevel="0" collapsed="false">
      <c r="A764" s="242"/>
      <c r="B764" s="196"/>
      <c r="C764" s="196"/>
      <c r="D764" s="243"/>
      <c r="E764" s="244"/>
      <c r="F764" s="244"/>
      <c r="G764" s="245"/>
      <c r="H764" s="247"/>
      <c r="I764" s="247"/>
      <c r="J764" s="244"/>
      <c r="K764" s="244"/>
      <c r="L764" s="196"/>
      <c r="M764" s="196"/>
      <c r="N764" s="196"/>
      <c r="O764" s="196"/>
      <c r="P764" s="196"/>
      <c r="Q764" s="196"/>
      <c r="R764" s="196"/>
      <c r="S764" s="196"/>
      <c r="T764" s="196"/>
      <c r="U764" s="196"/>
      <c r="V764" s="196"/>
      <c r="W764" s="196"/>
      <c r="X764" s="196"/>
      <c r="Y764" s="196"/>
      <c r="Z764" s="196"/>
    </row>
    <row r="765" customFormat="false" ht="14.25" hidden="false" customHeight="true" outlineLevel="0" collapsed="false">
      <c r="A765" s="242"/>
      <c r="B765" s="196"/>
      <c r="C765" s="196"/>
      <c r="D765" s="243"/>
      <c r="E765" s="244"/>
      <c r="F765" s="244"/>
      <c r="G765" s="245"/>
      <c r="H765" s="247"/>
      <c r="I765" s="247"/>
      <c r="J765" s="244"/>
      <c r="K765" s="244"/>
      <c r="L765" s="196"/>
      <c r="M765" s="196"/>
      <c r="N765" s="196"/>
      <c r="O765" s="196"/>
      <c r="P765" s="196"/>
      <c r="Q765" s="196"/>
      <c r="R765" s="196"/>
      <c r="S765" s="196"/>
      <c r="T765" s="196"/>
      <c r="U765" s="196"/>
      <c r="V765" s="196"/>
      <c r="W765" s="196"/>
      <c r="X765" s="196"/>
      <c r="Y765" s="196"/>
      <c r="Z765" s="196"/>
    </row>
    <row r="766" customFormat="false" ht="14.25" hidden="false" customHeight="true" outlineLevel="0" collapsed="false">
      <c r="A766" s="242"/>
      <c r="B766" s="196"/>
      <c r="C766" s="196"/>
      <c r="D766" s="243"/>
      <c r="E766" s="244"/>
      <c r="F766" s="244"/>
      <c r="G766" s="245"/>
      <c r="H766" s="247"/>
      <c r="I766" s="247"/>
      <c r="J766" s="244"/>
      <c r="K766" s="244"/>
      <c r="L766" s="196"/>
      <c r="M766" s="196"/>
      <c r="N766" s="196"/>
      <c r="O766" s="196"/>
      <c r="P766" s="196"/>
      <c r="Q766" s="196"/>
      <c r="R766" s="196"/>
      <c r="S766" s="196"/>
      <c r="T766" s="196"/>
      <c r="U766" s="196"/>
      <c r="V766" s="196"/>
      <c r="W766" s="196"/>
      <c r="X766" s="196"/>
      <c r="Y766" s="196"/>
      <c r="Z766" s="196"/>
    </row>
    <row r="767" customFormat="false" ht="14.25" hidden="false" customHeight="true" outlineLevel="0" collapsed="false">
      <c r="A767" s="242"/>
      <c r="B767" s="196"/>
      <c r="C767" s="196"/>
      <c r="D767" s="243"/>
      <c r="E767" s="244"/>
      <c r="F767" s="244"/>
      <c r="G767" s="245"/>
      <c r="H767" s="247"/>
      <c r="I767" s="247"/>
      <c r="J767" s="244"/>
      <c r="K767" s="244"/>
      <c r="L767" s="196"/>
      <c r="M767" s="196"/>
      <c r="N767" s="196"/>
      <c r="O767" s="196"/>
      <c r="P767" s="196"/>
      <c r="Q767" s="196"/>
      <c r="R767" s="196"/>
      <c r="S767" s="196"/>
      <c r="T767" s="196"/>
      <c r="U767" s="196"/>
      <c r="V767" s="196"/>
      <c r="W767" s="196"/>
      <c r="X767" s="196"/>
      <c r="Y767" s="196"/>
      <c r="Z767" s="196"/>
    </row>
    <row r="768" customFormat="false" ht="14.25" hidden="false" customHeight="true" outlineLevel="0" collapsed="false">
      <c r="A768" s="242"/>
      <c r="B768" s="196"/>
      <c r="C768" s="196"/>
      <c r="D768" s="243"/>
      <c r="E768" s="244"/>
      <c r="F768" s="244"/>
      <c r="G768" s="245"/>
      <c r="H768" s="247"/>
      <c r="I768" s="247"/>
      <c r="J768" s="244"/>
      <c r="K768" s="244"/>
      <c r="L768" s="196"/>
      <c r="M768" s="196"/>
      <c r="N768" s="196"/>
      <c r="O768" s="196"/>
      <c r="P768" s="196"/>
      <c r="Q768" s="196"/>
      <c r="R768" s="196"/>
      <c r="S768" s="196"/>
      <c r="T768" s="196"/>
      <c r="U768" s="196"/>
      <c r="V768" s="196"/>
      <c r="W768" s="196"/>
      <c r="X768" s="196"/>
      <c r="Y768" s="196"/>
      <c r="Z768" s="196"/>
    </row>
    <row r="769" customFormat="false" ht="14.25" hidden="false" customHeight="true" outlineLevel="0" collapsed="false">
      <c r="A769" s="242"/>
      <c r="B769" s="196"/>
      <c r="C769" s="196"/>
      <c r="D769" s="243"/>
      <c r="E769" s="244"/>
      <c r="F769" s="244"/>
      <c r="G769" s="245"/>
      <c r="H769" s="247"/>
      <c r="I769" s="247"/>
      <c r="J769" s="244"/>
      <c r="K769" s="244"/>
      <c r="L769" s="196"/>
      <c r="M769" s="196"/>
      <c r="N769" s="196"/>
      <c r="O769" s="196"/>
      <c r="P769" s="196"/>
      <c r="Q769" s="196"/>
      <c r="R769" s="196"/>
      <c r="S769" s="196"/>
      <c r="T769" s="196"/>
      <c r="U769" s="196"/>
      <c r="V769" s="196"/>
      <c r="W769" s="196"/>
      <c r="X769" s="196"/>
      <c r="Y769" s="196"/>
      <c r="Z769" s="196"/>
    </row>
    <row r="770" customFormat="false" ht="14.25" hidden="false" customHeight="true" outlineLevel="0" collapsed="false">
      <c r="A770" s="242"/>
      <c r="B770" s="196"/>
      <c r="C770" s="196"/>
      <c r="D770" s="243"/>
      <c r="E770" s="244"/>
      <c r="F770" s="244"/>
      <c r="G770" s="245"/>
      <c r="H770" s="247"/>
      <c r="I770" s="247"/>
      <c r="J770" s="244"/>
      <c r="K770" s="244"/>
      <c r="L770" s="196"/>
      <c r="M770" s="196"/>
      <c r="N770" s="196"/>
      <c r="O770" s="196"/>
      <c r="P770" s="196"/>
      <c r="Q770" s="196"/>
      <c r="R770" s="196"/>
      <c r="S770" s="196"/>
      <c r="T770" s="196"/>
      <c r="U770" s="196"/>
      <c r="V770" s="196"/>
      <c r="W770" s="196"/>
      <c r="X770" s="196"/>
      <c r="Y770" s="196"/>
      <c r="Z770" s="196"/>
    </row>
    <row r="771" customFormat="false" ht="14.25" hidden="false" customHeight="true" outlineLevel="0" collapsed="false">
      <c r="A771" s="242"/>
      <c r="B771" s="196"/>
      <c r="C771" s="196"/>
      <c r="D771" s="243"/>
      <c r="E771" s="244"/>
      <c r="F771" s="244"/>
      <c r="G771" s="245"/>
      <c r="H771" s="247"/>
      <c r="I771" s="247"/>
      <c r="J771" s="244"/>
      <c r="K771" s="244"/>
      <c r="L771" s="196"/>
      <c r="M771" s="196"/>
      <c r="N771" s="196"/>
      <c r="O771" s="196"/>
      <c r="P771" s="196"/>
      <c r="Q771" s="196"/>
      <c r="R771" s="196"/>
      <c r="S771" s="196"/>
      <c r="T771" s="196"/>
      <c r="U771" s="196"/>
      <c r="V771" s="196"/>
      <c r="W771" s="196"/>
      <c r="X771" s="196"/>
      <c r="Y771" s="196"/>
      <c r="Z771" s="196"/>
    </row>
    <row r="772" customFormat="false" ht="14.25" hidden="false" customHeight="true" outlineLevel="0" collapsed="false">
      <c r="A772" s="242"/>
      <c r="B772" s="196"/>
      <c r="C772" s="196"/>
      <c r="D772" s="243"/>
      <c r="E772" s="244"/>
      <c r="F772" s="244"/>
      <c r="G772" s="245"/>
      <c r="H772" s="247"/>
      <c r="I772" s="247"/>
      <c r="J772" s="244"/>
      <c r="K772" s="244"/>
      <c r="L772" s="196"/>
      <c r="M772" s="196"/>
      <c r="N772" s="196"/>
      <c r="O772" s="196"/>
      <c r="P772" s="196"/>
      <c r="Q772" s="196"/>
      <c r="R772" s="196"/>
      <c r="S772" s="196"/>
      <c r="T772" s="196"/>
      <c r="U772" s="196"/>
      <c r="V772" s="196"/>
      <c r="W772" s="196"/>
      <c r="X772" s="196"/>
      <c r="Y772" s="196"/>
      <c r="Z772" s="196"/>
    </row>
    <row r="773" customFormat="false" ht="14.25" hidden="false" customHeight="true" outlineLevel="0" collapsed="false">
      <c r="A773" s="242"/>
      <c r="B773" s="196"/>
      <c r="C773" s="196"/>
      <c r="D773" s="243"/>
      <c r="E773" s="244"/>
      <c r="F773" s="244"/>
      <c r="G773" s="245"/>
      <c r="H773" s="247"/>
      <c r="I773" s="247"/>
      <c r="J773" s="244"/>
      <c r="K773" s="244"/>
      <c r="L773" s="196"/>
      <c r="M773" s="196"/>
      <c r="N773" s="196"/>
      <c r="O773" s="196"/>
      <c r="P773" s="196"/>
      <c r="Q773" s="196"/>
      <c r="R773" s="196"/>
      <c r="S773" s="196"/>
      <c r="T773" s="196"/>
      <c r="U773" s="196"/>
      <c r="V773" s="196"/>
      <c r="W773" s="196"/>
      <c r="X773" s="196"/>
      <c r="Y773" s="196"/>
      <c r="Z773" s="196"/>
    </row>
    <row r="774" customFormat="false" ht="14.25" hidden="false" customHeight="true" outlineLevel="0" collapsed="false">
      <c r="A774" s="242"/>
      <c r="B774" s="196"/>
      <c r="C774" s="196"/>
      <c r="D774" s="243"/>
      <c r="E774" s="244"/>
      <c r="F774" s="244"/>
      <c r="G774" s="245"/>
      <c r="H774" s="247"/>
      <c r="I774" s="247"/>
      <c r="J774" s="244"/>
      <c r="K774" s="244"/>
      <c r="L774" s="196"/>
      <c r="M774" s="196"/>
      <c r="N774" s="196"/>
      <c r="O774" s="196"/>
      <c r="P774" s="196"/>
      <c r="Q774" s="196"/>
      <c r="R774" s="196"/>
      <c r="S774" s="196"/>
      <c r="T774" s="196"/>
      <c r="U774" s="196"/>
      <c r="V774" s="196"/>
      <c r="W774" s="196"/>
      <c r="X774" s="196"/>
      <c r="Y774" s="196"/>
      <c r="Z774" s="196"/>
    </row>
    <row r="775" customFormat="false" ht="14.25" hidden="false" customHeight="true" outlineLevel="0" collapsed="false">
      <c r="A775" s="242"/>
      <c r="B775" s="196"/>
      <c r="C775" s="196"/>
      <c r="D775" s="243"/>
      <c r="E775" s="244"/>
      <c r="F775" s="244"/>
      <c r="G775" s="245"/>
      <c r="H775" s="247"/>
      <c r="I775" s="247"/>
      <c r="J775" s="244"/>
      <c r="K775" s="244"/>
      <c r="L775" s="196"/>
      <c r="M775" s="196"/>
      <c r="N775" s="196"/>
      <c r="O775" s="196"/>
      <c r="P775" s="196"/>
      <c r="Q775" s="196"/>
      <c r="R775" s="196"/>
      <c r="S775" s="196"/>
      <c r="T775" s="196"/>
      <c r="U775" s="196"/>
      <c r="V775" s="196"/>
      <c r="W775" s="196"/>
      <c r="X775" s="196"/>
      <c r="Y775" s="196"/>
      <c r="Z775" s="196"/>
    </row>
    <row r="776" customFormat="false" ht="14.25" hidden="false" customHeight="true" outlineLevel="0" collapsed="false">
      <c r="A776" s="242"/>
      <c r="B776" s="196"/>
      <c r="C776" s="196"/>
      <c r="D776" s="243"/>
      <c r="E776" s="244"/>
      <c r="F776" s="244"/>
      <c r="G776" s="245"/>
      <c r="H776" s="247"/>
      <c r="I776" s="247"/>
      <c r="J776" s="244"/>
      <c r="K776" s="244"/>
      <c r="L776" s="196"/>
      <c r="M776" s="196"/>
      <c r="N776" s="196"/>
      <c r="O776" s="196"/>
      <c r="P776" s="196"/>
      <c r="Q776" s="196"/>
      <c r="R776" s="196"/>
      <c r="S776" s="196"/>
      <c r="T776" s="196"/>
      <c r="U776" s="196"/>
      <c r="V776" s="196"/>
      <c r="W776" s="196"/>
      <c r="X776" s="196"/>
      <c r="Y776" s="196"/>
      <c r="Z776" s="196"/>
    </row>
    <row r="777" customFormat="false" ht="14.25" hidden="false" customHeight="true" outlineLevel="0" collapsed="false">
      <c r="A777" s="242"/>
      <c r="B777" s="196"/>
      <c r="C777" s="196"/>
      <c r="D777" s="243"/>
      <c r="E777" s="244"/>
      <c r="F777" s="244"/>
      <c r="G777" s="245"/>
      <c r="H777" s="247"/>
      <c r="I777" s="247"/>
      <c r="J777" s="244"/>
      <c r="K777" s="244"/>
      <c r="L777" s="196"/>
      <c r="M777" s="196"/>
      <c r="N777" s="196"/>
      <c r="O777" s="196"/>
      <c r="P777" s="196"/>
      <c r="Q777" s="196"/>
      <c r="R777" s="196"/>
      <c r="S777" s="196"/>
      <c r="T777" s="196"/>
      <c r="U777" s="196"/>
      <c r="V777" s="196"/>
      <c r="W777" s="196"/>
      <c r="X777" s="196"/>
      <c r="Y777" s="196"/>
      <c r="Z777" s="196"/>
    </row>
    <row r="778" customFormat="false" ht="14.25" hidden="false" customHeight="true" outlineLevel="0" collapsed="false">
      <c r="A778" s="242"/>
      <c r="B778" s="196"/>
      <c r="C778" s="196"/>
      <c r="D778" s="243"/>
      <c r="E778" s="244"/>
      <c r="F778" s="244"/>
      <c r="G778" s="245"/>
      <c r="H778" s="247"/>
      <c r="I778" s="247"/>
      <c r="J778" s="244"/>
      <c r="K778" s="244"/>
      <c r="L778" s="196"/>
      <c r="M778" s="196"/>
      <c r="N778" s="196"/>
      <c r="O778" s="196"/>
      <c r="P778" s="196"/>
      <c r="Q778" s="196"/>
      <c r="R778" s="196"/>
      <c r="S778" s="196"/>
      <c r="T778" s="196"/>
      <c r="U778" s="196"/>
      <c r="V778" s="196"/>
      <c r="W778" s="196"/>
      <c r="X778" s="196"/>
      <c r="Y778" s="196"/>
      <c r="Z778" s="196"/>
    </row>
    <row r="779" customFormat="false" ht="14.25" hidden="false" customHeight="true" outlineLevel="0" collapsed="false">
      <c r="A779" s="242"/>
      <c r="B779" s="196"/>
      <c r="C779" s="196"/>
      <c r="D779" s="243"/>
      <c r="E779" s="244"/>
      <c r="F779" s="244"/>
      <c r="G779" s="245"/>
      <c r="H779" s="247"/>
      <c r="I779" s="247"/>
      <c r="J779" s="244"/>
      <c r="K779" s="244"/>
      <c r="L779" s="196"/>
      <c r="M779" s="196"/>
      <c r="N779" s="196"/>
      <c r="O779" s="196"/>
      <c r="P779" s="196"/>
      <c r="Q779" s="196"/>
      <c r="R779" s="196"/>
      <c r="S779" s="196"/>
      <c r="T779" s="196"/>
      <c r="U779" s="196"/>
      <c r="V779" s="196"/>
      <c r="W779" s="196"/>
      <c r="X779" s="196"/>
      <c r="Y779" s="196"/>
      <c r="Z779" s="196"/>
    </row>
    <row r="780" customFormat="false" ht="14.25" hidden="false" customHeight="true" outlineLevel="0" collapsed="false">
      <c r="A780" s="242"/>
      <c r="B780" s="196"/>
      <c r="C780" s="196"/>
      <c r="D780" s="243"/>
      <c r="E780" s="244"/>
      <c r="F780" s="244"/>
      <c r="G780" s="245"/>
      <c r="H780" s="247"/>
      <c r="I780" s="247"/>
      <c r="J780" s="244"/>
      <c r="K780" s="244"/>
      <c r="L780" s="196"/>
      <c r="M780" s="196"/>
      <c r="N780" s="196"/>
      <c r="O780" s="196"/>
      <c r="P780" s="196"/>
      <c r="Q780" s="196"/>
      <c r="R780" s="196"/>
      <c r="S780" s="196"/>
      <c r="T780" s="196"/>
      <c r="U780" s="196"/>
      <c r="V780" s="196"/>
      <c r="W780" s="196"/>
      <c r="X780" s="196"/>
      <c r="Y780" s="196"/>
      <c r="Z780" s="196"/>
    </row>
    <row r="781" customFormat="false" ht="14.25" hidden="false" customHeight="true" outlineLevel="0" collapsed="false">
      <c r="A781" s="242"/>
      <c r="B781" s="196"/>
      <c r="C781" s="196"/>
      <c r="D781" s="243"/>
      <c r="E781" s="244"/>
      <c r="F781" s="244"/>
      <c r="G781" s="245"/>
      <c r="H781" s="247"/>
      <c r="I781" s="247"/>
      <c r="J781" s="244"/>
      <c r="K781" s="244"/>
      <c r="L781" s="196"/>
      <c r="M781" s="196"/>
      <c r="N781" s="196"/>
      <c r="O781" s="196"/>
      <c r="P781" s="196"/>
      <c r="Q781" s="196"/>
      <c r="R781" s="196"/>
      <c r="S781" s="196"/>
      <c r="T781" s="196"/>
      <c r="U781" s="196"/>
      <c r="V781" s="196"/>
      <c r="W781" s="196"/>
      <c r="X781" s="196"/>
      <c r="Y781" s="196"/>
      <c r="Z781" s="196"/>
    </row>
    <row r="782" customFormat="false" ht="14.25" hidden="false" customHeight="true" outlineLevel="0" collapsed="false">
      <c r="A782" s="242"/>
      <c r="B782" s="196"/>
      <c r="C782" s="196"/>
      <c r="D782" s="243"/>
      <c r="E782" s="244"/>
      <c r="F782" s="244"/>
      <c r="G782" s="245"/>
      <c r="H782" s="247"/>
      <c r="I782" s="247"/>
      <c r="J782" s="244"/>
      <c r="K782" s="244"/>
      <c r="L782" s="196"/>
      <c r="M782" s="196"/>
      <c r="N782" s="196"/>
      <c r="O782" s="196"/>
      <c r="P782" s="196"/>
      <c r="Q782" s="196"/>
      <c r="R782" s="196"/>
      <c r="S782" s="196"/>
      <c r="T782" s="196"/>
      <c r="U782" s="196"/>
      <c r="V782" s="196"/>
      <c r="W782" s="196"/>
      <c r="X782" s="196"/>
      <c r="Y782" s="196"/>
      <c r="Z782" s="196"/>
    </row>
    <row r="783" customFormat="false" ht="14.25" hidden="false" customHeight="true" outlineLevel="0" collapsed="false">
      <c r="A783" s="242"/>
      <c r="B783" s="196"/>
      <c r="C783" s="196"/>
      <c r="D783" s="243"/>
      <c r="E783" s="244"/>
      <c r="F783" s="244"/>
      <c r="G783" s="245"/>
      <c r="H783" s="247"/>
      <c r="I783" s="247"/>
      <c r="J783" s="244"/>
      <c r="K783" s="244"/>
      <c r="L783" s="196"/>
      <c r="M783" s="196"/>
      <c r="N783" s="196"/>
      <c r="O783" s="196"/>
      <c r="P783" s="196"/>
      <c r="Q783" s="196"/>
      <c r="R783" s="196"/>
      <c r="S783" s="196"/>
      <c r="T783" s="196"/>
      <c r="U783" s="196"/>
      <c r="V783" s="196"/>
      <c r="W783" s="196"/>
      <c r="X783" s="196"/>
      <c r="Y783" s="196"/>
      <c r="Z783" s="196"/>
    </row>
    <row r="784" customFormat="false" ht="14.25" hidden="false" customHeight="true" outlineLevel="0" collapsed="false">
      <c r="A784" s="242"/>
      <c r="B784" s="196"/>
      <c r="C784" s="196"/>
      <c r="D784" s="243"/>
      <c r="E784" s="244"/>
      <c r="F784" s="244"/>
      <c r="G784" s="245"/>
      <c r="H784" s="247"/>
      <c r="I784" s="247"/>
      <c r="J784" s="244"/>
      <c r="K784" s="244"/>
      <c r="L784" s="196"/>
      <c r="M784" s="196"/>
      <c r="N784" s="196"/>
      <c r="O784" s="196"/>
      <c r="P784" s="196"/>
      <c r="Q784" s="196"/>
      <c r="R784" s="196"/>
      <c r="S784" s="196"/>
      <c r="T784" s="196"/>
      <c r="U784" s="196"/>
      <c r="V784" s="196"/>
      <c r="W784" s="196"/>
      <c r="X784" s="196"/>
      <c r="Y784" s="196"/>
      <c r="Z784" s="196"/>
    </row>
    <row r="785" customFormat="false" ht="14.25" hidden="false" customHeight="true" outlineLevel="0" collapsed="false">
      <c r="A785" s="242"/>
      <c r="B785" s="196"/>
      <c r="C785" s="196"/>
      <c r="D785" s="243"/>
      <c r="E785" s="244"/>
      <c r="F785" s="244"/>
      <c r="G785" s="245"/>
      <c r="H785" s="247"/>
      <c r="I785" s="247"/>
      <c r="J785" s="244"/>
      <c r="K785" s="244"/>
      <c r="L785" s="196"/>
      <c r="M785" s="196"/>
      <c r="N785" s="196"/>
      <c r="O785" s="196"/>
      <c r="P785" s="196"/>
      <c r="Q785" s="196"/>
      <c r="R785" s="196"/>
      <c r="S785" s="196"/>
      <c r="T785" s="196"/>
      <c r="U785" s="196"/>
      <c r="V785" s="196"/>
      <c r="W785" s="196"/>
      <c r="X785" s="196"/>
      <c r="Y785" s="196"/>
      <c r="Z785" s="196"/>
    </row>
    <row r="786" customFormat="false" ht="14.25" hidden="false" customHeight="true" outlineLevel="0" collapsed="false">
      <c r="A786" s="242"/>
      <c r="B786" s="196"/>
      <c r="C786" s="196"/>
      <c r="D786" s="243"/>
      <c r="E786" s="244"/>
      <c r="F786" s="244"/>
      <c r="G786" s="245"/>
      <c r="H786" s="247"/>
      <c r="I786" s="247"/>
      <c r="J786" s="244"/>
      <c r="K786" s="244"/>
      <c r="L786" s="196"/>
      <c r="M786" s="196"/>
      <c r="N786" s="196"/>
      <c r="O786" s="196"/>
      <c r="P786" s="196"/>
      <c r="Q786" s="196"/>
      <c r="R786" s="196"/>
      <c r="S786" s="196"/>
      <c r="T786" s="196"/>
      <c r="U786" s="196"/>
      <c r="V786" s="196"/>
      <c r="W786" s="196"/>
      <c r="X786" s="196"/>
      <c r="Y786" s="196"/>
      <c r="Z786" s="196"/>
    </row>
    <row r="787" customFormat="false" ht="14.25" hidden="false" customHeight="true" outlineLevel="0" collapsed="false">
      <c r="A787" s="242"/>
      <c r="B787" s="196"/>
      <c r="C787" s="196"/>
      <c r="D787" s="243"/>
      <c r="E787" s="244"/>
      <c r="F787" s="244"/>
      <c r="G787" s="245"/>
      <c r="H787" s="247"/>
      <c r="I787" s="247"/>
      <c r="J787" s="244"/>
      <c r="K787" s="244"/>
      <c r="L787" s="196"/>
      <c r="M787" s="196"/>
      <c r="N787" s="196"/>
      <c r="O787" s="196"/>
      <c r="P787" s="196"/>
      <c r="Q787" s="196"/>
      <c r="R787" s="196"/>
      <c r="S787" s="196"/>
      <c r="T787" s="196"/>
      <c r="U787" s="196"/>
      <c r="V787" s="196"/>
      <c r="W787" s="196"/>
      <c r="X787" s="196"/>
      <c r="Y787" s="196"/>
      <c r="Z787" s="196"/>
    </row>
    <row r="788" customFormat="false" ht="14.25" hidden="false" customHeight="true" outlineLevel="0" collapsed="false">
      <c r="A788" s="242"/>
      <c r="B788" s="196"/>
      <c r="C788" s="196"/>
      <c r="D788" s="243"/>
      <c r="E788" s="244"/>
      <c r="F788" s="244"/>
      <c r="G788" s="245"/>
      <c r="H788" s="247"/>
      <c r="I788" s="247"/>
      <c r="J788" s="244"/>
      <c r="K788" s="244"/>
      <c r="L788" s="196"/>
      <c r="M788" s="196"/>
      <c r="N788" s="196"/>
      <c r="O788" s="196"/>
      <c r="P788" s="196"/>
      <c r="Q788" s="196"/>
      <c r="R788" s="196"/>
      <c r="S788" s="196"/>
      <c r="T788" s="196"/>
      <c r="U788" s="196"/>
      <c r="V788" s="196"/>
      <c r="W788" s="196"/>
      <c r="X788" s="196"/>
      <c r="Y788" s="196"/>
      <c r="Z788" s="196"/>
    </row>
    <row r="789" customFormat="false" ht="14.25" hidden="false" customHeight="true" outlineLevel="0" collapsed="false">
      <c r="A789" s="242"/>
      <c r="B789" s="196"/>
      <c r="C789" s="196"/>
      <c r="D789" s="243"/>
      <c r="E789" s="244"/>
      <c r="F789" s="244"/>
      <c r="G789" s="245"/>
      <c r="H789" s="247"/>
      <c r="I789" s="247"/>
      <c r="J789" s="244"/>
      <c r="K789" s="244"/>
      <c r="L789" s="196"/>
      <c r="M789" s="196"/>
      <c r="N789" s="196"/>
      <c r="O789" s="196"/>
      <c r="P789" s="196"/>
      <c r="Q789" s="196"/>
      <c r="R789" s="196"/>
      <c r="S789" s="196"/>
      <c r="T789" s="196"/>
      <c r="U789" s="196"/>
      <c r="V789" s="196"/>
      <c r="W789" s="196"/>
      <c r="X789" s="196"/>
      <c r="Y789" s="196"/>
      <c r="Z789" s="196"/>
    </row>
    <row r="790" customFormat="false" ht="14.25" hidden="false" customHeight="true" outlineLevel="0" collapsed="false">
      <c r="A790" s="242"/>
      <c r="B790" s="196"/>
      <c r="C790" s="196"/>
      <c r="D790" s="243"/>
      <c r="E790" s="244"/>
      <c r="F790" s="244"/>
      <c r="G790" s="245"/>
      <c r="H790" s="247"/>
      <c r="I790" s="247"/>
      <c r="J790" s="244"/>
      <c r="K790" s="244"/>
      <c r="L790" s="196"/>
      <c r="M790" s="196"/>
      <c r="N790" s="196"/>
      <c r="O790" s="196"/>
      <c r="P790" s="196"/>
      <c r="Q790" s="196"/>
      <c r="R790" s="196"/>
      <c r="S790" s="196"/>
      <c r="T790" s="196"/>
      <c r="U790" s="196"/>
      <c r="V790" s="196"/>
      <c r="W790" s="196"/>
      <c r="X790" s="196"/>
      <c r="Y790" s="196"/>
      <c r="Z790" s="196"/>
    </row>
    <row r="791" customFormat="false" ht="14.25" hidden="false" customHeight="true" outlineLevel="0" collapsed="false">
      <c r="A791" s="242"/>
      <c r="B791" s="196"/>
      <c r="C791" s="196"/>
      <c r="D791" s="243"/>
      <c r="E791" s="244"/>
      <c r="F791" s="244"/>
      <c r="G791" s="245"/>
      <c r="H791" s="247"/>
      <c r="I791" s="247"/>
      <c r="J791" s="244"/>
      <c r="K791" s="244"/>
      <c r="L791" s="196"/>
      <c r="M791" s="196"/>
      <c r="N791" s="196"/>
      <c r="O791" s="196"/>
      <c r="P791" s="196"/>
      <c r="Q791" s="196"/>
      <c r="R791" s="196"/>
      <c r="S791" s="196"/>
      <c r="T791" s="196"/>
      <c r="U791" s="196"/>
      <c r="V791" s="196"/>
      <c r="W791" s="196"/>
      <c r="X791" s="196"/>
      <c r="Y791" s="196"/>
      <c r="Z791" s="196"/>
    </row>
    <row r="792" customFormat="false" ht="14.25" hidden="false" customHeight="true" outlineLevel="0" collapsed="false">
      <c r="A792" s="242"/>
      <c r="B792" s="196"/>
      <c r="C792" s="196"/>
      <c r="D792" s="243"/>
      <c r="E792" s="244"/>
      <c r="F792" s="244"/>
      <c r="G792" s="245"/>
      <c r="H792" s="247"/>
      <c r="I792" s="247"/>
      <c r="J792" s="244"/>
      <c r="K792" s="244"/>
      <c r="L792" s="196"/>
      <c r="M792" s="196"/>
      <c r="N792" s="196"/>
      <c r="O792" s="196"/>
      <c r="P792" s="196"/>
      <c r="Q792" s="196"/>
      <c r="R792" s="196"/>
      <c r="S792" s="196"/>
      <c r="T792" s="196"/>
      <c r="U792" s="196"/>
      <c r="V792" s="196"/>
      <c r="W792" s="196"/>
      <c r="X792" s="196"/>
      <c r="Y792" s="196"/>
      <c r="Z792" s="196"/>
    </row>
    <row r="793" customFormat="false" ht="14.25" hidden="false" customHeight="true" outlineLevel="0" collapsed="false">
      <c r="A793" s="242"/>
      <c r="B793" s="196"/>
      <c r="C793" s="196"/>
      <c r="D793" s="243"/>
      <c r="E793" s="244"/>
      <c r="F793" s="244"/>
      <c r="G793" s="245"/>
      <c r="H793" s="247"/>
      <c r="I793" s="247"/>
      <c r="J793" s="244"/>
      <c r="K793" s="244"/>
      <c r="L793" s="196"/>
      <c r="M793" s="196"/>
      <c r="N793" s="196"/>
      <c r="O793" s="196"/>
      <c r="P793" s="196"/>
      <c r="Q793" s="196"/>
      <c r="R793" s="196"/>
      <c r="S793" s="196"/>
      <c r="T793" s="196"/>
      <c r="U793" s="196"/>
      <c r="V793" s="196"/>
      <c r="W793" s="196"/>
      <c r="X793" s="196"/>
      <c r="Y793" s="196"/>
      <c r="Z793" s="196"/>
    </row>
    <row r="794" customFormat="false" ht="14.25" hidden="false" customHeight="true" outlineLevel="0" collapsed="false">
      <c r="A794" s="242"/>
      <c r="B794" s="196"/>
      <c r="C794" s="196"/>
      <c r="D794" s="243"/>
      <c r="E794" s="244"/>
      <c r="F794" s="244"/>
      <c r="G794" s="245"/>
      <c r="H794" s="247"/>
      <c r="I794" s="247"/>
      <c r="J794" s="244"/>
      <c r="K794" s="244"/>
      <c r="L794" s="196"/>
      <c r="M794" s="196"/>
      <c r="N794" s="196"/>
      <c r="O794" s="196"/>
      <c r="P794" s="196"/>
      <c r="Q794" s="196"/>
      <c r="R794" s="196"/>
      <c r="S794" s="196"/>
      <c r="T794" s="196"/>
      <c r="U794" s="196"/>
      <c r="V794" s="196"/>
      <c r="W794" s="196"/>
      <c r="X794" s="196"/>
      <c r="Y794" s="196"/>
      <c r="Z794" s="196"/>
    </row>
    <row r="795" customFormat="false" ht="14.25" hidden="false" customHeight="true" outlineLevel="0" collapsed="false">
      <c r="A795" s="242"/>
      <c r="B795" s="196"/>
      <c r="C795" s="196"/>
      <c r="D795" s="243"/>
      <c r="E795" s="244"/>
      <c r="F795" s="244"/>
      <c r="G795" s="245"/>
      <c r="H795" s="247"/>
      <c r="I795" s="247"/>
      <c r="J795" s="244"/>
      <c r="K795" s="244"/>
      <c r="L795" s="196"/>
      <c r="M795" s="196"/>
      <c r="N795" s="196"/>
      <c r="O795" s="196"/>
      <c r="P795" s="196"/>
      <c r="Q795" s="196"/>
      <c r="R795" s="196"/>
      <c r="S795" s="196"/>
      <c r="T795" s="196"/>
      <c r="U795" s="196"/>
      <c r="V795" s="196"/>
      <c r="W795" s="196"/>
      <c r="X795" s="196"/>
      <c r="Y795" s="196"/>
      <c r="Z795" s="196"/>
    </row>
    <row r="796" customFormat="false" ht="14.25" hidden="false" customHeight="true" outlineLevel="0" collapsed="false">
      <c r="A796" s="242"/>
      <c r="B796" s="196"/>
      <c r="C796" s="196"/>
      <c r="D796" s="243"/>
      <c r="E796" s="244"/>
      <c r="F796" s="244"/>
      <c r="G796" s="245"/>
      <c r="H796" s="247"/>
      <c r="I796" s="247"/>
      <c r="J796" s="244"/>
      <c r="K796" s="244"/>
      <c r="L796" s="196"/>
      <c r="M796" s="196"/>
      <c r="N796" s="196"/>
      <c r="O796" s="196"/>
      <c r="P796" s="196"/>
      <c r="Q796" s="196"/>
      <c r="R796" s="196"/>
      <c r="S796" s="196"/>
      <c r="T796" s="196"/>
      <c r="U796" s="196"/>
      <c r="V796" s="196"/>
      <c r="W796" s="196"/>
      <c r="X796" s="196"/>
      <c r="Y796" s="196"/>
      <c r="Z796" s="196"/>
    </row>
    <row r="797" customFormat="false" ht="14.25" hidden="false" customHeight="true" outlineLevel="0" collapsed="false">
      <c r="A797" s="242"/>
      <c r="B797" s="196"/>
      <c r="C797" s="196"/>
      <c r="D797" s="243"/>
      <c r="E797" s="244"/>
      <c r="F797" s="244"/>
      <c r="G797" s="245"/>
      <c r="H797" s="247"/>
      <c r="I797" s="247"/>
      <c r="J797" s="244"/>
      <c r="K797" s="244"/>
      <c r="L797" s="196"/>
      <c r="M797" s="196"/>
      <c r="N797" s="196"/>
      <c r="O797" s="196"/>
      <c r="P797" s="196"/>
      <c r="Q797" s="196"/>
      <c r="R797" s="196"/>
      <c r="S797" s="196"/>
      <c r="T797" s="196"/>
      <c r="U797" s="196"/>
      <c r="V797" s="196"/>
      <c r="W797" s="196"/>
      <c r="X797" s="196"/>
      <c r="Y797" s="196"/>
      <c r="Z797" s="196"/>
    </row>
    <row r="798" customFormat="false" ht="14.25" hidden="false" customHeight="true" outlineLevel="0" collapsed="false">
      <c r="A798" s="242"/>
      <c r="B798" s="196"/>
      <c r="C798" s="196"/>
      <c r="D798" s="243"/>
      <c r="E798" s="244"/>
      <c r="F798" s="244"/>
      <c r="G798" s="245"/>
      <c r="H798" s="247"/>
      <c r="I798" s="247"/>
      <c r="J798" s="244"/>
      <c r="K798" s="244"/>
      <c r="L798" s="196"/>
      <c r="M798" s="196"/>
      <c r="N798" s="196"/>
      <c r="O798" s="196"/>
      <c r="P798" s="196"/>
      <c r="Q798" s="196"/>
      <c r="R798" s="196"/>
      <c r="S798" s="196"/>
      <c r="T798" s="196"/>
      <c r="U798" s="196"/>
      <c r="V798" s="196"/>
      <c r="W798" s="196"/>
      <c r="X798" s="196"/>
      <c r="Y798" s="196"/>
      <c r="Z798" s="196"/>
    </row>
    <row r="799" customFormat="false" ht="14.25" hidden="false" customHeight="true" outlineLevel="0" collapsed="false">
      <c r="A799" s="242"/>
      <c r="B799" s="196"/>
      <c r="C799" s="196"/>
      <c r="D799" s="243"/>
      <c r="E799" s="244"/>
      <c r="F799" s="244"/>
      <c r="G799" s="245"/>
      <c r="H799" s="247"/>
      <c r="I799" s="247"/>
      <c r="J799" s="244"/>
      <c r="K799" s="244"/>
      <c r="L799" s="196"/>
      <c r="M799" s="196"/>
      <c r="N799" s="196"/>
      <c r="O799" s="196"/>
      <c r="P799" s="196"/>
      <c r="Q799" s="196"/>
      <c r="R799" s="196"/>
      <c r="S799" s="196"/>
      <c r="T799" s="196"/>
      <c r="U799" s="196"/>
      <c r="V799" s="196"/>
      <c r="W799" s="196"/>
      <c r="X799" s="196"/>
      <c r="Y799" s="196"/>
      <c r="Z799" s="196"/>
    </row>
    <row r="800" customFormat="false" ht="14.25" hidden="false" customHeight="true" outlineLevel="0" collapsed="false">
      <c r="A800" s="242"/>
      <c r="B800" s="196"/>
      <c r="C800" s="196"/>
      <c r="D800" s="243"/>
      <c r="E800" s="244"/>
      <c r="F800" s="244"/>
      <c r="G800" s="245"/>
      <c r="H800" s="247"/>
      <c r="I800" s="247"/>
      <c r="J800" s="244"/>
      <c r="K800" s="244"/>
      <c r="L800" s="196"/>
      <c r="M800" s="196"/>
      <c r="N800" s="196"/>
      <c r="O800" s="196"/>
      <c r="P800" s="196"/>
      <c r="Q800" s="196"/>
      <c r="R800" s="196"/>
      <c r="S800" s="196"/>
      <c r="T800" s="196"/>
      <c r="U800" s="196"/>
      <c r="V800" s="196"/>
      <c r="W800" s="196"/>
      <c r="X800" s="196"/>
      <c r="Y800" s="196"/>
      <c r="Z800" s="196"/>
    </row>
    <row r="801" customFormat="false" ht="14.25" hidden="false" customHeight="true" outlineLevel="0" collapsed="false">
      <c r="A801" s="242"/>
      <c r="B801" s="196"/>
      <c r="C801" s="196"/>
      <c r="D801" s="243"/>
      <c r="E801" s="244"/>
      <c r="F801" s="244"/>
      <c r="G801" s="245"/>
      <c r="H801" s="247"/>
      <c r="I801" s="247"/>
      <c r="J801" s="244"/>
      <c r="K801" s="244"/>
      <c r="L801" s="196"/>
      <c r="M801" s="196"/>
      <c r="N801" s="196"/>
      <c r="O801" s="196"/>
      <c r="P801" s="196"/>
      <c r="Q801" s="196"/>
      <c r="R801" s="196"/>
      <c r="S801" s="196"/>
      <c r="T801" s="196"/>
      <c r="U801" s="196"/>
      <c r="V801" s="196"/>
      <c r="W801" s="196"/>
      <c r="X801" s="196"/>
      <c r="Y801" s="196"/>
      <c r="Z801" s="196"/>
    </row>
    <row r="802" customFormat="false" ht="14.25" hidden="false" customHeight="true" outlineLevel="0" collapsed="false">
      <c r="A802" s="242"/>
      <c r="B802" s="196"/>
      <c r="C802" s="196"/>
      <c r="D802" s="243"/>
      <c r="E802" s="244"/>
      <c r="F802" s="244"/>
      <c r="G802" s="245"/>
      <c r="H802" s="247"/>
      <c r="I802" s="247"/>
      <c r="J802" s="244"/>
      <c r="K802" s="244"/>
      <c r="L802" s="196"/>
      <c r="M802" s="196"/>
      <c r="N802" s="196"/>
      <c r="O802" s="196"/>
      <c r="P802" s="196"/>
      <c r="Q802" s="196"/>
      <c r="R802" s="196"/>
      <c r="S802" s="196"/>
      <c r="T802" s="196"/>
      <c r="U802" s="196"/>
      <c r="V802" s="196"/>
      <c r="W802" s="196"/>
      <c r="X802" s="196"/>
      <c r="Y802" s="196"/>
      <c r="Z802" s="196"/>
    </row>
    <row r="803" customFormat="false" ht="14.25" hidden="false" customHeight="true" outlineLevel="0" collapsed="false">
      <c r="A803" s="242"/>
      <c r="B803" s="196"/>
      <c r="C803" s="196"/>
      <c r="D803" s="243"/>
      <c r="E803" s="244"/>
      <c r="F803" s="244"/>
      <c r="G803" s="245"/>
      <c r="H803" s="247"/>
      <c r="I803" s="247"/>
      <c r="J803" s="244"/>
      <c r="K803" s="244"/>
      <c r="L803" s="196"/>
      <c r="M803" s="196"/>
      <c r="N803" s="196"/>
      <c r="O803" s="196"/>
      <c r="P803" s="196"/>
      <c r="Q803" s="196"/>
      <c r="R803" s="196"/>
      <c r="S803" s="196"/>
      <c r="T803" s="196"/>
      <c r="U803" s="196"/>
      <c r="V803" s="196"/>
      <c r="W803" s="196"/>
      <c r="X803" s="196"/>
      <c r="Y803" s="196"/>
      <c r="Z803" s="196"/>
    </row>
    <row r="804" customFormat="false" ht="14.25" hidden="false" customHeight="true" outlineLevel="0" collapsed="false">
      <c r="A804" s="242"/>
      <c r="B804" s="196"/>
      <c r="C804" s="196"/>
      <c r="D804" s="243"/>
      <c r="E804" s="244"/>
      <c r="F804" s="244"/>
      <c r="G804" s="245"/>
      <c r="H804" s="247"/>
      <c r="I804" s="247"/>
      <c r="J804" s="244"/>
      <c r="K804" s="244"/>
      <c r="L804" s="196"/>
      <c r="M804" s="196"/>
      <c r="N804" s="196"/>
      <c r="O804" s="196"/>
      <c r="P804" s="196"/>
      <c r="Q804" s="196"/>
      <c r="R804" s="196"/>
      <c r="S804" s="196"/>
      <c r="T804" s="196"/>
      <c r="U804" s="196"/>
      <c r="V804" s="196"/>
      <c r="W804" s="196"/>
      <c r="X804" s="196"/>
      <c r="Y804" s="196"/>
      <c r="Z804" s="196"/>
    </row>
    <row r="805" customFormat="false" ht="14.25" hidden="false" customHeight="true" outlineLevel="0" collapsed="false">
      <c r="A805" s="242"/>
      <c r="B805" s="196"/>
      <c r="C805" s="196"/>
      <c r="D805" s="243"/>
      <c r="E805" s="244"/>
      <c r="F805" s="244"/>
      <c r="G805" s="245"/>
      <c r="H805" s="247"/>
      <c r="I805" s="247"/>
      <c r="J805" s="244"/>
      <c r="K805" s="244"/>
      <c r="L805" s="196"/>
      <c r="M805" s="196"/>
      <c r="N805" s="196"/>
      <c r="O805" s="196"/>
      <c r="P805" s="196"/>
      <c r="Q805" s="196"/>
      <c r="R805" s="196"/>
      <c r="S805" s="196"/>
      <c r="T805" s="196"/>
      <c r="U805" s="196"/>
      <c r="V805" s="196"/>
      <c r="W805" s="196"/>
      <c r="X805" s="196"/>
      <c r="Y805" s="196"/>
      <c r="Z805" s="196"/>
    </row>
    <row r="806" customFormat="false" ht="14.25" hidden="false" customHeight="true" outlineLevel="0" collapsed="false">
      <c r="A806" s="242"/>
      <c r="B806" s="196"/>
      <c r="C806" s="196"/>
      <c r="D806" s="243"/>
      <c r="E806" s="244"/>
      <c r="F806" s="244"/>
      <c r="G806" s="245"/>
      <c r="H806" s="247"/>
      <c r="I806" s="247"/>
      <c r="J806" s="244"/>
      <c r="K806" s="244"/>
      <c r="L806" s="196"/>
      <c r="M806" s="196"/>
      <c r="N806" s="196"/>
      <c r="O806" s="196"/>
      <c r="P806" s="196"/>
      <c r="Q806" s="196"/>
      <c r="R806" s="196"/>
      <c r="S806" s="196"/>
      <c r="T806" s="196"/>
      <c r="U806" s="196"/>
      <c r="V806" s="196"/>
      <c r="W806" s="196"/>
      <c r="X806" s="196"/>
      <c r="Y806" s="196"/>
      <c r="Z806" s="196"/>
    </row>
    <row r="807" customFormat="false" ht="14.25" hidden="false" customHeight="true" outlineLevel="0" collapsed="false">
      <c r="A807" s="242"/>
      <c r="B807" s="196"/>
      <c r="C807" s="196"/>
      <c r="D807" s="243"/>
      <c r="E807" s="244"/>
      <c r="F807" s="244"/>
      <c r="G807" s="245"/>
      <c r="H807" s="247"/>
      <c r="I807" s="247"/>
      <c r="J807" s="244"/>
      <c r="K807" s="244"/>
      <c r="L807" s="196"/>
      <c r="M807" s="196"/>
      <c r="N807" s="196"/>
      <c r="O807" s="196"/>
      <c r="P807" s="196"/>
      <c r="Q807" s="196"/>
      <c r="R807" s="196"/>
      <c r="S807" s="196"/>
      <c r="T807" s="196"/>
      <c r="U807" s="196"/>
      <c r="V807" s="196"/>
      <c r="W807" s="196"/>
      <c r="X807" s="196"/>
      <c r="Y807" s="196"/>
      <c r="Z807" s="196"/>
    </row>
    <row r="808" customFormat="false" ht="14.25" hidden="false" customHeight="true" outlineLevel="0" collapsed="false">
      <c r="A808" s="242"/>
      <c r="B808" s="196"/>
      <c r="C808" s="196"/>
      <c r="D808" s="243"/>
      <c r="E808" s="244"/>
      <c r="F808" s="244"/>
      <c r="G808" s="245"/>
      <c r="H808" s="247"/>
      <c r="I808" s="247"/>
      <c r="J808" s="244"/>
      <c r="K808" s="244"/>
      <c r="L808" s="196"/>
      <c r="M808" s="196"/>
      <c r="N808" s="196"/>
      <c r="O808" s="196"/>
      <c r="P808" s="196"/>
      <c r="Q808" s="196"/>
      <c r="R808" s="196"/>
      <c r="S808" s="196"/>
      <c r="T808" s="196"/>
      <c r="U808" s="196"/>
      <c r="V808" s="196"/>
      <c r="W808" s="196"/>
      <c r="X808" s="196"/>
      <c r="Y808" s="196"/>
      <c r="Z808" s="196"/>
    </row>
    <row r="809" customFormat="false" ht="14.25" hidden="false" customHeight="true" outlineLevel="0" collapsed="false">
      <c r="A809" s="242"/>
      <c r="B809" s="196"/>
      <c r="C809" s="196"/>
      <c r="D809" s="243"/>
      <c r="E809" s="244"/>
      <c r="F809" s="244"/>
      <c r="G809" s="245"/>
      <c r="H809" s="247"/>
      <c r="I809" s="247"/>
      <c r="J809" s="244"/>
      <c r="K809" s="244"/>
      <c r="L809" s="196"/>
      <c r="M809" s="196"/>
      <c r="N809" s="196"/>
      <c r="O809" s="196"/>
      <c r="P809" s="196"/>
      <c r="Q809" s="196"/>
      <c r="R809" s="196"/>
      <c r="S809" s="196"/>
      <c r="T809" s="196"/>
      <c r="U809" s="196"/>
      <c r="V809" s="196"/>
      <c r="W809" s="196"/>
      <c r="X809" s="196"/>
      <c r="Y809" s="196"/>
      <c r="Z809" s="196"/>
    </row>
    <row r="810" customFormat="false" ht="14.25" hidden="false" customHeight="true" outlineLevel="0" collapsed="false">
      <c r="A810" s="242"/>
      <c r="B810" s="196"/>
      <c r="C810" s="196"/>
      <c r="D810" s="243"/>
      <c r="E810" s="244"/>
      <c r="F810" s="244"/>
      <c r="G810" s="245"/>
      <c r="H810" s="247"/>
      <c r="I810" s="247"/>
      <c r="J810" s="244"/>
      <c r="K810" s="244"/>
      <c r="L810" s="196"/>
      <c r="M810" s="196"/>
      <c r="N810" s="196"/>
      <c r="O810" s="196"/>
      <c r="P810" s="196"/>
      <c r="Q810" s="196"/>
      <c r="R810" s="196"/>
      <c r="S810" s="196"/>
      <c r="T810" s="196"/>
      <c r="U810" s="196"/>
      <c r="V810" s="196"/>
      <c r="W810" s="196"/>
      <c r="X810" s="196"/>
      <c r="Y810" s="196"/>
      <c r="Z810" s="196"/>
    </row>
    <row r="811" customFormat="false" ht="14.25" hidden="false" customHeight="true" outlineLevel="0" collapsed="false">
      <c r="A811" s="242"/>
      <c r="B811" s="196"/>
      <c r="C811" s="196"/>
      <c r="D811" s="243"/>
      <c r="E811" s="244"/>
      <c r="F811" s="244"/>
      <c r="G811" s="245"/>
      <c r="H811" s="247"/>
      <c r="I811" s="247"/>
      <c r="J811" s="244"/>
      <c r="K811" s="244"/>
      <c r="L811" s="196"/>
      <c r="M811" s="196"/>
      <c r="N811" s="196"/>
      <c r="O811" s="196"/>
      <c r="P811" s="196"/>
      <c r="Q811" s="196"/>
      <c r="R811" s="196"/>
      <c r="S811" s="196"/>
      <c r="T811" s="196"/>
      <c r="U811" s="196"/>
      <c r="V811" s="196"/>
      <c r="W811" s="196"/>
      <c r="X811" s="196"/>
      <c r="Y811" s="196"/>
      <c r="Z811" s="196"/>
    </row>
    <row r="812" customFormat="false" ht="14.25" hidden="false" customHeight="true" outlineLevel="0" collapsed="false">
      <c r="A812" s="242"/>
      <c r="B812" s="196"/>
      <c r="C812" s="196"/>
      <c r="D812" s="243"/>
      <c r="E812" s="244"/>
      <c r="F812" s="244"/>
      <c r="G812" s="245"/>
      <c r="H812" s="247"/>
      <c r="I812" s="247"/>
      <c r="J812" s="244"/>
      <c r="K812" s="244"/>
      <c r="L812" s="196"/>
      <c r="M812" s="196"/>
      <c r="N812" s="196"/>
      <c r="O812" s="196"/>
      <c r="P812" s="196"/>
      <c r="Q812" s="196"/>
      <c r="R812" s="196"/>
      <c r="S812" s="196"/>
      <c r="T812" s="196"/>
      <c r="U812" s="196"/>
      <c r="V812" s="196"/>
      <c r="W812" s="196"/>
      <c r="X812" s="196"/>
      <c r="Y812" s="196"/>
      <c r="Z812" s="196"/>
    </row>
    <row r="813" customFormat="false" ht="14.25" hidden="false" customHeight="true" outlineLevel="0" collapsed="false">
      <c r="A813" s="242"/>
      <c r="B813" s="196"/>
      <c r="C813" s="196"/>
      <c r="D813" s="243"/>
      <c r="E813" s="244"/>
      <c r="F813" s="244"/>
      <c r="G813" s="245"/>
      <c r="H813" s="247"/>
      <c r="I813" s="247"/>
      <c r="J813" s="244"/>
      <c r="K813" s="244"/>
      <c r="L813" s="196"/>
      <c r="M813" s="196"/>
      <c r="N813" s="196"/>
      <c r="O813" s="196"/>
      <c r="P813" s="196"/>
      <c r="Q813" s="196"/>
      <c r="R813" s="196"/>
      <c r="S813" s="196"/>
      <c r="T813" s="196"/>
      <c r="U813" s="196"/>
      <c r="V813" s="196"/>
      <c r="W813" s="196"/>
      <c r="X813" s="196"/>
      <c r="Y813" s="196"/>
      <c r="Z813" s="196"/>
    </row>
    <row r="814" customFormat="false" ht="14.25" hidden="false" customHeight="true" outlineLevel="0" collapsed="false">
      <c r="A814" s="242"/>
      <c r="B814" s="196"/>
      <c r="C814" s="196"/>
      <c r="D814" s="243"/>
      <c r="E814" s="244"/>
      <c r="F814" s="244"/>
      <c r="G814" s="245"/>
      <c r="H814" s="247"/>
      <c r="I814" s="247"/>
      <c r="J814" s="244"/>
      <c r="K814" s="244"/>
      <c r="L814" s="196"/>
      <c r="M814" s="196"/>
      <c r="N814" s="196"/>
      <c r="O814" s="196"/>
      <c r="P814" s="196"/>
      <c r="Q814" s="196"/>
      <c r="R814" s="196"/>
      <c r="S814" s="196"/>
      <c r="T814" s="196"/>
      <c r="U814" s="196"/>
      <c r="V814" s="196"/>
      <c r="W814" s="196"/>
      <c r="X814" s="196"/>
      <c r="Y814" s="196"/>
      <c r="Z814" s="196"/>
    </row>
    <row r="815" customFormat="false" ht="14.25" hidden="false" customHeight="true" outlineLevel="0" collapsed="false">
      <c r="A815" s="242"/>
      <c r="B815" s="196"/>
      <c r="C815" s="196"/>
      <c r="D815" s="243"/>
      <c r="E815" s="244"/>
      <c r="F815" s="244"/>
      <c r="G815" s="245"/>
      <c r="H815" s="247"/>
      <c r="I815" s="247"/>
      <c r="J815" s="244"/>
      <c r="K815" s="244"/>
      <c r="L815" s="196"/>
      <c r="M815" s="196"/>
      <c r="N815" s="196"/>
      <c r="O815" s="196"/>
      <c r="P815" s="196"/>
      <c r="Q815" s="196"/>
      <c r="R815" s="196"/>
      <c r="S815" s="196"/>
      <c r="T815" s="196"/>
      <c r="U815" s="196"/>
      <c r="V815" s="196"/>
      <c r="W815" s="196"/>
      <c r="X815" s="196"/>
      <c r="Y815" s="196"/>
      <c r="Z815" s="196"/>
    </row>
    <row r="816" customFormat="false" ht="14.25" hidden="false" customHeight="true" outlineLevel="0" collapsed="false">
      <c r="A816" s="242"/>
      <c r="B816" s="196"/>
      <c r="C816" s="196"/>
      <c r="D816" s="243"/>
      <c r="E816" s="244"/>
      <c r="F816" s="244"/>
      <c r="G816" s="245"/>
      <c r="H816" s="247"/>
      <c r="I816" s="247"/>
      <c r="J816" s="244"/>
      <c r="K816" s="244"/>
      <c r="L816" s="196"/>
      <c r="M816" s="196"/>
      <c r="N816" s="196"/>
      <c r="O816" s="196"/>
      <c r="P816" s="196"/>
      <c r="Q816" s="196"/>
      <c r="R816" s="196"/>
      <c r="S816" s="196"/>
      <c r="T816" s="196"/>
      <c r="U816" s="196"/>
      <c r="V816" s="196"/>
      <c r="W816" s="196"/>
      <c r="X816" s="196"/>
      <c r="Y816" s="196"/>
      <c r="Z816" s="196"/>
    </row>
    <row r="817" customFormat="false" ht="14.25" hidden="false" customHeight="true" outlineLevel="0" collapsed="false">
      <c r="A817" s="242"/>
      <c r="B817" s="196"/>
      <c r="C817" s="196"/>
      <c r="D817" s="243"/>
      <c r="E817" s="244"/>
      <c r="F817" s="244"/>
      <c r="G817" s="245"/>
      <c r="H817" s="247"/>
      <c r="I817" s="247"/>
      <c r="J817" s="244"/>
      <c r="K817" s="244"/>
      <c r="L817" s="196"/>
      <c r="M817" s="196"/>
      <c r="N817" s="196"/>
      <c r="O817" s="196"/>
      <c r="P817" s="196"/>
      <c r="Q817" s="196"/>
      <c r="R817" s="196"/>
      <c r="S817" s="196"/>
      <c r="T817" s="196"/>
      <c r="U817" s="196"/>
      <c r="V817" s="196"/>
      <c r="W817" s="196"/>
      <c r="X817" s="196"/>
      <c r="Y817" s="196"/>
      <c r="Z817" s="196"/>
    </row>
    <row r="818" customFormat="false" ht="14.25" hidden="false" customHeight="true" outlineLevel="0" collapsed="false">
      <c r="A818" s="242"/>
      <c r="B818" s="196"/>
      <c r="C818" s="196"/>
      <c r="D818" s="243"/>
      <c r="E818" s="244"/>
      <c r="F818" s="244"/>
      <c r="G818" s="245"/>
      <c r="H818" s="247"/>
      <c r="I818" s="247"/>
      <c r="J818" s="244"/>
      <c r="K818" s="244"/>
      <c r="L818" s="196"/>
      <c r="M818" s="196"/>
      <c r="N818" s="196"/>
      <c r="O818" s="196"/>
      <c r="P818" s="196"/>
      <c r="Q818" s="196"/>
      <c r="R818" s="196"/>
      <c r="S818" s="196"/>
      <c r="T818" s="196"/>
      <c r="U818" s="196"/>
      <c r="V818" s="196"/>
      <c r="W818" s="196"/>
      <c r="X818" s="196"/>
      <c r="Y818" s="196"/>
      <c r="Z818" s="196"/>
    </row>
    <row r="819" customFormat="false" ht="14.25" hidden="false" customHeight="true" outlineLevel="0" collapsed="false">
      <c r="A819" s="242"/>
      <c r="B819" s="196"/>
      <c r="C819" s="196"/>
      <c r="D819" s="243"/>
      <c r="E819" s="244"/>
      <c r="F819" s="244"/>
      <c r="G819" s="245"/>
      <c r="H819" s="247"/>
      <c r="I819" s="247"/>
      <c r="J819" s="244"/>
      <c r="K819" s="244"/>
      <c r="L819" s="196"/>
      <c r="M819" s="196"/>
      <c r="N819" s="196"/>
      <c r="O819" s="196"/>
      <c r="P819" s="196"/>
      <c r="Q819" s="196"/>
      <c r="R819" s="196"/>
      <c r="S819" s="196"/>
      <c r="T819" s="196"/>
      <c r="U819" s="196"/>
      <c r="V819" s="196"/>
      <c r="W819" s="196"/>
      <c r="X819" s="196"/>
      <c r="Y819" s="196"/>
      <c r="Z819" s="196"/>
    </row>
    <row r="820" customFormat="false" ht="14.25" hidden="false" customHeight="true" outlineLevel="0" collapsed="false">
      <c r="A820" s="242"/>
      <c r="B820" s="196"/>
      <c r="C820" s="196"/>
      <c r="D820" s="243"/>
      <c r="E820" s="244"/>
      <c r="F820" s="244"/>
      <c r="G820" s="245"/>
      <c r="H820" s="247"/>
      <c r="I820" s="247"/>
      <c r="J820" s="244"/>
      <c r="K820" s="244"/>
      <c r="L820" s="196"/>
      <c r="M820" s="196"/>
      <c r="N820" s="196"/>
      <c r="O820" s="196"/>
      <c r="P820" s="196"/>
      <c r="Q820" s="196"/>
      <c r="R820" s="196"/>
      <c r="S820" s="196"/>
      <c r="T820" s="196"/>
      <c r="U820" s="196"/>
      <c r="V820" s="196"/>
      <c r="W820" s="196"/>
      <c r="X820" s="196"/>
      <c r="Y820" s="196"/>
      <c r="Z820" s="196"/>
    </row>
    <row r="821" customFormat="false" ht="14.25" hidden="false" customHeight="true" outlineLevel="0" collapsed="false">
      <c r="A821" s="242"/>
      <c r="B821" s="196"/>
      <c r="C821" s="196"/>
      <c r="D821" s="243"/>
      <c r="E821" s="244"/>
      <c r="F821" s="244"/>
      <c r="G821" s="245"/>
      <c r="H821" s="247"/>
      <c r="I821" s="247"/>
      <c r="J821" s="244"/>
      <c r="K821" s="244"/>
      <c r="L821" s="196"/>
      <c r="M821" s="196"/>
      <c r="N821" s="196"/>
      <c r="O821" s="196"/>
      <c r="P821" s="196"/>
      <c r="Q821" s="196"/>
      <c r="R821" s="196"/>
      <c r="S821" s="196"/>
      <c r="T821" s="196"/>
      <c r="U821" s="196"/>
      <c r="V821" s="196"/>
      <c r="W821" s="196"/>
      <c r="X821" s="196"/>
      <c r="Y821" s="196"/>
      <c r="Z821" s="196"/>
    </row>
    <row r="822" customFormat="false" ht="14.25" hidden="false" customHeight="true" outlineLevel="0" collapsed="false">
      <c r="A822" s="242"/>
      <c r="B822" s="196"/>
      <c r="C822" s="196"/>
      <c r="D822" s="243"/>
      <c r="E822" s="244"/>
      <c r="F822" s="244"/>
      <c r="G822" s="245"/>
      <c r="H822" s="247"/>
      <c r="I822" s="247"/>
      <c r="J822" s="244"/>
      <c r="K822" s="244"/>
      <c r="L822" s="196"/>
      <c r="M822" s="196"/>
      <c r="N822" s="196"/>
      <c r="O822" s="196"/>
      <c r="P822" s="196"/>
      <c r="Q822" s="196"/>
      <c r="R822" s="196"/>
      <c r="S822" s="196"/>
      <c r="T822" s="196"/>
      <c r="U822" s="196"/>
      <c r="V822" s="196"/>
      <c r="W822" s="196"/>
      <c r="X822" s="196"/>
      <c r="Y822" s="196"/>
      <c r="Z822" s="196"/>
    </row>
    <row r="823" customFormat="false" ht="14.25" hidden="false" customHeight="true" outlineLevel="0" collapsed="false">
      <c r="A823" s="242"/>
      <c r="B823" s="196"/>
      <c r="C823" s="196"/>
      <c r="D823" s="243"/>
      <c r="E823" s="244"/>
      <c r="F823" s="244"/>
      <c r="G823" s="245"/>
      <c r="H823" s="247"/>
      <c r="I823" s="247"/>
      <c r="J823" s="244"/>
      <c r="K823" s="244"/>
      <c r="L823" s="196"/>
      <c r="M823" s="196"/>
      <c r="N823" s="196"/>
      <c r="O823" s="196"/>
      <c r="P823" s="196"/>
      <c r="Q823" s="196"/>
      <c r="R823" s="196"/>
      <c r="S823" s="196"/>
      <c r="T823" s="196"/>
      <c r="U823" s="196"/>
      <c r="V823" s="196"/>
      <c r="W823" s="196"/>
      <c r="X823" s="196"/>
      <c r="Y823" s="196"/>
      <c r="Z823" s="196"/>
    </row>
    <row r="824" customFormat="false" ht="14.25" hidden="false" customHeight="true" outlineLevel="0" collapsed="false">
      <c r="A824" s="242"/>
      <c r="B824" s="196"/>
      <c r="C824" s="196"/>
      <c r="D824" s="243"/>
      <c r="E824" s="244"/>
      <c r="F824" s="244"/>
      <c r="G824" s="245"/>
      <c r="H824" s="247"/>
      <c r="I824" s="247"/>
      <c r="J824" s="244"/>
      <c r="K824" s="244"/>
      <c r="L824" s="196"/>
      <c r="M824" s="196"/>
      <c r="N824" s="196"/>
      <c r="O824" s="196"/>
      <c r="P824" s="196"/>
      <c r="Q824" s="196"/>
      <c r="R824" s="196"/>
      <c r="S824" s="196"/>
      <c r="T824" s="196"/>
      <c r="U824" s="196"/>
      <c r="V824" s="196"/>
      <c r="W824" s="196"/>
      <c r="X824" s="196"/>
      <c r="Y824" s="196"/>
      <c r="Z824" s="196"/>
    </row>
    <row r="825" customFormat="false" ht="14.25" hidden="false" customHeight="true" outlineLevel="0" collapsed="false">
      <c r="A825" s="242"/>
      <c r="B825" s="196"/>
      <c r="C825" s="196"/>
      <c r="D825" s="243"/>
      <c r="E825" s="244"/>
      <c r="F825" s="244"/>
      <c r="G825" s="245"/>
      <c r="H825" s="247"/>
      <c r="I825" s="247"/>
      <c r="J825" s="244"/>
      <c r="K825" s="244"/>
      <c r="L825" s="196"/>
      <c r="M825" s="196"/>
      <c r="N825" s="196"/>
      <c r="O825" s="196"/>
      <c r="P825" s="196"/>
      <c r="Q825" s="196"/>
      <c r="R825" s="196"/>
      <c r="S825" s="196"/>
      <c r="T825" s="196"/>
      <c r="U825" s="196"/>
      <c r="V825" s="196"/>
      <c r="W825" s="196"/>
      <c r="X825" s="196"/>
      <c r="Y825" s="196"/>
      <c r="Z825" s="196"/>
    </row>
    <row r="826" customFormat="false" ht="14.25" hidden="false" customHeight="true" outlineLevel="0" collapsed="false">
      <c r="A826" s="242"/>
      <c r="B826" s="196"/>
      <c r="C826" s="196"/>
      <c r="D826" s="243"/>
      <c r="E826" s="244"/>
      <c r="F826" s="244"/>
      <c r="G826" s="245"/>
      <c r="H826" s="247"/>
      <c r="I826" s="247"/>
      <c r="J826" s="244"/>
      <c r="K826" s="244"/>
      <c r="L826" s="196"/>
      <c r="M826" s="196"/>
      <c r="N826" s="196"/>
      <c r="O826" s="196"/>
      <c r="P826" s="196"/>
      <c r="Q826" s="196"/>
      <c r="R826" s="196"/>
      <c r="S826" s="196"/>
      <c r="T826" s="196"/>
      <c r="U826" s="196"/>
      <c r="V826" s="196"/>
      <c r="W826" s="196"/>
      <c r="X826" s="196"/>
      <c r="Y826" s="196"/>
      <c r="Z826" s="196"/>
    </row>
    <row r="827" customFormat="false" ht="14.25" hidden="false" customHeight="true" outlineLevel="0" collapsed="false">
      <c r="A827" s="242"/>
      <c r="B827" s="196"/>
      <c r="C827" s="196"/>
      <c r="D827" s="243"/>
      <c r="E827" s="244"/>
      <c r="F827" s="244"/>
      <c r="G827" s="245"/>
      <c r="H827" s="247"/>
      <c r="I827" s="247"/>
      <c r="J827" s="244"/>
      <c r="K827" s="244"/>
      <c r="L827" s="196"/>
      <c r="M827" s="196"/>
      <c r="N827" s="196"/>
      <c r="O827" s="196"/>
      <c r="P827" s="196"/>
      <c r="Q827" s="196"/>
      <c r="R827" s="196"/>
      <c r="S827" s="196"/>
      <c r="T827" s="196"/>
      <c r="U827" s="196"/>
      <c r="V827" s="196"/>
      <c r="W827" s="196"/>
      <c r="X827" s="196"/>
      <c r="Y827" s="196"/>
      <c r="Z827" s="196"/>
    </row>
    <row r="828" customFormat="false" ht="14.25" hidden="false" customHeight="true" outlineLevel="0" collapsed="false">
      <c r="A828" s="242"/>
      <c r="B828" s="196"/>
      <c r="C828" s="196"/>
      <c r="D828" s="243"/>
      <c r="E828" s="244"/>
      <c r="F828" s="244"/>
      <c r="G828" s="245"/>
      <c r="H828" s="247"/>
      <c r="I828" s="247"/>
      <c r="J828" s="244"/>
      <c r="K828" s="244"/>
      <c r="L828" s="196"/>
      <c r="M828" s="196"/>
      <c r="N828" s="196"/>
      <c r="O828" s="196"/>
      <c r="P828" s="196"/>
      <c r="Q828" s="196"/>
      <c r="R828" s="196"/>
      <c r="S828" s="196"/>
      <c r="T828" s="196"/>
      <c r="U828" s="196"/>
      <c r="V828" s="196"/>
      <c r="W828" s="196"/>
      <c r="X828" s="196"/>
      <c r="Y828" s="196"/>
      <c r="Z828" s="196"/>
    </row>
    <row r="829" customFormat="false" ht="14.25" hidden="false" customHeight="true" outlineLevel="0" collapsed="false">
      <c r="A829" s="242"/>
      <c r="B829" s="196"/>
      <c r="C829" s="196"/>
      <c r="D829" s="243"/>
      <c r="E829" s="244"/>
      <c r="F829" s="244"/>
      <c r="G829" s="245"/>
      <c r="H829" s="247"/>
      <c r="I829" s="247"/>
      <c r="J829" s="244"/>
      <c r="K829" s="244"/>
      <c r="L829" s="196"/>
      <c r="M829" s="196"/>
      <c r="N829" s="196"/>
      <c r="O829" s="196"/>
      <c r="P829" s="196"/>
      <c r="Q829" s="196"/>
      <c r="R829" s="196"/>
      <c r="S829" s="196"/>
      <c r="T829" s="196"/>
      <c r="U829" s="196"/>
      <c r="V829" s="196"/>
      <c r="W829" s="196"/>
      <c r="X829" s="196"/>
      <c r="Y829" s="196"/>
      <c r="Z829" s="196"/>
    </row>
    <row r="830" customFormat="false" ht="14.25" hidden="false" customHeight="true" outlineLevel="0" collapsed="false">
      <c r="A830" s="242"/>
      <c r="B830" s="196"/>
      <c r="C830" s="196"/>
      <c r="D830" s="243"/>
      <c r="E830" s="244"/>
      <c r="F830" s="244"/>
      <c r="G830" s="245"/>
      <c r="H830" s="247"/>
      <c r="I830" s="247"/>
      <c r="J830" s="244"/>
      <c r="K830" s="244"/>
      <c r="L830" s="196"/>
      <c r="M830" s="196"/>
      <c r="N830" s="196"/>
      <c r="O830" s="196"/>
      <c r="P830" s="196"/>
      <c r="Q830" s="196"/>
      <c r="R830" s="196"/>
      <c r="S830" s="196"/>
      <c r="T830" s="196"/>
      <c r="U830" s="196"/>
      <c r="V830" s="196"/>
      <c r="W830" s="196"/>
      <c r="X830" s="196"/>
      <c r="Y830" s="196"/>
      <c r="Z830" s="196"/>
    </row>
    <row r="831" customFormat="false" ht="14.25" hidden="false" customHeight="true" outlineLevel="0" collapsed="false">
      <c r="A831" s="242"/>
      <c r="B831" s="196"/>
      <c r="C831" s="196"/>
      <c r="D831" s="243"/>
      <c r="E831" s="244"/>
      <c r="F831" s="244"/>
      <c r="G831" s="245"/>
      <c r="H831" s="247"/>
      <c r="I831" s="247"/>
      <c r="J831" s="244"/>
      <c r="K831" s="244"/>
      <c r="L831" s="196"/>
      <c r="M831" s="196"/>
      <c r="N831" s="196"/>
      <c r="O831" s="196"/>
      <c r="P831" s="196"/>
      <c r="Q831" s="196"/>
      <c r="R831" s="196"/>
      <c r="S831" s="196"/>
      <c r="T831" s="196"/>
      <c r="U831" s="196"/>
      <c r="V831" s="196"/>
      <c r="W831" s="196"/>
      <c r="X831" s="196"/>
      <c r="Y831" s="196"/>
      <c r="Z831" s="196"/>
    </row>
    <row r="832" customFormat="false" ht="14.25" hidden="false" customHeight="true" outlineLevel="0" collapsed="false">
      <c r="A832" s="242"/>
      <c r="B832" s="196"/>
      <c r="C832" s="196"/>
      <c r="D832" s="243"/>
      <c r="E832" s="244"/>
      <c r="F832" s="244"/>
      <c r="G832" s="245"/>
      <c r="H832" s="247"/>
      <c r="I832" s="247"/>
      <c r="J832" s="244"/>
      <c r="K832" s="244"/>
      <c r="L832" s="196"/>
      <c r="M832" s="196"/>
      <c r="N832" s="196"/>
      <c r="O832" s="196"/>
      <c r="P832" s="196"/>
      <c r="Q832" s="196"/>
      <c r="R832" s="196"/>
      <c r="S832" s="196"/>
      <c r="T832" s="196"/>
      <c r="U832" s="196"/>
      <c r="V832" s="196"/>
      <c r="W832" s="196"/>
      <c r="X832" s="196"/>
      <c r="Y832" s="196"/>
      <c r="Z832" s="196"/>
    </row>
    <row r="833" customFormat="false" ht="14.25" hidden="false" customHeight="true" outlineLevel="0" collapsed="false">
      <c r="A833" s="242"/>
      <c r="B833" s="196"/>
      <c r="C833" s="196"/>
      <c r="D833" s="243"/>
      <c r="E833" s="244"/>
      <c r="F833" s="244"/>
      <c r="G833" s="245"/>
      <c r="H833" s="247"/>
      <c r="I833" s="247"/>
      <c r="J833" s="244"/>
      <c r="K833" s="244"/>
      <c r="L833" s="196"/>
      <c r="M833" s="196"/>
      <c r="N833" s="196"/>
      <c r="O833" s="196"/>
      <c r="P833" s="196"/>
      <c r="Q833" s="196"/>
      <c r="R833" s="196"/>
      <c r="S833" s="196"/>
      <c r="T833" s="196"/>
      <c r="U833" s="196"/>
      <c r="V833" s="196"/>
      <c r="W833" s="196"/>
      <c r="X833" s="196"/>
      <c r="Y833" s="196"/>
      <c r="Z833" s="196"/>
    </row>
    <row r="834" customFormat="false" ht="14.25" hidden="false" customHeight="true" outlineLevel="0" collapsed="false">
      <c r="A834" s="242"/>
      <c r="B834" s="196"/>
      <c r="C834" s="196"/>
      <c r="D834" s="243"/>
      <c r="E834" s="244"/>
      <c r="F834" s="244"/>
      <c r="G834" s="245"/>
      <c r="H834" s="247"/>
      <c r="I834" s="247"/>
      <c r="J834" s="244"/>
      <c r="K834" s="244"/>
      <c r="L834" s="196"/>
      <c r="M834" s="196"/>
      <c r="N834" s="196"/>
      <c r="O834" s="196"/>
      <c r="P834" s="196"/>
      <c r="Q834" s="196"/>
      <c r="R834" s="196"/>
      <c r="S834" s="196"/>
      <c r="T834" s="196"/>
      <c r="U834" s="196"/>
      <c r="V834" s="196"/>
      <c r="W834" s="196"/>
      <c r="X834" s="196"/>
      <c r="Y834" s="196"/>
      <c r="Z834" s="196"/>
    </row>
    <row r="835" customFormat="false" ht="14.25" hidden="false" customHeight="true" outlineLevel="0" collapsed="false">
      <c r="A835" s="242"/>
      <c r="B835" s="196"/>
      <c r="C835" s="196"/>
      <c r="D835" s="243"/>
      <c r="E835" s="244"/>
      <c r="F835" s="244"/>
      <c r="G835" s="245"/>
      <c r="H835" s="247"/>
      <c r="I835" s="247"/>
      <c r="J835" s="244"/>
      <c r="K835" s="244"/>
      <c r="L835" s="196"/>
      <c r="M835" s="196"/>
      <c r="N835" s="196"/>
      <c r="O835" s="196"/>
      <c r="P835" s="196"/>
      <c r="Q835" s="196"/>
      <c r="R835" s="196"/>
      <c r="S835" s="196"/>
      <c r="T835" s="196"/>
      <c r="U835" s="196"/>
      <c r="V835" s="196"/>
      <c r="W835" s="196"/>
      <c r="X835" s="196"/>
      <c r="Y835" s="196"/>
      <c r="Z835" s="196"/>
    </row>
    <row r="836" customFormat="false" ht="14.25" hidden="false" customHeight="true" outlineLevel="0" collapsed="false">
      <c r="A836" s="242"/>
      <c r="B836" s="196"/>
      <c r="C836" s="196"/>
      <c r="D836" s="243"/>
      <c r="E836" s="244"/>
      <c r="F836" s="244"/>
      <c r="G836" s="245"/>
      <c r="H836" s="247"/>
      <c r="I836" s="247"/>
      <c r="J836" s="244"/>
      <c r="K836" s="244"/>
      <c r="L836" s="196"/>
      <c r="M836" s="196"/>
      <c r="N836" s="196"/>
      <c r="O836" s="196"/>
      <c r="P836" s="196"/>
      <c r="Q836" s="196"/>
      <c r="R836" s="196"/>
      <c r="S836" s="196"/>
      <c r="T836" s="196"/>
      <c r="U836" s="196"/>
      <c r="V836" s="196"/>
      <c r="W836" s="196"/>
      <c r="X836" s="196"/>
      <c r="Y836" s="196"/>
      <c r="Z836" s="196"/>
    </row>
    <row r="837" customFormat="false" ht="14.25" hidden="false" customHeight="true" outlineLevel="0" collapsed="false">
      <c r="A837" s="242"/>
      <c r="B837" s="196"/>
      <c r="C837" s="196"/>
      <c r="D837" s="243"/>
      <c r="E837" s="244"/>
      <c r="F837" s="244"/>
      <c r="G837" s="245"/>
      <c r="H837" s="247"/>
      <c r="I837" s="247"/>
      <c r="J837" s="244"/>
      <c r="K837" s="244"/>
      <c r="L837" s="196"/>
      <c r="M837" s="196"/>
      <c r="N837" s="196"/>
      <c r="O837" s="196"/>
      <c r="P837" s="196"/>
      <c r="Q837" s="196"/>
      <c r="R837" s="196"/>
      <c r="S837" s="196"/>
      <c r="T837" s="196"/>
      <c r="U837" s="196"/>
      <c r="V837" s="196"/>
      <c r="W837" s="196"/>
      <c r="X837" s="196"/>
      <c r="Y837" s="196"/>
      <c r="Z837" s="196"/>
    </row>
    <row r="838" customFormat="false" ht="14.25" hidden="false" customHeight="true" outlineLevel="0" collapsed="false">
      <c r="A838" s="242"/>
      <c r="B838" s="196"/>
      <c r="C838" s="196"/>
      <c r="D838" s="243"/>
      <c r="E838" s="244"/>
      <c r="F838" s="244"/>
      <c r="G838" s="245"/>
      <c r="H838" s="247"/>
      <c r="I838" s="247"/>
      <c r="J838" s="244"/>
      <c r="K838" s="244"/>
      <c r="L838" s="196"/>
      <c r="M838" s="196"/>
      <c r="N838" s="196"/>
      <c r="O838" s="196"/>
      <c r="P838" s="196"/>
      <c r="Q838" s="196"/>
      <c r="R838" s="196"/>
      <c r="S838" s="196"/>
      <c r="T838" s="196"/>
      <c r="U838" s="196"/>
      <c r="V838" s="196"/>
      <c r="W838" s="196"/>
      <c r="X838" s="196"/>
      <c r="Y838" s="196"/>
      <c r="Z838" s="196"/>
    </row>
    <row r="839" customFormat="false" ht="14.25" hidden="false" customHeight="true" outlineLevel="0" collapsed="false">
      <c r="A839" s="242"/>
      <c r="B839" s="196"/>
      <c r="C839" s="196"/>
      <c r="D839" s="243"/>
      <c r="E839" s="244"/>
      <c r="F839" s="244"/>
      <c r="G839" s="245"/>
      <c r="H839" s="247"/>
      <c r="I839" s="247"/>
      <c r="J839" s="244"/>
      <c r="K839" s="244"/>
      <c r="L839" s="196"/>
      <c r="M839" s="196"/>
      <c r="N839" s="196"/>
      <c r="O839" s="196"/>
      <c r="P839" s="196"/>
      <c r="Q839" s="196"/>
      <c r="R839" s="196"/>
      <c r="S839" s="196"/>
      <c r="T839" s="196"/>
      <c r="U839" s="196"/>
      <c r="V839" s="196"/>
      <c r="W839" s="196"/>
      <c r="X839" s="196"/>
      <c r="Y839" s="196"/>
      <c r="Z839" s="196"/>
    </row>
    <row r="840" customFormat="false" ht="14.25" hidden="false" customHeight="true" outlineLevel="0" collapsed="false">
      <c r="A840" s="242"/>
      <c r="B840" s="196"/>
      <c r="C840" s="196"/>
      <c r="D840" s="243"/>
      <c r="E840" s="244"/>
      <c r="F840" s="244"/>
      <c r="G840" s="245"/>
      <c r="H840" s="247"/>
      <c r="I840" s="247"/>
      <c r="J840" s="244"/>
      <c r="K840" s="244"/>
      <c r="L840" s="196"/>
      <c r="M840" s="196"/>
      <c r="N840" s="196"/>
      <c r="O840" s="196"/>
      <c r="P840" s="196"/>
      <c r="Q840" s="196"/>
      <c r="R840" s="196"/>
      <c r="S840" s="196"/>
      <c r="T840" s="196"/>
      <c r="U840" s="196"/>
      <c r="V840" s="196"/>
      <c r="W840" s="196"/>
      <c r="X840" s="196"/>
      <c r="Y840" s="196"/>
      <c r="Z840" s="196"/>
    </row>
    <row r="841" customFormat="false" ht="14.25" hidden="false" customHeight="true" outlineLevel="0" collapsed="false">
      <c r="A841" s="242"/>
      <c r="B841" s="196"/>
      <c r="C841" s="196"/>
      <c r="D841" s="243"/>
      <c r="E841" s="244"/>
      <c r="F841" s="244"/>
      <c r="G841" s="245"/>
      <c r="H841" s="247"/>
      <c r="I841" s="247"/>
      <c r="J841" s="244"/>
      <c r="K841" s="244"/>
      <c r="L841" s="196"/>
      <c r="M841" s="196"/>
      <c r="N841" s="196"/>
      <c r="O841" s="196"/>
      <c r="P841" s="196"/>
      <c r="Q841" s="196"/>
      <c r="R841" s="196"/>
      <c r="S841" s="196"/>
      <c r="T841" s="196"/>
      <c r="U841" s="196"/>
      <c r="V841" s="196"/>
      <c r="W841" s="196"/>
      <c r="X841" s="196"/>
      <c r="Y841" s="196"/>
      <c r="Z841" s="196"/>
    </row>
    <row r="842" customFormat="false" ht="14.25" hidden="false" customHeight="true" outlineLevel="0" collapsed="false">
      <c r="A842" s="242"/>
      <c r="B842" s="196"/>
      <c r="C842" s="196"/>
      <c r="D842" s="243"/>
      <c r="E842" s="244"/>
      <c r="F842" s="244"/>
      <c r="G842" s="245"/>
      <c r="H842" s="247"/>
      <c r="I842" s="247"/>
      <c r="J842" s="244"/>
      <c r="K842" s="244"/>
      <c r="L842" s="196"/>
      <c r="M842" s="196"/>
      <c r="N842" s="196"/>
      <c r="O842" s="196"/>
      <c r="P842" s="196"/>
      <c r="Q842" s="196"/>
      <c r="R842" s="196"/>
      <c r="S842" s="196"/>
      <c r="T842" s="196"/>
      <c r="U842" s="196"/>
      <c r="V842" s="196"/>
      <c r="W842" s="196"/>
      <c r="X842" s="196"/>
      <c r="Y842" s="196"/>
      <c r="Z842" s="196"/>
    </row>
    <row r="843" customFormat="false" ht="14.25" hidden="false" customHeight="true" outlineLevel="0" collapsed="false">
      <c r="A843" s="242"/>
      <c r="B843" s="196"/>
      <c r="C843" s="196"/>
      <c r="D843" s="243"/>
      <c r="E843" s="244"/>
      <c r="F843" s="244"/>
      <c r="G843" s="245"/>
      <c r="H843" s="247"/>
      <c r="I843" s="247"/>
      <c r="J843" s="244"/>
      <c r="K843" s="244"/>
      <c r="L843" s="196"/>
      <c r="M843" s="196"/>
      <c r="N843" s="196"/>
      <c r="O843" s="196"/>
      <c r="P843" s="196"/>
      <c r="Q843" s="196"/>
      <c r="R843" s="196"/>
      <c r="S843" s="196"/>
      <c r="T843" s="196"/>
      <c r="U843" s="196"/>
      <c r="V843" s="196"/>
      <c r="W843" s="196"/>
      <c r="X843" s="196"/>
      <c r="Y843" s="196"/>
      <c r="Z843" s="196"/>
    </row>
    <row r="844" customFormat="false" ht="14.25" hidden="false" customHeight="true" outlineLevel="0" collapsed="false">
      <c r="A844" s="242"/>
      <c r="B844" s="196"/>
      <c r="C844" s="196"/>
      <c r="D844" s="243"/>
      <c r="E844" s="244"/>
      <c r="F844" s="244"/>
      <c r="G844" s="245"/>
      <c r="H844" s="247"/>
      <c r="I844" s="247"/>
      <c r="J844" s="244"/>
      <c r="K844" s="244"/>
      <c r="L844" s="196"/>
      <c r="M844" s="196"/>
      <c r="N844" s="196"/>
      <c r="O844" s="196"/>
      <c r="P844" s="196"/>
      <c r="Q844" s="196"/>
      <c r="R844" s="196"/>
      <c r="S844" s="196"/>
      <c r="T844" s="196"/>
      <c r="U844" s="196"/>
      <c r="V844" s="196"/>
      <c r="W844" s="196"/>
      <c r="X844" s="196"/>
      <c r="Y844" s="196"/>
      <c r="Z844" s="196"/>
    </row>
    <row r="845" customFormat="false" ht="14.25" hidden="false" customHeight="true" outlineLevel="0" collapsed="false">
      <c r="A845" s="242"/>
      <c r="B845" s="196"/>
      <c r="C845" s="196"/>
      <c r="D845" s="243"/>
      <c r="E845" s="244"/>
      <c r="F845" s="244"/>
      <c r="G845" s="245"/>
      <c r="H845" s="247"/>
      <c r="I845" s="247"/>
      <c r="J845" s="244"/>
      <c r="K845" s="244"/>
      <c r="L845" s="196"/>
      <c r="M845" s="196"/>
      <c r="N845" s="196"/>
      <c r="O845" s="196"/>
      <c r="P845" s="196"/>
      <c r="Q845" s="196"/>
      <c r="R845" s="196"/>
      <c r="S845" s="196"/>
      <c r="T845" s="196"/>
      <c r="U845" s="196"/>
      <c r="V845" s="196"/>
      <c r="W845" s="196"/>
      <c r="X845" s="196"/>
      <c r="Y845" s="196"/>
      <c r="Z845" s="196"/>
    </row>
    <row r="846" customFormat="false" ht="14.25" hidden="false" customHeight="true" outlineLevel="0" collapsed="false">
      <c r="A846" s="242"/>
      <c r="B846" s="196"/>
      <c r="C846" s="196"/>
      <c r="D846" s="243"/>
      <c r="E846" s="244"/>
      <c r="F846" s="244"/>
      <c r="G846" s="245"/>
      <c r="H846" s="247"/>
      <c r="I846" s="247"/>
      <c r="J846" s="244"/>
      <c r="K846" s="244"/>
      <c r="L846" s="196"/>
      <c r="M846" s="196"/>
      <c r="N846" s="196"/>
      <c r="O846" s="196"/>
      <c r="P846" s="196"/>
      <c r="Q846" s="196"/>
      <c r="R846" s="196"/>
      <c r="S846" s="196"/>
      <c r="T846" s="196"/>
      <c r="U846" s="196"/>
      <c r="V846" s="196"/>
      <c r="W846" s="196"/>
      <c r="X846" s="196"/>
      <c r="Y846" s="196"/>
      <c r="Z846" s="196"/>
    </row>
    <row r="847" customFormat="false" ht="14.25" hidden="false" customHeight="true" outlineLevel="0" collapsed="false">
      <c r="A847" s="242"/>
      <c r="B847" s="196"/>
      <c r="C847" s="196"/>
      <c r="D847" s="243"/>
      <c r="E847" s="244"/>
      <c r="F847" s="244"/>
      <c r="G847" s="245"/>
      <c r="H847" s="247"/>
      <c r="I847" s="247"/>
      <c r="J847" s="244"/>
      <c r="K847" s="244"/>
      <c r="L847" s="196"/>
      <c r="M847" s="196"/>
      <c r="N847" s="196"/>
      <c r="O847" s="196"/>
      <c r="P847" s="196"/>
      <c r="Q847" s="196"/>
      <c r="R847" s="196"/>
      <c r="S847" s="196"/>
      <c r="T847" s="196"/>
      <c r="U847" s="196"/>
      <c r="V847" s="196"/>
      <c r="W847" s="196"/>
      <c r="X847" s="196"/>
      <c r="Y847" s="196"/>
      <c r="Z847" s="196"/>
    </row>
    <row r="848" customFormat="false" ht="14.25" hidden="false" customHeight="true" outlineLevel="0" collapsed="false">
      <c r="A848" s="242"/>
      <c r="B848" s="196"/>
      <c r="C848" s="196"/>
      <c r="D848" s="243"/>
      <c r="E848" s="244"/>
      <c r="F848" s="244"/>
      <c r="G848" s="245"/>
      <c r="H848" s="247"/>
      <c r="I848" s="247"/>
      <c r="J848" s="244"/>
      <c r="K848" s="244"/>
      <c r="L848" s="196"/>
      <c r="M848" s="196"/>
      <c r="N848" s="196"/>
      <c r="O848" s="196"/>
      <c r="P848" s="196"/>
      <c r="Q848" s="196"/>
      <c r="R848" s="196"/>
      <c r="S848" s="196"/>
      <c r="T848" s="196"/>
      <c r="U848" s="196"/>
      <c r="V848" s="196"/>
      <c r="W848" s="196"/>
      <c r="X848" s="196"/>
      <c r="Y848" s="196"/>
      <c r="Z848" s="196"/>
    </row>
    <row r="849" customFormat="false" ht="14.25" hidden="false" customHeight="true" outlineLevel="0" collapsed="false">
      <c r="A849" s="242"/>
      <c r="B849" s="196"/>
      <c r="C849" s="196"/>
      <c r="D849" s="243"/>
      <c r="E849" s="244"/>
      <c r="F849" s="244"/>
      <c r="G849" s="245"/>
      <c r="H849" s="247"/>
      <c r="I849" s="247"/>
      <c r="J849" s="244"/>
      <c r="K849" s="244"/>
      <c r="L849" s="196"/>
      <c r="M849" s="196"/>
      <c r="N849" s="196"/>
      <c r="O849" s="196"/>
      <c r="P849" s="196"/>
      <c r="Q849" s="196"/>
      <c r="R849" s="196"/>
      <c r="S849" s="196"/>
      <c r="T849" s="196"/>
      <c r="U849" s="196"/>
      <c r="V849" s="196"/>
      <c r="W849" s="196"/>
      <c r="X849" s="196"/>
      <c r="Y849" s="196"/>
      <c r="Z849" s="196"/>
    </row>
    <row r="850" customFormat="false" ht="14.25" hidden="false" customHeight="true" outlineLevel="0" collapsed="false">
      <c r="A850" s="242"/>
      <c r="B850" s="196"/>
      <c r="C850" s="196"/>
      <c r="D850" s="243"/>
      <c r="E850" s="244"/>
      <c r="F850" s="244"/>
      <c r="G850" s="245"/>
      <c r="H850" s="247"/>
      <c r="I850" s="247"/>
      <c r="J850" s="244"/>
      <c r="K850" s="244"/>
      <c r="L850" s="196"/>
      <c r="M850" s="196"/>
      <c r="N850" s="196"/>
      <c r="O850" s="196"/>
      <c r="P850" s="196"/>
      <c r="Q850" s="196"/>
      <c r="R850" s="196"/>
      <c r="S850" s="196"/>
      <c r="T850" s="196"/>
      <c r="U850" s="196"/>
      <c r="V850" s="196"/>
      <c r="W850" s="196"/>
      <c r="X850" s="196"/>
      <c r="Y850" s="196"/>
      <c r="Z850" s="196"/>
    </row>
    <row r="851" customFormat="false" ht="14.25" hidden="false" customHeight="true" outlineLevel="0" collapsed="false">
      <c r="A851" s="242"/>
      <c r="B851" s="196"/>
      <c r="C851" s="196"/>
      <c r="D851" s="243"/>
      <c r="E851" s="244"/>
      <c r="F851" s="244"/>
      <c r="G851" s="245"/>
      <c r="H851" s="247"/>
      <c r="I851" s="247"/>
      <c r="J851" s="244"/>
      <c r="K851" s="244"/>
      <c r="L851" s="196"/>
      <c r="M851" s="196"/>
      <c r="N851" s="196"/>
      <c r="O851" s="196"/>
      <c r="P851" s="196"/>
      <c r="Q851" s="196"/>
      <c r="R851" s="196"/>
      <c r="S851" s="196"/>
      <c r="T851" s="196"/>
      <c r="U851" s="196"/>
      <c r="V851" s="196"/>
      <c r="W851" s="196"/>
      <c r="X851" s="196"/>
      <c r="Y851" s="196"/>
      <c r="Z851" s="196"/>
    </row>
    <row r="852" customFormat="false" ht="14.25" hidden="false" customHeight="true" outlineLevel="0" collapsed="false">
      <c r="A852" s="242"/>
      <c r="B852" s="196"/>
      <c r="C852" s="196"/>
      <c r="D852" s="243"/>
      <c r="E852" s="244"/>
      <c r="F852" s="244"/>
      <c r="G852" s="245"/>
      <c r="H852" s="247"/>
      <c r="I852" s="247"/>
      <c r="J852" s="244"/>
      <c r="K852" s="244"/>
      <c r="L852" s="196"/>
      <c r="M852" s="196"/>
      <c r="N852" s="196"/>
      <c r="O852" s="196"/>
      <c r="P852" s="196"/>
      <c r="Q852" s="196"/>
      <c r="R852" s="196"/>
      <c r="S852" s="196"/>
      <c r="T852" s="196"/>
      <c r="U852" s="196"/>
      <c r="V852" s="196"/>
      <c r="W852" s="196"/>
      <c r="X852" s="196"/>
      <c r="Y852" s="196"/>
      <c r="Z852" s="196"/>
    </row>
    <row r="853" customFormat="false" ht="14.25" hidden="false" customHeight="true" outlineLevel="0" collapsed="false">
      <c r="A853" s="242"/>
      <c r="B853" s="196"/>
      <c r="C853" s="196"/>
      <c r="D853" s="243"/>
      <c r="E853" s="244"/>
      <c r="F853" s="244"/>
      <c r="G853" s="245"/>
      <c r="H853" s="247"/>
      <c r="I853" s="247"/>
      <c r="J853" s="244"/>
      <c r="K853" s="244"/>
      <c r="L853" s="196"/>
      <c r="M853" s="196"/>
      <c r="N853" s="196"/>
      <c r="O853" s="196"/>
      <c r="P853" s="196"/>
      <c r="Q853" s="196"/>
      <c r="R853" s="196"/>
      <c r="S853" s="196"/>
      <c r="T853" s="196"/>
      <c r="U853" s="196"/>
      <c r="V853" s="196"/>
      <c r="W853" s="196"/>
      <c r="X853" s="196"/>
      <c r="Y853" s="196"/>
      <c r="Z853" s="196"/>
    </row>
    <row r="854" customFormat="false" ht="14.25" hidden="false" customHeight="true" outlineLevel="0" collapsed="false">
      <c r="A854" s="242"/>
      <c r="B854" s="196"/>
      <c r="C854" s="196"/>
      <c r="D854" s="243"/>
      <c r="E854" s="244"/>
      <c r="F854" s="244"/>
      <c r="G854" s="245"/>
      <c r="H854" s="247"/>
      <c r="I854" s="247"/>
      <c r="J854" s="244"/>
      <c r="K854" s="244"/>
      <c r="L854" s="196"/>
      <c r="M854" s="196"/>
      <c r="N854" s="196"/>
      <c r="O854" s="196"/>
      <c r="P854" s="196"/>
      <c r="Q854" s="196"/>
      <c r="R854" s="196"/>
      <c r="S854" s="196"/>
      <c r="T854" s="196"/>
      <c r="U854" s="196"/>
      <c r="V854" s="196"/>
      <c r="W854" s="196"/>
      <c r="X854" s="196"/>
      <c r="Y854" s="196"/>
      <c r="Z854" s="196"/>
    </row>
    <row r="855" customFormat="false" ht="14.25" hidden="false" customHeight="true" outlineLevel="0" collapsed="false">
      <c r="A855" s="242"/>
      <c r="B855" s="196"/>
      <c r="C855" s="196"/>
      <c r="D855" s="243"/>
      <c r="E855" s="244"/>
      <c r="F855" s="244"/>
      <c r="G855" s="245"/>
      <c r="H855" s="247"/>
      <c r="I855" s="247"/>
      <c r="J855" s="244"/>
      <c r="K855" s="244"/>
      <c r="L855" s="196"/>
      <c r="M855" s="196"/>
      <c r="N855" s="196"/>
      <c r="O855" s="196"/>
      <c r="P855" s="196"/>
      <c r="Q855" s="196"/>
      <c r="R855" s="196"/>
      <c r="S855" s="196"/>
      <c r="T855" s="196"/>
      <c r="U855" s="196"/>
      <c r="V855" s="196"/>
      <c r="W855" s="196"/>
      <c r="X855" s="196"/>
      <c r="Y855" s="196"/>
      <c r="Z855" s="196"/>
    </row>
    <row r="856" customFormat="false" ht="14.25" hidden="false" customHeight="true" outlineLevel="0" collapsed="false">
      <c r="A856" s="242"/>
      <c r="B856" s="196"/>
      <c r="C856" s="196"/>
      <c r="D856" s="243"/>
      <c r="E856" s="244"/>
      <c r="F856" s="244"/>
      <c r="G856" s="245"/>
      <c r="H856" s="247"/>
      <c r="I856" s="247"/>
      <c r="J856" s="244"/>
      <c r="K856" s="244"/>
      <c r="L856" s="196"/>
      <c r="M856" s="196"/>
      <c r="N856" s="196"/>
      <c r="O856" s="196"/>
      <c r="P856" s="196"/>
      <c r="Q856" s="196"/>
      <c r="R856" s="196"/>
      <c r="S856" s="196"/>
      <c r="T856" s="196"/>
      <c r="U856" s="196"/>
      <c r="V856" s="196"/>
      <c r="W856" s="196"/>
      <c r="X856" s="196"/>
      <c r="Y856" s="196"/>
      <c r="Z856" s="196"/>
    </row>
    <row r="857" customFormat="false" ht="14.25" hidden="false" customHeight="true" outlineLevel="0" collapsed="false">
      <c r="A857" s="242"/>
      <c r="B857" s="196"/>
      <c r="C857" s="196"/>
      <c r="D857" s="243"/>
      <c r="E857" s="244"/>
      <c r="F857" s="244"/>
      <c r="G857" s="245"/>
      <c r="H857" s="247"/>
      <c r="I857" s="247"/>
      <c r="J857" s="244"/>
      <c r="K857" s="244"/>
      <c r="L857" s="196"/>
      <c r="M857" s="196"/>
      <c r="N857" s="196"/>
      <c r="O857" s="196"/>
      <c r="P857" s="196"/>
      <c r="Q857" s="196"/>
      <c r="R857" s="196"/>
      <c r="S857" s="196"/>
      <c r="T857" s="196"/>
      <c r="U857" s="196"/>
      <c r="V857" s="196"/>
      <c r="W857" s="196"/>
      <c r="X857" s="196"/>
      <c r="Y857" s="196"/>
      <c r="Z857" s="196"/>
    </row>
    <row r="858" customFormat="false" ht="14.25" hidden="false" customHeight="true" outlineLevel="0" collapsed="false">
      <c r="A858" s="242"/>
      <c r="B858" s="196"/>
      <c r="C858" s="196"/>
      <c r="D858" s="243"/>
      <c r="E858" s="244"/>
      <c r="F858" s="244"/>
      <c r="G858" s="245"/>
      <c r="H858" s="247"/>
      <c r="I858" s="247"/>
      <c r="J858" s="244"/>
      <c r="K858" s="244"/>
      <c r="L858" s="196"/>
      <c r="M858" s="196"/>
      <c r="N858" s="196"/>
      <c r="O858" s="196"/>
      <c r="P858" s="196"/>
      <c r="Q858" s="196"/>
      <c r="R858" s="196"/>
      <c r="S858" s="196"/>
      <c r="T858" s="196"/>
      <c r="U858" s="196"/>
      <c r="V858" s="196"/>
      <c r="W858" s="196"/>
      <c r="X858" s="196"/>
      <c r="Y858" s="196"/>
      <c r="Z858" s="196"/>
    </row>
    <row r="859" customFormat="false" ht="14.25" hidden="false" customHeight="true" outlineLevel="0" collapsed="false">
      <c r="A859" s="242"/>
      <c r="B859" s="196"/>
      <c r="C859" s="196"/>
      <c r="D859" s="243"/>
      <c r="E859" s="244"/>
      <c r="F859" s="244"/>
      <c r="G859" s="245"/>
      <c r="H859" s="247"/>
      <c r="I859" s="247"/>
      <c r="J859" s="244"/>
      <c r="K859" s="244"/>
      <c r="L859" s="196"/>
      <c r="M859" s="196"/>
      <c r="N859" s="196"/>
      <c r="O859" s="196"/>
      <c r="P859" s="196"/>
      <c r="Q859" s="196"/>
      <c r="R859" s="196"/>
      <c r="S859" s="196"/>
      <c r="T859" s="196"/>
      <c r="U859" s="196"/>
      <c r="V859" s="196"/>
      <c r="W859" s="196"/>
      <c r="X859" s="196"/>
      <c r="Y859" s="196"/>
      <c r="Z859" s="196"/>
    </row>
    <row r="860" customFormat="false" ht="14.25" hidden="false" customHeight="true" outlineLevel="0" collapsed="false">
      <c r="A860" s="242"/>
      <c r="B860" s="196"/>
      <c r="C860" s="196"/>
      <c r="D860" s="243"/>
      <c r="E860" s="244"/>
      <c r="F860" s="244"/>
      <c r="G860" s="245"/>
      <c r="H860" s="247"/>
      <c r="I860" s="247"/>
      <c r="J860" s="244"/>
      <c r="K860" s="244"/>
      <c r="L860" s="196"/>
      <c r="M860" s="196"/>
      <c r="N860" s="196"/>
      <c r="O860" s="196"/>
      <c r="P860" s="196"/>
      <c r="Q860" s="196"/>
      <c r="R860" s="196"/>
      <c r="S860" s="196"/>
      <c r="T860" s="196"/>
      <c r="U860" s="196"/>
      <c r="V860" s="196"/>
      <c r="W860" s="196"/>
      <c r="X860" s="196"/>
      <c r="Y860" s="196"/>
      <c r="Z860" s="196"/>
    </row>
    <row r="861" customFormat="false" ht="14.25" hidden="false" customHeight="true" outlineLevel="0" collapsed="false">
      <c r="A861" s="242"/>
      <c r="B861" s="196"/>
      <c r="C861" s="196"/>
      <c r="D861" s="243"/>
      <c r="E861" s="244"/>
      <c r="F861" s="244"/>
      <c r="G861" s="245"/>
      <c r="H861" s="247"/>
      <c r="I861" s="247"/>
      <c r="J861" s="244"/>
      <c r="K861" s="244"/>
      <c r="L861" s="196"/>
      <c r="M861" s="196"/>
      <c r="N861" s="196"/>
      <c r="O861" s="196"/>
      <c r="P861" s="196"/>
      <c r="Q861" s="196"/>
      <c r="R861" s="196"/>
      <c r="S861" s="196"/>
      <c r="T861" s="196"/>
      <c r="U861" s="196"/>
      <c r="V861" s="196"/>
      <c r="W861" s="196"/>
      <c r="X861" s="196"/>
      <c r="Y861" s="196"/>
      <c r="Z861" s="196"/>
    </row>
    <row r="862" customFormat="false" ht="14.25" hidden="false" customHeight="true" outlineLevel="0" collapsed="false">
      <c r="A862" s="242"/>
      <c r="B862" s="196"/>
      <c r="C862" s="196"/>
      <c r="D862" s="243"/>
      <c r="E862" s="244"/>
      <c r="F862" s="244"/>
      <c r="G862" s="245"/>
      <c r="H862" s="247"/>
      <c r="I862" s="247"/>
      <c r="J862" s="244"/>
      <c r="K862" s="244"/>
      <c r="L862" s="196"/>
      <c r="M862" s="196"/>
      <c r="N862" s="196"/>
      <c r="O862" s="196"/>
      <c r="P862" s="196"/>
      <c r="Q862" s="196"/>
      <c r="R862" s="196"/>
      <c r="S862" s="196"/>
      <c r="T862" s="196"/>
      <c r="U862" s="196"/>
      <c r="V862" s="196"/>
      <c r="W862" s="196"/>
      <c r="X862" s="196"/>
      <c r="Y862" s="196"/>
      <c r="Z862" s="196"/>
    </row>
    <row r="863" customFormat="false" ht="14.25" hidden="false" customHeight="true" outlineLevel="0" collapsed="false">
      <c r="A863" s="242"/>
      <c r="B863" s="196"/>
      <c r="C863" s="196"/>
      <c r="D863" s="243"/>
      <c r="E863" s="244"/>
      <c r="F863" s="244"/>
      <c r="G863" s="245"/>
      <c r="H863" s="247"/>
      <c r="I863" s="247"/>
      <c r="J863" s="244"/>
      <c r="K863" s="244"/>
      <c r="L863" s="196"/>
      <c r="M863" s="196"/>
      <c r="N863" s="196"/>
      <c r="O863" s="196"/>
      <c r="P863" s="196"/>
      <c r="Q863" s="196"/>
      <c r="R863" s="196"/>
      <c r="S863" s="196"/>
      <c r="T863" s="196"/>
      <c r="U863" s="196"/>
      <c r="V863" s="196"/>
      <c r="W863" s="196"/>
      <c r="X863" s="196"/>
      <c r="Y863" s="196"/>
      <c r="Z863" s="196"/>
    </row>
    <row r="864" customFormat="false" ht="14.25" hidden="false" customHeight="true" outlineLevel="0" collapsed="false">
      <c r="A864" s="242"/>
      <c r="B864" s="196"/>
      <c r="C864" s="196"/>
      <c r="D864" s="243"/>
      <c r="E864" s="244"/>
      <c r="F864" s="244"/>
      <c r="G864" s="245"/>
      <c r="H864" s="247"/>
      <c r="I864" s="247"/>
      <c r="J864" s="244"/>
      <c r="K864" s="244"/>
      <c r="L864" s="196"/>
      <c r="M864" s="196"/>
      <c r="N864" s="196"/>
      <c r="O864" s="196"/>
      <c r="P864" s="196"/>
      <c r="Q864" s="196"/>
      <c r="R864" s="196"/>
      <c r="S864" s="196"/>
      <c r="T864" s="196"/>
      <c r="U864" s="196"/>
      <c r="V864" s="196"/>
      <c r="W864" s="196"/>
      <c r="X864" s="196"/>
      <c r="Y864" s="196"/>
      <c r="Z864" s="196"/>
    </row>
    <row r="865" customFormat="false" ht="14.25" hidden="false" customHeight="true" outlineLevel="0" collapsed="false">
      <c r="A865" s="242"/>
      <c r="B865" s="196"/>
      <c r="C865" s="196"/>
      <c r="D865" s="243"/>
      <c r="E865" s="244"/>
      <c r="F865" s="244"/>
      <c r="G865" s="245"/>
      <c r="H865" s="247"/>
      <c r="I865" s="247"/>
      <c r="J865" s="244"/>
      <c r="K865" s="244"/>
      <c r="L865" s="196"/>
      <c r="M865" s="196"/>
      <c r="N865" s="196"/>
      <c r="O865" s="196"/>
      <c r="P865" s="196"/>
      <c r="Q865" s="196"/>
      <c r="R865" s="196"/>
      <c r="S865" s="196"/>
      <c r="T865" s="196"/>
      <c r="U865" s="196"/>
      <c r="V865" s="196"/>
      <c r="W865" s="196"/>
      <c r="X865" s="196"/>
      <c r="Y865" s="196"/>
      <c r="Z865" s="196"/>
    </row>
    <row r="866" customFormat="false" ht="14.25" hidden="false" customHeight="true" outlineLevel="0" collapsed="false">
      <c r="A866" s="242"/>
      <c r="B866" s="196"/>
      <c r="C866" s="196"/>
      <c r="D866" s="243"/>
      <c r="E866" s="244"/>
      <c r="F866" s="244"/>
      <c r="G866" s="245"/>
      <c r="H866" s="247"/>
      <c r="I866" s="247"/>
      <c r="J866" s="244"/>
      <c r="K866" s="244"/>
      <c r="L866" s="196"/>
      <c r="M866" s="196"/>
      <c r="N866" s="196"/>
      <c r="O866" s="196"/>
      <c r="P866" s="196"/>
      <c r="Q866" s="196"/>
      <c r="R866" s="196"/>
      <c r="S866" s="196"/>
      <c r="T866" s="196"/>
      <c r="U866" s="196"/>
      <c r="V866" s="196"/>
      <c r="W866" s="196"/>
      <c r="X866" s="196"/>
      <c r="Y866" s="196"/>
      <c r="Z866" s="196"/>
    </row>
    <row r="867" customFormat="false" ht="14.25" hidden="false" customHeight="true" outlineLevel="0" collapsed="false">
      <c r="A867" s="242"/>
      <c r="B867" s="196"/>
      <c r="C867" s="196"/>
      <c r="D867" s="243"/>
      <c r="E867" s="244"/>
      <c r="F867" s="244"/>
      <c r="G867" s="245"/>
      <c r="H867" s="247"/>
      <c r="I867" s="247"/>
      <c r="J867" s="244"/>
      <c r="K867" s="244"/>
      <c r="L867" s="196"/>
      <c r="M867" s="196"/>
      <c r="N867" s="196"/>
      <c r="O867" s="196"/>
      <c r="P867" s="196"/>
      <c r="Q867" s="196"/>
      <c r="R867" s="196"/>
      <c r="S867" s="196"/>
      <c r="T867" s="196"/>
      <c r="U867" s="196"/>
      <c r="V867" s="196"/>
      <c r="W867" s="196"/>
      <c r="X867" s="196"/>
      <c r="Y867" s="196"/>
      <c r="Z867" s="196"/>
    </row>
    <row r="868" customFormat="false" ht="14.25" hidden="false" customHeight="true" outlineLevel="0" collapsed="false">
      <c r="A868" s="242"/>
      <c r="B868" s="196"/>
      <c r="C868" s="196"/>
      <c r="D868" s="243"/>
      <c r="E868" s="244"/>
      <c r="F868" s="244"/>
      <c r="G868" s="245"/>
      <c r="H868" s="247"/>
      <c r="I868" s="247"/>
      <c r="J868" s="244"/>
      <c r="K868" s="244"/>
      <c r="L868" s="196"/>
      <c r="M868" s="196"/>
      <c r="N868" s="196"/>
      <c r="O868" s="196"/>
      <c r="P868" s="196"/>
      <c r="Q868" s="196"/>
      <c r="R868" s="196"/>
      <c r="S868" s="196"/>
      <c r="T868" s="196"/>
      <c r="U868" s="196"/>
      <c r="V868" s="196"/>
      <c r="W868" s="196"/>
      <c r="X868" s="196"/>
      <c r="Y868" s="196"/>
      <c r="Z868" s="196"/>
    </row>
    <row r="869" customFormat="false" ht="14.25" hidden="false" customHeight="true" outlineLevel="0" collapsed="false">
      <c r="A869" s="242"/>
      <c r="B869" s="196"/>
      <c r="C869" s="196"/>
      <c r="D869" s="243"/>
      <c r="E869" s="244"/>
      <c r="F869" s="244"/>
      <c r="G869" s="245"/>
      <c r="H869" s="247"/>
      <c r="I869" s="247"/>
      <c r="J869" s="244"/>
      <c r="K869" s="244"/>
      <c r="L869" s="196"/>
      <c r="M869" s="196"/>
      <c r="N869" s="196"/>
      <c r="O869" s="196"/>
      <c r="P869" s="196"/>
      <c r="Q869" s="196"/>
      <c r="R869" s="196"/>
      <c r="S869" s="196"/>
      <c r="T869" s="196"/>
      <c r="U869" s="196"/>
      <c r="V869" s="196"/>
      <c r="W869" s="196"/>
      <c r="X869" s="196"/>
      <c r="Y869" s="196"/>
      <c r="Z869" s="196"/>
    </row>
    <row r="870" customFormat="false" ht="14.25" hidden="false" customHeight="true" outlineLevel="0" collapsed="false">
      <c r="A870" s="242"/>
      <c r="B870" s="196"/>
      <c r="C870" s="196"/>
      <c r="D870" s="243"/>
      <c r="E870" s="244"/>
      <c r="F870" s="244"/>
      <c r="G870" s="245"/>
      <c r="H870" s="247"/>
      <c r="I870" s="247"/>
      <c r="J870" s="244"/>
      <c r="K870" s="244"/>
      <c r="L870" s="196"/>
      <c r="M870" s="196"/>
      <c r="N870" s="196"/>
      <c r="O870" s="196"/>
      <c r="P870" s="196"/>
      <c r="Q870" s="196"/>
      <c r="R870" s="196"/>
      <c r="S870" s="196"/>
      <c r="T870" s="196"/>
      <c r="U870" s="196"/>
      <c r="V870" s="196"/>
      <c r="W870" s="196"/>
      <c r="X870" s="196"/>
      <c r="Y870" s="196"/>
      <c r="Z870" s="196"/>
    </row>
    <row r="871" customFormat="false" ht="14.25" hidden="false" customHeight="true" outlineLevel="0" collapsed="false">
      <c r="A871" s="242"/>
      <c r="B871" s="196"/>
      <c r="C871" s="196"/>
      <c r="D871" s="243"/>
      <c r="E871" s="244"/>
      <c r="F871" s="244"/>
      <c r="G871" s="245"/>
      <c r="H871" s="247"/>
      <c r="I871" s="247"/>
      <c r="J871" s="244"/>
      <c r="K871" s="244"/>
      <c r="L871" s="196"/>
      <c r="M871" s="196"/>
      <c r="N871" s="196"/>
      <c r="O871" s="196"/>
      <c r="P871" s="196"/>
      <c r="Q871" s="196"/>
      <c r="R871" s="196"/>
      <c r="S871" s="196"/>
      <c r="T871" s="196"/>
      <c r="U871" s="196"/>
      <c r="V871" s="196"/>
      <c r="W871" s="196"/>
      <c r="X871" s="196"/>
      <c r="Y871" s="196"/>
      <c r="Z871" s="196"/>
    </row>
    <row r="872" customFormat="false" ht="14.25" hidden="false" customHeight="true" outlineLevel="0" collapsed="false">
      <c r="A872" s="242"/>
      <c r="B872" s="196"/>
      <c r="C872" s="196"/>
      <c r="D872" s="243"/>
      <c r="E872" s="244"/>
      <c r="F872" s="244"/>
      <c r="G872" s="245"/>
      <c r="H872" s="247"/>
      <c r="I872" s="247"/>
      <c r="J872" s="244"/>
      <c r="K872" s="244"/>
      <c r="L872" s="196"/>
      <c r="M872" s="196"/>
      <c r="N872" s="196"/>
      <c r="O872" s="196"/>
      <c r="P872" s="196"/>
      <c r="Q872" s="196"/>
      <c r="R872" s="196"/>
      <c r="S872" s="196"/>
      <c r="T872" s="196"/>
      <c r="U872" s="196"/>
      <c r="V872" s="196"/>
      <c r="W872" s="196"/>
      <c r="X872" s="196"/>
      <c r="Y872" s="196"/>
      <c r="Z872" s="196"/>
    </row>
    <row r="873" customFormat="false" ht="14.25" hidden="false" customHeight="true" outlineLevel="0" collapsed="false">
      <c r="A873" s="242"/>
      <c r="B873" s="196"/>
      <c r="C873" s="196"/>
      <c r="D873" s="243"/>
      <c r="E873" s="244"/>
      <c r="F873" s="244"/>
      <c r="G873" s="245"/>
      <c r="H873" s="247"/>
      <c r="I873" s="247"/>
      <c r="J873" s="244"/>
      <c r="K873" s="244"/>
      <c r="L873" s="196"/>
      <c r="M873" s="196"/>
      <c r="N873" s="196"/>
      <c r="O873" s="196"/>
      <c r="P873" s="196"/>
      <c r="Q873" s="196"/>
      <c r="R873" s="196"/>
      <c r="S873" s="196"/>
      <c r="T873" s="196"/>
      <c r="U873" s="196"/>
      <c r="V873" s="196"/>
      <c r="W873" s="196"/>
      <c r="X873" s="196"/>
      <c r="Y873" s="196"/>
      <c r="Z873" s="196"/>
    </row>
    <row r="874" customFormat="false" ht="14.25" hidden="false" customHeight="true" outlineLevel="0" collapsed="false">
      <c r="A874" s="242"/>
      <c r="B874" s="196"/>
      <c r="C874" s="196"/>
      <c r="D874" s="243"/>
      <c r="E874" s="244"/>
      <c r="F874" s="244"/>
      <c r="G874" s="245"/>
      <c r="H874" s="247"/>
      <c r="I874" s="247"/>
      <c r="J874" s="244"/>
      <c r="K874" s="244"/>
      <c r="L874" s="196"/>
      <c r="M874" s="196"/>
      <c r="N874" s="196"/>
      <c r="O874" s="196"/>
      <c r="P874" s="196"/>
      <c r="Q874" s="196"/>
      <c r="R874" s="196"/>
      <c r="S874" s="196"/>
      <c r="T874" s="196"/>
      <c r="U874" s="196"/>
      <c r="V874" s="196"/>
      <c r="W874" s="196"/>
      <c r="X874" s="196"/>
      <c r="Y874" s="196"/>
      <c r="Z874" s="196"/>
    </row>
    <row r="875" customFormat="false" ht="14.25" hidden="false" customHeight="true" outlineLevel="0" collapsed="false">
      <c r="A875" s="242"/>
      <c r="B875" s="196"/>
      <c r="C875" s="196"/>
      <c r="D875" s="243"/>
      <c r="E875" s="244"/>
      <c r="F875" s="244"/>
      <c r="G875" s="245"/>
      <c r="H875" s="247"/>
      <c r="I875" s="247"/>
      <c r="J875" s="244"/>
      <c r="K875" s="244"/>
      <c r="L875" s="196"/>
      <c r="M875" s="196"/>
      <c r="N875" s="196"/>
      <c r="O875" s="196"/>
      <c r="P875" s="196"/>
      <c r="Q875" s="196"/>
      <c r="R875" s="196"/>
      <c r="S875" s="196"/>
      <c r="T875" s="196"/>
      <c r="U875" s="196"/>
      <c r="V875" s="196"/>
      <c r="W875" s="196"/>
      <c r="X875" s="196"/>
      <c r="Y875" s="196"/>
      <c r="Z875" s="196"/>
    </row>
    <row r="876" customFormat="false" ht="14.25" hidden="false" customHeight="true" outlineLevel="0" collapsed="false">
      <c r="A876" s="242"/>
      <c r="B876" s="196"/>
      <c r="C876" s="196"/>
      <c r="D876" s="243"/>
      <c r="E876" s="244"/>
      <c r="F876" s="244"/>
      <c r="G876" s="245"/>
      <c r="H876" s="247"/>
      <c r="I876" s="247"/>
      <c r="J876" s="244"/>
      <c r="K876" s="244"/>
      <c r="L876" s="196"/>
      <c r="M876" s="196"/>
      <c r="N876" s="196"/>
      <c r="O876" s="196"/>
      <c r="P876" s="196"/>
      <c r="Q876" s="196"/>
      <c r="R876" s="196"/>
      <c r="S876" s="196"/>
      <c r="T876" s="196"/>
      <c r="U876" s="196"/>
      <c r="V876" s="196"/>
      <c r="W876" s="196"/>
      <c r="X876" s="196"/>
      <c r="Y876" s="196"/>
      <c r="Z876" s="196"/>
    </row>
    <row r="877" customFormat="false" ht="14.25" hidden="false" customHeight="true" outlineLevel="0" collapsed="false">
      <c r="A877" s="242"/>
      <c r="B877" s="196"/>
      <c r="C877" s="196"/>
      <c r="D877" s="243"/>
      <c r="E877" s="244"/>
      <c r="F877" s="244"/>
      <c r="G877" s="245"/>
      <c r="H877" s="247"/>
      <c r="I877" s="247"/>
      <c r="J877" s="244"/>
      <c r="K877" s="244"/>
      <c r="L877" s="196"/>
      <c r="M877" s="196"/>
      <c r="N877" s="196"/>
      <c r="O877" s="196"/>
      <c r="P877" s="196"/>
      <c r="Q877" s="196"/>
      <c r="R877" s="196"/>
      <c r="S877" s="196"/>
      <c r="T877" s="196"/>
      <c r="U877" s="196"/>
      <c r="V877" s="196"/>
      <c r="W877" s="196"/>
      <c r="X877" s="196"/>
      <c r="Y877" s="196"/>
      <c r="Z877" s="196"/>
    </row>
    <row r="878" customFormat="false" ht="14.25" hidden="false" customHeight="true" outlineLevel="0" collapsed="false">
      <c r="A878" s="242"/>
      <c r="B878" s="196"/>
      <c r="C878" s="196"/>
      <c r="D878" s="243"/>
      <c r="E878" s="244"/>
      <c r="F878" s="244"/>
      <c r="G878" s="245"/>
      <c r="H878" s="247"/>
      <c r="I878" s="247"/>
      <c r="J878" s="244"/>
      <c r="K878" s="244"/>
      <c r="L878" s="196"/>
      <c r="M878" s="196"/>
      <c r="N878" s="196"/>
      <c r="O878" s="196"/>
      <c r="P878" s="196"/>
      <c r="Q878" s="196"/>
      <c r="R878" s="196"/>
      <c r="S878" s="196"/>
      <c r="T878" s="196"/>
      <c r="U878" s="196"/>
      <c r="V878" s="196"/>
      <c r="W878" s="196"/>
      <c r="X878" s="196"/>
      <c r="Y878" s="196"/>
      <c r="Z878" s="196"/>
    </row>
    <row r="879" customFormat="false" ht="14.25" hidden="false" customHeight="true" outlineLevel="0" collapsed="false">
      <c r="A879" s="242"/>
      <c r="B879" s="196"/>
      <c r="C879" s="196"/>
      <c r="D879" s="243"/>
      <c r="E879" s="244"/>
      <c r="F879" s="244"/>
      <c r="G879" s="245"/>
      <c r="H879" s="247"/>
      <c r="I879" s="247"/>
      <c r="J879" s="244"/>
      <c r="K879" s="244"/>
      <c r="L879" s="196"/>
      <c r="M879" s="196"/>
      <c r="N879" s="196"/>
      <c r="O879" s="196"/>
      <c r="P879" s="196"/>
      <c r="Q879" s="196"/>
      <c r="R879" s="196"/>
      <c r="S879" s="196"/>
      <c r="T879" s="196"/>
      <c r="U879" s="196"/>
      <c r="V879" s="196"/>
      <c r="W879" s="196"/>
      <c r="X879" s="196"/>
      <c r="Y879" s="196"/>
      <c r="Z879" s="196"/>
    </row>
    <row r="880" customFormat="false" ht="14.25" hidden="false" customHeight="true" outlineLevel="0" collapsed="false">
      <c r="A880" s="242"/>
      <c r="B880" s="196"/>
      <c r="C880" s="196"/>
      <c r="D880" s="243"/>
      <c r="E880" s="244"/>
      <c r="F880" s="244"/>
      <c r="G880" s="245"/>
      <c r="H880" s="247"/>
      <c r="I880" s="247"/>
      <c r="J880" s="244"/>
      <c r="K880" s="244"/>
      <c r="L880" s="196"/>
      <c r="M880" s="196"/>
      <c r="N880" s="196"/>
      <c r="O880" s="196"/>
      <c r="P880" s="196"/>
      <c r="Q880" s="196"/>
      <c r="R880" s="196"/>
      <c r="S880" s="196"/>
      <c r="T880" s="196"/>
      <c r="U880" s="196"/>
      <c r="V880" s="196"/>
      <c r="W880" s="196"/>
      <c r="X880" s="196"/>
      <c r="Y880" s="196"/>
      <c r="Z880" s="196"/>
    </row>
    <row r="881" customFormat="false" ht="14.25" hidden="false" customHeight="true" outlineLevel="0" collapsed="false">
      <c r="A881" s="242"/>
      <c r="B881" s="196"/>
      <c r="C881" s="196"/>
      <c r="D881" s="243"/>
      <c r="E881" s="244"/>
      <c r="F881" s="244"/>
      <c r="G881" s="245"/>
      <c r="H881" s="247"/>
      <c r="I881" s="247"/>
      <c r="J881" s="244"/>
      <c r="K881" s="244"/>
      <c r="L881" s="196"/>
      <c r="M881" s="196"/>
      <c r="N881" s="196"/>
      <c r="O881" s="196"/>
      <c r="P881" s="196"/>
      <c r="Q881" s="196"/>
      <c r="R881" s="196"/>
      <c r="S881" s="196"/>
      <c r="T881" s="196"/>
      <c r="U881" s="196"/>
      <c r="V881" s="196"/>
      <c r="W881" s="196"/>
      <c r="X881" s="196"/>
      <c r="Y881" s="196"/>
      <c r="Z881" s="196"/>
    </row>
    <row r="882" customFormat="false" ht="14.25" hidden="false" customHeight="true" outlineLevel="0" collapsed="false">
      <c r="A882" s="242"/>
      <c r="B882" s="196"/>
      <c r="C882" s="196"/>
      <c r="D882" s="243"/>
      <c r="E882" s="244"/>
      <c r="F882" s="244"/>
      <c r="G882" s="245"/>
      <c r="H882" s="247"/>
      <c r="I882" s="247"/>
      <c r="J882" s="244"/>
      <c r="K882" s="244"/>
      <c r="L882" s="196"/>
      <c r="M882" s="196"/>
      <c r="N882" s="196"/>
      <c r="O882" s="196"/>
      <c r="P882" s="196"/>
      <c r="Q882" s="196"/>
      <c r="R882" s="196"/>
      <c r="S882" s="196"/>
      <c r="T882" s="196"/>
      <c r="U882" s="196"/>
      <c r="V882" s="196"/>
      <c r="W882" s="196"/>
      <c r="X882" s="196"/>
      <c r="Y882" s="196"/>
      <c r="Z882" s="196"/>
    </row>
    <row r="883" customFormat="false" ht="14.25" hidden="false" customHeight="true" outlineLevel="0" collapsed="false">
      <c r="A883" s="242"/>
      <c r="B883" s="196"/>
      <c r="C883" s="196"/>
      <c r="D883" s="243"/>
      <c r="E883" s="244"/>
      <c r="F883" s="244"/>
      <c r="G883" s="245"/>
      <c r="H883" s="247"/>
      <c r="I883" s="247"/>
      <c r="J883" s="244"/>
      <c r="K883" s="244"/>
      <c r="L883" s="196"/>
      <c r="M883" s="196"/>
      <c r="N883" s="196"/>
      <c r="O883" s="196"/>
      <c r="P883" s="196"/>
      <c r="Q883" s="196"/>
      <c r="R883" s="196"/>
      <c r="S883" s="196"/>
      <c r="T883" s="196"/>
      <c r="U883" s="196"/>
      <c r="V883" s="196"/>
      <c r="W883" s="196"/>
      <c r="X883" s="196"/>
      <c r="Y883" s="196"/>
      <c r="Z883" s="196"/>
    </row>
    <row r="884" customFormat="false" ht="14.25" hidden="false" customHeight="true" outlineLevel="0" collapsed="false">
      <c r="A884" s="242"/>
      <c r="B884" s="196"/>
      <c r="C884" s="196"/>
      <c r="D884" s="243"/>
      <c r="E884" s="244"/>
      <c r="F884" s="244"/>
      <c r="G884" s="245"/>
      <c r="H884" s="247"/>
      <c r="I884" s="247"/>
      <c r="J884" s="244"/>
      <c r="K884" s="244"/>
      <c r="L884" s="196"/>
      <c r="M884" s="196"/>
      <c r="N884" s="196"/>
      <c r="O884" s="196"/>
      <c r="P884" s="196"/>
      <c r="Q884" s="196"/>
      <c r="R884" s="196"/>
      <c r="S884" s="196"/>
      <c r="T884" s="196"/>
      <c r="U884" s="196"/>
      <c r="V884" s="196"/>
      <c r="W884" s="196"/>
      <c r="X884" s="196"/>
      <c r="Y884" s="196"/>
      <c r="Z884" s="196"/>
    </row>
    <row r="885" customFormat="false" ht="14.25" hidden="false" customHeight="true" outlineLevel="0" collapsed="false">
      <c r="A885" s="242"/>
      <c r="B885" s="196"/>
      <c r="C885" s="196"/>
      <c r="D885" s="243"/>
      <c r="E885" s="244"/>
      <c r="F885" s="244"/>
      <c r="G885" s="245"/>
      <c r="H885" s="247"/>
      <c r="I885" s="247"/>
      <c r="J885" s="244"/>
      <c r="K885" s="244"/>
      <c r="L885" s="196"/>
      <c r="M885" s="196"/>
      <c r="N885" s="196"/>
      <c r="O885" s="196"/>
      <c r="P885" s="196"/>
      <c r="Q885" s="196"/>
      <c r="R885" s="196"/>
      <c r="S885" s="196"/>
      <c r="T885" s="196"/>
      <c r="U885" s="196"/>
      <c r="V885" s="196"/>
      <c r="W885" s="196"/>
      <c r="X885" s="196"/>
      <c r="Y885" s="196"/>
      <c r="Z885" s="196"/>
    </row>
    <row r="886" customFormat="false" ht="14.25" hidden="false" customHeight="true" outlineLevel="0" collapsed="false">
      <c r="A886" s="242"/>
      <c r="B886" s="196"/>
      <c r="C886" s="196"/>
      <c r="D886" s="243"/>
      <c r="E886" s="244"/>
      <c r="F886" s="244"/>
      <c r="G886" s="245"/>
      <c r="H886" s="247"/>
      <c r="I886" s="247"/>
      <c r="J886" s="244"/>
      <c r="K886" s="244"/>
      <c r="L886" s="196"/>
      <c r="M886" s="196"/>
      <c r="N886" s="196"/>
      <c r="O886" s="196"/>
      <c r="P886" s="196"/>
      <c r="Q886" s="196"/>
      <c r="R886" s="196"/>
      <c r="S886" s="196"/>
      <c r="T886" s="196"/>
      <c r="U886" s="196"/>
      <c r="V886" s="196"/>
      <c r="W886" s="196"/>
      <c r="X886" s="196"/>
      <c r="Y886" s="196"/>
      <c r="Z886" s="196"/>
    </row>
    <row r="887" customFormat="false" ht="14.25" hidden="false" customHeight="true" outlineLevel="0" collapsed="false">
      <c r="A887" s="242"/>
      <c r="B887" s="196"/>
      <c r="C887" s="196"/>
      <c r="D887" s="243"/>
      <c r="E887" s="244"/>
      <c r="F887" s="244"/>
      <c r="G887" s="245"/>
      <c r="H887" s="247"/>
      <c r="I887" s="247"/>
      <c r="J887" s="244"/>
      <c r="K887" s="244"/>
      <c r="L887" s="196"/>
      <c r="M887" s="196"/>
      <c r="N887" s="196"/>
      <c r="O887" s="196"/>
      <c r="P887" s="196"/>
      <c r="Q887" s="196"/>
      <c r="R887" s="196"/>
      <c r="S887" s="196"/>
      <c r="T887" s="196"/>
      <c r="U887" s="196"/>
      <c r="V887" s="196"/>
      <c r="W887" s="196"/>
      <c r="X887" s="196"/>
      <c r="Y887" s="196"/>
      <c r="Z887" s="196"/>
    </row>
    <row r="888" customFormat="false" ht="14.25" hidden="false" customHeight="true" outlineLevel="0" collapsed="false">
      <c r="A888" s="242"/>
      <c r="B888" s="196"/>
      <c r="C888" s="196"/>
      <c r="D888" s="243"/>
      <c r="E888" s="244"/>
      <c r="F888" s="244"/>
      <c r="G888" s="245"/>
      <c r="H888" s="247"/>
      <c r="I888" s="247"/>
      <c r="J888" s="244"/>
      <c r="K888" s="244"/>
      <c r="L888" s="196"/>
      <c r="M888" s="196"/>
      <c r="N888" s="196"/>
      <c r="O888" s="196"/>
      <c r="P888" s="196"/>
      <c r="Q888" s="196"/>
      <c r="R888" s="196"/>
      <c r="S888" s="196"/>
      <c r="T888" s="196"/>
      <c r="U888" s="196"/>
      <c r="V888" s="196"/>
      <c r="W888" s="196"/>
      <c r="X888" s="196"/>
      <c r="Y888" s="196"/>
      <c r="Z888" s="196"/>
    </row>
    <row r="889" customFormat="false" ht="14.25" hidden="false" customHeight="true" outlineLevel="0" collapsed="false">
      <c r="A889" s="242"/>
      <c r="B889" s="196"/>
      <c r="C889" s="196"/>
      <c r="D889" s="243"/>
      <c r="E889" s="244"/>
      <c r="F889" s="244"/>
      <c r="G889" s="245"/>
      <c r="H889" s="247"/>
      <c r="I889" s="247"/>
      <c r="J889" s="244"/>
      <c r="K889" s="244"/>
      <c r="L889" s="196"/>
      <c r="M889" s="196"/>
      <c r="N889" s="196"/>
      <c r="O889" s="196"/>
      <c r="P889" s="196"/>
      <c r="Q889" s="196"/>
      <c r="R889" s="196"/>
      <c r="S889" s="196"/>
      <c r="T889" s="196"/>
      <c r="U889" s="196"/>
      <c r="V889" s="196"/>
      <c r="W889" s="196"/>
      <c r="X889" s="196"/>
      <c r="Y889" s="196"/>
      <c r="Z889" s="196"/>
    </row>
    <row r="890" customFormat="false" ht="14.25" hidden="false" customHeight="true" outlineLevel="0" collapsed="false">
      <c r="A890" s="242"/>
      <c r="B890" s="196"/>
      <c r="C890" s="196"/>
      <c r="D890" s="243"/>
      <c r="E890" s="244"/>
      <c r="F890" s="244"/>
      <c r="G890" s="245"/>
      <c r="H890" s="247"/>
      <c r="I890" s="247"/>
      <c r="J890" s="244"/>
      <c r="K890" s="244"/>
      <c r="L890" s="196"/>
      <c r="M890" s="196"/>
      <c r="N890" s="196"/>
      <c r="O890" s="196"/>
      <c r="P890" s="196"/>
      <c r="Q890" s="196"/>
      <c r="R890" s="196"/>
      <c r="S890" s="196"/>
      <c r="T890" s="196"/>
      <c r="U890" s="196"/>
      <c r="V890" s="196"/>
      <c r="W890" s="196"/>
      <c r="X890" s="196"/>
      <c r="Y890" s="196"/>
      <c r="Z890" s="196"/>
    </row>
    <row r="891" customFormat="false" ht="14.25" hidden="false" customHeight="true" outlineLevel="0" collapsed="false">
      <c r="A891" s="242"/>
      <c r="B891" s="196"/>
      <c r="C891" s="196"/>
      <c r="D891" s="243"/>
      <c r="E891" s="244"/>
      <c r="F891" s="244"/>
      <c r="G891" s="245"/>
      <c r="H891" s="247"/>
      <c r="I891" s="247"/>
      <c r="J891" s="244"/>
      <c r="K891" s="244"/>
      <c r="L891" s="196"/>
      <c r="M891" s="196"/>
      <c r="N891" s="196"/>
      <c r="O891" s="196"/>
      <c r="P891" s="196"/>
      <c r="Q891" s="196"/>
      <c r="R891" s="196"/>
      <c r="S891" s="196"/>
      <c r="T891" s="196"/>
      <c r="U891" s="196"/>
      <c r="V891" s="196"/>
      <c r="W891" s="196"/>
      <c r="X891" s="196"/>
      <c r="Y891" s="196"/>
      <c r="Z891" s="196"/>
    </row>
    <row r="892" customFormat="false" ht="14.25" hidden="false" customHeight="true" outlineLevel="0" collapsed="false">
      <c r="A892" s="242"/>
      <c r="B892" s="196"/>
      <c r="C892" s="196"/>
      <c r="D892" s="243"/>
      <c r="E892" s="244"/>
      <c r="F892" s="244"/>
      <c r="G892" s="245"/>
      <c r="H892" s="247"/>
      <c r="I892" s="247"/>
      <c r="J892" s="244"/>
      <c r="K892" s="244"/>
      <c r="L892" s="196"/>
      <c r="M892" s="196"/>
      <c r="N892" s="196"/>
      <c r="O892" s="196"/>
      <c r="P892" s="196"/>
      <c r="Q892" s="196"/>
      <c r="R892" s="196"/>
      <c r="S892" s="196"/>
      <c r="T892" s="196"/>
      <c r="U892" s="196"/>
      <c r="V892" s="196"/>
      <c r="W892" s="196"/>
      <c r="X892" s="196"/>
      <c r="Y892" s="196"/>
      <c r="Z892" s="196"/>
    </row>
    <row r="893" customFormat="false" ht="14.25" hidden="false" customHeight="true" outlineLevel="0" collapsed="false">
      <c r="A893" s="242"/>
      <c r="B893" s="196"/>
      <c r="C893" s="196"/>
      <c r="D893" s="243"/>
      <c r="E893" s="244"/>
      <c r="F893" s="244"/>
      <c r="G893" s="245"/>
      <c r="H893" s="247"/>
      <c r="I893" s="247"/>
      <c r="J893" s="244"/>
      <c r="K893" s="244"/>
      <c r="L893" s="196"/>
      <c r="M893" s="196"/>
      <c r="N893" s="196"/>
      <c r="O893" s="196"/>
      <c r="P893" s="196"/>
      <c r="Q893" s="196"/>
      <c r="R893" s="196"/>
      <c r="S893" s="196"/>
      <c r="T893" s="196"/>
      <c r="U893" s="196"/>
      <c r="V893" s="196"/>
      <c r="W893" s="196"/>
      <c r="X893" s="196"/>
      <c r="Y893" s="196"/>
      <c r="Z893" s="196"/>
    </row>
    <row r="894" customFormat="false" ht="14.25" hidden="false" customHeight="true" outlineLevel="0" collapsed="false">
      <c r="A894" s="242"/>
      <c r="B894" s="196"/>
      <c r="C894" s="196"/>
      <c r="D894" s="243"/>
      <c r="E894" s="244"/>
      <c r="F894" s="244"/>
      <c r="G894" s="245"/>
      <c r="H894" s="247"/>
      <c r="I894" s="247"/>
      <c r="J894" s="244"/>
      <c r="K894" s="244"/>
      <c r="L894" s="196"/>
      <c r="M894" s="196"/>
      <c r="N894" s="196"/>
      <c r="O894" s="196"/>
      <c r="P894" s="196"/>
      <c r="Q894" s="196"/>
      <c r="R894" s="196"/>
      <c r="S894" s="196"/>
      <c r="T894" s="196"/>
      <c r="U894" s="196"/>
      <c r="V894" s="196"/>
      <c r="W894" s="196"/>
      <c r="X894" s="196"/>
      <c r="Y894" s="196"/>
      <c r="Z894" s="196"/>
    </row>
    <row r="895" customFormat="false" ht="14.25" hidden="false" customHeight="true" outlineLevel="0" collapsed="false">
      <c r="A895" s="242"/>
      <c r="B895" s="196"/>
      <c r="C895" s="196"/>
      <c r="D895" s="243"/>
      <c r="E895" s="244"/>
      <c r="F895" s="244"/>
      <c r="G895" s="245"/>
      <c r="H895" s="247"/>
      <c r="I895" s="247"/>
      <c r="J895" s="244"/>
      <c r="K895" s="244"/>
      <c r="L895" s="196"/>
      <c r="M895" s="196"/>
      <c r="N895" s="196"/>
      <c r="O895" s="196"/>
      <c r="P895" s="196"/>
      <c r="Q895" s="196"/>
      <c r="R895" s="196"/>
      <c r="S895" s="196"/>
      <c r="T895" s="196"/>
      <c r="U895" s="196"/>
      <c r="V895" s="196"/>
      <c r="W895" s="196"/>
      <c r="X895" s="196"/>
      <c r="Y895" s="196"/>
      <c r="Z895" s="196"/>
    </row>
    <row r="896" customFormat="false" ht="14.25" hidden="false" customHeight="true" outlineLevel="0" collapsed="false">
      <c r="A896" s="242"/>
      <c r="B896" s="196"/>
      <c r="C896" s="196"/>
      <c r="D896" s="243"/>
      <c r="E896" s="244"/>
      <c r="F896" s="244"/>
      <c r="G896" s="245"/>
      <c r="H896" s="247"/>
      <c r="I896" s="247"/>
      <c r="J896" s="244"/>
      <c r="K896" s="244"/>
      <c r="L896" s="196"/>
      <c r="M896" s="196"/>
      <c r="N896" s="196"/>
      <c r="O896" s="196"/>
      <c r="P896" s="196"/>
      <c r="Q896" s="196"/>
      <c r="R896" s="196"/>
      <c r="S896" s="196"/>
      <c r="T896" s="196"/>
      <c r="U896" s="196"/>
      <c r="V896" s="196"/>
      <c r="W896" s="196"/>
      <c r="X896" s="196"/>
      <c r="Y896" s="196"/>
      <c r="Z896" s="196"/>
    </row>
    <row r="897" customFormat="false" ht="14.25" hidden="false" customHeight="true" outlineLevel="0" collapsed="false">
      <c r="A897" s="242"/>
      <c r="B897" s="196"/>
      <c r="C897" s="196"/>
      <c r="D897" s="243"/>
      <c r="E897" s="244"/>
      <c r="F897" s="244"/>
      <c r="G897" s="245"/>
      <c r="H897" s="247"/>
      <c r="I897" s="247"/>
      <c r="J897" s="244"/>
      <c r="K897" s="244"/>
      <c r="L897" s="196"/>
      <c r="M897" s="196"/>
      <c r="N897" s="196"/>
      <c r="O897" s="196"/>
      <c r="P897" s="196"/>
      <c r="Q897" s="196"/>
      <c r="R897" s="196"/>
      <c r="S897" s="196"/>
      <c r="T897" s="196"/>
      <c r="U897" s="196"/>
      <c r="V897" s="196"/>
      <c r="W897" s="196"/>
      <c r="X897" s="196"/>
      <c r="Y897" s="196"/>
      <c r="Z897" s="196"/>
    </row>
    <row r="898" customFormat="false" ht="14.25" hidden="false" customHeight="true" outlineLevel="0" collapsed="false">
      <c r="A898" s="242"/>
      <c r="B898" s="196"/>
      <c r="C898" s="196"/>
      <c r="D898" s="243"/>
      <c r="E898" s="244"/>
      <c r="F898" s="244"/>
      <c r="G898" s="245"/>
      <c r="H898" s="247"/>
      <c r="I898" s="247"/>
      <c r="J898" s="244"/>
      <c r="K898" s="244"/>
      <c r="L898" s="196"/>
      <c r="M898" s="196"/>
      <c r="N898" s="196"/>
      <c r="O898" s="196"/>
      <c r="P898" s="196"/>
      <c r="Q898" s="196"/>
      <c r="R898" s="196"/>
      <c r="S898" s="196"/>
      <c r="T898" s="196"/>
      <c r="U898" s="196"/>
      <c r="V898" s="196"/>
      <c r="W898" s="196"/>
      <c r="X898" s="196"/>
      <c r="Y898" s="196"/>
      <c r="Z898" s="196"/>
    </row>
    <row r="899" customFormat="false" ht="14.25" hidden="false" customHeight="true" outlineLevel="0" collapsed="false">
      <c r="A899" s="242"/>
      <c r="B899" s="196"/>
      <c r="C899" s="196"/>
      <c r="D899" s="243"/>
      <c r="E899" s="244"/>
      <c r="F899" s="244"/>
      <c r="G899" s="245"/>
      <c r="H899" s="247"/>
      <c r="I899" s="247"/>
      <c r="J899" s="244"/>
      <c r="K899" s="244"/>
      <c r="L899" s="196"/>
      <c r="M899" s="196"/>
      <c r="N899" s="196"/>
      <c r="O899" s="196"/>
      <c r="P899" s="196"/>
      <c r="Q899" s="196"/>
      <c r="R899" s="196"/>
      <c r="S899" s="196"/>
      <c r="T899" s="196"/>
      <c r="U899" s="196"/>
      <c r="V899" s="196"/>
      <c r="W899" s="196"/>
      <c r="X899" s="196"/>
      <c r="Y899" s="196"/>
      <c r="Z899" s="196"/>
    </row>
    <row r="900" customFormat="false" ht="14.25" hidden="false" customHeight="true" outlineLevel="0" collapsed="false">
      <c r="A900" s="242"/>
      <c r="B900" s="196"/>
      <c r="C900" s="196"/>
      <c r="D900" s="243"/>
      <c r="E900" s="244"/>
      <c r="F900" s="244"/>
      <c r="G900" s="245"/>
      <c r="H900" s="247"/>
      <c r="I900" s="247"/>
      <c r="J900" s="244"/>
      <c r="K900" s="244"/>
      <c r="L900" s="196"/>
      <c r="M900" s="196"/>
      <c r="N900" s="196"/>
      <c r="O900" s="196"/>
      <c r="P900" s="196"/>
      <c r="Q900" s="196"/>
      <c r="R900" s="196"/>
      <c r="S900" s="196"/>
      <c r="T900" s="196"/>
      <c r="U900" s="196"/>
      <c r="V900" s="196"/>
      <c r="W900" s="196"/>
      <c r="X900" s="196"/>
      <c r="Y900" s="196"/>
      <c r="Z900" s="196"/>
    </row>
    <row r="901" customFormat="false" ht="14.25" hidden="false" customHeight="true" outlineLevel="0" collapsed="false">
      <c r="A901" s="242"/>
      <c r="B901" s="196"/>
      <c r="C901" s="196"/>
      <c r="D901" s="243"/>
      <c r="E901" s="244"/>
      <c r="F901" s="244"/>
      <c r="G901" s="245"/>
      <c r="H901" s="247"/>
      <c r="I901" s="247"/>
      <c r="J901" s="244"/>
      <c r="K901" s="244"/>
      <c r="L901" s="196"/>
      <c r="M901" s="196"/>
      <c r="N901" s="196"/>
      <c r="O901" s="196"/>
      <c r="P901" s="196"/>
      <c r="Q901" s="196"/>
      <c r="R901" s="196"/>
      <c r="S901" s="196"/>
      <c r="T901" s="196"/>
      <c r="U901" s="196"/>
      <c r="V901" s="196"/>
      <c r="W901" s="196"/>
      <c r="X901" s="196"/>
      <c r="Y901" s="196"/>
      <c r="Z901" s="196"/>
    </row>
    <row r="902" customFormat="false" ht="14.25" hidden="false" customHeight="true" outlineLevel="0" collapsed="false">
      <c r="A902" s="242"/>
      <c r="B902" s="196"/>
      <c r="C902" s="196"/>
      <c r="D902" s="243"/>
      <c r="E902" s="244"/>
      <c r="F902" s="244"/>
      <c r="G902" s="245"/>
      <c r="H902" s="247"/>
      <c r="I902" s="247"/>
      <c r="J902" s="244"/>
      <c r="K902" s="244"/>
      <c r="L902" s="196"/>
      <c r="M902" s="196"/>
      <c r="N902" s="196"/>
      <c r="O902" s="196"/>
      <c r="P902" s="196"/>
      <c r="Q902" s="196"/>
      <c r="R902" s="196"/>
      <c r="S902" s="196"/>
      <c r="T902" s="196"/>
      <c r="U902" s="196"/>
      <c r="V902" s="196"/>
      <c r="W902" s="196"/>
      <c r="X902" s="196"/>
      <c r="Y902" s="196"/>
      <c r="Z902" s="196"/>
    </row>
    <row r="903" customFormat="false" ht="14.25" hidden="false" customHeight="true" outlineLevel="0" collapsed="false">
      <c r="A903" s="242"/>
      <c r="B903" s="196"/>
      <c r="C903" s="196"/>
      <c r="D903" s="243"/>
      <c r="E903" s="244"/>
      <c r="F903" s="244"/>
      <c r="G903" s="245"/>
      <c r="H903" s="247"/>
      <c r="I903" s="247"/>
      <c r="J903" s="244"/>
      <c r="K903" s="244"/>
      <c r="L903" s="196"/>
      <c r="M903" s="196"/>
      <c r="N903" s="196"/>
      <c r="O903" s="196"/>
      <c r="P903" s="196"/>
      <c r="Q903" s="196"/>
      <c r="R903" s="196"/>
      <c r="S903" s="196"/>
      <c r="T903" s="196"/>
      <c r="U903" s="196"/>
      <c r="V903" s="196"/>
      <c r="W903" s="196"/>
      <c r="X903" s="196"/>
      <c r="Y903" s="196"/>
      <c r="Z903" s="196"/>
    </row>
    <row r="904" customFormat="false" ht="14.25" hidden="false" customHeight="true" outlineLevel="0" collapsed="false">
      <c r="A904" s="242"/>
      <c r="B904" s="196"/>
      <c r="C904" s="196"/>
      <c r="D904" s="243"/>
      <c r="E904" s="244"/>
      <c r="F904" s="244"/>
      <c r="G904" s="245"/>
      <c r="H904" s="247"/>
      <c r="I904" s="247"/>
      <c r="J904" s="244"/>
      <c r="K904" s="244"/>
      <c r="L904" s="196"/>
      <c r="M904" s="196"/>
      <c r="N904" s="196"/>
      <c r="O904" s="196"/>
      <c r="P904" s="196"/>
      <c r="Q904" s="196"/>
      <c r="R904" s="196"/>
      <c r="S904" s="196"/>
      <c r="T904" s="196"/>
      <c r="U904" s="196"/>
      <c r="V904" s="196"/>
      <c r="W904" s="196"/>
      <c r="X904" s="196"/>
      <c r="Y904" s="196"/>
      <c r="Z904" s="196"/>
    </row>
    <row r="905" customFormat="false" ht="14.25" hidden="false" customHeight="true" outlineLevel="0" collapsed="false">
      <c r="A905" s="242"/>
      <c r="B905" s="196"/>
      <c r="C905" s="196"/>
      <c r="D905" s="243"/>
      <c r="E905" s="244"/>
      <c r="F905" s="244"/>
      <c r="G905" s="245"/>
      <c r="H905" s="247"/>
      <c r="I905" s="247"/>
      <c r="J905" s="244"/>
      <c r="K905" s="244"/>
      <c r="L905" s="196"/>
      <c r="M905" s="196"/>
      <c r="N905" s="196"/>
      <c r="O905" s="196"/>
      <c r="P905" s="196"/>
      <c r="Q905" s="196"/>
      <c r="R905" s="196"/>
      <c r="S905" s="196"/>
      <c r="T905" s="196"/>
      <c r="U905" s="196"/>
      <c r="V905" s="196"/>
      <c r="W905" s="196"/>
      <c r="X905" s="196"/>
      <c r="Y905" s="196"/>
      <c r="Z905" s="196"/>
    </row>
    <row r="906" customFormat="false" ht="14.25" hidden="false" customHeight="true" outlineLevel="0" collapsed="false">
      <c r="A906" s="242"/>
      <c r="B906" s="196"/>
      <c r="C906" s="196"/>
      <c r="D906" s="243"/>
      <c r="E906" s="244"/>
      <c r="F906" s="244"/>
      <c r="G906" s="245"/>
      <c r="H906" s="247"/>
      <c r="I906" s="247"/>
      <c r="J906" s="244"/>
      <c r="K906" s="244"/>
      <c r="L906" s="196"/>
      <c r="M906" s="196"/>
      <c r="N906" s="196"/>
      <c r="O906" s="196"/>
      <c r="P906" s="196"/>
      <c r="Q906" s="196"/>
      <c r="R906" s="196"/>
      <c r="S906" s="196"/>
      <c r="T906" s="196"/>
      <c r="U906" s="196"/>
      <c r="V906" s="196"/>
      <c r="W906" s="196"/>
      <c r="X906" s="196"/>
      <c r="Y906" s="196"/>
      <c r="Z906" s="196"/>
    </row>
    <row r="907" customFormat="false" ht="14.25" hidden="false" customHeight="true" outlineLevel="0" collapsed="false">
      <c r="A907" s="242"/>
      <c r="B907" s="196"/>
      <c r="C907" s="196"/>
      <c r="D907" s="243"/>
      <c r="E907" s="244"/>
      <c r="F907" s="244"/>
      <c r="G907" s="245"/>
      <c r="H907" s="247"/>
      <c r="I907" s="247"/>
      <c r="J907" s="244"/>
      <c r="K907" s="244"/>
      <c r="L907" s="196"/>
      <c r="M907" s="196"/>
      <c r="N907" s="196"/>
      <c r="O907" s="196"/>
      <c r="P907" s="196"/>
      <c r="Q907" s="196"/>
      <c r="R907" s="196"/>
      <c r="S907" s="196"/>
      <c r="T907" s="196"/>
      <c r="U907" s="196"/>
      <c r="V907" s="196"/>
      <c r="W907" s="196"/>
      <c r="X907" s="196"/>
      <c r="Y907" s="196"/>
      <c r="Z907" s="196"/>
    </row>
    <row r="908" customFormat="false" ht="14.25" hidden="false" customHeight="true" outlineLevel="0" collapsed="false">
      <c r="A908" s="242"/>
      <c r="B908" s="196"/>
      <c r="C908" s="196"/>
      <c r="D908" s="243"/>
      <c r="E908" s="244"/>
      <c r="F908" s="244"/>
      <c r="G908" s="245"/>
      <c r="H908" s="247"/>
      <c r="I908" s="247"/>
      <c r="J908" s="244"/>
      <c r="K908" s="244"/>
      <c r="L908" s="196"/>
      <c r="M908" s="196"/>
      <c r="N908" s="196"/>
      <c r="O908" s="196"/>
      <c r="P908" s="196"/>
      <c r="Q908" s="196"/>
      <c r="R908" s="196"/>
      <c r="S908" s="196"/>
      <c r="T908" s="196"/>
      <c r="U908" s="196"/>
      <c r="V908" s="196"/>
      <c r="W908" s="196"/>
      <c r="X908" s="196"/>
      <c r="Y908" s="196"/>
      <c r="Z908" s="196"/>
    </row>
    <row r="909" customFormat="false" ht="14.25" hidden="false" customHeight="true" outlineLevel="0" collapsed="false">
      <c r="A909" s="242"/>
      <c r="B909" s="196"/>
      <c r="C909" s="196"/>
      <c r="D909" s="243"/>
      <c r="E909" s="244"/>
      <c r="F909" s="244"/>
      <c r="G909" s="245"/>
      <c r="H909" s="247"/>
      <c r="I909" s="247"/>
      <c r="J909" s="244"/>
      <c r="K909" s="244"/>
      <c r="L909" s="196"/>
      <c r="M909" s="196"/>
      <c r="N909" s="196"/>
      <c r="O909" s="196"/>
      <c r="P909" s="196"/>
      <c r="Q909" s="196"/>
      <c r="R909" s="196"/>
      <c r="S909" s="196"/>
      <c r="T909" s="196"/>
      <c r="U909" s="196"/>
      <c r="V909" s="196"/>
      <c r="W909" s="196"/>
      <c r="X909" s="196"/>
      <c r="Y909" s="196"/>
      <c r="Z909" s="196"/>
    </row>
    <row r="910" customFormat="false" ht="14.25" hidden="false" customHeight="true" outlineLevel="0" collapsed="false">
      <c r="A910" s="242"/>
      <c r="B910" s="196"/>
      <c r="C910" s="196"/>
      <c r="D910" s="243"/>
      <c r="E910" s="244"/>
      <c r="F910" s="244"/>
      <c r="G910" s="245"/>
      <c r="H910" s="247"/>
      <c r="I910" s="247"/>
      <c r="J910" s="244"/>
      <c r="K910" s="244"/>
      <c r="L910" s="196"/>
      <c r="M910" s="196"/>
      <c r="N910" s="196"/>
      <c r="O910" s="196"/>
      <c r="P910" s="196"/>
      <c r="Q910" s="196"/>
      <c r="R910" s="196"/>
      <c r="S910" s="196"/>
      <c r="T910" s="196"/>
      <c r="U910" s="196"/>
      <c r="V910" s="196"/>
      <c r="W910" s="196"/>
      <c r="X910" s="196"/>
      <c r="Y910" s="196"/>
      <c r="Z910" s="196"/>
    </row>
    <row r="911" customFormat="false" ht="14.25" hidden="false" customHeight="true" outlineLevel="0" collapsed="false">
      <c r="A911" s="242"/>
      <c r="B911" s="196"/>
      <c r="C911" s="196"/>
      <c r="D911" s="243"/>
      <c r="E911" s="244"/>
      <c r="F911" s="244"/>
      <c r="G911" s="245"/>
      <c r="H911" s="247"/>
      <c r="I911" s="247"/>
      <c r="J911" s="244"/>
      <c r="K911" s="244"/>
      <c r="L911" s="196"/>
      <c r="M911" s="196"/>
      <c r="N911" s="196"/>
      <c r="O911" s="196"/>
      <c r="P911" s="196"/>
      <c r="Q911" s="196"/>
      <c r="R911" s="196"/>
      <c r="S911" s="196"/>
      <c r="T911" s="196"/>
      <c r="U911" s="196"/>
      <c r="V911" s="196"/>
      <c r="W911" s="196"/>
      <c r="X911" s="196"/>
      <c r="Y911" s="196"/>
      <c r="Z911" s="196"/>
    </row>
    <row r="912" customFormat="false" ht="14.25" hidden="false" customHeight="true" outlineLevel="0" collapsed="false">
      <c r="A912" s="242"/>
      <c r="B912" s="196"/>
      <c r="C912" s="196"/>
      <c r="D912" s="243"/>
      <c r="E912" s="244"/>
      <c r="F912" s="244"/>
      <c r="G912" s="245"/>
      <c r="H912" s="247"/>
      <c r="I912" s="247"/>
      <c r="J912" s="244"/>
      <c r="K912" s="244"/>
      <c r="L912" s="196"/>
      <c r="M912" s="196"/>
      <c r="N912" s="196"/>
      <c r="O912" s="196"/>
      <c r="P912" s="196"/>
      <c r="Q912" s="196"/>
      <c r="R912" s="196"/>
      <c r="S912" s="196"/>
      <c r="T912" s="196"/>
      <c r="U912" s="196"/>
      <c r="V912" s="196"/>
      <c r="W912" s="196"/>
      <c r="X912" s="196"/>
      <c r="Y912" s="196"/>
      <c r="Z912" s="196"/>
    </row>
    <row r="913" customFormat="false" ht="14.25" hidden="false" customHeight="true" outlineLevel="0" collapsed="false">
      <c r="A913" s="242"/>
      <c r="B913" s="196"/>
      <c r="C913" s="196"/>
      <c r="D913" s="243"/>
      <c r="E913" s="244"/>
      <c r="F913" s="244"/>
      <c r="G913" s="245"/>
      <c r="H913" s="247"/>
      <c r="I913" s="247"/>
      <c r="J913" s="244"/>
      <c r="K913" s="244"/>
      <c r="L913" s="196"/>
      <c r="M913" s="196"/>
      <c r="N913" s="196"/>
      <c r="O913" s="196"/>
      <c r="P913" s="196"/>
      <c r="Q913" s="196"/>
      <c r="R913" s="196"/>
      <c r="S913" s="196"/>
      <c r="T913" s="196"/>
      <c r="U913" s="196"/>
      <c r="V913" s="196"/>
      <c r="W913" s="196"/>
      <c r="X913" s="196"/>
      <c r="Y913" s="196"/>
      <c r="Z913" s="196"/>
    </row>
    <row r="914" customFormat="false" ht="14.25" hidden="false" customHeight="true" outlineLevel="0" collapsed="false">
      <c r="A914" s="242"/>
      <c r="B914" s="196"/>
      <c r="C914" s="196"/>
      <c r="D914" s="243"/>
      <c r="E914" s="244"/>
      <c r="F914" s="244"/>
      <c r="G914" s="245"/>
      <c r="H914" s="247"/>
      <c r="I914" s="247"/>
      <c r="J914" s="244"/>
      <c r="K914" s="244"/>
      <c r="L914" s="196"/>
      <c r="M914" s="196"/>
      <c r="N914" s="196"/>
      <c r="O914" s="196"/>
      <c r="P914" s="196"/>
      <c r="Q914" s="196"/>
      <c r="R914" s="196"/>
      <c r="S914" s="196"/>
      <c r="T914" s="196"/>
      <c r="U914" s="196"/>
      <c r="V914" s="196"/>
      <c r="W914" s="196"/>
      <c r="X914" s="196"/>
      <c r="Y914" s="196"/>
      <c r="Z914" s="196"/>
    </row>
    <row r="915" customFormat="false" ht="14.25" hidden="false" customHeight="true" outlineLevel="0" collapsed="false">
      <c r="A915" s="242"/>
      <c r="B915" s="196"/>
      <c r="C915" s="196"/>
      <c r="D915" s="243"/>
      <c r="E915" s="244"/>
      <c r="F915" s="244"/>
      <c r="G915" s="245"/>
      <c r="H915" s="247"/>
      <c r="I915" s="247"/>
      <c r="J915" s="244"/>
      <c r="K915" s="244"/>
      <c r="L915" s="196"/>
      <c r="M915" s="196"/>
      <c r="N915" s="196"/>
      <c r="O915" s="196"/>
      <c r="P915" s="196"/>
      <c r="Q915" s="196"/>
      <c r="R915" s="196"/>
      <c r="S915" s="196"/>
      <c r="T915" s="196"/>
      <c r="U915" s="196"/>
      <c r="V915" s="196"/>
      <c r="W915" s="196"/>
      <c r="X915" s="196"/>
      <c r="Y915" s="196"/>
      <c r="Z915" s="196"/>
    </row>
    <row r="916" customFormat="false" ht="14.25" hidden="false" customHeight="true" outlineLevel="0" collapsed="false">
      <c r="A916" s="242"/>
      <c r="B916" s="196"/>
      <c r="C916" s="196"/>
      <c r="D916" s="243"/>
      <c r="E916" s="244"/>
      <c r="F916" s="244"/>
      <c r="G916" s="245"/>
      <c r="H916" s="247"/>
      <c r="I916" s="247"/>
      <c r="J916" s="244"/>
      <c r="K916" s="244"/>
      <c r="L916" s="196"/>
      <c r="M916" s="196"/>
      <c r="N916" s="196"/>
      <c r="O916" s="196"/>
      <c r="P916" s="196"/>
      <c r="Q916" s="196"/>
      <c r="R916" s="196"/>
      <c r="S916" s="196"/>
      <c r="T916" s="196"/>
      <c r="U916" s="196"/>
      <c r="V916" s="196"/>
      <c r="W916" s="196"/>
      <c r="X916" s="196"/>
      <c r="Y916" s="196"/>
      <c r="Z916" s="196"/>
    </row>
    <row r="917" customFormat="false" ht="14.25" hidden="false" customHeight="true" outlineLevel="0" collapsed="false">
      <c r="A917" s="242"/>
      <c r="B917" s="196"/>
      <c r="C917" s="196"/>
      <c r="D917" s="243"/>
      <c r="E917" s="244"/>
      <c r="F917" s="244"/>
      <c r="G917" s="245"/>
      <c r="H917" s="247"/>
      <c r="I917" s="247"/>
      <c r="J917" s="244"/>
      <c r="K917" s="244"/>
      <c r="L917" s="196"/>
      <c r="M917" s="196"/>
      <c r="N917" s="196"/>
      <c r="O917" s="196"/>
      <c r="P917" s="196"/>
      <c r="Q917" s="196"/>
      <c r="R917" s="196"/>
      <c r="S917" s="196"/>
      <c r="T917" s="196"/>
      <c r="U917" s="196"/>
      <c r="V917" s="196"/>
      <c r="W917" s="196"/>
      <c r="X917" s="196"/>
      <c r="Y917" s="196"/>
      <c r="Z917" s="196"/>
    </row>
    <row r="918" customFormat="false" ht="14.25" hidden="false" customHeight="true" outlineLevel="0" collapsed="false">
      <c r="A918" s="242"/>
      <c r="B918" s="196"/>
      <c r="C918" s="196"/>
      <c r="D918" s="243"/>
      <c r="E918" s="244"/>
      <c r="F918" s="244"/>
      <c r="G918" s="245"/>
      <c r="H918" s="247"/>
      <c r="I918" s="247"/>
      <c r="J918" s="244"/>
      <c r="K918" s="244"/>
      <c r="L918" s="196"/>
      <c r="M918" s="196"/>
      <c r="N918" s="196"/>
      <c r="O918" s="196"/>
      <c r="P918" s="196"/>
      <c r="Q918" s="196"/>
      <c r="R918" s="196"/>
      <c r="S918" s="196"/>
      <c r="T918" s="196"/>
      <c r="U918" s="196"/>
      <c r="V918" s="196"/>
      <c r="W918" s="196"/>
      <c r="X918" s="196"/>
      <c r="Y918" s="196"/>
      <c r="Z918" s="196"/>
    </row>
    <row r="919" customFormat="false" ht="14.25" hidden="false" customHeight="true" outlineLevel="0" collapsed="false">
      <c r="A919" s="242"/>
      <c r="B919" s="196"/>
      <c r="C919" s="196"/>
      <c r="D919" s="243"/>
      <c r="E919" s="244"/>
      <c r="F919" s="244"/>
      <c r="G919" s="245"/>
      <c r="H919" s="247"/>
      <c r="I919" s="247"/>
      <c r="J919" s="244"/>
      <c r="K919" s="244"/>
      <c r="L919" s="196"/>
      <c r="M919" s="196"/>
      <c r="N919" s="196"/>
      <c r="O919" s="196"/>
      <c r="P919" s="196"/>
      <c r="Q919" s="196"/>
      <c r="R919" s="196"/>
      <c r="S919" s="196"/>
      <c r="T919" s="196"/>
      <c r="U919" s="196"/>
      <c r="V919" s="196"/>
      <c r="W919" s="196"/>
      <c r="X919" s="196"/>
      <c r="Y919" s="196"/>
      <c r="Z919" s="196"/>
    </row>
    <row r="920" customFormat="false" ht="14.25" hidden="false" customHeight="true" outlineLevel="0" collapsed="false">
      <c r="A920" s="242"/>
      <c r="B920" s="196"/>
      <c r="C920" s="196"/>
      <c r="D920" s="243"/>
      <c r="E920" s="244"/>
      <c r="F920" s="244"/>
      <c r="G920" s="245"/>
      <c r="H920" s="247"/>
      <c r="I920" s="247"/>
      <c r="J920" s="244"/>
      <c r="K920" s="244"/>
      <c r="L920" s="196"/>
      <c r="M920" s="196"/>
      <c r="N920" s="196"/>
      <c r="O920" s="196"/>
      <c r="P920" s="196"/>
      <c r="Q920" s="196"/>
      <c r="R920" s="196"/>
      <c r="S920" s="196"/>
      <c r="T920" s="196"/>
      <c r="U920" s="196"/>
      <c r="V920" s="196"/>
      <c r="W920" s="196"/>
      <c r="X920" s="196"/>
      <c r="Y920" s="196"/>
      <c r="Z920" s="196"/>
    </row>
    <row r="921" customFormat="false" ht="14.25" hidden="false" customHeight="true" outlineLevel="0" collapsed="false">
      <c r="A921" s="242"/>
      <c r="B921" s="196"/>
      <c r="C921" s="196"/>
      <c r="D921" s="243"/>
      <c r="E921" s="244"/>
      <c r="F921" s="244"/>
      <c r="G921" s="245"/>
      <c r="H921" s="247"/>
      <c r="I921" s="247"/>
      <c r="J921" s="244"/>
      <c r="K921" s="244"/>
      <c r="L921" s="196"/>
      <c r="M921" s="196"/>
      <c r="N921" s="196"/>
      <c r="O921" s="196"/>
      <c r="P921" s="196"/>
      <c r="Q921" s="196"/>
      <c r="R921" s="196"/>
      <c r="S921" s="196"/>
      <c r="T921" s="196"/>
      <c r="U921" s="196"/>
      <c r="V921" s="196"/>
      <c r="W921" s="196"/>
      <c r="X921" s="196"/>
      <c r="Y921" s="196"/>
      <c r="Z921" s="196"/>
    </row>
    <row r="922" customFormat="false" ht="14.25" hidden="false" customHeight="true" outlineLevel="0" collapsed="false">
      <c r="A922" s="242"/>
      <c r="B922" s="196"/>
      <c r="C922" s="196"/>
      <c r="D922" s="243"/>
      <c r="E922" s="244"/>
      <c r="F922" s="244"/>
      <c r="G922" s="245"/>
      <c r="H922" s="247"/>
      <c r="I922" s="247"/>
      <c r="J922" s="244"/>
      <c r="K922" s="244"/>
      <c r="L922" s="196"/>
      <c r="M922" s="196"/>
      <c r="N922" s="196"/>
      <c r="O922" s="196"/>
      <c r="P922" s="196"/>
      <c r="Q922" s="196"/>
      <c r="R922" s="196"/>
      <c r="S922" s="196"/>
      <c r="T922" s="196"/>
      <c r="U922" s="196"/>
      <c r="V922" s="196"/>
      <c r="W922" s="196"/>
      <c r="X922" s="196"/>
      <c r="Y922" s="196"/>
      <c r="Z922" s="196"/>
    </row>
    <row r="923" customFormat="false" ht="14.25" hidden="false" customHeight="true" outlineLevel="0" collapsed="false">
      <c r="A923" s="242"/>
      <c r="B923" s="196"/>
      <c r="C923" s="196"/>
      <c r="D923" s="243"/>
      <c r="E923" s="244"/>
      <c r="F923" s="244"/>
      <c r="G923" s="245"/>
      <c r="H923" s="247"/>
      <c r="I923" s="247"/>
      <c r="J923" s="244"/>
      <c r="K923" s="244"/>
      <c r="L923" s="196"/>
      <c r="M923" s="196"/>
      <c r="N923" s="196"/>
      <c r="O923" s="196"/>
      <c r="P923" s="196"/>
      <c r="Q923" s="196"/>
      <c r="R923" s="196"/>
      <c r="S923" s="196"/>
      <c r="T923" s="196"/>
      <c r="U923" s="196"/>
      <c r="V923" s="196"/>
      <c r="W923" s="196"/>
      <c r="X923" s="196"/>
      <c r="Y923" s="196"/>
      <c r="Z923" s="196"/>
    </row>
    <row r="924" customFormat="false" ht="14.25" hidden="false" customHeight="true" outlineLevel="0" collapsed="false">
      <c r="A924" s="242"/>
      <c r="B924" s="196"/>
      <c r="C924" s="196"/>
      <c r="D924" s="243"/>
      <c r="E924" s="244"/>
      <c r="F924" s="244"/>
      <c r="G924" s="245"/>
      <c r="H924" s="247"/>
      <c r="I924" s="247"/>
      <c r="J924" s="244"/>
      <c r="K924" s="244"/>
      <c r="L924" s="196"/>
      <c r="M924" s="196"/>
      <c r="N924" s="196"/>
      <c r="O924" s="196"/>
      <c r="P924" s="196"/>
      <c r="Q924" s="196"/>
      <c r="R924" s="196"/>
      <c r="S924" s="196"/>
      <c r="T924" s="196"/>
      <c r="U924" s="196"/>
      <c r="V924" s="196"/>
      <c r="W924" s="196"/>
      <c r="X924" s="196"/>
      <c r="Y924" s="196"/>
      <c r="Z924" s="196"/>
    </row>
    <row r="925" customFormat="false" ht="14.25" hidden="false" customHeight="true" outlineLevel="0" collapsed="false">
      <c r="A925" s="242"/>
      <c r="B925" s="196"/>
      <c r="C925" s="196"/>
      <c r="D925" s="243"/>
      <c r="E925" s="244"/>
      <c r="F925" s="244"/>
      <c r="G925" s="245"/>
      <c r="H925" s="247"/>
      <c r="I925" s="247"/>
      <c r="J925" s="244"/>
      <c r="K925" s="244"/>
      <c r="L925" s="196"/>
      <c r="M925" s="196"/>
      <c r="N925" s="196"/>
      <c r="O925" s="196"/>
      <c r="P925" s="196"/>
      <c r="Q925" s="196"/>
      <c r="R925" s="196"/>
      <c r="S925" s="196"/>
      <c r="T925" s="196"/>
      <c r="U925" s="196"/>
      <c r="V925" s="196"/>
      <c r="W925" s="196"/>
      <c r="X925" s="196"/>
      <c r="Y925" s="196"/>
      <c r="Z925" s="196"/>
    </row>
    <row r="926" customFormat="false" ht="14.25" hidden="false" customHeight="true" outlineLevel="0" collapsed="false">
      <c r="A926" s="242"/>
      <c r="B926" s="196"/>
      <c r="C926" s="196"/>
      <c r="D926" s="243"/>
      <c r="E926" s="244"/>
      <c r="F926" s="244"/>
      <c r="G926" s="245"/>
      <c r="H926" s="247"/>
      <c r="I926" s="247"/>
      <c r="J926" s="244"/>
      <c r="K926" s="244"/>
      <c r="L926" s="196"/>
      <c r="M926" s="196"/>
      <c r="N926" s="196"/>
      <c r="O926" s="196"/>
      <c r="P926" s="196"/>
      <c r="Q926" s="196"/>
      <c r="R926" s="196"/>
      <c r="S926" s="196"/>
      <c r="T926" s="196"/>
      <c r="U926" s="196"/>
      <c r="V926" s="196"/>
      <c r="W926" s="196"/>
      <c r="X926" s="196"/>
      <c r="Y926" s="196"/>
      <c r="Z926" s="196"/>
    </row>
    <row r="927" customFormat="false" ht="14.25" hidden="false" customHeight="true" outlineLevel="0" collapsed="false">
      <c r="A927" s="242"/>
      <c r="B927" s="196"/>
      <c r="C927" s="196"/>
      <c r="D927" s="243"/>
      <c r="E927" s="244"/>
      <c r="F927" s="244"/>
      <c r="G927" s="245"/>
      <c r="H927" s="247"/>
      <c r="I927" s="247"/>
      <c r="J927" s="244"/>
      <c r="K927" s="244"/>
      <c r="L927" s="196"/>
      <c r="M927" s="196"/>
      <c r="N927" s="196"/>
      <c r="O927" s="196"/>
      <c r="P927" s="196"/>
      <c r="Q927" s="196"/>
      <c r="R927" s="196"/>
      <c r="S927" s="196"/>
      <c r="T927" s="196"/>
      <c r="U927" s="196"/>
      <c r="V927" s="196"/>
      <c r="W927" s="196"/>
      <c r="X927" s="196"/>
      <c r="Y927" s="196"/>
      <c r="Z927" s="196"/>
    </row>
    <row r="928" customFormat="false" ht="14.25" hidden="false" customHeight="true" outlineLevel="0" collapsed="false">
      <c r="A928" s="242"/>
      <c r="B928" s="196"/>
      <c r="C928" s="196"/>
      <c r="D928" s="243"/>
      <c r="E928" s="244"/>
      <c r="F928" s="244"/>
      <c r="G928" s="245"/>
      <c r="H928" s="247"/>
      <c r="I928" s="247"/>
      <c r="J928" s="244"/>
      <c r="K928" s="244"/>
      <c r="L928" s="196"/>
      <c r="M928" s="196"/>
      <c r="N928" s="196"/>
      <c r="O928" s="196"/>
      <c r="P928" s="196"/>
      <c r="Q928" s="196"/>
      <c r="R928" s="196"/>
      <c r="S928" s="196"/>
      <c r="T928" s="196"/>
      <c r="U928" s="196"/>
      <c r="V928" s="196"/>
      <c r="W928" s="196"/>
      <c r="X928" s="196"/>
      <c r="Y928" s="196"/>
      <c r="Z928" s="196"/>
    </row>
    <row r="929" customFormat="false" ht="14.25" hidden="false" customHeight="true" outlineLevel="0" collapsed="false">
      <c r="A929" s="242"/>
      <c r="B929" s="196"/>
      <c r="C929" s="196"/>
      <c r="D929" s="243"/>
      <c r="E929" s="244"/>
      <c r="F929" s="244"/>
      <c r="G929" s="245"/>
      <c r="H929" s="247"/>
      <c r="I929" s="247"/>
      <c r="J929" s="244"/>
      <c r="K929" s="244"/>
      <c r="L929" s="196"/>
      <c r="M929" s="196"/>
      <c r="N929" s="196"/>
      <c r="O929" s="196"/>
      <c r="P929" s="196"/>
      <c r="Q929" s="196"/>
      <c r="R929" s="196"/>
      <c r="S929" s="196"/>
      <c r="T929" s="196"/>
      <c r="U929" s="196"/>
      <c r="V929" s="196"/>
      <c r="W929" s="196"/>
      <c r="X929" s="196"/>
      <c r="Y929" s="196"/>
      <c r="Z929" s="196"/>
    </row>
    <row r="930" customFormat="false" ht="14.25" hidden="false" customHeight="true" outlineLevel="0" collapsed="false">
      <c r="A930" s="242"/>
      <c r="B930" s="196"/>
      <c r="C930" s="196"/>
      <c r="D930" s="243"/>
      <c r="E930" s="244"/>
      <c r="F930" s="244"/>
      <c r="G930" s="245"/>
      <c r="H930" s="247"/>
      <c r="I930" s="247"/>
      <c r="J930" s="244"/>
      <c r="K930" s="244"/>
      <c r="L930" s="196"/>
      <c r="M930" s="196"/>
      <c r="N930" s="196"/>
      <c r="O930" s="196"/>
      <c r="P930" s="196"/>
      <c r="Q930" s="196"/>
      <c r="R930" s="196"/>
      <c r="S930" s="196"/>
      <c r="T930" s="196"/>
      <c r="U930" s="196"/>
      <c r="V930" s="196"/>
      <c r="W930" s="196"/>
      <c r="X930" s="196"/>
      <c r="Y930" s="196"/>
      <c r="Z930" s="196"/>
    </row>
    <row r="931" customFormat="false" ht="14.25" hidden="false" customHeight="true" outlineLevel="0" collapsed="false">
      <c r="A931" s="242"/>
      <c r="B931" s="196"/>
      <c r="C931" s="196"/>
      <c r="D931" s="243"/>
      <c r="E931" s="244"/>
      <c r="F931" s="244"/>
      <c r="G931" s="245"/>
      <c r="H931" s="247"/>
      <c r="I931" s="247"/>
      <c r="J931" s="244"/>
      <c r="K931" s="244"/>
      <c r="L931" s="196"/>
      <c r="M931" s="196"/>
      <c r="N931" s="196"/>
      <c r="O931" s="196"/>
      <c r="P931" s="196"/>
      <c r="Q931" s="196"/>
      <c r="R931" s="196"/>
      <c r="S931" s="196"/>
      <c r="T931" s="196"/>
      <c r="U931" s="196"/>
      <c r="V931" s="196"/>
      <c r="W931" s="196"/>
      <c r="X931" s="196"/>
      <c r="Y931" s="196"/>
      <c r="Z931" s="196"/>
    </row>
    <row r="932" customFormat="false" ht="14.25" hidden="false" customHeight="true" outlineLevel="0" collapsed="false">
      <c r="A932" s="242"/>
      <c r="B932" s="196"/>
      <c r="C932" s="196"/>
      <c r="D932" s="243"/>
      <c r="E932" s="244"/>
      <c r="F932" s="244"/>
      <c r="G932" s="245"/>
      <c r="H932" s="247"/>
      <c r="I932" s="247"/>
      <c r="J932" s="244"/>
      <c r="K932" s="244"/>
      <c r="L932" s="196"/>
      <c r="M932" s="196"/>
      <c r="N932" s="196"/>
      <c r="O932" s="196"/>
      <c r="P932" s="196"/>
      <c r="Q932" s="196"/>
      <c r="R932" s="196"/>
      <c r="S932" s="196"/>
      <c r="T932" s="196"/>
      <c r="U932" s="196"/>
      <c r="V932" s="196"/>
      <c r="W932" s="196"/>
      <c r="X932" s="196"/>
      <c r="Y932" s="196"/>
      <c r="Z932" s="196"/>
    </row>
    <row r="933" customFormat="false" ht="14.25" hidden="false" customHeight="true" outlineLevel="0" collapsed="false">
      <c r="A933" s="242"/>
      <c r="B933" s="196"/>
      <c r="C933" s="196"/>
      <c r="D933" s="243"/>
      <c r="E933" s="244"/>
      <c r="F933" s="244"/>
      <c r="G933" s="245"/>
      <c r="H933" s="247"/>
      <c r="I933" s="247"/>
      <c r="J933" s="244"/>
      <c r="K933" s="244"/>
      <c r="L933" s="196"/>
      <c r="M933" s="196"/>
      <c r="N933" s="196"/>
      <c r="O933" s="196"/>
      <c r="P933" s="196"/>
      <c r="Q933" s="196"/>
      <c r="R933" s="196"/>
      <c r="S933" s="196"/>
      <c r="T933" s="196"/>
      <c r="U933" s="196"/>
      <c r="V933" s="196"/>
      <c r="W933" s="196"/>
      <c r="X933" s="196"/>
      <c r="Y933" s="196"/>
      <c r="Z933" s="196"/>
    </row>
    <row r="934" customFormat="false" ht="14.25" hidden="false" customHeight="true" outlineLevel="0" collapsed="false">
      <c r="A934" s="242"/>
      <c r="B934" s="196"/>
      <c r="C934" s="196"/>
      <c r="D934" s="243"/>
      <c r="E934" s="244"/>
      <c r="F934" s="244"/>
      <c r="G934" s="245"/>
      <c r="H934" s="247"/>
      <c r="I934" s="247"/>
      <c r="J934" s="244"/>
      <c r="K934" s="244"/>
      <c r="L934" s="196"/>
      <c r="M934" s="196"/>
      <c r="N934" s="196"/>
      <c r="O934" s="196"/>
      <c r="P934" s="196"/>
      <c r="Q934" s="196"/>
      <c r="R934" s="196"/>
      <c r="S934" s="196"/>
      <c r="T934" s="196"/>
      <c r="U934" s="196"/>
      <c r="V934" s="196"/>
      <c r="W934" s="196"/>
      <c r="X934" s="196"/>
      <c r="Y934" s="196"/>
      <c r="Z934" s="196"/>
    </row>
    <row r="935" customFormat="false" ht="14.25" hidden="false" customHeight="true" outlineLevel="0" collapsed="false">
      <c r="A935" s="242"/>
      <c r="B935" s="196"/>
      <c r="C935" s="196"/>
      <c r="D935" s="243"/>
      <c r="E935" s="244"/>
      <c r="F935" s="244"/>
      <c r="G935" s="245"/>
      <c r="H935" s="247"/>
      <c r="I935" s="247"/>
      <c r="J935" s="244"/>
      <c r="K935" s="244"/>
      <c r="L935" s="196"/>
      <c r="M935" s="196"/>
      <c r="N935" s="196"/>
      <c r="O935" s="196"/>
      <c r="P935" s="196"/>
      <c r="Q935" s="196"/>
      <c r="R935" s="196"/>
      <c r="S935" s="196"/>
      <c r="T935" s="196"/>
      <c r="U935" s="196"/>
      <c r="V935" s="196"/>
      <c r="W935" s="196"/>
      <c r="X935" s="196"/>
      <c r="Y935" s="196"/>
      <c r="Z935" s="196"/>
    </row>
    <row r="936" customFormat="false" ht="14.25" hidden="false" customHeight="true" outlineLevel="0" collapsed="false">
      <c r="A936" s="242"/>
      <c r="B936" s="196"/>
      <c r="C936" s="196"/>
      <c r="D936" s="243"/>
      <c r="E936" s="244"/>
      <c r="F936" s="244"/>
      <c r="G936" s="245"/>
      <c r="H936" s="247"/>
      <c r="I936" s="247"/>
      <c r="J936" s="244"/>
      <c r="K936" s="244"/>
      <c r="L936" s="196"/>
      <c r="M936" s="196"/>
      <c r="N936" s="196"/>
      <c r="O936" s="196"/>
      <c r="P936" s="196"/>
      <c r="Q936" s="196"/>
      <c r="R936" s="196"/>
      <c r="S936" s="196"/>
      <c r="T936" s="196"/>
      <c r="U936" s="196"/>
      <c r="V936" s="196"/>
      <c r="W936" s="196"/>
      <c r="X936" s="196"/>
      <c r="Y936" s="196"/>
      <c r="Z936" s="196"/>
    </row>
    <row r="937" customFormat="false" ht="14.25" hidden="false" customHeight="true" outlineLevel="0" collapsed="false">
      <c r="A937" s="242"/>
      <c r="B937" s="196"/>
      <c r="C937" s="196"/>
      <c r="D937" s="243"/>
      <c r="E937" s="244"/>
      <c r="F937" s="244"/>
      <c r="G937" s="245"/>
      <c r="H937" s="247"/>
      <c r="I937" s="247"/>
      <c r="J937" s="244"/>
      <c r="K937" s="244"/>
      <c r="L937" s="196"/>
      <c r="M937" s="196"/>
      <c r="N937" s="196"/>
      <c r="O937" s="196"/>
      <c r="P937" s="196"/>
      <c r="Q937" s="196"/>
      <c r="R937" s="196"/>
      <c r="S937" s="196"/>
      <c r="T937" s="196"/>
      <c r="U937" s="196"/>
      <c r="V937" s="196"/>
      <c r="W937" s="196"/>
      <c r="X937" s="196"/>
      <c r="Y937" s="196"/>
      <c r="Z937" s="196"/>
    </row>
    <row r="938" customFormat="false" ht="14.25" hidden="false" customHeight="true" outlineLevel="0" collapsed="false">
      <c r="A938" s="242"/>
      <c r="B938" s="196"/>
      <c r="C938" s="196"/>
      <c r="D938" s="243"/>
      <c r="E938" s="244"/>
      <c r="F938" s="244"/>
      <c r="G938" s="245"/>
      <c r="H938" s="247"/>
      <c r="I938" s="247"/>
      <c r="J938" s="244"/>
      <c r="K938" s="244"/>
      <c r="L938" s="196"/>
      <c r="M938" s="196"/>
      <c r="N938" s="196"/>
      <c r="O938" s="196"/>
      <c r="P938" s="196"/>
      <c r="Q938" s="196"/>
      <c r="R938" s="196"/>
      <c r="S938" s="196"/>
      <c r="T938" s="196"/>
      <c r="U938" s="196"/>
      <c r="V938" s="196"/>
      <c r="W938" s="196"/>
      <c r="X938" s="196"/>
      <c r="Y938" s="196"/>
      <c r="Z938" s="196"/>
    </row>
    <row r="939" customFormat="false" ht="14.25" hidden="false" customHeight="true" outlineLevel="0" collapsed="false">
      <c r="A939" s="242"/>
      <c r="B939" s="196"/>
      <c r="C939" s="196"/>
      <c r="D939" s="243"/>
      <c r="E939" s="244"/>
      <c r="F939" s="244"/>
      <c r="G939" s="245"/>
      <c r="H939" s="247"/>
      <c r="I939" s="247"/>
      <c r="J939" s="244"/>
      <c r="K939" s="244"/>
      <c r="L939" s="196"/>
      <c r="M939" s="196"/>
      <c r="N939" s="196"/>
      <c r="O939" s="196"/>
      <c r="P939" s="196"/>
      <c r="Q939" s="196"/>
      <c r="R939" s="196"/>
      <c r="S939" s="196"/>
      <c r="T939" s="196"/>
      <c r="U939" s="196"/>
      <c r="V939" s="196"/>
      <c r="W939" s="196"/>
      <c r="X939" s="196"/>
      <c r="Y939" s="196"/>
      <c r="Z939" s="196"/>
    </row>
    <row r="940" customFormat="false" ht="14.25" hidden="false" customHeight="true" outlineLevel="0" collapsed="false">
      <c r="A940" s="242"/>
      <c r="B940" s="196"/>
      <c r="C940" s="196"/>
      <c r="D940" s="243"/>
      <c r="E940" s="244"/>
      <c r="F940" s="244"/>
      <c r="G940" s="245"/>
      <c r="H940" s="247"/>
      <c r="I940" s="247"/>
      <c r="J940" s="244"/>
      <c r="K940" s="244"/>
      <c r="L940" s="196"/>
      <c r="M940" s="196"/>
      <c r="N940" s="196"/>
      <c r="O940" s="196"/>
      <c r="P940" s="196"/>
      <c r="Q940" s="196"/>
      <c r="R940" s="196"/>
      <c r="S940" s="196"/>
      <c r="T940" s="196"/>
      <c r="U940" s="196"/>
      <c r="V940" s="196"/>
      <c r="W940" s="196"/>
      <c r="X940" s="196"/>
      <c r="Y940" s="196"/>
      <c r="Z940" s="196"/>
    </row>
    <row r="941" customFormat="false" ht="14.25" hidden="false" customHeight="true" outlineLevel="0" collapsed="false">
      <c r="A941" s="242"/>
      <c r="B941" s="196"/>
      <c r="C941" s="196"/>
      <c r="D941" s="243"/>
      <c r="E941" s="244"/>
      <c r="F941" s="244"/>
      <c r="G941" s="245"/>
      <c r="H941" s="247"/>
      <c r="I941" s="247"/>
      <c r="J941" s="244"/>
      <c r="K941" s="244"/>
      <c r="L941" s="196"/>
      <c r="M941" s="196"/>
      <c r="N941" s="196"/>
      <c r="O941" s="196"/>
      <c r="P941" s="196"/>
      <c r="Q941" s="196"/>
      <c r="R941" s="196"/>
      <c r="S941" s="196"/>
      <c r="T941" s="196"/>
      <c r="U941" s="196"/>
      <c r="V941" s="196"/>
      <c r="W941" s="196"/>
      <c r="X941" s="196"/>
      <c r="Y941" s="196"/>
      <c r="Z941" s="196"/>
    </row>
    <row r="942" customFormat="false" ht="14.25" hidden="false" customHeight="true" outlineLevel="0" collapsed="false">
      <c r="A942" s="242"/>
      <c r="B942" s="196"/>
      <c r="C942" s="196"/>
      <c r="D942" s="243"/>
      <c r="E942" s="244"/>
      <c r="F942" s="244"/>
      <c r="G942" s="245"/>
      <c r="H942" s="247"/>
      <c r="I942" s="247"/>
      <c r="J942" s="244"/>
      <c r="K942" s="244"/>
      <c r="L942" s="196"/>
      <c r="M942" s="196"/>
      <c r="N942" s="196"/>
      <c r="O942" s="196"/>
      <c r="P942" s="196"/>
      <c r="Q942" s="196"/>
      <c r="R942" s="196"/>
      <c r="S942" s="196"/>
      <c r="T942" s="196"/>
      <c r="U942" s="196"/>
      <c r="V942" s="196"/>
      <c r="W942" s="196"/>
      <c r="X942" s="196"/>
      <c r="Y942" s="196"/>
      <c r="Z942" s="196"/>
    </row>
    <row r="943" customFormat="false" ht="14.25" hidden="false" customHeight="true" outlineLevel="0" collapsed="false">
      <c r="A943" s="242"/>
      <c r="B943" s="196"/>
      <c r="C943" s="196"/>
      <c r="D943" s="243"/>
      <c r="E943" s="244"/>
      <c r="F943" s="244"/>
      <c r="G943" s="245"/>
      <c r="H943" s="247"/>
      <c r="I943" s="247"/>
      <c r="J943" s="244"/>
      <c r="K943" s="244"/>
      <c r="L943" s="196"/>
      <c r="M943" s="196"/>
      <c r="N943" s="196"/>
      <c r="O943" s="196"/>
      <c r="P943" s="196"/>
      <c r="Q943" s="196"/>
      <c r="R943" s="196"/>
      <c r="S943" s="196"/>
      <c r="T943" s="196"/>
      <c r="U943" s="196"/>
      <c r="V943" s="196"/>
      <c r="W943" s="196"/>
      <c r="X943" s="196"/>
      <c r="Y943" s="196"/>
      <c r="Z943" s="196"/>
    </row>
    <row r="944" customFormat="false" ht="14.25" hidden="false" customHeight="true" outlineLevel="0" collapsed="false">
      <c r="A944" s="242"/>
      <c r="B944" s="196"/>
      <c r="C944" s="196"/>
      <c r="D944" s="243"/>
      <c r="E944" s="244"/>
      <c r="F944" s="244"/>
      <c r="G944" s="245"/>
      <c r="H944" s="247"/>
      <c r="I944" s="247"/>
      <c r="J944" s="244"/>
      <c r="K944" s="244"/>
      <c r="L944" s="196"/>
      <c r="M944" s="196"/>
      <c r="N944" s="196"/>
      <c r="O944" s="196"/>
      <c r="P944" s="196"/>
      <c r="Q944" s="196"/>
      <c r="R944" s="196"/>
      <c r="S944" s="196"/>
      <c r="T944" s="196"/>
      <c r="U944" s="196"/>
      <c r="V944" s="196"/>
      <c r="W944" s="196"/>
      <c r="X944" s="196"/>
      <c r="Y944" s="196"/>
      <c r="Z944" s="196"/>
    </row>
    <row r="945" customFormat="false" ht="14.25" hidden="false" customHeight="true" outlineLevel="0" collapsed="false">
      <c r="A945" s="242"/>
      <c r="B945" s="196"/>
      <c r="C945" s="196"/>
      <c r="D945" s="243"/>
      <c r="E945" s="244"/>
      <c r="F945" s="244"/>
      <c r="G945" s="245"/>
      <c r="H945" s="247"/>
      <c r="I945" s="247"/>
      <c r="J945" s="244"/>
      <c r="K945" s="244"/>
      <c r="L945" s="196"/>
      <c r="M945" s="196"/>
      <c r="N945" s="196"/>
      <c r="O945" s="196"/>
      <c r="P945" s="196"/>
      <c r="Q945" s="196"/>
      <c r="R945" s="196"/>
      <c r="S945" s="196"/>
      <c r="T945" s="196"/>
      <c r="U945" s="196"/>
      <c r="V945" s="196"/>
      <c r="W945" s="196"/>
      <c r="X945" s="196"/>
      <c r="Y945" s="196"/>
      <c r="Z945" s="196"/>
    </row>
    <row r="946" customFormat="false" ht="14.25" hidden="false" customHeight="true" outlineLevel="0" collapsed="false">
      <c r="A946" s="242"/>
      <c r="B946" s="196"/>
      <c r="C946" s="196"/>
      <c r="D946" s="243"/>
      <c r="E946" s="244"/>
      <c r="F946" s="244"/>
      <c r="G946" s="245"/>
      <c r="H946" s="247"/>
      <c r="I946" s="247"/>
      <c r="J946" s="244"/>
      <c r="K946" s="244"/>
      <c r="L946" s="196"/>
      <c r="M946" s="196"/>
      <c r="N946" s="196"/>
      <c r="O946" s="196"/>
      <c r="P946" s="196"/>
      <c r="Q946" s="196"/>
      <c r="R946" s="196"/>
      <c r="S946" s="196"/>
      <c r="T946" s="196"/>
      <c r="U946" s="196"/>
      <c r="V946" s="196"/>
      <c r="W946" s="196"/>
      <c r="X946" s="196"/>
      <c r="Y946" s="196"/>
      <c r="Z946" s="196"/>
    </row>
    <row r="947" customFormat="false" ht="14.25" hidden="false" customHeight="true" outlineLevel="0" collapsed="false">
      <c r="A947" s="242"/>
      <c r="B947" s="196"/>
      <c r="C947" s="196"/>
      <c r="D947" s="243"/>
      <c r="E947" s="244"/>
      <c r="F947" s="244"/>
      <c r="G947" s="245"/>
      <c r="H947" s="247"/>
      <c r="I947" s="247"/>
      <c r="J947" s="244"/>
      <c r="K947" s="244"/>
      <c r="L947" s="196"/>
      <c r="M947" s="196"/>
      <c r="N947" s="196"/>
      <c r="O947" s="196"/>
      <c r="P947" s="196"/>
      <c r="Q947" s="196"/>
      <c r="R947" s="196"/>
      <c r="S947" s="196"/>
      <c r="T947" s="196"/>
      <c r="U947" s="196"/>
      <c r="V947" s="196"/>
      <c r="W947" s="196"/>
      <c r="X947" s="196"/>
      <c r="Y947" s="196"/>
      <c r="Z947" s="196"/>
    </row>
    <row r="948" customFormat="false" ht="14.25" hidden="false" customHeight="true" outlineLevel="0" collapsed="false">
      <c r="A948" s="242"/>
      <c r="B948" s="196"/>
      <c r="C948" s="196"/>
      <c r="D948" s="243"/>
      <c r="E948" s="244"/>
      <c r="F948" s="244"/>
      <c r="G948" s="245"/>
      <c r="H948" s="247"/>
      <c r="I948" s="247"/>
      <c r="J948" s="244"/>
      <c r="K948" s="244"/>
      <c r="L948" s="196"/>
      <c r="M948" s="196"/>
      <c r="N948" s="196"/>
      <c r="O948" s="196"/>
      <c r="P948" s="196"/>
      <c r="Q948" s="196"/>
      <c r="R948" s="196"/>
      <c r="S948" s="196"/>
      <c r="T948" s="196"/>
      <c r="U948" s="196"/>
      <c r="V948" s="196"/>
      <c r="W948" s="196"/>
      <c r="X948" s="196"/>
      <c r="Y948" s="196"/>
      <c r="Z948" s="196"/>
    </row>
    <row r="949" customFormat="false" ht="14.25" hidden="false" customHeight="true" outlineLevel="0" collapsed="false">
      <c r="A949" s="242"/>
      <c r="B949" s="196"/>
      <c r="C949" s="196"/>
      <c r="D949" s="243"/>
      <c r="E949" s="244"/>
      <c r="F949" s="244"/>
      <c r="G949" s="245"/>
      <c r="H949" s="247"/>
      <c r="I949" s="247"/>
      <c r="J949" s="244"/>
      <c r="K949" s="244"/>
      <c r="L949" s="196"/>
      <c r="M949" s="196"/>
      <c r="N949" s="196"/>
      <c r="O949" s="196"/>
      <c r="P949" s="196"/>
      <c r="Q949" s="196"/>
      <c r="R949" s="196"/>
      <c r="S949" s="196"/>
      <c r="T949" s="196"/>
      <c r="U949" s="196"/>
      <c r="V949" s="196"/>
      <c r="W949" s="196"/>
      <c r="X949" s="196"/>
      <c r="Y949" s="196"/>
      <c r="Z949" s="196"/>
    </row>
    <row r="950" customFormat="false" ht="14.25" hidden="false" customHeight="true" outlineLevel="0" collapsed="false">
      <c r="A950" s="242"/>
      <c r="B950" s="196"/>
      <c r="C950" s="196"/>
      <c r="D950" s="243"/>
      <c r="E950" s="244"/>
      <c r="F950" s="244"/>
      <c r="G950" s="245"/>
      <c r="H950" s="247"/>
      <c r="I950" s="247"/>
      <c r="J950" s="244"/>
      <c r="K950" s="244"/>
      <c r="L950" s="196"/>
      <c r="M950" s="196"/>
      <c r="N950" s="196"/>
      <c r="O950" s="196"/>
      <c r="P950" s="196"/>
      <c r="Q950" s="196"/>
      <c r="R950" s="196"/>
      <c r="S950" s="196"/>
      <c r="T950" s="196"/>
      <c r="U950" s="196"/>
      <c r="V950" s="196"/>
      <c r="W950" s="196"/>
      <c r="X950" s="196"/>
      <c r="Y950" s="196"/>
      <c r="Z950" s="196"/>
    </row>
    <row r="951" customFormat="false" ht="14.25" hidden="false" customHeight="true" outlineLevel="0" collapsed="false">
      <c r="A951" s="242"/>
      <c r="B951" s="196"/>
      <c r="C951" s="196"/>
      <c r="D951" s="243"/>
      <c r="E951" s="244"/>
      <c r="F951" s="244"/>
      <c r="G951" s="245"/>
      <c r="H951" s="247"/>
      <c r="I951" s="247"/>
      <c r="J951" s="244"/>
      <c r="K951" s="244"/>
      <c r="L951" s="196"/>
      <c r="M951" s="196"/>
      <c r="N951" s="196"/>
      <c r="O951" s="196"/>
      <c r="P951" s="196"/>
      <c r="Q951" s="196"/>
      <c r="R951" s="196"/>
      <c r="S951" s="196"/>
      <c r="T951" s="196"/>
      <c r="U951" s="196"/>
      <c r="V951" s="196"/>
      <c r="W951" s="196"/>
      <c r="X951" s="196"/>
      <c r="Y951" s="196"/>
      <c r="Z951" s="196"/>
    </row>
    <row r="952" customFormat="false" ht="14.25" hidden="false" customHeight="true" outlineLevel="0" collapsed="false">
      <c r="A952" s="242"/>
      <c r="B952" s="196"/>
      <c r="C952" s="196"/>
      <c r="D952" s="243"/>
      <c r="E952" s="244"/>
      <c r="F952" s="244"/>
      <c r="G952" s="245"/>
      <c r="H952" s="247"/>
      <c r="I952" s="247"/>
      <c r="J952" s="244"/>
      <c r="K952" s="244"/>
      <c r="L952" s="196"/>
      <c r="M952" s="196"/>
      <c r="N952" s="196"/>
      <c r="O952" s="196"/>
      <c r="P952" s="196"/>
      <c r="Q952" s="196"/>
      <c r="R952" s="196"/>
      <c r="S952" s="196"/>
      <c r="T952" s="196"/>
      <c r="U952" s="196"/>
      <c r="V952" s="196"/>
      <c r="W952" s="196"/>
      <c r="X952" s="196"/>
      <c r="Y952" s="196"/>
      <c r="Z952" s="196"/>
    </row>
    <row r="953" customFormat="false" ht="14.25" hidden="false" customHeight="true" outlineLevel="0" collapsed="false">
      <c r="A953" s="242"/>
      <c r="B953" s="196"/>
      <c r="C953" s="196"/>
      <c r="D953" s="243"/>
      <c r="E953" s="244"/>
      <c r="F953" s="244"/>
      <c r="G953" s="245"/>
      <c r="H953" s="247"/>
      <c r="I953" s="247"/>
      <c r="J953" s="244"/>
      <c r="K953" s="244"/>
      <c r="L953" s="196"/>
      <c r="M953" s="196"/>
      <c r="N953" s="196"/>
      <c r="O953" s="196"/>
      <c r="P953" s="196"/>
      <c r="Q953" s="196"/>
      <c r="R953" s="196"/>
      <c r="S953" s="196"/>
      <c r="T953" s="196"/>
      <c r="U953" s="196"/>
      <c r="V953" s="196"/>
      <c r="W953" s="196"/>
      <c r="X953" s="196"/>
      <c r="Y953" s="196"/>
      <c r="Z953" s="196"/>
    </row>
    <row r="954" customFormat="false" ht="14.25" hidden="false" customHeight="true" outlineLevel="0" collapsed="false">
      <c r="A954" s="242"/>
      <c r="B954" s="196"/>
      <c r="C954" s="196"/>
      <c r="D954" s="243"/>
      <c r="E954" s="244"/>
      <c r="F954" s="244"/>
      <c r="G954" s="245"/>
      <c r="H954" s="247"/>
      <c r="I954" s="247"/>
      <c r="J954" s="244"/>
      <c r="K954" s="244"/>
      <c r="L954" s="196"/>
      <c r="M954" s="196"/>
      <c r="N954" s="196"/>
      <c r="O954" s="196"/>
      <c r="P954" s="196"/>
      <c r="Q954" s="196"/>
      <c r="R954" s="196"/>
      <c r="S954" s="196"/>
      <c r="T954" s="196"/>
      <c r="U954" s="196"/>
      <c r="V954" s="196"/>
      <c r="W954" s="196"/>
      <c r="X954" s="196"/>
      <c r="Y954" s="196"/>
      <c r="Z954" s="196"/>
    </row>
    <row r="955" customFormat="false" ht="14.25" hidden="false" customHeight="true" outlineLevel="0" collapsed="false">
      <c r="A955" s="242"/>
      <c r="B955" s="196"/>
      <c r="C955" s="196"/>
      <c r="D955" s="243"/>
      <c r="E955" s="244"/>
      <c r="F955" s="244"/>
      <c r="G955" s="245"/>
      <c r="H955" s="247"/>
      <c r="I955" s="247"/>
      <c r="J955" s="244"/>
      <c r="K955" s="244"/>
      <c r="L955" s="196"/>
      <c r="M955" s="196"/>
      <c r="N955" s="196"/>
      <c r="O955" s="196"/>
      <c r="P955" s="196"/>
      <c r="Q955" s="196"/>
      <c r="R955" s="196"/>
      <c r="S955" s="196"/>
      <c r="T955" s="196"/>
      <c r="U955" s="196"/>
      <c r="V955" s="196"/>
      <c r="W955" s="196"/>
      <c r="X955" s="196"/>
      <c r="Y955" s="196"/>
      <c r="Z955" s="196"/>
    </row>
    <row r="956" customFormat="false" ht="14.25" hidden="false" customHeight="true" outlineLevel="0" collapsed="false">
      <c r="A956" s="242"/>
      <c r="B956" s="196"/>
      <c r="C956" s="196"/>
      <c r="D956" s="243"/>
      <c r="E956" s="244"/>
      <c r="F956" s="244"/>
      <c r="G956" s="245"/>
      <c r="H956" s="247"/>
      <c r="I956" s="247"/>
      <c r="J956" s="244"/>
      <c r="K956" s="244"/>
      <c r="L956" s="196"/>
      <c r="M956" s="196"/>
      <c r="N956" s="196"/>
      <c r="O956" s="196"/>
      <c r="P956" s="196"/>
      <c r="Q956" s="196"/>
      <c r="R956" s="196"/>
      <c r="S956" s="196"/>
      <c r="T956" s="196"/>
      <c r="U956" s="196"/>
      <c r="V956" s="196"/>
      <c r="W956" s="196"/>
      <c r="X956" s="196"/>
      <c r="Y956" s="196"/>
      <c r="Z956" s="196"/>
    </row>
    <row r="957" customFormat="false" ht="14.25" hidden="false" customHeight="true" outlineLevel="0" collapsed="false">
      <c r="A957" s="242"/>
      <c r="B957" s="196"/>
      <c r="C957" s="196"/>
      <c r="D957" s="243"/>
      <c r="E957" s="244"/>
      <c r="F957" s="244"/>
      <c r="G957" s="245"/>
      <c r="H957" s="247"/>
      <c r="I957" s="247"/>
      <c r="J957" s="244"/>
      <c r="K957" s="244"/>
      <c r="L957" s="196"/>
      <c r="M957" s="196"/>
      <c r="N957" s="196"/>
      <c r="O957" s="196"/>
      <c r="P957" s="196"/>
      <c r="Q957" s="196"/>
      <c r="R957" s="196"/>
      <c r="S957" s="196"/>
      <c r="T957" s="196"/>
      <c r="U957" s="196"/>
      <c r="V957" s="196"/>
      <c r="W957" s="196"/>
      <c r="X957" s="196"/>
      <c r="Y957" s="196"/>
      <c r="Z957" s="196"/>
    </row>
    <row r="958" customFormat="false" ht="14.25" hidden="false" customHeight="true" outlineLevel="0" collapsed="false">
      <c r="A958" s="242"/>
      <c r="B958" s="196"/>
      <c r="C958" s="196"/>
      <c r="D958" s="243"/>
      <c r="E958" s="244"/>
      <c r="F958" s="244"/>
      <c r="G958" s="245"/>
      <c r="H958" s="247"/>
      <c r="I958" s="247"/>
      <c r="J958" s="244"/>
      <c r="K958" s="244"/>
      <c r="L958" s="196"/>
      <c r="M958" s="196"/>
      <c r="N958" s="196"/>
      <c r="O958" s="196"/>
      <c r="P958" s="196"/>
      <c r="Q958" s="196"/>
      <c r="R958" s="196"/>
      <c r="S958" s="196"/>
      <c r="T958" s="196"/>
      <c r="U958" s="196"/>
      <c r="V958" s="196"/>
      <c r="W958" s="196"/>
      <c r="X958" s="196"/>
      <c r="Y958" s="196"/>
      <c r="Z958" s="196"/>
    </row>
    <row r="959" customFormat="false" ht="14.25" hidden="false" customHeight="true" outlineLevel="0" collapsed="false">
      <c r="A959" s="242"/>
      <c r="B959" s="196"/>
      <c r="C959" s="196"/>
      <c r="D959" s="243"/>
      <c r="E959" s="244"/>
      <c r="F959" s="244"/>
      <c r="G959" s="245"/>
      <c r="H959" s="247"/>
      <c r="I959" s="247"/>
      <c r="J959" s="244"/>
      <c r="K959" s="244"/>
      <c r="L959" s="196"/>
      <c r="M959" s="196"/>
      <c r="N959" s="196"/>
      <c r="O959" s="196"/>
      <c r="P959" s="196"/>
      <c r="Q959" s="196"/>
      <c r="R959" s="196"/>
      <c r="S959" s="196"/>
      <c r="T959" s="196"/>
      <c r="U959" s="196"/>
      <c r="V959" s="196"/>
      <c r="W959" s="196"/>
      <c r="X959" s="196"/>
      <c r="Y959" s="196"/>
      <c r="Z959" s="196"/>
    </row>
    <row r="960" customFormat="false" ht="14.25" hidden="false" customHeight="true" outlineLevel="0" collapsed="false">
      <c r="A960" s="242"/>
      <c r="B960" s="196"/>
      <c r="C960" s="196"/>
      <c r="D960" s="243"/>
      <c r="E960" s="244"/>
      <c r="F960" s="244"/>
      <c r="G960" s="245"/>
      <c r="H960" s="247"/>
      <c r="I960" s="247"/>
      <c r="J960" s="244"/>
      <c r="K960" s="244"/>
      <c r="L960" s="196"/>
      <c r="M960" s="196"/>
      <c r="N960" s="196"/>
      <c r="O960" s="196"/>
      <c r="P960" s="196"/>
      <c r="Q960" s="196"/>
      <c r="R960" s="196"/>
      <c r="S960" s="196"/>
      <c r="T960" s="196"/>
      <c r="U960" s="196"/>
      <c r="V960" s="196"/>
      <c r="W960" s="196"/>
      <c r="X960" s="196"/>
      <c r="Y960" s="196"/>
      <c r="Z960" s="196"/>
    </row>
    <row r="961" customFormat="false" ht="14.25" hidden="false" customHeight="true" outlineLevel="0" collapsed="false">
      <c r="A961" s="242"/>
      <c r="B961" s="196"/>
      <c r="C961" s="196"/>
      <c r="D961" s="243"/>
      <c r="E961" s="244"/>
      <c r="F961" s="244"/>
      <c r="G961" s="245"/>
      <c r="H961" s="247"/>
      <c r="I961" s="247"/>
      <c r="J961" s="244"/>
      <c r="K961" s="244"/>
      <c r="L961" s="196"/>
      <c r="M961" s="196"/>
      <c r="N961" s="196"/>
      <c r="O961" s="196"/>
      <c r="P961" s="196"/>
      <c r="Q961" s="196"/>
      <c r="R961" s="196"/>
      <c r="S961" s="196"/>
      <c r="T961" s="196"/>
      <c r="U961" s="196"/>
      <c r="V961" s="196"/>
      <c r="W961" s="196"/>
      <c r="X961" s="196"/>
      <c r="Y961" s="196"/>
      <c r="Z961" s="196"/>
    </row>
    <row r="962" customFormat="false" ht="14.25" hidden="false" customHeight="true" outlineLevel="0" collapsed="false">
      <c r="A962" s="242"/>
      <c r="B962" s="196"/>
      <c r="C962" s="196"/>
      <c r="D962" s="243"/>
      <c r="E962" s="244"/>
      <c r="F962" s="244"/>
      <c r="G962" s="245"/>
      <c r="H962" s="247"/>
      <c r="I962" s="247"/>
      <c r="J962" s="244"/>
      <c r="K962" s="244"/>
      <c r="L962" s="196"/>
      <c r="M962" s="196"/>
      <c r="N962" s="196"/>
      <c r="O962" s="196"/>
      <c r="P962" s="196"/>
      <c r="Q962" s="196"/>
      <c r="R962" s="196"/>
      <c r="S962" s="196"/>
      <c r="T962" s="196"/>
      <c r="U962" s="196"/>
      <c r="V962" s="196"/>
      <c r="W962" s="196"/>
      <c r="X962" s="196"/>
      <c r="Y962" s="196"/>
      <c r="Z962" s="196"/>
    </row>
    <row r="963" customFormat="false" ht="14.25" hidden="false" customHeight="true" outlineLevel="0" collapsed="false">
      <c r="A963" s="242"/>
      <c r="B963" s="196"/>
      <c r="C963" s="196"/>
      <c r="D963" s="243"/>
      <c r="E963" s="244"/>
      <c r="F963" s="244"/>
      <c r="G963" s="245"/>
      <c r="H963" s="247"/>
      <c r="I963" s="247"/>
      <c r="J963" s="244"/>
      <c r="K963" s="244"/>
      <c r="L963" s="196"/>
      <c r="M963" s="196"/>
      <c r="N963" s="196"/>
      <c r="O963" s="196"/>
      <c r="P963" s="196"/>
      <c r="Q963" s="196"/>
      <c r="R963" s="196"/>
      <c r="S963" s="196"/>
      <c r="T963" s="196"/>
      <c r="U963" s="196"/>
      <c r="V963" s="196"/>
      <c r="W963" s="196"/>
      <c r="X963" s="196"/>
      <c r="Y963" s="196"/>
      <c r="Z963" s="196"/>
    </row>
    <row r="964" customFormat="false" ht="14.25" hidden="false" customHeight="true" outlineLevel="0" collapsed="false">
      <c r="A964" s="242"/>
      <c r="B964" s="196"/>
      <c r="C964" s="196"/>
      <c r="D964" s="243"/>
      <c r="E964" s="244"/>
      <c r="F964" s="244"/>
      <c r="G964" s="245"/>
      <c r="H964" s="247"/>
      <c r="I964" s="247"/>
      <c r="J964" s="244"/>
      <c r="K964" s="244"/>
      <c r="L964" s="196"/>
      <c r="M964" s="196"/>
      <c r="N964" s="196"/>
      <c r="O964" s="196"/>
      <c r="P964" s="196"/>
      <c r="Q964" s="196"/>
      <c r="R964" s="196"/>
      <c r="S964" s="196"/>
      <c r="T964" s="196"/>
      <c r="U964" s="196"/>
      <c r="V964" s="196"/>
      <c r="W964" s="196"/>
      <c r="X964" s="196"/>
      <c r="Y964" s="196"/>
      <c r="Z964" s="196"/>
    </row>
    <row r="965" customFormat="false" ht="14.25" hidden="false" customHeight="true" outlineLevel="0" collapsed="false">
      <c r="A965" s="242"/>
      <c r="B965" s="196"/>
      <c r="C965" s="196"/>
      <c r="D965" s="243"/>
      <c r="E965" s="244"/>
      <c r="F965" s="244"/>
      <c r="G965" s="245"/>
      <c r="H965" s="247"/>
      <c r="I965" s="247"/>
      <c r="J965" s="244"/>
      <c r="K965" s="244"/>
      <c r="L965" s="196"/>
      <c r="M965" s="196"/>
      <c r="N965" s="196"/>
      <c r="O965" s="196"/>
      <c r="P965" s="196"/>
      <c r="Q965" s="196"/>
      <c r="R965" s="196"/>
      <c r="S965" s="196"/>
      <c r="T965" s="196"/>
      <c r="U965" s="196"/>
      <c r="V965" s="196"/>
      <c r="W965" s="196"/>
      <c r="X965" s="196"/>
      <c r="Y965" s="196"/>
      <c r="Z965" s="196"/>
    </row>
    <row r="966" customFormat="false" ht="14.25" hidden="false" customHeight="true" outlineLevel="0" collapsed="false">
      <c r="A966" s="242"/>
      <c r="B966" s="196"/>
      <c r="C966" s="196"/>
      <c r="D966" s="243"/>
      <c r="E966" s="244"/>
      <c r="F966" s="244"/>
      <c r="G966" s="245"/>
      <c r="H966" s="247"/>
      <c r="I966" s="247"/>
      <c r="J966" s="244"/>
      <c r="K966" s="244"/>
      <c r="L966" s="196"/>
      <c r="M966" s="196"/>
      <c r="N966" s="196"/>
      <c r="O966" s="196"/>
      <c r="P966" s="196"/>
      <c r="Q966" s="196"/>
      <c r="R966" s="196"/>
      <c r="S966" s="196"/>
      <c r="T966" s="196"/>
      <c r="U966" s="196"/>
      <c r="V966" s="196"/>
      <c r="W966" s="196"/>
      <c r="X966" s="196"/>
      <c r="Y966" s="196"/>
      <c r="Z966" s="196"/>
    </row>
    <row r="967" customFormat="false" ht="14.25" hidden="false" customHeight="true" outlineLevel="0" collapsed="false">
      <c r="A967" s="242"/>
      <c r="B967" s="196"/>
      <c r="C967" s="196"/>
      <c r="D967" s="243"/>
      <c r="E967" s="244"/>
      <c r="F967" s="244"/>
      <c r="G967" s="245"/>
      <c r="H967" s="247"/>
      <c r="I967" s="247"/>
      <c r="J967" s="244"/>
      <c r="K967" s="244"/>
      <c r="L967" s="196"/>
      <c r="M967" s="196"/>
      <c r="N967" s="196"/>
      <c r="O967" s="196"/>
      <c r="P967" s="196"/>
      <c r="Q967" s="196"/>
      <c r="R967" s="196"/>
      <c r="S967" s="196"/>
      <c r="T967" s="196"/>
      <c r="U967" s="196"/>
      <c r="V967" s="196"/>
      <c r="W967" s="196"/>
      <c r="X967" s="196"/>
      <c r="Y967" s="196"/>
      <c r="Z967" s="196"/>
    </row>
    <row r="968" customFormat="false" ht="14.25" hidden="false" customHeight="true" outlineLevel="0" collapsed="false">
      <c r="A968" s="242"/>
      <c r="B968" s="196"/>
      <c r="C968" s="196"/>
      <c r="D968" s="243"/>
      <c r="E968" s="244"/>
      <c r="F968" s="244"/>
      <c r="G968" s="245"/>
      <c r="H968" s="247"/>
      <c r="I968" s="247"/>
      <c r="J968" s="244"/>
      <c r="K968" s="244"/>
      <c r="L968" s="196"/>
      <c r="M968" s="196"/>
      <c r="N968" s="196"/>
      <c r="O968" s="196"/>
      <c r="P968" s="196"/>
      <c r="Q968" s="196"/>
      <c r="R968" s="196"/>
      <c r="S968" s="196"/>
      <c r="T968" s="196"/>
      <c r="U968" s="196"/>
      <c r="V968" s="196"/>
      <c r="W968" s="196"/>
      <c r="X968" s="196"/>
      <c r="Y968" s="196"/>
      <c r="Z968" s="196"/>
    </row>
    <row r="969" customFormat="false" ht="14.25" hidden="false" customHeight="true" outlineLevel="0" collapsed="false">
      <c r="A969" s="242"/>
      <c r="B969" s="196"/>
      <c r="C969" s="196"/>
      <c r="D969" s="243"/>
      <c r="E969" s="244"/>
      <c r="F969" s="244"/>
      <c r="G969" s="245"/>
      <c r="H969" s="247"/>
      <c r="I969" s="247"/>
      <c r="J969" s="244"/>
      <c r="K969" s="244"/>
      <c r="L969" s="196"/>
      <c r="M969" s="196"/>
      <c r="N969" s="196"/>
      <c r="O969" s="196"/>
      <c r="P969" s="196"/>
      <c r="Q969" s="196"/>
      <c r="R969" s="196"/>
      <c r="S969" s="196"/>
      <c r="T969" s="196"/>
      <c r="U969" s="196"/>
      <c r="V969" s="196"/>
      <c r="W969" s="196"/>
      <c r="X969" s="196"/>
      <c r="Y969" s="196"/>
      <c r="Z969" s="196"/>
    </row>
    <row r="970" customFormat="false" ht="14.25" hidden="false" customHeight="true" outlineLevel="0" collapsed="false">
      <c r="A970" s="242"/>
      <c r="B970" s="196"/>
      <c r="C970" s="196"/>
      <c r="D970" s="243"/>
      <c r="E970" s="244"/>
      <c r="F970" s="244"/>
      <c r="G970" s="245"/>
      <c r="H970" s="247"/>
      <c r="I970" s="247"/>
      <c r="J970" s="244"/>
      <c r="K970" s="244"/>
      <c r="L970" s="196"/>
      <c r="M970" s="196"/>
      <c r="N970" s="196"/>
      <c r="O970" s="196"/>
      <c r="P970" s="196"/>
      <c r="Q970" s="196"/>
      <c r="R970" s="196"/>
      <c r="S970" s="196"/>
      <c r="T970" s="196"/>
      <c r="U970" s="196"/>
      <c r="V970" s="196"/>
      <c r="W970" s="196"/>
      <c r="X970" s="196"/>
      <c r="Y970" s="196"/>
      <c r="Z970" s="196"/>
    </row>
    <row r="971" customFormat="false" ht="14.25" hidden="false" customHeight="true" outlineLevel="0" collapsed="false">
      <c r="A971" s="242"/>
      <c r="B971" s="196"/>
      <c r="C971" s="196"/>
      <c r="D971" s="243"/>
      <c r="E971" s="244"/>
      <c r="F971" s="244"/>
      <c r="G971" s="245"/>
      <c r="H971" s="247"/>
      <c r="I971" s="247"/>
      <c r="J971" s="244"/>
      <c r="K971" s="244"/>
      <c r="L971" s="196"/>
      <c r="M971" s="196"/>
      <c r="N971" s="196"/>
      <c r="O971" s="196"/>
      <c r="P971" s="196"/>
      <c r="Q971" s="196"/>
      <c r="R971" s="196"/>
      <c r="S971" s="196"/>
      <c r="T971" s="196"/>
      <c r="U971" s="196"/>
      <c r="V971" s="196"/>
      <c r="W971" s="196"/>
      <c r="X971" s="196"/>
      <c r="Y971" s="196"/>
      <c r="Z971" s="196"/>
    </row>
    <row r="972" customFormat="false" ht="14.25" hidden="false" customHeight="true" outlineLevel="0" collapsed="false">
      <c r="A972" s="242"/>
      <c r="B972" s="196"/>
      <c r="C972" s="196"/>
      <c r="D972" s="243"/>
      <c r="E972" s="244"/>
      <c r="F972" s="244"/>
      <c r="G972" s="245"/>
      <c r="H972" s="247"/>
      <c r="I972" s="247"/>
      <c r="J972" s="244"/>
      <c r="K972" s="244"/>
      <c r="L972" s="196"/>
      <c r="M972" s="196"/>
      <c r="N972" s="196"/>
      <c r="O972" s="196"/>
      <c r="P972" s="196"/>
      <c r="Q972" s="196"/>
      <c r="R972" s="196"/>
      <c r="S972" s="196"/>
      <c r="T972" s="196"/>
      <c r="U972" s="196"/>
      <c r="V972" s="196"/>
      <c r="W972" s="196"/>
      <c r="X972" s="196"/>
      <c r="Y972" s="196"/>
      <c r="Z972" s="196"/>
    </row>
    <row r="973" customFormat="false" ht="14.25" hidden="false" customHeight="true" outlineLevel="0" collapsed="false">
      <c r="A973" s="242"/>
      <c r="B973" s="196"/>
      <c r="C973" s="196"/>
      <c r="D973" s="243"/>
      <c r="E973" s="244"/>
      <c r="F973" s="244"/>
      <c r="G973" s="245"/>
      <c r="H973" s="247"/>
      <c r="I973" s="247"/>
      <c r="J973" s="244"/>
      <c r="K973" s="244"/>
      <c r="L973" s="196"/>
      <c r="M973" s="196"/>
      <c r="N973" s="196"/>
      <c r="O973" s="196"/>
      <c r="P973" s="196"/>
      <c r="Q973" s="196"/>
      <c r="R973" s="196"/>
      <c r="S973" s="196"/>
      <c r="T973" s="196"/>
      <c r="U973" s="196"/>
      <c r="V973" s="196"/>
      <c r="W973" s="196"/>
      <c r="X973" s="196"/>
      <c r="Y973" s="196"/>
      <c r="Z973" s="196"/>
    </row>
    <row r="974" customFormat="false" ht="14.25" hidden="false" customHeight="true" outlineLevel="0" collapsed="false">
      <c r="A974" s="242"/>
      <c r="B974" s="196"/>
      <c r="C974" s="196"/>
      <c r="D974" s="243"/>
      <c r="E974" s="244"/>
      <c r="F974" s="244"/>
      <c r="G974" s="245"/>
      <c r="H974" s="247"/>
      <c r="I974" s="247"/>
      <c r="J974" s="244"/>
      <c r="K974" s="244"/>
      <c r="L974" s="196"/>
      <c r="M974" s="196"/>
      <c r="N974" s="196"/>
      <c r="O974" s="196"/>
      <c r="P974" s="196"/>
      <c r="Q974" s="196"/>
      <c r="R974" s="196"/>
      <c r="S974" s="196"/>
      <c r="T974" s="196"/>
      <c r="U974" s="196"/>
      <c r="V974" s="196"/>
      <c r="W974" s="196"/>
      <c r="X974" s="196"/>
      <c r="Y974" s="196"/>
      <c r="Z974" s="196"/>
    </row>
    <row r="975" customFormat="false" ht="14.25" hidden="false" customHeight="true" outlineLevel="0" collapsed="false">
      <c r="A975" s="242"/>
      <c r="B975" s="196"/>
      <c r="C975" s="196"/>
      <c r="D975" s="243"/>
      <c r="E975" s="244"/>
      <c r="F975" s="244"/>
      <c r="G975" s="245"/>
      <c r="H975" s="247"/>
      <c r="I975" s="247"/>
      <c r="J975" s="244"/>
      <c r="K975" s="244"/>
      <c r="L975" s="196"/>
      <c r="M975" s="196"/>
      <c r="N975" s="196"/>
      <c r="O975" s="196"/>
      <c r="P975" s="196"/>
      <c r="Q975" s="196"/>
      <c r="R975" s="196"/>
      <c r="S975" s="196"/>
      <c r="T975" s="196"/>
      <c r="U975" s="196"/>
      <c r="V975" s="196"/>
      <c r="W975" s="196"/>
      <c r="X975" s="196"/>
      <c r="Y975" s="196"/>
      <c r="Z975" s="196"/>
    </row>
    <row r="976" customFormat="false" ht="14.25" hidden="false" customHeight="true" outlineLevel="0" collapsed="false">
      <c r="A976" s="242"/>
      <c r="B976" s="196"/>
      <c r="C976" s="196"/>
      <c r="D976" s="243"/>
      <c r="E976" s="244"/>
      <c r="F976" s="244"/>
      <c r="G976" s="245"/>
      <c r="H976" s="247"/>
      <c r="I976" s="247"/>
      <c r="J976" s="244"/>
      <c r="K976" s="244"/>
      <c r="L976" s="196"/>
      <c r="M976" s="196"/>
      <c r="N976" s="196"/>
      <c r="O976" s="196"/>
      <c r="P976" s="196"/>
      <c r="Q976" s="196"/>
      <c r="R976" s="196"/>
      <c r="S976" s="196"/>
      <c r="T976" s="196"/>
      <c r="U976" s="196"/>
      <c r="V976" s="196"/>
      <c r="W976" s="196"/>
      <c r="X976" s="196"/>
      <c r="Y976" s="196"/>
      <c r="Z976" s="196"/>
    </row>
    <row r="977" customFormat="false" ht="14.25" hidden="false" customHeight="true" outlineLevel="0" collapsed="false">
      <c r="A977" s="242"/>
      <c r="B977" s="196"/>
      <c r="C977" s="196"/>
      <c r="D977" s="243"/>
      <c r="E977" s="244"/>
      <c r="F977" s="244"/>
      <c r="G977" s="245"/>
      <c r="H977" s="247"/>
      <c r="I977" s="247"/>
      <c r="J977" s="244"/>
      <c r="K977" s="244"/>
      <c r="L977" s="196"/>
      <c r="M977" s="196"/>
      <c r="N977" s="196"/>
      <c r="O977" s="196"/>
      <c r="P977" s="196"/>
      <c r="Q977" s="196"/>
      <c r="R977" s="196"/>
      <c r="S977" s="196"/>
      <c r="T977" s="196"/>
      <c r="U977" s="196"/>
      <c r="V977" s="196"/>
      <c r="W977" s="196"/>
      <c r="X977" s="196"/>
      <c r="Y977" s="196"/>
      <c r="Z977" s="196"/>
    </row>
    <row r="978" customFormat="false" ht="14.25" hidden="false" customHeight="true" outlineLevel="0" collapsed="false">
      <c r="A978" s="242"/>
      <c r="B978" s="196"/>
      <c r="C978" s="196"/>
      <c r="D978" s="243"/>
      <c r="E978" s="244"/>
      <c r="F978" s="244"/>
      <c r="G978" s="245"/>
      <c r="H978" s="247"/>
      <c r="I978" s="247"/>
      <c r="J978" s="244"/>
      <c r="K978" s="244"/>
      <c r="L978" s="196"/>
      <c r="M978" s="196"/>
      <c r="N978" s="196"/>
      <c r="O978" s="196"/>
      <c r="P978" s="196"/>
      <c r="Q978" s="196"/>
      <c r="R978" s="196"/>
      <c r="S978" s="196"/>
      <c r="T978" s="196"/>
      <c r="U978" s="196"/>
      <c r="V978" s="196"/>
      <c r="W978" s="196"/>
      <c r="X978" s="196"/>
      <c r="Y978" s="196"/>
      <c r="Z978" s="196"/>
    </row>
    <row r="979" customFormat="false" ht="14.25" hidden="false" customHeight="true" outlineLevel="0" collapsed="false">
      <c r="A979" s="242"/>
      <c r="B979" s="196"/>
      <c r="C979" s="196"/>
      <c r="D979" s="243"/>
      <c r="E979" s="244"/>
      <c r="F979" s="244"/>
      <c r="G979" s="245"/>
      <c r="H979" s="247"/>
      <c r="I979" s="247"/>
      <c r="J979" s="244"/>
      <c r="K979" s="244"/>
      <c r="L979" s="196"/>
      <c r="M979" s="196"/>
      <c r="N979" s="196"/>
      <c r="O979" s="196"/>
      <c r="P979" s="196"/>
      <c r="Q979" s="196"/>
      <c r="R979" s="196"/>
      <c r="S979" s="196"/>
      <c r="T979" s="196"/>
      <c r="U979" s="196"/>
      <c r="V979" s="196"/>
      <c r="W979" s="196"/>
      <c r="X979" s="196"/>
      <c r="Y979" s="196"/>
      <c r="Z979" s="196"/>
    </row>
    <row r="980" customFormat="false" ht="14.25" hidden="false" customHeight="true" outlineLevel="0" collapsed="false">
      <c r="A980" s="242"/>
      <c r="B980" s="196"/>
      <c r="C980" s="196"/>
      <c r="D980" s="243"/>
      <c r="E980" s="244"/>
      <c r="F980" s="244"/>
      <c r="G980" s="245"/>
      <c r="H980" s="247"/>
      <c r="I980" s="247"/>
      <c r="J980" s="244"/>
      <c r="K980" s="244"/>
      <c r="L980" s="196"/>
      <c r="M980" s="196"/>
      <c r="N980" s="196"/>
      <c r="O980" s="196"/>
      <c r="P980" s="196"/>
      <c r="Q980" s="196"/>
      <c r="R980" s="196"/>
      <c r="S980" s="196"/>
      <c r="T980" s="196"/>
      <c r="U980" s="196"/>
      <c r="V980" s="196"/>
      <c r="W980" s="196"/>
      <c r="X980" s="196"/>
      <c r="Y980" s="196"/>
      <c r="Z980" s="196"/>
    </row>
    <row r="981" customFormat="false" ht="14.25" hidden="false" customHeight="true" outlineLevel="0" collapsed="false">
      <c r="A981" s="242"/>
      <c r="B981" s="196"/>
      <c r="C981" s="196"/>
      <c r="D981" s="243"/>
      <c r="E981" s="244"/>
      <c r="F981" s="244"/>
      <c r="G981" s="245"/>
      <c r="H981" s="247"/>
      <c r="I981" s="247"/>
      <c r="J981" s="244"/>
      <c r="K981" s="244"/>
      <c r="L981" s="196"/>
      <c r="M981" s="196"/>
      <c r="N981" s="196"/>
      <c r="O981" s="196"/>
      <c r="P981" s="196"/>
      <c r="Q981" s="196"/>
      <c r="R981" s="196"/>
      <c r="S981" s="196"/>
      <c r="T981" s="196"/>
      <c r="U981" s="196"/>
      <c r="V981" s="196"/>
      <c r="W981" s="196"/>
      <c r="X981" s="196"/>
      <c r="Y981" s="196"/>
      <c r="Z981" s="196"/>
    </row>
    <row r="982" customFormat="false" ht="14.25" hidden="false" customHeight="true" outlineLevel="0" collapsed="false">
      <c r="A982" s="242"/>
      <c r="B982" s="196"/>
      <c r="C982" s="196"/>
      <c r="D982" s="243"/>
      <c r="E982" s="244"/>
      <c r="F982" s="244"/>
      <c r="G982" s="245"/>
      <c r="H982" s="247"/>
      <c r="I982" s="247"/>
      <c r="J982" s="244"/>
      <c r="K982" s="244"/>
      <c r="L982" s="196"/>
      <c r="M982" s="196"/>
      <c r="N982" s="196"/>
      <c r="O982" s="196"/>
      <c r="P982" s="196"/>
      <c r="Q982" s="196"/>
      <c r="R982" s="196"/>
      <c r="S982" s="196"/>
      <c r="T982" s="196"/>
      <c r="U982" s="196"/>
      <c r="V982" s="196"/>
      <c r="W982" s="196"/>
      <c r="X982" s="196"/>
      <c r="Y982" s="196"/>
      <c r="Z982" s="196"/>
    </row>
    <row r="983" customFormat="false" ht="14.25" hidden="false" customHeight="true" outlineLevel="0" collapsed="false">
      <c r="A983" s="242"/>
      <c r="B983" s="196"/>
      <c r="C983" s="196"/>
      <c r="D983" s="243"/>
      <c r="E983" s="244"/>
      <c r="F983" s="244"/>
      <c r="G983" s="245"/>
      <c r="H983" s="247"/>
      <c r="I983" s="247"/>
      <c r="J983" s="244"/>
      <c r="K983" s="244"/>
      <c r="L983" s="196"/>
      <c r="M983" s="196"/>
      <c r="N983" s="196"/>
      <c r="O983" s="196"/>
      <c r="P983" s="196"/>
      <c r="Q983" s="196"/>
      <c r="R983" s="196"/>
      <c r="S983" s="196"/>
      <c r="T983" s="196"/>
      <c r="U983" s="196"/>
      <c r="V983" s="196"/>
      <c r="W983" s="196"/>
      <c r="X983" s="196"/>
      <c r="Y983" s="196"/>
      <c r="Z983" s="196"/>
    </row>
    <row r="984" customFormat="false" ht="14.25" hidden="false" customHeight="true" outlineLevel="0" collapsed="false">
      <c r="A984" s="242"/>
      <c r="B984" s="196"/>
      <c r="C984" s="196"/>
      <c r="D984" s="243"/>
      <c r="E984" s="244"/>
      <c r="F984" s="244"/>
      <c r="G984" s="245"/>
      <c r="H984" s="247"/>
      <c r="I984" s="247"/>
      <c r="J984" s="244"/>
      <c r="K984" s="244"/>
      <c r="L984" s="196"/>
      <c r="M984" s="196"/>
      <c r="N984" s="196"/>
      <c r="O984" s="196"/>
      <c r="P984" s="196"/>
      <c r="Q984" s="196"/>
      <c r="R984" s="196"/>
      <c r="S984" s="196"/>
      <c r="T984" s="196"/>
      <c r="U984" s="196"/>
      <c r="V984" s="196"/>
      <c r="W984" s="196"/>
      <c r="X984" s="196"/>
      <c r="Y984" s="196"/>
      <c r="Z984" s="196"/>
    </row>
    <row r="985" customFormat="false" ht="14.25" hidden="false" customHeight="true" outlineLevel="0" collapsed="false">
      <c r="A985" s="242"/>
      <c r="B985" s="196"/>
      <c r="C985" s="196"/>
      <c r="D985" s="243"/>
      <c r="E985" s="244"/>
      <c r="F985" s="244"/>
      <c r="G985" s="245"/>
      <c r="H985" s="247"/>
      <c r="I985" s="247"/>
      <c r="J985" s="244"/>
      <c r="K985" s="244"/>
      <c r="L985" s="196"/>
      <c r="M985" s="196"/>
      <c r="N985" s="196"/>
      <c r="O985" s="196"/>
      <c r="P985" s="196"/>
      <c r="Q985" s="196"/>
      <c r="R985" s="196"/>
      <c r="S985" s="196"/>
      <c r="T985" s="196"/>
      <c r="U985" s="196"/>
      <c r="V985" s="196"/>
      <c r="W985" s="196"/>
      <c r="X985" s="196"/>
      <c r="Y985" s="196"/>
      <c r="Z985" s="196"/>
    </row>
    <row r="986" customFormat="false" ht="14.25" hidden="false" customHeight="true" outlineLevel="0" collapsed="false">
      <c r="A986" s="242"/>
      <c r="B986" s="196"/>
      <c r="C986" s="196"/>
      <c r="D986" s="243"/>
      <c r="E986" s="244"/>
      <c r="F986" s="244"/>
      <c r="G986" s="245"/>
      <c r="H986" s="247"/>
      <c r="I986" s="247"/>
      <c r="J986" s="244"/>
      <c r="K986" s="244"/>
      <c r="L986" s="196"/>
      <c r="M986" s="196"/>
      <c r="N986" s="196"/>
      <c r="O986" s="196"/>
      <c r="P986" s="196"/>
      <c r="Q986" s="196"/>
      <c r="R986" s="196"/>
      <c r="S986" s="196"/>
      <c r="T986" s="196"/>
      <c r="U986" s="196"/>
      <c r="V986" s="196"/>
      <c r="W986" s="196"/>
      <c r="X986" s="196"/>
      <c r="Y986" s="196"/>
      <c r="Z986" s="196"/>
    </row>
    <row r="987" customFormat="false" ht="14.25" hidden="false" customHeight="true" outlineLevel="0" collapsed="false">
      <c r="A987" s="242"/>
      <c r="B987" s="196"/>
      <c r="C987" s="196"/>
      <c r="D987" s="243"/>
      <c r="E987" s="244"/>
      <c r="F987" s="244"/>
      <c r="G987" s="245"/>
      <c r="H987" s="247"/>
      <c r="I987" s="247"/>
      <c r="J987" s="244"/>
      <c r="K987" s="244"/>
      <c r="L987" s="196"/>
      <c r="M987" s="196"/>
      <c r="N987" s="196"/>
      <c r="O987" s="196"/>
      <c r="P987" s="196"/>
      <c r="Q987" s="196"/>
      <c r="R987" s="196"/>
      <c r="S987" s="196"/>
      <c r="T987" s="196"/>
      <c r="U987" s="196"/>
      <c r="V987" s="196"/>
      <c r="W987" s="196"/>
      <c r="X987" s="196"/>
      <c r="Y987" s="196"/>
      <c r="Z987" s="196"/>
    </row>
    <row r="988" customFormat="false" ht="14.25" hidden="false" customHeight="true" outlineLevel="0" collapsed="false">
      <c r="A988" s="242"/>
      <c r="B988" s="196"/>
      <c r="C988" s="196"/>
      <c r="D988" s="243"/>
      <c r="E988" s="244"/>
      <c r="F988" s="244"/>
      <c r="G988" s="245"/>
      <c r="H988" s="247"/>
      <c r="I988" s="247"/>
      <c r="J988" s="244"/>
      <c r="K988" s="244"/>
      <c r="L988" s="196"/>
      <c r="M988" s="196"/>
      <c r="N988" s="196"/>
      <c r="O988" s="196"/>
      <c r="P988" s="196"/>
      <c r="Q988" s="196"/>
      <c r="R988" s="196"/>
      <c r="S988" s="196"/>
      <c r="T988" s="196"/>
      <c r="U988" s="196"/>
      <c r="V988" s="196"/>
      <c r="W988" s="196"/>
      <c r="X988" s="196"/>
      <c r="Y988" s="196"/>
      <c r="Z988" s="196"/>
    </row>
    <row r="989" customFormat="false" ht="14.25" hidden="false" customHeight="true" outlineLevel="0" collapsed="false">
      <c r="A989" s="242"/>
      <c r="B989" s="196"/>
      <c r="C989" s="196"/>
      <c r="D989" s="243"/>
      <c r="E989" s="244"/>
      <c r="F989" s="244"/>
      <c r="G989" s="245"/>
      <c r="H989" s="247"/>
      <c r="I989" s="247"/>
      <c r="J989" s="244"/>
      <c r="K989" s="244"/>
      <c r="L989" s="196"/>
      <c r="M989" s="196"/>
      <c r="N989" s="196"/>
      <c r="O989" s="196"/>
      <c r="P989" s="196"/>
      <c r="Q989" s="196"/>
      <c r="R989" s="196"/>
      <c r="S989" s="196"/>
      <c r="T989" s="196"/>
      <c r="U989" s="196"/>
      <c r="V989" s="196"/>
      <c r="W989" s="196"/>
      <c r="X989" s="196"/>
      <c r="Y989" s="196"/>
      <c r="Z989" s="196"/>
    </row>
    <row r="990" customFormat="false" ht="14.25" hidden="false" customHeight="true" outlineLevel="0" collapsed="false">
      <c r="A990" s="242"/>
      <c r="B990" s="196"/>
      <c r="C990" s="196"/>
      <c r="D990" s="243"/>
      <c r="E990" s="244"/>
      <c r="F990" s="244"/>
      <c r="G990" s="245"/>
      <c r="H990" s="247"/>
      <c r="I990" s="247"/>
      <c r="J990" s="244"/>
      <c r="K990" s="244"/>
      <c r="L990" s="196"/>
      <c r="M990" s="196"/>
      <c r="N990" s="196"/>
      <c r="O990" s="196"/>
      <c r="P990" s="196"/>
      <c r="Q990" s="196"/>
      <c r="R990" s="196"/>
      <c r="S990" s="196"/>
      <c r="T990" s="196"/>
      <c r="U990" s="196"/>
      <c r="V990" s="196"/>
      <c r="W990" s="196"/>
      <c r="X990" s="196"/>
      <c r="Y990" s="196"/>
      <c r="Z990" s="196"/>
    </row>
    <row r="991" customFormat="false" ht="14.25" hidden="false" customHeight="true" outlineLevel="0" collapsed="false">
      <c r="A991" s="242"/>
      <c r="B991" s="196"/>
      <c r="C991" s="196"/>
      <c r="D991" s="243"/>
      <c r="E991" s="244"/>
      <c r="F991" s="244"/>
      <c r="G991" s="245"/>
      <c r="H991" s="247"/>
      <c r="I991" s="247"/>
      <c r="J991" s="244"/>
      <c r="K991" s="244"/>
      <c r="L991" s="196"/>
      <c r="M991" s="196"/>
      <c r="N991" s="196"/>
      <c r="O991" s="196"/>
      <c r="P991" s="196"/>
      <c r="Q991" s="196"/>
      <c r="R991" s="196"/>
      <c r="S991" s="196"/>
      <c r="T991" s="196"/>
      <c r="U991" s="196"/>
      <c r="V991" s="196"/>
      <c r="W991" s="196"/>
      <c r="X991" s="196"/>
      <c r="Y991" s="196"/>
      <c r="Z991" s="196"/>
    </row>
    <row r="992" customFormat="false" ht="14.25" hidden="false" customHeight="true" outlineLevel="0" collapsed="false">
      <c r="A992" s="242"/>
      <c r="B992" s="196"/>
      <c r="C992" s="196"/>
      <c r="D992" s="243"/>
      <c r="E992" s="244"/>
      <c r="F992" s="244"/>
      <c r="G992" s="245"/>
      <c r="H992" s="247"/>
      <c r="I992" s="247"/>
      <c r="J992" s="244"/>
      <c r="K992" s="244"/>
      <c r="L992" s="196"/>
      <c r="M992" s="196"/>
      <c r="N992" s="196"/>
      <c r="O992" s="196"/>
      <c r="P992" s="196"/>
      <c r="Q992" s="196"/>
      <c r="R992" s="196"/>
      <c r="S992" s="196"/>
      <c r="T992" s="196"/>
      <c r="U992" s="196"/>
      <c r="V992" s="196"/>
      <c r="W992" s="196"/>
      <c r="X992" s="196"/>
      <c r="Y992" s="196"/>
      <c r="Z992" s="196"/>
    </row>
    <row r="993" customFormat="false" ht="14.25" hidden="false" customHeight="true" outlineLevel="0" collapsed="false">
      <c r="A993" s="242"/>
      <c r="B993" s="196"/>
      <c r="C993" s="196"/>
      <c r="D993" s="243"/>
      <c r="E993" s="244"/>
      <c r="F993" s="244"/>
      <c r="G993" s="245"/>
      <c r="H993" s="247"/>
      <c r="I993" s="247"/>
      <c r="J993" s="244"/>
      <c r="K993" s="244"/>
      <c r="L993" s="196"/>
      <c r="M993" s="196"/>
      <c r="N993" s="196"/>
      <c r="O993" s="196"/>
      <c r="P993" s="196"/>
      <c r="Q993" s="196"/>
      <c r="R993" s="196"/>
      <c r="S993" s="196"/>
      <c r="T993" s="196"/>
      <c r="U993" s="196"/>
      <c r="V993" s="196"/>
      <c r="W993" s="196"/>
      <c r="X993" s="196"/>
      <c r="Y993" s="196"/>
      <c r="Z993" s="196"/>
    </row>
    <row r="994" customFormat="false" ht="14.25" hidden="false" customHeight="true" outlineLevel="0" collapsed="false">
      <c r="A994" s="242"/>
      <c r="B994" s="196"/>
      <c r="C994" s="196"/>
      <c r="D994" s="243"/>
      <c r="E994" s="244"/>
      <c r="F994" s="244"/>
      <c r="G994" s="245"/>
      <c r="H994" s="247"/>
      <c r="I994" s="247"/>
      <c r="J994" s="244"/>
      <c r="K994" s="244"/>
      <c r="L994" s="196"/>
      <c r="M994" s="196"/>
      <c r="N994" s="196"/>
      <c r="O994" s="196"/>
      <c r="P994" s="196"/>
      <c r="Q994" s="196"/>
      <c r="R994" s="196"/>
      <c r="S994" s="196"/>
      <c r="T994" s="196"/>
      <c r="U994" s="196"/>
      <c r="V994" s="196"/>
      <c r="W994" s="196"/>
      <c r="X994" s="196"/>
      <c r="Y994" s="196"/>
      <c r="Z994" s="196"/>
    </row>
    <row r="995" customFormat="false" ht="14.25" hidden="false" customHeight="true" outlineLevel="0" collapsed="false">
      <c r="A995" s="242"/>
      <c r="B995" s="196"/>
      <c r="C995" s="196"/>
      <c r="D995" s="243"/>
      <c r="E995" s="244"/>
      <c r="F995" s="244"/>
      <c r="G995" s="245"/>
      <c r="H995" s="247"/>
      <c r="I995" s="247"/>
      <c r="J995" s="244"/>
      <c r="K995" s="244"/>
      <c r="L995" s="196"/>
      <c r="M995" s="196"/>
      <c r="N995" s="196"/>
      <c r="O995" s="196"/>
      <c r="P995" s="196"/>
      <c r="Q995" s="196"/>
      <c r="R995" s="196"/>
      <c r="S995" s="196"/>
      <c r="T995" s="196"/>
      <c r="U995" s="196"/>
      <c r="V995" s="196"/>
      <c r="W995" s="196"/>
      <c r="X995" s="196"/>
      <c r="Y995" s="196"/>
      <c r="Z995" s="196"/>
    </row>
    <row r="996" customFormat="false" ht="14.25" hidden="false" customHeight="true" outlineLevel="0" collapsed="false">
      <c r="A996" s="242"/>
      <c r="B996" s="196"/>
      <c r="C996" s="196"/>
      <c r="D996" s="243"/>
      <c r="E996" s="244"/>
      <c r="F996" s="244"/>
      <c r="G996" s="245"/>
      <c r="H996" s="247"/>
      <c r="I996" s="247"/>
      <c r="J996" s="244"/>
      <c r="K996" s="244"/>
      <c r="L996" s="196"/>
      <c r="M996" s="196"/>
      <c r="N996" s="196"/>
      <c r="O996" s="196"/>
      <c r="P996" s="196"/>
      <c r="Q996" s="196"/>
      <c r="R996" s="196"/>
      <c r="S996" s="196"/>
      <c r="T996" s="196"/>
      <c r="U996" s="196"/>
      <c r="V996" s="196"/>
      <c r="W996" s="196"/>
      <c r="X996" s="196"/>
      <c r="Y996" s="196"/>
      <c r="Z996" s="196"/>
    </row>
    <row r="997" customFormat="false" ht="14.25" hidden="false" customHeight="true" outlineLevel="0" collapsed="false">
      <c r="A997" s="242"/>
      <c r="B997" s="196"/>
      <c r="C997" s="196"/>
      <c r="D997" s="243"/>
      <c r="E997" s="244"/>
      <c r="F997" s="244"/>
      <c r="G997" s="245"/>
      <c r="H997" s="247"/>
      <c r="I997" s="247"/>
      <c r="J997" s="244"/>
      <c r="K997" s="244"/>
      <c r="L997" s="196"/>
      <c r="M997" s="196"/>
      <c r="N997" s="196"/>
      <c r="O997" s="196"/>
      <c r="P997" s="196"/>
      <c r="Q997" s="196"/>
      <c r="R997" s="196"/>
      <c r="S997" s="196"/>
      <c r="T997" s="196"/>
      <c r="U997" s="196"/>
      <c r="V997" s="196"/>
      <c r="W997" s="196"/>
      <c r="X997" s="196"/>
      <c r="Y997" s="196"/>
      <c r="Z997" s="196"/>
    </row>
    <row r="998" customFormat="false" ht="14.25" hidden="false" customHeight="true" outlineLevel="0" collapsed="false">
      <c r="A998" s="242"/>
      <c r="B998" s="196"/>
      <c r="C998" s="196"/>
      <c r="D998" s="243"/>
      <c r="E998" s="244"/>
      <c r="F998" s="244"/>
      <c r="G998" s="245"/>
      <c r="H998" s="247"/>
      <c r="I998" s="247"/>
      <c r="J998" s="244"/>
      <c r="K998" s="244"/>
      <c r="L998" s="196"/>
      <c r="M998" s="196"/>
      <c r="N998" s="196"/>
      <c r="O998" s="196"/>
      <c r="P998" s="196"/>
      <c r="Q998" s="196"/>
      <c r="R998" s="196"/>
      <c r="S998" s="196"/>
      <c r="T998" s="196"/>
      <c r="U998" s="196"/>
      <c r="V998" s="196"/>
      <c r="W998" s="196"/>
      <c r="X998" s="196"/>
      <c r="Y998" s="196"/>
      <c r="Z998" s="196"/>
    </row>
    <row r="999" customFormat="false" ht="14.25" hidden="false" customHeight="true" outlineLevel="0" collapsed="false">
      <c r="A999" s="242"/>
      <c r="B999" s="196"/>
      <c r="C999" s="196"/>
      <c r="D999" s="243"/>
      <c r="E999" s="244"/>
      <c r="F999" s="244"/>
      <c r="G999" s="245"/>
      <c r="H999" s="247"/>
      <c r="I999" s="247"/>
      <c r="J999" s="244"/>
      <c r="K999" s="244"/>
      <c r="L999" s="196"/>
      <c r="M999" s="196"/>
      <c r="N999" s="196"/>
      <c r="O999" s="196"/>
      <c r="P999" s="196"/>
      <c r="Q999" s="196"/>
      <c r="R999" s="196"/>
      <c r="S999" s="196"/>
      <c r="T999" s="196"/>
      <c r="U999" s="196"/>
      <c r="V999" s="196"/>
      <c r="W999" s="196"/>
      <c r="X999" s="196"/>
      <c r="Y999" s="196"/>
      <c r="Z999" s="196"/>
    </row>
    <row r="1000" customFormat="false" ht="14.25" hidden="false" customHeight="true" outlineLevel="0" collapsed="false">
      <c r="A1000" s="242"/>
      <c r="B1000" s="196"/>
      <c r="C1000" s="196"/>
      <c r="D1000" s="243"/>
      <c r="E1000" s="244"/>
      <c r="F1000" s="244"/>
      <c r="G1000" s="245"/>
      <c r="H1000" s="247"/>
      <c r="I1000" s="247"/>
      <c r="J1000" s="244"/>
      <c r="K1000" s="244"/>
      <c r="L1000" s="196"/>
      <c r="M1000" s="196"/>
      <c r="N1000" s="196"/>
      <c r="O1000" s="196"/>
      <c r="P1000" s="196"/>
      <c r="Q1000" s="196"/>
      <c r="R1000" s="196"/>
      <c r="S1000" s="196"/>
      <c r="T1000" s="196"/>
      <c r="U1000" s="196"/>
      <c r="V1000" s="196"/>
      <c r="W1000" s="196"/>
      <c r="X1000" s="196"/>
      <c r="Y1000" s="196"/>
      <c r="Z1000" s="196"/>
    </row>
  </sheetData>
  <autoFilter ref="A2:K2"/>
  <mergeCells count="1">
    <mergeCell ref="A1:J1"/>
  </mergeCells>
  <conditionalFormatting sqref="K1">
    <cfRule type="expression" priority="2" aboveAverage="0" equalAverage="0" bottom="0" percent="0" rank="0" text="" dxfId="8">
      <formula>LEN(TRIM(K1))=0</formula>
    </cfRule>
  </conditionalFormatting>
  <conditionalFormatting sqref="K311:K1000">
    <cfRule type="cellIs" priority="3" operator="greaterThan" aboveAverage="0" equalAverage="0" bottom="0" percent="0" rank="0" text="" dxfId="9">
      <formula>21</formula>
    </cfRule>
  </conditionalFormatting>
  <dataValidations count="1">
    <dataValidation allowBlank="true" errorStyle="stop" operator="between" showDropDown="false" showErrorMessage="true" showInputMessage="false" sqref="K1" type="list">
      <formula1>'Data Validation'!$P$2:$P$4</formula1>
      <formula2>0</formula2>
    </dataValidation>
  </dataValidations>
  <printOptions headings="false" gridLines="false" gridLinesSet="true" horizontalCentered="false" verticalCentered="false"/>
  <pageMargins left="0.25" right="0.25" top="0.75" bottom="0.75" header="0.511811023622047" footer="0.511811023622047"/>
  <pageSetup paperSize="1" scale="100" fitToWidth="1" fitToHeight="0"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15.57"/>
    <col collapsed="false" customWidth="true" hidden="false" outlineLevel="0" max="4" min="2" style="0" width="30.57"/>
    <col collapsed="false" customWidth="true" hidden="false" outlineLevel="0" max="9" min="5" style="0" width="15.57"/>
    <col collapsed="false" customWidth="true" hidden="false" outlineLevel="0" max="10" min="10" style="0" width="24.42"/>
    <col collapsed="false" customWidth="true" hidden="false" outlineLevel="0" max="26" min="11" style="0" width="18.86"/>
  </cols>
  <sheetData>
    <row r="1" customFormat="false" ht="14.25" hidden="false" customHeight="true" outlineLevel="0" collapsed="false">
      <c r="A1" s="248" t="s">
        <v>156</v>
      </c>
      <c r="B1" s="248"/>
      <c r="C1" s="248"/>
      <c r="D1" s="248"/>
      <c r="E1" s="248"/>
      <c r="F1" s="248"/>
      <c r="G1" s="248"/>
      <c r="H1" s="248"/>
      <c r="I1" s="248"/>
      <c r="J1" s="249"/>
      <c r="K1" s="196"/>
      <c r="L1" s="196"/>
      <c r="M1" s="196"/>
      <c r="N1" s="196"/>
      <c r="O1" s="196"/>
      <c r="P1" s="196"/>
      <c r="Q1" s="196"/>
      <c r="R1" s="196"/>
      <c r="S1" s="196"/>
      <c r="T1" s="196"/>
      <c r="U1" s="196"/>
      <c r="V1" s="196"/>
      <c r="W1" s="196"/>
      <c r="X1" s="196"/>
      <c r="Y1" s="196"/>
      <c r="Z1" s="196"/>
    </row>
    <row r="2" customFormat="false" ht="14.25" hidden="false" customHeight="true" outlineLevel="0" collapsed="false">
      <c r="A2" s="197" t="s">
        <v>129</v>
      </c>
      <c r="B2" s="250" t="s">
        <v>157</v>
      </c>
      <c r="C2" s="250" t="s">
        <v>158</v>
      </c>
      <c r="D2" s="203" t="s">
        <v>114</v>
      </c>
      <c r="E2" s="200" t="s">
        <v>159</v>
      </c>
      <c r="F2" s="201" t="s">
        <v>160</v>
      </c>
      <c r="G2" s="200" t="s">
        <v>161</v>
      </c>
      <c r="H2" s="204" t="s">
        <v>50</v>
      </c>
      <c r="I2" s="200" t="s">
        <v>162</v>
      </c>
      <c r="J2" s="251" t="s">
        <v>163</v>
      </c>
      <c r="K2" s="234"/>
      <c r="L2" s="234"/>
      <c r="M2" s="234"/>
      <c r="N2" s="234"/>
      <c r="O2" s="234"/>
      <c r="P2" s="234"/>
      <c r="Q2" s="234"/>
      <c r="R2" s="234"/>
      <c r="S2" s="234"/>
      <c r="T2" s="234"/>
      <c r="U2" s="234"/>
      <c r="V2" s="234"/>
      <c r="W2" s="234"/>
      <c r="X2" s="234"/>
      <c r="Y2" s="234"/>
      <c r="Z2" s="234"/>
    </row>
    <row r="3" customFormat="false" ht="14.25" hidden="false" customHeight="true" outlineLevel="0" collapsed="false">
      <c r="A3" s="252" t="n">
        <v>2</v>
      </c>
      <c r="B3" s="253" t="s">
        <v>140</v>
      </c>
      <c r="C3" s="253" t="s">
        <v>164</v>
      </c>
      <c r="D3" s="254"/>
      <c r="E3" s="255"/>
      <c r="F3" s="256"/>
      <c r="G3" s="255"/>
      <c r="H3" s="257" t="n">
        <f aca="false">IF(A3="","",IFERROR(G3*F3,0))</f>
        <v>0</v>
      </c>
      <c r="I3" s="255"/>
      <c r="J3" s="258"/>
      <c r="K3" s="234"/>
      <c r="L3" s="234"/>
      <c r="M3" s="234"/>
      <c r="N3" s="234"/>
      <c r="O3" s="234"/>
      <c r="P3" s="234"/>
      <c r="Q3" s="234"/>
      <c r="R3" s="234"/>
      <c r="S3" s="234"/>
      <c r="T3" s="234"/>
      <c r="U3" s="234"/>
      <c r="V3" s="234"/>
      <c r="W3" s="234"/>
      <c r="X3" s="234"/>
      <c r="Y3" s="234"/>
      <c r="Z3" s="234"/>
    </row>
    <row r="4" customFormat="false" ht="14.25" hidden="false" customHeight="true" outlineLevel="0" collapsed="false">
      <c r="A4" s="259" t="n">
        <v>2</v>
      </c>
      <c r="B4" s="260" t="s">
        <v>140</v>
      </c>
      <c r="C4" s="261" t="s">
        <v>165</v>
      </c>
      <c r="D4" s="262"/>
      <c r="E4" s="263"/>
      <c r="F4" s="264"/>
      <c r="G4" s="263"/>
      <c r="H4" s="257" t="n">
        <f aca="false">IF(A4="","",IFERROR(G4*F4,0))</f>
        <v>0</v>
      </c>
      <c r="I4" s="263"/>
      <c r="J4" s="265"/>
      <c r="K4" s="196"/>
      <c r="L4" s="196"/>
      <c r="M4" s="196"/>
      <c r="N4" s="196"/>
      <c r="O4" s="196"/>
      <c r="P4" s="196"/>
      <c r="Q4" s="196"/>
      <c r="R4" s="196"/>
      <c r="S4" s="196"/>
      <c r="T4" s="196"/>
      <c r="U4" s="196"/>
      <c r="V4" s="196"/>
      <c r="W4" s="196"/>
      <c r="X4" s="196"/>
      <c r="Y4" s="196"/>
      <c r="Z4" s="196"/>
    </row>
    <row r="5" customFormat="false" ht="14.25" hidden="false" customHeight="true" outlineLevel="0" collapsed="false">
      <c r="A5" s="259" t="n">
        <v>2</v>
      </c>
      <c r="B5" s="260" t="s">
        <v>140</v>
      </c>
      <c r="C5" s="261" t="s">
        <v>166</v>
      </c>
      <c r="D5" s="262"/>
      <c r="E5" s="263"/>
      <c r="F5" s="264"/>
      <c r="G5" s="263"/>
      <c r="H5" s="257" t="n">
        <f aca="false">IF(A5="","",IFERROR(G5*F5,0))</f>
        <v>0</v>
      </c>
      <c r="I5" s="263"/>
      <c r="J5" s="265"/>
      <c r="K5" s="196"/>
      <c r="L5" s="196"/>
      <c r="M5" s="196"/>
      <c r="N5" s="196"/>
      <c r="O5" s="196"/>
      <c r="P5" s="196"/>
      <c r="Q5" s="196"/>
      <c r="R5" s="196"/>
      <c r="S5" s="196"/>
      <c r="T5" s="196"/>
      <c r="U5" s="196"/>
      <c r="V5" s="196"/>
      <c r="W5" s="196"/>
      <c r="X5" s="196"/>
      <c r="Y5" s="196"/>
      <c r="Z5" s="196"/>
    </row>
    <row r="6" customFormat="false" ht="14.25" hidden="false" customHeight="true" outlineLevel="0" collapsed="false">
      <c r="A6" s="259" t="n">
        <v>2</v>
      </c>
      <c r="B6" s="260" t="s">
        <v>140</v>
      </c>
      <c r="C6" s="261" t="s">
        <v>167</v>
      </c>
      <c r="D6" s="262"/>
      <c r="E6" s="263"/>
      <c r="F6" s="264"/>
      <c r="G6" s="263"/>
      <c r="H6" s="257" t="n">
        <f aca="false">IF(A6="","",IFERROR(G6*F6,0))</f>
        <v>0</v>
      </c>
      <c r="I6" s="263"/>
      <c r="J6" s="265"/>
      <c r="K6" s="196"/>
      <c r="L6" s="196"/>
      <c r="M6" s="196"/>
      <c r="N6" s="196"/>
      <c r="O6" s="196"/>
      <c r="P6" s="196"/>
      <c r="Q6" s="196"/>
      <c r="R6" s="196"/>
      <c r="S6" s="196"/>
      <c r="T6" s="196"/>
      <c r="U6" s="196"/>
      <c r="V6" s="196"/>
      <c r="W6" s="196"/>
      <c r="X6" s="196"/>
      <c r="Y6" s="196"/>
      <c r="Z6" s="196"/>
    </row>
    <row r="7" customFormat="false" ht="14.25" hidden="false" customHeight="true" outlineLevel="0" collapsed="false">
      <c r="A7" s="259" t="n">
        <v>4</v>
      </c>
      <c r="B7" s="260" t="s">
        <v>142</v>
      </c>
      <c r="C7" s="261" t="s">
        <v>168</v>
      </c>
      <c r="D7" s="262"/>
      <c r="E7" s="263"/>
      <c r="F7" s="264"/>
      <c r="G7" s="263"/>
      <c r="H7" s="257" t="n">
        <f aca="false">IF(A7="","",IFERROR(G7*F7,0))</f>
        <v>0</v>
      </c>
      <c r="I7" s="263"/>
      <c r="J7" s="265"/>
      <c r="K7" s="196"/>
      <c r="L7" s="196"/>
      <c r="M7" s="196"/>
      <c r="N7" s="196"/>
      <c r="O7" s="196"/>
      <c r="P7" s="196"/>
      <c r="Q7" s="196"/>
      <c r="R7" s="196"/>
      <c r="S7" s="196"/>
      <c r="T7" s="196"/>
      <c r="U7" s="196"/>
      <c r="V7" s="196"/>
      <c r="W7" s="196"/>
      <c r="X7" s="196"/>
      <c r="Y7" s="196"/>
      <c r="Z7" s="196"/>
    </row>
    <row r="8" customFormat="false" ht="14.25" hidden="false" customHeight="true" outlineLevel="0" collapsed="false">
      <c r="A8" s="259" t="n">
        <v>8</v>
      </c>
      <c r="B8" s="260" t="s">
        <v>146</v>
      </c>
      <c r="C8" s="261" t="s">
        <v>169</v>
      </c>
      <c r="D8" s="262"/>
      <c r="E8" s="263"/>
      <c r="F8" s="264"/>
      <c r="G8" s="263"/>
      <c r="H8" s="257" t="n">
        <f aca="false">IF(A8="","",IFERROR(G8*F8,0))</f>
        <v>0</v>
      </c>
      <c r="I8" s="263"/>
      <c r="J8" s="265"/>
      <c r="K8" s="196"/>
      <c r="L8" s="196"/>
      <c r="M8" s="196"/>
      <c r="N8" s="196"/>
      <c r="O8" s="196"/>
      <c r="P8" s="196"/>
      <c r="Q8" s="196"/>
      <c r="R8" s="196"/>
      <c r="S8" s="196"/>
      <c r="T8" s="196"/>
      <c r="U8" s="196"/>
      <c r="V8" s="196"/>
      <c r="W8" s="196"/>
      <c r="X8" s="196"/>
      <c r="Y8" s="196"/>
      <c r="Z8" s="196"/>
    </row>
    <row r="9" customFormat="false" ht="14.25" hidden="false" customHeight="true" outlineLevel="0" collapsed="false">
      <c r="A9" s="259" t="n">
        <v>9</v>
      </c>
      <c r="B9" s="260" t="s">
        <v>170</v>
      </c>
      <c r="C9" s="261" t="s">
        <v>171</v>
      </c>
      <c r="D9" s="262"/>
      <c r="E9" s="263"/>
      <c r="F9" s="264"/>
      <c r="G9" s="263"/>
      <c r="H9" s="257" t="n">
        <f aca="false">IF(A9="","",IFERROR(G9*F9,0))</f>
        <v>0</v>
      </c>
      <c r="I9" s="263"/>
      <c r="J9" s="265"/>
      <c r="K9" s="196"/>
      <c r="L9" s="196"/>
      <c r="M9" s="196"/>
      <c r="N9" s="196"/>
      <c r="O9" s="196"/>
      <c r="P9" s="196"/>
      <c r="Q9" s="196"/>
      <c r="R9" s="196"/>
      <c r="S9" s="196"/>
      <c r="T9" s="196"/>
      <c r="U9" s="196"/>
      <c r="V9" s="196"/>
      <c r="W9" s="196"/>
      <c r="X9" s="196"/>
      <c r="Y9" s="196"/>
      <c r="Z9" s="196"/>
    </row>
    <row r="10" customFormat="false" ht="14.25" hidden="false" customHeight="true" outlineLevel="0" collapsed="false">
      <c r="A10" s="259" t="n">
        <v>10</v>
      </c>
      <c r="B10" s="260" t="s">
        <v>148</v>
      </c>
      <c r="C10" s="261" t="s">
        <v>172</v>
      </c>
      <c r="D10" s="262"/>
      <c r="E10" s="263"/>
      <c r="F10" s="264"/>
      <c r="G10" s="263"/>
      <c r="H10" s="257" t="n">
        <f aca="false">IF(A10="","",IFERROR(G10*F10,0))</f>
        <v>0</v>
      </c>
      <c r="I10" s="263"/>
      <c r="J10" s="265"/>
      <c r="K10" s="196"/>
      <c r="L10" s="196"/>
      <c r="M10" s="196"/>
      <c r="N10" s="196"/>
      <c r="O10" s="196"/>
      <c r="P10" s="196"/>
      <c r="Q10" s="196"/>
      <c r="R10" s="196"/>
      <c r="S10" s="196"/>
      <c r="T10" s="196"/>
      <c r="U10" s="196"/>
      <c r="V10" s="196"/>
      <c r="W10" s="196"/>
      <c r="X10" s="196"/>
      <c r="Y10" s="196"/>
      <c r="Z10" s="196"/>
    </row>
    <row r="11" customFormat="false" ht="14.25" hidden="false" customHeight="true" outlineLevel="0" collapsed="false">
      <c r="A11" s="259" t="n">
        <v>11</v>
      </c>
      <c r="B11" s="266" t="s">
        <v>149</v>
      </c>
      <c r="C11" s="261" t="s">
        <v>173</v>
      </c>
      <c r="D11" s="262"/>
      <c r="E11" s="263"/>
      <c r="F11" s="264"/>
      <c r="G11" s="263"/>
      <c r="H11" s="257" t="n">
        <f aca="false">IF(A11="","",IFERROR(G11*F11,0))</f>
        <v>0</v>
      </c>
      <c r="I11" s="263"/>
      <c r="J11" s="265"/>
      <c r="K11" s="196"/>
      <c r="L11" s="196"/>
      <c r="M11" s="196"/>
      <c r="N11" s="196"/>
      <c r="O11" s="196"/>
      <c r="P11" s="196"/>
      <c r="Q11" s="196"/>
      <c r="R11" s="196"/>
      <c r="S11" s="196"/>
      <c r="T11" s="196"/>
      <c r="U11" s="196"/>
      <c r="V11" s="196"/>
      <c r="W11" s="196"/>
      <c r="X11" s="196"/>
      <c r="Y11" s="196"/>
      <c r="Z11" s="196"/>
    </row>
    <row r="12" customFormat="false" ht="14.25" hidden="false" customHeight="true" outlineLevel="0" collapsed="false">
      <c r="A12" s="259" t="n">
        <v>12</v>
      </c>
      <c r="B12" s="266" t="s">
        <v>150</v>
      </c>
      <c r="C12" s="261" t="s">
        <v>174</v>
      </c>
      <c r="D12" s="262"/>
      <c r="E12" s="263"/>
      <c r="F12" s="264"/>
      <c r="G12" s="263"/>
      <c r="H12" s="257" t="n">
        <f aca="false">IF(A12="","",IFERROR(G12*F12,0))</f>
        <v>0</v>
      </c>
      <c r="I12" s="263"/>
      <c r="J12" s="265"/>
      <c r="K12" s="196"/>
      <c r="L12" s="196"/>
      <c r="M12" s="196"/>
      <c r="N12" s="196"/>
      <c r="O12" s="196"/>
      <c r="P12" s="196"/>
      <c r="Q12" s="196"/>
      <c r="R12" s="196"/>
      <c r="S12" s="196"/>
      <c r="T12" s="196"/>
      <c r="U12" s="196"/>
      <c r="V12" s="196"/>
      <c r="W12" s="196"/>
      <c r="X12" s="196"/>
      <c r="Y12" s="196"/>
      <c r="Z12" s="196"/>
    </row>
    <row r="13" customFormat="false" ht="14.25" hidden="false" customHeight="true" outlineLevel="0" collapsed="false">
      <c r="A13" s="259" t="n">
        <v>13</v>
      </c>
      <c r="B13" s="266" t="s">
        <v>151</v>
      </c>
      <c r="C13" s="261" t="s">
        <v>175</v>
      </c>
      <c r="D13" s="262"/>
      <c r="E13" s="263"/>
      <c r="F13" s="264"/>
      <c r="G13" s="263"/>
      <c r="H13" s="257" t="n">
        <f aca="false">IF(A13="","",IFERROR(G13*F13,0))</f>
        <v>0</v>
      </c>
      <c r="I13" s="263"/>
      <c r="J13" s="265"/>
      <c r="K13" s="196"/>
      <c r="L13" s="196"/>
      <c r="M13" s="196"/>
      <c r="N13" s="196"/>
      <c r="O13" s="196"/>
      <c r="P13" s="196"/>
      <c r="Q13" s="196"/>
      <c r="R13" s="196"/>
      <c r="S13" s="196"/>
      <c r="T13" s="196"/>
      <c r="U13" s="196"/>
      <c r="V13" s="196"/>
      <c r="W13" s="196"/>
      <c r="X13" s="196"/>
      <c r="Y13" s="196"/>
      <c r="Z13" s="196"/>
    </row>
    <row r="14" customFormat="false" ht="14.25" hidden="false" customHeight="true" outlineLevel="0" collapsed="false">
      <c r="A14" s="259" t="n">
        <v>14</v>
      </c>
      <c r="B14" s="260" t="s">
        <v>152</v>
      </c>
      <c r="C14" s="260" t="s">
        <v>152</v>
      </c>
      <c r="D14" s="262"/>
      <c r="E14" s="263"/>
      <c r="F14" s="264"/>
      <c r="G14" s="263"/>
      <c r="H14" s="257" t="n">
        <f aca="false">IF(A14="","",IFERROR(G14*F14,0))</f>
        <v>0</v>
      </c>
      <c r="I14" s="263"/>
      <c r="J14" s="265"/>
      <c r="K14" s="196"/>
      <c r="L14" s="196"/>
      <c r="M14" s="196"/>
      <c r="N14" s="196"/>
      <c r="O14" s="196"/>
      <c r="P14" s="196"/>
      <c r="Q14" s="196"/>
      <c r="R14" s="196"/>
      <c r="S14" s="196"/>
      <c r="T14" s="196"/>
      <c r="U14" s="196"/>
      <c r="V14" s="196"/>
      <c r="W14" s="196"/>
      <c r="X14" s="196"/>
      <c r="Y14" s="196"/>
      <c r="Z14" s="196"/>
    </row>
    <row r="15" customFormat="false" ht="14.25" hidden="false" customHeight="true" outlineLevel="0" collapsed="false">
      <c r="A15" s="259" t="n">
        <v>15</v>
      </c>
      <c r="B15" s="260" t="s">
        <v>153</v>
      </c>
      <c r="C15" s="261" t="s">
        <v>176</v>
      </c>
      <c r="D15" s="262"/>
      <c r="E15" s="263"/>
      <c r="F15" s="264"/>
      <c r="G15" s="263"/>
      <c r="H15" s="257" t="n">
        <f aca="false">IF(A15="","",IFERROR(G15*F15,0))</f>
        <v>0</v>
      </c>
      <c r="I15" s="263"/>
      <c r="J15" s="265"/>
      <c r="K15" s="196"/>
      <c r="L15" s="196"/>
      <c r="M15" s="196"/>
      <c r="N15" s="196"/>
      <c r="O15" s="196"/>
      <c r="P15" s="196"/>
      <c r="Q15" s="196"/>
      <c r="R15" s="196"/>
      <c r="S15" s="196"/>
      <c r="T15" s="196"/>
      <c r="U15" s="196"/>
      <c r="V15" s="196"/>
      <c r="W15" s="196"/>
      <c r="X15" s="196"/>
      <c r="Y15" s="196"/>
      <c r="Z15" s="196"/>
    </row>
    <row r="16" customFormat="false" ht="14.25" hidden="false" customHeight="true" outlineLevel="0" collapsed="false">
      <c r="A16" s="259" t="n">
        <v>17</v>
      </c>
      <c r="B16" s="260" t="s">
        <v>155</v>
      </c>
      <c r="C16" s="261" t="s">
        <v>177</v>
      </c>
      <c r="D16" s="262"/>
      <c r="E16" s="263"/>
      <c r="F16" s="264"/>
      <c r="G16" s="263"/>
      <c r="H16" s="257" t="n">
        <f aca="false">IF(A16="","",IFERROR(G16*F16,0))</f>
        <v>0</v>
      </c>
      <c r="I16" s="263"/>
      <c r="J16" s="265"/>
      <c r="K16" s="196"/>
      <c r="L16" s="196"/>
      <c r="M16" s="196"/>
      <c r="N16" s="196"/>
      <c r="O16" s="196"/>
      <c r="P16" s="196"/>
      <c r="Q16" s="196"/>
      <c r="R16" s="196"/>
      <c r="S16" s="196"/>
      <c r="T16" s="196"/>
      <c r="U16" s="196"/>
      <c r="V16" s="196"/>
      <c r="W16" s="196"/>
      <c r="X16" s="196"/>
      <c r="Y16" s="196"/>
      <c r="Z16" s="196"/>
    </row>
    <row r="17" customFormat="false" ht="14.25" hidden="false" customHeight="true" outlineLevel="0" collapsed="false">
      <c r="A17" s="259" t="n">
        <v>18</v>
      </c>
      <c r="B17" s="260" t="s">
        <v>178</v>
      </c>
      <c r="C17" s="261" t="s">
        <v>179</v>
      </c>
      <c r="D17" s="262"/>
      <c r="E17" s="263"/>
      <c r="F17" s="264"/>
      <c r="G17" s="263"/>
      <c r="H17" s="257" t="n">
        <f aca="false">IF(A17="","",IFERROR(G17*F17,0))</f>
        <v>0</v>
      </c>
      <c r="I17" s="263"/>
      <c r="J17" s="265"/>
      <c r="K17" s="196"/>
      <c r="L17" s="196"/>
      <c r="M17" s="196"/>
      <c r="N17" s="196"/>
      <c r="O17" s="196"/>
      <c r="P17" s="196"/>
      <c r="Q17" s="196"/>
      <c r="R17" s="196"/>
      <c r="S17" s="196"/>
      <c r="T17" s="196"/>
      <c r="U17" s="196"/>
      <c r="V17" s="196"/>
      <c r="W17" s="196"/>
      <c r="X17" s="196"/>
      <c r="Y17" s="196"/>
      <c r="Z17" s="196"/>
    </row>
    <row r="18" customFormat="false" ht="14.25" hidden="false" customHeight="true" outlineLevel="0" collapsed="false">
      <c r="A18" s="259" t="n">
        <v>18</v>
      </c>
      <c r="B18" s="260" t="s">
        <v>178</v>
      </c>
      <c r="C18" s="261" t="s">
        <v>180</v>
      </c>
      <c r="D18" s="262"/>
      <c r="E18" s="263"/>
      <c r="F18" s="264"/>
      <c r="G18" s="263"/>
      <c r="H18" s="257" t="n">
        <f aca="false">IF(A18="","",IFERROR(G18*F18,0))</f>
        <v>0</v>
      </c>
      <c r="I18" s="263"/>
      <c r="J18" s="265"/>
      <c r="K18" s="196"/>
      <c r="L18" s="196"/>
      <c r="M18" s="196"/>
      <c r="N18" s="196"/>
      <c r="O18" s="196"/>
      <c r="P18" s="196"/>
      <c r="Q18" s="196"/>
      <c r="R18" s="196"/>
      <c r="S18" s="196"/>
      <c r="T18" s="196"/>
      <c r="U18" s="196"/>
      <c r="V18" s="196"/>
      <c r="W18" s="196"/>
      <c r="X18" s="196"/>
      <c r="Y18" s="196"/>
      <c r="Z18" s="196"/>
    </row>
    <row r="19" customFormat="false" ht="14.25" hidden="false" customHeight="true" outlineLevel="0" collapsed="false">
      <c r="A19" s="259" t="n">
        <v>18</v>
      </c>
      <c r="B19" s="260" t="s">
        <v>178</v>
      </c>
      <c r="C19" s="261" t="s">
        <v>181</v>
      </c>
      <c r="D19" s="262"/>
      <c r="E19" s="263"/>
      <c r="F19" s="264"/>
      <c r="G19" s="263"/>
      <c r="H19" s="257" t="n">
        <f aca="false">IF(A19="","",IFERROR(G19*F19,0))</f>
        <v>0</v>
      </c>
      <c r="I19" s="263"/>
      <c r="J19" s="265"/>
      <c r="K19" s="196"/>
      <c r="L19" s="196"/>
      <c r="M19" s="196"/>
      <c r="N19" s="196"/>
      <c r="O19" s="196"/>
      <c r="P19" s="196"/>
      <c r="Q19" s="196"/>
      <c r="R19" s="196"/>
      <c r="S19" s="196"/>
      <c r="T19" s="196"/>
      <c r="U19" s="196"/>
      <c r="V19" s="196"/>
      <c r="W19" s="196"/>
      <c r="X19" s="196"/>
      <c r="Y19" s="196"/>
      <c r="Z19" s="196"/>
    </row>
    <row r="20" customFormat="false" ht="14.25" hidden="false" customHeight="true" outlineLevel="0" collapsed="false">
      <c r="A20" s="267" t="n">
        <v>18</v>
      </c>
      <c r="B20" s="268" t="s">
        <v>178</v>
      </c>
      <c r="C20" s="269" t="s">
        <v>182</v>
      </c>
      <c r="D20" s="270"/>
      <c r="E20" s="271"/>
      <c r="F20" s="272"/>
      <c r="G20" s="271"/>
      <c r="H20" s="273" t="n">
        <f aca="false">IF(A20="","",IFERROR(G20*F20,0))</f>
        <v>0</v>
      </c>
      <c r="I20" s="271"/>
      <c r="J20" s="274"/>
      <c r="K20" s="196"/>
      <c r="L20" s="196"/>
      <c r="M20" s="196"/>
      <c r="N20" s="196"/>
      <c r="O20" s="196"/>
      <c r="P20" s="196"/>
      <c r="Q20" s="196"/>
      <c r="R20" s="196"/>
      <c r="S20" s="196"/>
      <c r="T20" s="196"/>
      <c r="U20" s="196"/>
      <c r="V20" s="196"/>
      <c r="W20" s="196"/>
      <c r="X20" s="196"/>
      <c r="Y20" s="196"/>
      <c r="Z20" s="196"/>
    </row>
    <row r="21" customFormat="false" ht="14.25" hidden="false" customHeight="true" outlineLevel="0" collapsed="false">
      <c r="A21" s="196"/>
      <c r="B21" s="275"/>
      <c r="C21" s="196"/>
      <c r="D21" s="196"/>
      <c r="E21" s="243"/>
      <c r="F21" s="244"/>
      <c r="G21" s="243"/>
      <c r="H21" s="240" t="n">
        <f aca="false">SUM(H3:H20)</f>
        <v>0</v>
      </c>
      <c r="I21" s="243"/>
      <c r="J21" s="276"/>
      <c r="K21" s="196"/>
      <c r="L21" s="196"/>
      <c r="M21" s="196"/>
      <c r="N21" s="196"/>
      <c r="O21" s="196"/>
      <c r="P21" s="196"/>
      <c r="Q21" s="196"/>
      <c r="R21" s="196"/>
      <c r="S21" s="196"/>
      <c r="T21" s="196"/>
      <c r="U21" s="196"/>
      <c r="V21" s="196"/>
      <c r="W21" s="196"/>
      <c r="X21" s="196"/>
      <c r="Y21" s="196"/>
      <c r="Z21" s="196"/>
    </row>
    <row r="22" customFormat="false" ht="14.25" hidden="false" customHeight="true" outlineLevel="0" collapsed="false">
      <c r="A22" s="196"/>
      <c r="B22" s="275"/>
      <c r="C22" s="196"/>
      <c r="D22" s="196"/>
      <c r="E22" s="243"/>
      <c r="F22" s="244"/>
      <c r="G22" s="243"/>
      <c r="H22" s="244"/>
      <c r="I22" s="243"/>
      <c r="J22" s="276"/>
      <c r="K22" s="196"/>
      <c r="L22" s="196"/>
      <c r="M22" s="196"/>
      <c r="N22" s="196"/>
      <c r="O22" s="196"/>
      <c r="P22" s="196"/>
      <c r="Q22" s="196"/>
      <c r="R22" s="196"/>
      <c r="S22" s="196"/>
      <c r="T22" s="196"/>
      <c r="U22" s="196"/>
      <c r="V22" s="196"/>
      <c r="W22" s="196"/>
      <c r="X22" s="196"/>
      <c r="Y22" s="196"/>
      <c r="Z22" s="196"/>
    </row>
    <row r="23" customFormat="false" ht="14.25" hidden="false" customHeight="true" outlineLevel="0" collapsed="false">
      <c r="A23" s="196"/>
      <c r="B23" s="275"/>
      <c r="C23" s="196"/>
      <c r="D23" s="196"/>
      <c r="E23" s="243"/>
      <c r="F23" s="244"/>
      <c r="G23" s="243"/>
      <c r="H23" s="244"/>
      <c r="I23" s="243"/>
      <c r="J23" s="276"/>
      <c r="K23" s="196"/>
      <c r="L23" s="196"/>
      <c r="M23" s="196"/>
      <c r="N23" s="196"/>
      <c r="O23" s="196"/>
      <c r="P23" s="196"/>
      <c r="Q23" s="196"/>
      <c r="R23" s="196"/>
      <c r="S23" s="196"/>
      <c r="T23" s="196"/>
      <c r="U23" s="196"/>
      <c r="V23" s="196"/>
      <c r="W23" s="196"/>
      <c r="X23" s="196"/>
      <c r="Y23" s="196"/>
      <c r="Z23" s="196"/>
    </row>
    <row r="24" customFormat="false" ht="14.25" hidden="false" customHeight="true" outlineLevel="0" collapsed="false">
      <c r="A24" s="196"/>
      <c r="B24" s="275"/>
      <c r="C24" s="196"/>
      <c r="D24" s="196"/>
      <c r="E24" s="243"/>
      <c r="F24" s="244"/>
      <c r="G24" s="243"/>
      <c r="H24" s="244"/>
      <c r="I24" s="243"/>
      <c r="J24" s="276"/>
      <c r="K24" s="196"/>
      <c r="L24" s="196"/>
      <c r="M24" s="196"/>
      <c r="N24" s="196"/>
      <c r="O24" s="196"/>
      <c r="P24" s="196"/>
      <c r="Q24" s="196"/>
      <c r="R24" s="196"/>
      <c r="S24" s="196"/>
      <c r="T24" s="196"/>
      <c r="U24" s="196"/>
      <c r="V24" s="196"/>
      <c r="W24" s="196"/>
      <c r="X24" s="196"/>
      <c r="Y24" s="196"/>
      <c r="Z24" s="196"/>
    </row>
    <row r="25" customFormat="false" ht="14.25" hidden="false" customHeight="true" outlineLevel="0" collapsed="false">
      <c r="A25" s="196"/>
      <c r="B25" s="275"/>
      <c r="C25" s="196"/>
      <c r="D25" s="196"/>
      <c r="E25" s="243"/>
      <c r="F25" s="244"/>
      <c r="G25" s="243"/>
      <c r="H25" s="244"/>
      <c r="I25" s="243"/>
      <c r="J25" s="276"/>
      <c r="K25" s="196"/>
      <c r="L25" s="196"/>
      <c r="M25" s="196"/>
      <c r="N25" s="196"/>
      <c r="O25" s="196"/>
      <c r="P25" s="196"/>
      <c r="Q25" s="196"/>
      <c r="R25" s="196"/>
      <c r="S25" s="196"/>
      <c r="T25" s="196"/>
      <c r="U25" s="196"/>
      <c r="V25" s="196"/>
      <c r="W25" s="196"/>
      <c r="X25" s="196"/>
      <c r="Y25" s="196"/>
      <c r="Z25" s="196"/>
    </row>
    <row r="26" customFormat="false" ht="14.25" hidden="false" customHeight="true" outlineLevel="0" collapsed="false">
      <c r="A26" s="196"/>
      <c r="B26" s="275"/>
      <c r="C26" s="277"/>
      <c r="D26" s="196"/>
      <c r="E26" s="235"/>
      <c r="F26" s="244"/>
      <c r="G26" s="243"/>
      <c r="H26" s="244"/>
      <c r="I26" s="243"/>
      <c r="J26" s="276"/>
      <c r="K26" s="196"/>
      <c r="L26" s="196"/>
      <c r="M26" s="196"/>
      <c r="N26" s="196"/>
      <c r="O26" s="196"/>
      <c r="P26" s="196"/>
      <c r="Q26" s="196"/>
      <c r="R26" s="196"/>
      <c r="S26" s="196"/>
      <c r="T26" s="196"/>
      <c r="U26" s="196"/>
      <c r="V26" s="196"/>
      <c r="W26" s="196"/>
      <c r="X26" s="196"/>
      <c r="Y26" s="196"/>
      <c r="Z26" s="196"/>
    </row>
    <row r="27" customFormat="false" ht="14.25" hidden="false" customHeight="true" outlineLevel="0" collapsed="false">
      <c r="A27" s="196"/>
      <c r="B27" s="275"/>
      <c r="C27" s="277"/>
      <c r="D27" s="196"/>
      <c r="E27" s="235"/>
      <c r="F27" s="244"/>
      <c r="G27" s="243"/>
      <c r="H27" s="244"/>
      <c r="I27" s="243"/>
      <c r="J27" s="276"/>
      <c r="K27" s="196"/>
      <c r="L27" s="196"/>
      <c r="M27" s="196"/>
      <c r="N27" s="196"/>
      <c r="O27" s="196"/>
      <c r="P27" s="196"/>
      <c r="Q27" s="196"/>
      <c r="R27" s="196"/>
      <c r="S27" s="196"/>
      <c r="T27" s="196"/>
      <c r="U27" s="196"/>
      <c r="V27" s="196"/>
      <c r="W27" s="196"/>
      <c r="X27" s="196"/>
      <c r="Y27" s="196"/>
      <c r="Z27" s="196"/>
    </row>
    <row r="28" customFormat="false" ht="14.25" hidden="false" customHeight="true" outlineLevel="0" collapsed="false">
      <c r="A28" s="196"/>
      <c r="B28" s="275"/>
      <c r="C28" s="277"/>
      <c r="D28" s="196"/>
      <c r="E28" s="235"/>
      <c r="F28" s="244"/>
      <c r="G28" s="243"/>
      <c r="H28" s="244"/>
      <c r="I28" s="243"/>
      <c r="J28" s="276"/>
      <c r="K28" s="196"/>
      <c r="L28" s="196"/>
      <c r="M28" s="196"/>
      <c r="N28" s="196"/>
      <c r="O28" s="196"/>
      <c r="P28" s="196"/>
      <c r="Q28" s="196"/>
      <c r="R28" s="196"/>
      <c r="S28" s="196"/>
      <c r="T28" s="196"/>
      <c r="U28" s="196"/>
      <c r="V28" s="196"/>
      <c r="W28" s="196"/>
      <c r="X28" s="196"/>
      <c r="Y28" s="196"/>
      <c r="Z28" s="196"/>
    </row>
    <row r="29" customFormat="false" ht="14.25" hidden="false" customHeight="true" outlineLevel="0" collapsed="false">
      <c r="A29" s="196"/>
      <c r="B29" s="275"/>
      <c r="C29" s="277"/>
      <c r="D29" s="196"/>
      <c r="E29" s="235"/>
      <c r="F29" s="244"/>
      <c r="G29" s="243"/>
      <c r="H29" s="244"/>
      <c r="I29" s="243"/>
      <c r="J29" s="276"/>
      <c r="K29" s="196"/>
      <c r="L29" s="196"/>
      <c r="M29" s="196"/>
      <c r="N29" s="196"/>
      <c r="O29" s="196"/>
      <c r="P29" s="196"/>
      <c r="Q29" s="196"/>
      <c r="R29" s="196"/>
      <c r="S29" s="196"/>
      <c r="T29" s="196"/>
      <c r="U29" s="196"/>
      <c r="V29" s="196"/>
      <c r="W29" s="196"/>
      <c r="X29" s="196"/>
      <c r="Y29" s="196"/>
      <c r="Z29" s="196"/>
    </row>
    <row r="30" customFormat="false" ht="14.25" hidden="false" customHeight="true" outlineLevel="0" collapsed="false">
      <c r="A30" s="196"/>
      <c r="B30" s="275"/>
      <c r="C30" s="277"/>
      <c r="D30" s="196"/>
      <c r="E30" s="235"/>
      <c r="F30" s="244"/>
      <c r="G30" s="243"/>
      <c r="H30" s="244"/>
      <c r="I30" s="243"/>
      <c r="J30" s="276"/>
      <c r="K30" s="196"/>
      <c r="L30" s="196"/>
      <c r="M30" s="196"/>
      <c r="N30" s="196"/>
      <c r="O30" s="196"/>
      <c r="P30" s="196"/>
      <c r="Q30" s="196"/>
      <c r="R30" s="196"/>
      <c r="S30" s="196"/>
      <c r="T30" s="196"/>
      <c r="U30" s="196"/>
      <c r="V30" s="196"/>
      <c r="W30" s="196"/>
      <c r="X30" s="196"/>
      <c r="Y30" s="196"/>
      <c r="Z30" s="196"/>
    </row>
    <row r="31" customFormat="false" ht="14.25" hidden="false" customHeight="true" outlineLevel="0" collapsed="false">
      <c r="A31" s="196"/>
      <c r="B31" s="275"/>
      <c r="C31" s="277"/>
      <c r="D31" s="196"/>
      <c r="E31" s="235"/>
      <c r="F31" s="244"/>
      <c r="G31" s="243"/>
      <c r="H31" s="244"/>
      <c r="I31" s="243"/>
      <c r="J31" s="276"/>
      <c r="K31" s="196"/>
      <c r="L31" s="196"/>
      <c r="M31" s="196"/>
      <c r="N31" s="196"/>
      <c r="O31" s="196"/>
      <c r="P31" s="196"/>
      <c r="Q31" s="196"/>
      <c r="R31" s="196"/>
      <c r="S31" s="196"/>
      <c r="T31" s="196"/>
      <c r="U31" s="196"/>
      <c r="V31" s="196"/>
      <c r="W31" s="196"/>
      <c r="X31" s="196"/>
      <c r="Y31" s="196"/>
      <c r="Z31" s="196"/>
    </row>
    <row r="32" customFormat="false" ht="14.25" hidden="false" customHeight="true" outlineLevel="0" collapsed="false">
      <c r="A32" s="196"/>
      <c r="B32" s="275"/>
      <c r="C32" s="277"/>
      <c r="D32" s="196"/>
      <c r="E32" s="235"/>
      <c r="F32" s="244"/>
      <c r="G32" s="243"/>
      <c r="H32" s="244"/>
      <c r="I32" s="243"/>
      <c r="J32" s="276"/>
      <c r="K32" s="196"/>
      <c r="L32" s="196"/>
      <c r="M32" s="196"/>
      <c r="N32" s="196"/>
      <c r="O32" s="196"/>
      <c r="P32" s="196"/>
      <c r="Q32" s="196"/>
      <c r="R32" s="196"/>
      <c r="S32" s="196"/>
      <c r="T32" s="196"/>
      <c r="U32" s="196"/>
      <c r="V32" s="196"/>
      <c r="W32" s="196"/>
      <c r="X32" s="196"/>
      <c r="Y32" s="196"/>
      <c r="Z32" s="196"/>
    </row>
    <row r="33" customFormat="false" ht="14.25" hidden="false" customHeight="true" outlineLevel="0" collapsed="false">
      <c r="A33" s="196"/>
      <c r="B33" s="275"/>
      <c r="C33" s="277"/>
      <c r="D33" s="196"/>
      <c r="E33" s="235"/>
      <c r="F33" s="244"/>
      <c r="G33" s="243"/>
      <c r="H33" s="244"/>
      <c r="I33" s="243"/>
      <c r="J33" s="276"/>
      <c r="K33" s="196"/>
      <c r="L33" s="196"/>
      <c r="M33" s="196"/>
      <c r="N33" s="196"/>
      <c r="O33" s="196"/>
      <c r="P33" s="196"/>
      <c r="Q33" s="196"/>
      <c r="R33" s="196"/>
      <c r="S33" s="196"/>
      <c r="T33" s="196"/>
      <c r="U33" s="196"/>
      <c r="V33" s="196"/>
      <c r="W33" s="196"/>
      <c r="X33" s="196"/>
      <c r="Y33" s="196"/>
      <c r="Z33" s="196"/>
    </row>
    <row r="34" customFormat="false" ht="14.25" hidden="false" customHeight="true" outlineLevel="0" collapsed="false">
      <c r="A34" s="196"/>
      <c r="B34" s="275"/>
      <c r="C34" s="277"/>
      <c r="D34" s="196"/>
      <c r="E34" s="235"/>
      <c r="F34" s="244"/>
      <c r="G34" s="243"/>
      <c r="H34" s="244"/>
      <c r="I34" s="243"/>
      <c r="J34" s="276"/>
      <c r="K34" s="196"/>
      <c r="L34" s="196"/>
      <c r="M34" s="196"/>
      <c r="N34" s="196"/>
      <c r="O34" s="196"/>
      <c r="P34" s="196"/>
      <c r="Q34" s="196"/>
      <c r="R34" s="196"/>
      <c r="S34" s="196"/>
      <c r="T34" s="196"/>
      <c r="U34" s="196"/>
      <c r="V34" s="196"/>
      <c r="W34" s="196"/>
      <c r="X34" s="196"/>
      <c r="Y34" s="196"/>
      <c r="Z34" s="196"/>
    </row>
    <row r="35" customFormat="false" ht="14.25" hidden="false" customHeight="true" outlineLevel="0" collapsed="false">
      <c r="A35" s="196"/>
      <c r="B35" s="275"/>
      <c r="C35" s="277"/>
      <c r="D35" s="196"/>
      <c r="E35" s="235"/>
      <c r="F35" s="244"/>
      <c r="G35" s="243"/>
      <c r="H35" s="244"/>
      <c r="I35" s="243"/>
      <c r="J35" s="276"/>
      <c r="K35" s="196"/>
      <c r="L35" s="196"/>
      <c r="M35" s="196"/>
      <c r="N35" s="196"/>
      <c r="O35" s="196"/>
      <c r="P35" s="196"/>
      <c r="Q35" s="196"/>
      <c r="R35" s="196"/>
      <c r="S35" s="196"/>
      <c r="T35" s="196"/>
      <c r="U35" s="196"/>
      <c r="V35" s="196"/>
      <c r="W35" s="196"/>
      <c r="X35" s="196"/>
      <c r="Y35" s="196"/>
      <c r="Z35" s="196"/>
    </row>
    <row r="36" customFormat="false" ht="14.25" hidden="false" customHeight="true" outlineLevel="0" collapsed="false">
      <c r="A36" s="196"/>
      <c r="B36" s="275"/>
      <c r="C36" s="277"/>
      <c r="D36" s="196"/>
      <c r="E36" s="235"/>
      <c r="F36" s="244"/>
      <c r="G36" s="243"/>
      <c r="H36" s="244"/>
      <c r="I36" s="243"/>
      <c r="J36" s="276"/>
      <c r="K36" s="196"/>
      <c r="L36" s="196"/>
      <c r="M36" s="196"/>
      <c r="N36" s="196"/>
      <c r="O36" s="196"/>
      <c r="P36" s="196"/>
      <c r="Q36" s="196"/>
      <c r="R36" s="196"/>
      <c r="S36" s="196"/>
      <c r="T36" s="196"/>
      <c r="U36" s="196"/>
      <c r="V36" s="196"/>
      <c r="W36" s="196"/>
      <c r="X36" s="196"/>
      <c r="Y36" s="196"/>
      <c r="Z36" s="196"/>
    </row>
    <row r="37" customFormat="false" ht="14.25" hidden="false" customHeight="true" outlineLevel="0" collapsed="false">
      <c r="A37" s="196"/>
      <c r="B37" s="275"/>
      <c r="C37" s="196"/>
      <c r="D37" s="196"/>
      <c r="E37" s="243"/>
      <c r="F37" s="244"/>
      <c r="G37" s="243"/>
      <c r="H37" s="244"/>
      <c r="I37" s="243"/>
      <c r="J37" s="276"/>
      <c r="K37" s="196"/>
      <c r="L37" s="196"/>
      <c r="M37" s="196"/>
      <c r="N37" s="196"/>
      <c r="O37" s="196"/>
      <c r="P37" s="196"/>
      <c r="Q37" s="196"/>
      <c r="R37" s="196"/>
      <c r="S37" s="196"/>
      <c r="T37" s="196"/>
      <c r="U37" s="196"/>
      <c r="V37" s="196"/>
      <c r="W37" s="196"/>
      <c r="X37" s="196"/>
      <c r="Y37" s="196"/>
      <c r="Z37" s="196"/>
    </row>
    <row r="38" customFormat="false" ht="14.25" hidden="false" customHeight="true" outlineLevel="0" collapsed="false">
      <c r="A38" s="196"/>
      <c r="B38" s="275"/>
      <c r="C38" s="196"/>
      <c r="D38" s="196"/>
      <c r="E38" s="243"/>
      <c r="F38" s="244"/>
      <c r="G38" s="243"/>
      <c r="H38" s="244"/>
      <c r="I38" s="243"/>
      <c r="J38" s="276"/>
      <c r="K38" s="196"/>
      <c r="L38" s="196"/>
      <c r="M38" s="196"/>
      <c r="N38" s="196"/>
      <c r="O38" s="196"/>
      <c r="P38" s="196"/>
      <c r="Q38" s="196"/>
      <c r="R38" s="196"/>
      <c r="S38" s="196"/>
      <c r="T38" s="196"/>
      <c r="U38" s="196"/>
      <c r="V38" s="196"/>
      <c r="W38" s="196"/>
      <c r="X38" s="196"/>
      <c r="Y38" s="196"/>
      <c r="Z38" s="196"/>
    </row>
    <row r="39" customFormat="false" ht="14.25" hidden="false" customHeight="true" outlineLevel="0" collapsed="false">
      <c r="A39" s="196"/>
      <c r="B39" s="275"/>
      <c r="C39" s="196"/>
      <c r="D39" s="196"/>
      <c r="E39" s="243"/>
      <c r="F39" s="244"/>
      <c r="G39" s="243"/>
      <c r="H39" s="244"/>
      <c r="I39" s="243"/>
      <c r="J39" s="276"/>
      <c r="K39" s="196"/>
      <c r="L39" s="196"/>
      <c r="M39" s="196"/>
      <c r="N39" s="196"/>
      <c r="O39" s="196"/>
      <c r="P39" s="196"/>
      <c r="Q39" s="196"/>
      <c r="R39" s="196"/>
      <c r="S39" s="196"/>
      <c r="T39" s="196"/>
      <c r="U39" s="196"/>
      <c r="V39" s="196"/>
      <c r="W39" s="196"/>
      <c r="X39" s="196"/>
      <c r="Y39" s="196"/>
      <c r="Z39" s="196"/>
    </row>
    <row r="40" customFormat="false" ht="14.25" hidden="false" customHeight="true" outlineLevel="0" collapsed="false">
      <c r="A40" s="196"/>
      <c r="B40" s="275"/>
      <c r="C40" s="196"/>
      <c r="D40" s="196"/>
      <c r="E40" s="243"/>
      <c r="F40" s="244"/>
      <c r="G40" s="243"/>
      <c r="H40" s="244"/>
      <c r="I40" s="243"/>
      <c r="J40" s="276"/>
      <c r="K40" s="196"/>
      <c r="L40" s="196"/>
      <c r="M40" s="196"/>
      <c r="N40" s="196"/>
      <c r="O40" s="196"/>
      <c r="P40" s="196"/>
      <c r="Q40" s="196"/>
      <c r="R40" s="196"/>
      <c r="S40" s="196"/>
      <c r="T40" s="196"/>
      <c r="U40" s="196"/>
      <c r="V40" s="196"/>
      <c r="W40" s="196"/>
      <c r="X40" s="196"/>
      <c r="Y40" s="196"/>
      <c r="Z40" s="196"/>
    </row>
    <row r="41" customFormat="false" ht="14.25" hidden="false" customHeight="true" outlineLevel="0" collapsed="false">
      <c r="A41" s="196"/>
      <c r="B41" s="275"/>
      <c r="C41" s="196"/>
      <c r="D41" s="196"/>
      <c r="E41" s="243"/>
      <c r="F41" s="244"/>
      <c r="G41" s="243"/>
      <c r="H41" s="244"/>
      <c r="I41" s="243"/>
      <c r="J41" s="276"/>
      <c r="K41" s="196"/>
      <c r="L41" s="196"/>
      <c r="M41" s="196"/>
      <c r="N41" s="196"/>
      <c r="O41" s="196"/>
      <c r="P41" s="196"/>
      <c r="Q41" s="196"/>
      <c r="R41" s="196"/>
      <c r="S41" s="196"/>
      <c r="T41" s="196"/>
      <c r="U41" s="196"/>
      <c r="V41" s="196"/>
      <c r="W41" s="196"/>
      <c r="X41" s="196"/>
      <c r="Y41" s="196"/>
      <c r="Z41" s="196"/>
    </row>
    <row r="42" customFormat="false" ht="14.25" hidden="false" customHeight="true" outlineLevel="0" collapsed="false">
      <c r="A42" s="196"/>
      <c r="B42" s="275"/>
      <c r="C42" s="196"/>
      <c r="D42" s="196"/>
      <c r="E42" s="243"/>
      <c r="F42" s="244"/>
      <c r="G42" s="243"/>
      <c r="H42" s="244"/>
      <c r="I42" s="243"/>
      <c r="J42" s="276"/>
      <c r="K42" s="196"/>
      <c r="L42" s="196"/>
      <c r="M42" s="196"/>
      <c r="N42" s="196"/>
      <c r="O42" s="196"/>
      <c r="P42" s="196"/>
      <c r="Q42" s="196"/>
      <c r="R42" s="196"/>
      <c r="S42" s="196"/>
      <c r="T42" s="196"/>
      <c r="U42" s="196"/>
      <c r="V42" s="196"/>
      <c r="W42" s="196"/>
      <c r="X42" s="196"/>
      <c r="Y42" s="196"/>
      <c r="Z42" s="196"/>
    </row>
    <row r="43" customFormat="false" ht="14.25" hidden="false" customHeight="true" outlineLevel="0" collapsed="false">
      <c r="A43" s="196"/>
      <c r="B43" s="275"/>
      <c r="C43" s="196"/>
      <c r="D43" s="196"/>
      <c r="E43" s="243"/>
      <c r="F43" s="244"/>
      <c r="G43" s="243"/>
      <c r="H43" s="244"/>
      <c r="I43" s="243"/>
      <c r="J43" s="276"/>
      <c r="K43" s="196"/>
      <c r="L43" s="196"/>
      <c r="M43" s="196"/>
      <c r="N43" s="196"/>
      <c r="O43" s="196"/>
      <c r="P43" s="196"/>
      <c r="Q43" s="196"/>
      <c r="R43" s="196"/>
      <c r="S43" s="196"/>
      <c r="T43" s="196"/>
      <c r="U43" s="196"/>
      <c r="V43" s="196"/>
      <c r="W43" s="196"/>
      <c r="X43" s="196"/>
      <c r="Y43" s="196"/>
      <c r="Z43" s="196"/>
    </row>
    <row r="44" customFormat="false" ht="14.25" hidden="false" customHeight="true" outlineLevel="0" collapsed="false">
      <c r="A44" s="196"/>
      <c r="B44" s="275"/>
      <c r="C44" s="196"/>
      <c r="D44" s="196"/>
      <c r="E44" s="243"/>
      <c r="F44" s="244"/>
      <c r="G44" s="243"/>
      <c r="H44" s="244"/>
      <c r="I44" s="243"/>
      <c r="J44" s="276"/>
      <c r="K44" s="196"/>
      <c r="L44" s="196"/>
      <c r="M44" s="196"/>
      <c r="N44" s="196"/>
      <c r="O44" s="196"/>
      <c r="P44" s="196"/>
      <c r="Q44" s="196"/>
      <c r="R44" s="196"/>
      <c r="S44" s="196"/>
      <c r="T44" s="196"/>
      <c r="U44" s="196"/>
      <c r="V44" s="196"/>
      <c r="W44" s="196"/>
      <c r="X44" s="196"/>
      <c r="Y44" s="196"/>
      <c r="Z44" s="196"/>
    </row>
    <row r="45" customFormat="false" ht="14.25" hidden="false" customHeight="true" outlineLevel="0" collapsed="false">
      <c r="A45" s="196"/>
      <c r="B45" s="275"/>
      <c r="C45" s="196"/>
      <c r="D45" s="196"/>
      <c r="E45" s="243"/>
      <c r="F45" s="244"/>
      <c r="G45" s="243"/>
      <c r="H45" s="244"/>
      <c r="I45" s="243"/>
      <c r="J45" s="276"/>
      <c r="K45" s="196"/>
      <c r="L45" s="196"/>
      <c r="M45" s="196"/>
      <c r="N45" s="196"/>
      <c r="O45" s="196"/>
      <c r="P45" s="196"/>
      <c r="Q45" s="196"/>
      <c r="R45" s="196"/>
      <c r="S45" s="196"/>
      <c r="T45" s="196"/>
      <c r="U45" s="196"/>
      <c r="V45" s="196"/>
      <c r="W45" s="196"/>
      <c r="X45" s="196"/>
      <c r="Y45" s="196"/>
      <c r="Z45" s="196"/>
    </row>
    <row r="46" customFormat="false" ht="14.25" hidden="false" customHeight="true" outlineLevel="0" collapsed="false">
      <c r="A46" s="196"/>
      <c r="B46" s="275"/>
      <c r="C46" s="196"/>
      <c r="D46" s="196"/>
      <c r="E46" s="243"/>
      <c r="F46" s="244"/>
      <c r="G46" s="243"/>
      <c r="H46" s="244"/>
      <c r="I46" s="243"/>
      <c r="J46" s="276"/>
      <c r="K46" s="196"/>
      <c r="L46" s="196"/>
      <c r="M46" s="196"/>
      <c r="N46" s="196"/>
      <c r="O46" s="196"/>
      <c r="P46" s="196"/>
      <c r="Q46" s="196"/>
      <c r="R46" s="196"/>
      <c r="S46" s="196"/>
      <c r="T46" s="196"/>
      <c r="U46" s="196"/>
      <c r="V46" s="196"/>
      <c r="W46" s="196"/>
      <c r="X46" s="196"/>
      <c r="Y46" s="196"/>
      <c r="Z46" s="196"/>
    </row>
    <row r="47" customFormat="false" ht="14.25" hidden="false" customHeight="true" outlineLevel="0" collapsed="false">
      <c r="A47" s="196"/>
      <c r="B47" s="275"/>
      <c r="C47" s="196"/>
      <c r="D47" s="196"/>
      <c r="E47" s="243"/>
      <c r="F47" s="244"/>
      <c r="G47" s="243"/>
      <c r="H47" s="244"/>
      <c r="I47" s="243"/>
      <c r="J47" s="276"/>
      <c r="K47" s="196"/>
      <c r="L47" s="196"/>
      <c r="M47" s="196"/>
      <c r="N47" s="196"/>
      <c r="O47" s="196"/>
      <c r="P47" s="196"/>
      <c r="Q47" s="196"/>
      <c r="R47" s="196"/>
      <c r="S47" s="196"/>
      <c r="T47" s="196"/>
      <c r="U47" s="196"/>
      <c r="V47" s="196"/>
      <c r="W47" s="196"/>
      <c r="X47" s="196"/>
      <c r="Y47" s="196"/>
      <c r="Z47" s="196"/>
    </row>
    <row r="48" customFormat="false" ht="14.25" hidden="false" customHeight="true" outlineLevel="0" collapsed="false">
      <c r="A48" s="196"/>
      <c r="B48" s="275"/>
      <c r="C48" s="196"/>
      <c r="D48" s="196"/>
      <c r="E48" s="243"/>
      <c r="F48" s="244"/>
      <c r="G48" s="243"/>
      <c r="H48" s="244"/>
      <c r="I48" s="243"/>
      <c r="J48" s="276"/>
      <c r="K48" s="196"/>
      <c r="L48" s="196"/>
      <c r="M48" s="196"/>
      <c r="N48" s="196"/>
      <c r="O48" s="196"/>
      <c r="P48" s="196"/>
      <c r="Q48" s="196"/>
      <c r="R48" s="196"/>
      <c r="S48" s="196"/>
      <c r="T48" s="196"/>
      <c r="U48" s="196"/>
      <c r="V48" s="196"/>
      <c r="W48" s="196"/>
      <c r="X48" s="196"/>
      <c r="Y48" s="196"/>
      <c r="Z48" s="196"/>
    </row>
    <row r="49" customFormat="false" ht="14.25" hidden="false" customHeight="true" outlineLevel="0" collapsed="false">
      <c r="A49" s="196"/>
      <c r="B49" s="275"/>
      <c r="C49" s="196"/>
      <c r="D49" s="196"/>
      <c r="E49" s="243"/>
      <c r="F49" s="244"/>
      <c r="G49" s="243"/>
      <c r="H49" s="244"/>
      <c r="I49" s="243"/>
      <c r="J49" s="276"/>
      <c r="K49" s="196"/>
      <c r="L49" s="196"/>
      <c r="M49" s="196"/>
      <c r="N49" s="196"/>
      <c r="O49" s="196"/>
      <c r="P49" s="196"/>
      <c r="Q49" s="196"/>
      <c r="R49" s="196"/>
      <c r="S49" s="196"/>
      <c r="T49" s="196"/>
      <c r="U49" s="196"/>
      <c r="V49" s="196"/>
      <c r="W49" s="196"/>
      <c r="X49" s="196"/>
      <c r="Y49" s="196"/>
      <c r="Z49" s="196"/>
    </row>
    <row r="50" customFormat="false" ht="14.25" hidden="false" customHeight="true" outlineLevel="0" collapsed="false">
      <c r="A50" s="196"/>
      <c r="B50" s="275"/>
      <c r="C50" s="196"/>
      <c r="D50" s="196"/>
      <c r="E50" s="243"/>
      <c r="F50" s="244"/>
      <c r="G50" s="243"/>
      <c r="H50" s="244"/>
      <c r="I50" s="243"/>
      <c r="J50" s="276"/>
      <c r="K50" s="196"/>
      <c r="L50" s="196"/>
      <c r="M50" s="196"/>
      <c r="N50" s="196"/>
      <c r="O50" s="196"/>
      <c r="P50" s="196"/>
      <c r="Q50" s="196"/>
      <c r="R50" s="196"/>
      <c r="S50" s="196"/>
      <c r="T50" s="196"/>
      <c r="U50" s="196"/>
      <c r="V50" s="196"/>
      <c r="W50" s="196"/>
      <c r="X50" s="196"/>
      <c r="Y50" s="196"/>
      <c r="Z50" s="196"/>
    </row>
    <row r="51" customFormat="false" ht="14.25" hidden="false" customHeight="true" outlineLevel="0" collapsed="false">
      <c r="A51" s="196"/>
      <c r="B51" s="275"/>
      <c r="C51" s="196"/>
      <c r="D51" s="196"/>
      <c r="E51" s="243"/>
      <c r="F51" s="244"/>
      <c r="G51" s="243"/>
      <c r="H51" s="244"/>
      <c r="I51" s="243"/>
      <c r="J51" s="276"/>
      <c r="K51" s="196"/>
      <c r="L51" s="196"/>
      <c r="M51" s="196"/>
      <c r="N51" s="196"/>
      <c r="O51" s="196"/>
      <c r="P51" s="196"/>
      <c r="Q51" s="196"/>
      <c r="R51" s="196"/>
      <c r="S51" s="196"/>
      <c r="T51" s="196"/>
      <c r="U51" s="196"/>
      <c r="V51" s="196"/>
      <c r="W51" s="196"/>
      <c r="X51" s="196"/>
      <c r="Y51" s="196"/>
      <c r="Z51" s="196"/>
    </row>
    <row r="52" customFormat="false" ht="14.25" hidden="false" customHeight="true" outlineLevel="0" collapsed="false">
      <c r="A52" s="196"/>
      <c r="B52" s="275"/>
      <c r="C52" s="196"/>
      <c r="D52" s="196"/>
      <c r="E52" s="243"/>
      <c r="F52" s="244"/>
      <c r="G52" s="243"/>
      <c r="H52" s="244"/>
      <c r="I52" s="243"/>
      <c r="J52" s="276"/>
      <c r="K52" s="196"/>
      <c r="L52" s="196"/>
      <c r="M52" s="196"/>
      <c r="N52" s="196"/>
      <c r="O52" s="196"/>
      <c r="P52" s="196"/>
      <c r="Q52" s="196"/>
      <c r="R52" s="196"/>
      <c r="S52" s="196"/>
      <c r="T52" s="196"/>
      <c r="U52" s="196"/>
      <c r="V52" s="196"/>
      <c r="W52" s="196"/>
      <c r="X52" s="196"/>
      <c r="Y52" s="196"/>
      <c r="Z52" s="196"/>
    </row>
    <row r="53" customFormat="false" ht="14.25" hidden="false" customHeight="true" outlineLevel="0" collapsed="false">
      <c r="A53" s="196"/>
      <c r="B53" s="275"/>
      <c r="C53" s="196"/>
      <c r="D53" s="196"/>
      <c r="E53" s="243"/>
      <c r="F53" s="244"/>
      <c r="G53" s="243"/>
      <c r="H53" s="244"/>
      <c r="I53" s="243"/>
      <c r="J53" s="276"/>
      <c r="K53" s="196"/>
      <c r="L53" s="196"/>
      <c r="M53" s="196"/>
      <c r="N53" s="196"/>
      <c r="O53" s="196"/>
      <c r="P53" s="196"/>
      <c r="Q53" s="196"/>
      <c r="R53" s="196"/>
      <c r="S53" s="196"/>
      <c r="T53" s="196"/>
      <c r="U53" s="196"/>
      <c r="V53" s="196"/>
      <c r="W53" s="196"/>
      <c r="X53" s="196"/>
      <c r="Y53" s="196"/>
      <c r="Z53" s="196"/>
    </row>
    <row r="54" customFormat="false" ht="14.25" hidden="false" customHeight="true" outlineLevel="0" collapsed="false">
      <c r="A54" s="196"/>
      <c r="B54" s="275"/>
      <c r="C54" s="196"/>
      <c r="D54" s="196"/>
      <c r="E54" s="243"/>
      <c r="F54" s="244"/>
      <c r="G54" s="243"/>
      <c r="H54" s="244"/>
      <c r="I54" s="243"/>
      <c r="J54" s="276"/>
      <c r="K54" s="196"/>
      <c r="L54" s="196"/>
      <c r="M54" s="196"/>
      <c r="N54" s="196"/>
      <c r="O54" s="196"/>
      <c r="P54" s="196"/>
      <c r="Q54" s="196"/>
      <c r="R54" s="196"/>
      <c r="S54" s="196"/>
      <c r="T54" s="196"/>
      <c r="U54" s="196"/>
      <c r="V54" s="196"/>
      <c r="W54" s="196"/>
      <c r="X54" s="196"/>
      <c r="Y54" s="196"/>
      <c r="Z54" s="196"/>
    </row>
    <row r="55" customFormat="false" ht="14.25" hidden="false" customHeight="true" outlineLevel="0" collapsed="false">
      <c r="A55" s="196"/>
      <c r="B55" s="275"/>
      <c r="C55" s="196"/>
      <c r="D55" s="196"/>
      <c r="E55" s="243"/>
      <c r="F55" s="244"/>
      <c r="G55" s="243"/>
      <c r="H55" s="244"/>
      <c r="I55" s="243"/>
      <c r="J55" s="276"/>
      <c r="K55" s="196"/>
      <c r="L55" s="196"/>
      <c r="M55" s="196"/>
      <c r="N55" s="196"/>
      <c r="O55" s="196"/>
      <c r="P55" s="196"/>
      <c r="Q55" s="196"/>
      <c r="R55" s="196"/>
      <c r="S55" s="196"/>
      <c r="T55" s="196"/>
      <c r="U55" s="196"/>
      <c r="V55" s="196"/>
      <c r="W55" s="196"/>
      <c r="X55" s="196"/>
      <c r="Y55" s="196"/>
      <c r="Z55" s="196"/>
    </row>
    <row r="56" customFormat="false" ht="14.25" hidden="false" customHeight="true" outlineLevel="0" collapsed="false">
      <c r="A56" s="196"/>
      <c r="B56" s="275"/>
      <c r="C56" s="196"/>
      <c r="D56" s="196"/>
      <c r="E56" s="243"/>
      <c r="F56" s="244"/>
      <c r="G56" s="243"/>
      <c r="H56" s="244"/>
      <c r="I56" s="243"/>
      <c r="J56" s="276"/>
      <c r="K56" s="196"/>
      <c r="L56" s="196"/>
      <c r="M56" s="196"/>
      <c r="N56" s="196"/>
      <c r="O56" s="196"/>
      <c r="P56" s="196"/>
      <c r="Q56" s="196"/>
      <c r="R56" s="196"/>
      <c r="S56" s="196"/>
      <c r="T56" s="196"/>
      <c r="U56" s="196"/>
      <c r="V56" s="196"/>
      <c r="W56" s="196"/>
      <c r="X56" s="196"/>
      <c r="Y56" s="196"/>
      <c r="Z56" s="196"/>
    </row>
    <row r="57" customFormat="false" ht="14.25" hidden="false" customHeight="true" outlineLevel="0" collapsed="false">
      <c r="A57" s="196"/>
      <c r="B57" s="275"/>
      <c r="C57" s="196"/>
      <c r="D57" s="196"/>
      <c r="E57" s="243"/>
      <c r="F57" s="244"/>
      <c r="G57" s="243"/>
      <c r="H57" s="244"/>
      <c r="I57" s="243"/>
      <c r="J57" s="276"/>
      <c r="K57" s="196"/>
      <c r="L57" s="196"/>
      <c r="M57" s="196"/>
      <c r="N57" s="196"/>
      <c r="O57" s="196"/>
      <c r="P57" s="196"/>
      <c r="Q57" s="196"/>
      <c r="R57" s="196"/>
      <c r="S57" s="196"/>
      <c r="T57" s="196"/>
      <c r="U57" s="196"/>
      <c r="V57" s="196"/>
      <c r="W57" s="196"/>
      <c r="X57" s="196"/>
      <c r="Y57" s="196"/>
      <c r="Z57" s="196"/>
    </row>
    <row r="58" customFormat="false" ht="14.25" hidden="false" customHeight="true" outlineLevel="0" collapsed="false">
      <c r="A58" s="196"/>
      <c r="B58" s="275"/>
      <c r="C58" s="196"/>
      <c r="D58" s="196"/>
      <c r="E58" s="243"/>
      <c r="F58" s="244"/>
      <c r="G58" s="243"/>
      <c r="H58" s="244"/>
      <c r="I58" s="243"/>
      <c r="J58" s="276"/>
      <c r="K58" s="196"/>
      <c r="L58" s="196"/>
      <c r="M58" s="196"/>
      <c r="N58" s="196"/>
      <c r="O58" s="196"/>
      <c r="P58" s="196"/>
      <c r="Q58" s="196"/>
      <c r="R58" s="196"/>
      <c r="S58" s="196"/>
      <c r="T58" s="196"/>
      <c r="U58" s="196"/>
      <c r="V58" s="196"/>
      <c r="W58" s="196"/>
      <c r="X58" s="196"/>
      <c r="Y58" s="196"/>
      <c r="Z58" s="196"/>
    </row>
    <row r="59" customFormat="false" ht="14.25" hidden="false" customHeight="true" outlineLevel="0" collapsed="false">
      <c r="A59" s="196"/>
      <c r="B59" s="275"/>
      <c r="C59" s="196"/>
      <c r="D59" s="196"/>
      <c r="E59" s="243"/>
      <c r="F59" s="244"/>
      <c r="G59" s="243"/>
      <c r="H59" s="244"/>
      <c r="I59" s="243"/>
      <c r="J59" s="276"/>
      <c r="K59" s="196"/>
      <c r="L59" s="196"/>
      <c r="M59" s="196"/>
      <c r="N59" s="196"/>
      <c r="O59" s="196"/>
      <c r="P59" s="196"/>
      <c r="Q59" s="196"/>
      <c r="R59" s="196"/>
      <c r="S59" s="196"/>
      <c r="T59" s="196"/>
      <c r="U59" s="196"/>
      <c r="V59" s="196"/>
      <c r="W59" s="196"/>
      <c r="X59" s="196"/>
      <c r="Y59" s="196"/>
      <c r="Z59" s="196"/>
    </row>
    <row r="60" customFormat="false" ht="14.25" hidden="false" customHeight="true" outlineLevel="0" collapsed="false">
      <c r="A60" s="196"/>
      <c r="B60" s="275"/>
      <c r="C60" s="196"/>
      <c r="D60" s="196"/>
      <c r="E60" s="243"/>
      <c r="F60" s="244"/>
      <c r="G60" s="243"/>
      <c r="H60" s="244"/>
      <c r="I60" s="243"/>
      <c r="J60" s="276"/>
      <c r="K60" s="196"/>
      <c r="L60" s="196"/>
      <c r="M60" s="196"/>
      <c r="N60" s="196"/>
      <c r="O60" s="196"/>
      <c r="P60" s="196"/>
      <c r="Q60" s="196"/>
      <c r="R60" s="196"/>
      <c r="S60" s="196"/>
      <c r="T60" s="196"/>
      <c r="U60" s="196"/>
      <c r="V60" s="196"/>
      <c r="W60" s="196"/>
      <c r="X60" s="196"/>
      <c r="Y60" s="196"/>
      <c r="Z60" s="196"/>
    </row>
    <row r="61" customFormat="false" ht="14.25" hidden="false" customHeight="true" outlineLevel="0" collapsed="false">
      <c r="A61" s="196"/>
      <c r="B61" s="275"/>
      <c r="C61" s="196"/>
      <c r="D61" s="196"/>
      <c r="E61" s="243"/>
      <c r="F61" s="244"/>
      <c r="G61" s="243"/>
      <c r="H61" s="244"/>
      <c r="I61" s="243"/>
      <c r="J61" s="276"/>
      <c r="K61" s="196"/>
      <c r="L61" s="196"/>
      <c r="M61" s="196"/>
      <c r="N61" s="196"/>
      <c r="O61" s="196"/>
      <c r="P61" s="196"/>
      <c r="Q61" s="196"/>
      <c r="R61" s="196"/>
      <c r="S61" s="196"/>
      <c r="T61" s="196"/>
      <c r="U61" s="196"/>
      <c r="V61" s="196"/>
      <c r="W61" s="196"/>
      <c r="X61" s="196"/>
      <c r="Y61" s="196"/>
      <c r="Z61" s="196"/>
    </row>
    <row r="62" customFormat="false" ht="14.25" hidden="false" customHeight="true" outlineLevel="0" collapsed="false">
      <c r="A62" s="196"/>
      <c r="B62" s="275"/>
      <c r="C62" s="196"/>
      <c r="D62" s="196"/>
      <c r="E62" s="243"/>
      <c r="F62" s="244"/>
      <c r="G62" s="243"/>
      <c r="H62" s="244"/>
      <c r="I62" s="243"/>
      <c r="J62" s="276"/>
      <c r="K62" s="196"/>
      <c r="L62" s="196"/>
      <c r="M62" s="196"/>
      <c r="N62" s="196"/>
      <c r="O62" s="196"/>
      <c r="P62" s="196"/>
      <c r="Q62" s="196"/>
      <c r="R62" s="196"/>
      <c r="S62" s="196"/>
      <c r="T62" s="196"/>
      <c r="U62" s="196"/>
      <c r="V62" s="196"/>
      <c r="W62" s="196"/>
      <c r="X62" s="196"/>
      <c r="Y62" s="196"/>
      <c r="Z62" s="196"/>
    </row>
    <row r="63" customFormat="false" ht="14.25" hidden="false" customHeight="true" outlineLevel="0" collapsed="false">
      <c r="A63" s="196"/>
      <c r="B63" s="275"/>
      <c r="C63" s="196"/>
      <c r="D63" s="196"/>
      <c r="E63" s="243"/>
      <c r="F63" s="244"/>
      <c r="G63" s="243"/>
      <c r="H63" s="244"/>
      <c r="I63" s="243"/>
      <c r="J63" s="276"/>
      <c r="K63" s="196"/>
      <c r="L63" s="196"/>
      <c r="M63" s="196"/>
      <c r="N63" s="196"/>
      <c r="O63" s="196"/>
      <c r="P63" s="196"/>
      <c r="Q63" s="196"/>
      <c r="R63" s="196"/>
      <c r="S63" s="196"/>
      <c r="T63" s="196"/>
      <c r="U63" s="196"/>
      <c r="V63" s="196"/>
      <c r="W63" s="196"/>
      <c r="X63" s="196"/>
      <c r="Y63" s="196"/>
      <c r="Z63" s="196"/>
    </row>
    <row r="64" customFormat="false" ht="14.25" hidden="false" customHeight="true" outlineLevel="0" collapsed="false">
      <c r="A64" s="196"/>
      <c r="B64" s="275"/>
      <c r="C64" s="196"/>
      <c r="D64" s="196"/>
      <c r="E64" s="243"/>
      <c r="F64" s="244"/>
      <c r="G64" s="243"/>
      <c r="H64" s="244"/>
      <c r="I64" s="243"/>
      <c r="J64" s="276"/>
      <c r="K64" s="196"/>
      <c r="L64" s="196"/>
      <c r="M64" s="196"/>
      <c r="N64" s="196"/>
      <c r="O64" s="196"/>
      <c r="P64" s="196"/>
      <c r="Q64" s="196"/>
      <c r="R64" s="196"/>
      <c r="S64" s="196"/>
      <c r="T64" s="196"/>
      <c r="U64" s="196"/>
      <c r="V64" s="196"/>
      <c r="W64" s="196"/>
      <c r="X64" s="196"/>
      <c r="Y64" s="196"/>
      <c r="Z64" s="196"/>
    </row>
    <row r="65" customFormat="false" ht="14.25" hidden="false" customHeight="true" outlineLevel="0" collapsed="false">
      <c r="A65" s="196"/>
      <c r="B65" s="275"/>
      <c r="C65" s="196"/>
      <c r="D65" s="196"/>
      <c r="E65" s="243"/>
      <c r="F65" s="244"/>
      <c r="G65" s="243"/>
      <c r="H65" s="244"/>
      <c r="I65" s="243"/>
      <c r="J65" s="276"/>
      <c r="K65" s="196"/>
      <c r="L65" s="196"/>
      <c r="M65" s="196"/>
      <c r="N65" s="196"/>
      <c r="O65" s="196"/>
      <c r="P65" s="196"/>
      <c r="Q65" s="196"/>
      <c r="R65" s="196"/>
      <c r="S65" s="196"/>
      <c r="T65" s="196"/>
      <c r="U65" s="196"/>
      <c r="V65" s="196"/>
      <c r="W65" s="196"/>
      <c r="X65" s="196"/>
      <c r="Y65" s="196"/>
      <c r="Z65" s="196"/>
    </row>
    <row r="66" customFormat="false" ht="14.25" hidden="false" customHeight="true" outlineLevel="0" collapsed="false">
      <c r="A66" s="196"/>
      <c r="B66" s="275"/>
      <c r="C66" s="196"/>
      <c r="D66" s="196"/>
      <c r="E66" s="243"/>
      <c r="F66" s="244"/>
      <c r="G66" s="243"/>
      <c r="H66" s="244"/>
      <c r="I66" s="243"/>
      <c r="J66" s="276"/>
      <c r="K66" s="196"/>
      <c r="L66" s="196"/>
      <c r="M66" s="196"/>
      <c r="N66" s="196"/>
      <c r="O66" s="196"/>
      <c r="P66" s="196"/>
      <c r="Q66" s="196"/>
      <c r="R66" s="196"/>
      <c r="S66" s="196"/>
      <c r="T66" s="196"/>
      <c r="U66" s="196"/>
      <c r="V66" s="196"/>
      <c r="W66" s="196"/>
      <c r="X66" s="196"/>
      <c r="Y66" s="196"/>
      <c r="Z66" s="196"/>
    </row>
    <row r="67" customFormat="false" ht="14.25" hidden="false" customHeight="true" outlineLevel="0" collapsed="false">
      <c r="A67" s="196"/>
      <c r="B67" s="275"/>
      <c r="C67" s="196"/>
      <c r="D67" s="196"/>
      <c r="E67" s="243"/>
      <c r="F67" s="244"/>
      <c r="G67" s="243"/>
      <c r="H67" s="244"/>
      <c r="I67" s="243"/>
      <c r="J67" s="276"/>
      <c r="K67" s="196"/>
      <c r="L67" s="196"/>
      <c r="M67" s="196"/>
      <c r="N67" s="196"/>
      <c r="O67" s="196"/>
      <c r="P67" s="196"/>
      <c r="Q67" s="196"/>
      <c r="R67" s="196"/>
      <c r="S67" s="196"/>
      <c r="T67" s="196"/>
      <c r="U67" s="196"/>
      <c r="V67" s="196"/>
      <c r="W67" s="196"/>
      <c r="X67" s="196"/>
      <c r="Y67" s="196"/>
      <c r="Z67" s="196"/>
    </row>
    <row r="68" customFormat="false" ht="14.25" hidden="false" customHeight="true" outlineLevel="0" collapsed="false">
      <c r="A68" s="196"/>
      <c r="B68" s="275"/>
      <c r="C68" s="196"/>
      <c r="D68" s="196"/>
      <c r="E68" s="243"/>
      <c r="F68" s="244"/>
      <c r="G68" s="243"/>
      <c r="H68" s="244"/>
      <c r="I68" s="243"/>
      <c r="J68" s="276"/>
      <c r="K68" s="196"/>
      <c r="L68" s="196"/>
      <c r="M68" s="196"/>
      <c r="N68" s="196"/>
      <c r="O68" s="196"/>
      <c r="P68" s="196"/>
      <c r="Q68" s="196"/>
      <c r="R68" s="196"/>
      <c r="S68" s="196"/>
      <c r="T68" s="196"/>
      <c r="U68" s="196"/>
      <c r="V68" s="196"/>
      <c r="W68" s="196"/>
      <c r="X68" s="196"/>
      <c r="Y68" s="196"/>
      <c r="Z68" s="196"/>
    </row>
    <row r="69" customFormat="false" ht="14.25" hidden="false" customHeight="true" outlineLevel="0" collapsed="false">
      <c r="A69" s="196"/>
      <c r="B69" s="275"/>
      <c r="C69" s="196"/>
      <c r="D69" s="196"/>
      <c r="E69" s="243"/>
      <c r="F69" s="244"/>
      <c r="G69" s="243"/>
      <c r="H69" s="244"/>
      <c r="I69" s="243"/>
      <c r="J69" s="276"/>
      <c r="K69" s="196"/>
      <c r="L69" s="196"/>
      <c r="M69" s="196"/>
      <c r="N69" s="196"/>
      <c r="O69" s="196"/>
      <c r="P69" s="196"/>
      <c r="Q69" s="196"/>
      <c r="R69" s="196"/>
      <c r="S69" s="196"/>
      <c r="T69" s="196"/>
      <c r="U69" s="196"/>
      <c r="V69" s="196"/>
      <c r="W69" s="196"/>
      <c r="X69" s="196"/>
      <c r="Y69" s="196"/>
      <c r="Z69" s="196"/>
    </row>
    <row r="70" customFormat="false" ht="14.25" hidden="false" customHeight="true" outlineLevel="0" collapsed="false">
      <c r="A70" s="196"/>
      <c r="B70" s="275"/>
      <c r="C70" s="196"/>
      <c r="D70" s="196"/>
      <c r="E70" s="243"/>
      <c r="F70" s="244"/>
      <c r="G70" s="243"/>
      <c r="H70" s="244"/>
      <c r="I70" s="243"/>
      <c r="J70" s="276"/>
      <c r="K70" s="196"/>
      <c r="L70" s="196"/>
      <c r="M70" s="196"/>
      <c r="N70" s="196"/>
      <c r="O70" s="196"/>
      <c r="P70" s="196"/>
      <c r="Q70" s="196"/>
      <c r="R70" s="196"/>
      <c r="S70" s="196"/>
      <c r="T70" s="196"/>
      <c r="U70" s="196"/>
      <c r="V70" s="196"/>
      <c r="W70" s="196"/>
      <c r="X70" s="196"/>
      <c r="Y70" s="196"/>
      <c r="Z70" s="196"/>
    </row>
    <row r="71" customFormat="false" ht="14.25" hidden="false" customHeight="true" outlineLevel="0" collapsed="false">
      <c r="A71" s="196"/>
      <c r="B71" s="275"/>
      <c r="C71" s="196"/>
      <c r="D71" s="196"/>
      <c r="E71" s="243"/>
      <c r="F71" s="244"/>
      <c r="G71" s="243"/>
      <c r="H71" s="244"/>
      <c r="I71" s="243"/>
      <c r="J71" s="276"/>
      <c r="K71" s="196"/>
      <c r="L71" s="196"/>
      <c r="M71" s="196"/>
      <c r="N71" s="196"/>
      <c r="O71" s="196"/>
      <c r="P71" s="196"/>
      <c r="Q71" s="196"/>
      <c r="R71" s="196"/>
      <c r="S71" s="196"/>
      <c r="T71" s="196"/>
      <c r="U71" s="196"/>
      <c r="V71" s="196"/>
      <c r="W71" s="196"/>
      <c r="X71" s="196"/>
      <c r="Y71" s="196"/>
      <c r="Z71" s="196"/>
    </row>
    <row r="72" customFormat="false" ht="14.25" hidden="false" customHeight="true" outlineLevel="0" collapsed="false">
      <c r="A72" s="196"/>
      <c r="B72" s="275"/>
      <c r="C72" s="196"/>
      <c r="D72" s="196"/>
      <c r="E72" s="243"/>
      <c r="F72" s="244"/>
      <c r="G72" s="243"/>
      <c r="H72" s="244"/>
      <c r="I72" s="243"/>
      <c r="J72" s="276"/>
      <c r="K72" s="196"/>
      <c r="L72" s="196"/>
      <c r="M72" s="196"/>
      <c r="N72" s="196"/>
      <c r="O72" s="196"/>
      <c r="P72" s="196"/>
      <c r="Q72" s="196"/>
      <c r="R72" s="196"/>
      <c r="S72" s="196"/>
      <c r="T72" s="196"/>
      <c r="U72" s="196"/>
      <c r="V72" s="196"/>
      <c r="W72" s="196"/>
      <c r="X72" s="196"/>
      <c r="Y72" s="196"/>
      <c r="Z72" s="196"/>
    </row>
    <row r="73" customFormat="false" ht="14.25" hidden="false" customHeight="true" outlineLevel="0" collapsed="false">
      <c r="A73" s="196"/>
      <c r="B73" s="275"/>
      <c r="C73" s="196"/>
      <c r="D73" s="196"/>
      <c r="E73" s="243"/>
      <c r="F73" s="244"/>
      <c r="G73" s="243"/>
      <c r="H73" s="244"/>
      <c r="I73" s="243"/>
      <c r="J73" s="276"/>
      <c r="K73" s="196"/>
      <c r="L73" s="196"/>
      <c r="M73" s="196"/>
      <c r="N73" s="196"/>
      <c r="O73" s="196"/>
      <c r="P73" s="196"/>
      <c r="Q73" s="196"/>
      <c r="R73" s="196"/>
      <c r="S73" s="196"/>
      <c r="T73" s="196"/>
      <c r="U73" s="196"/>
      <c r="V73" s="196"/>
      <c r="W73" s="196"/>
      <c r="X73" s="196"/>
      <c r="Y73" s="196"/>
      <c r="Z73" s="196"/>
    </row>
    <row r="74" customFormat="false" ht="14.25" hidden="false" customHeight="true" outlineLevel="0" collapsed="false">
      <c r="A74" s="196"/>
      <c r="B74" s="275"/>
      <c r="C74" s="196"/>
      <c r="D74" s="196"/>
      <c r="E74" s="243"/>
      <c r="F74" s="244"/>
      <c r="G74" s="243"/>
      <c r="H74" s="244"/>
      <c r="I74" s="243"/>
      <c r="J74" s="276"/>
      <c r="K74" s="196"/>
      <c r="L74" s="196"/>
      <c r="M74" s="196"/>
      <c r="N74" s="196"/>
      <c r="O74" s="196"/>
      <c r="P74" s="196"/>
      <c r="Q74" s="196"/>
      <c r="R74" s="196"/>
      <c r="S74" s="196"/>
      <c r="T74" s="196"/>
      <c r="U74" s="196"/>
      <c r="V74" s="196"/>
      <c r="W74" s="196"/>
      <c r="X74" s="196"/>
      <c r="Y74" s="196"/>
      <c r="Z74" s="196"/>
    </row>
    <row r="75" customFormat="false" ht="14.25" hidden="false" customHeight="true" outlineLevel="0" collapsed="false">
      <c r="A75" s="196"/>
      <c r="B75" s="275"/>
      <c r="C75" s="196"/>
      <c r="D75" s="196"/>
      <c r="E75" s="243"/>
      <c r="F75" s="244"/>
      <c r="G75" s="243"/>
      <c r="H75" s="244"/>
      <c r="I75" s="243"/>
      <c r="J75" s="276"/>
      <c r="K75" s="196"/>
      <c r="L75" s="196"/>
      <c r="M75" s="196"/>
      <c r="N75" s="196"/>
      <c r="O75" s="196"/>
      <c r="P75" s="196"/>
      <c r="Q75" s="196"/>
      <c r="R75" s="196"/>
      <c r="S75" s="196"/>
      <c r="T75" s="196"/>
      <c r="U75" s="196"/>
      <c r="V75" s="196"/>
      <c r="W75" s="196"/>
      <c r="X75" s="196"/>
      <c r="Y75" s="196"/>
      <c r="Z75" s="196"/>
    </row>
    <row r="76" customFormat="false" ht="14.25" hidden="false" customHeight="true" outlineLevel="0" collapsed="false">
      <c r="A76" s="196"/>
      <c r="B76" s="275"/>
      <c r="C76" s="196"/>
      <c r="D76" s="196"/>
      <c r="E76" s="243"/>
      <c r="F76" s="244"/>
      <c r="G76" s="243"/>
      <c r="H76" s="244"/>
      <c r="I76" s="243"/>
      <c r="J76" s="276"/>
      <c r="K76" s="196"/>
      <c r="L76" s="196"/>
      <c r="M76" s="196"/>
      <c r="N76" s="196"/>
      <c r="O76" s="196"/>
      <c r="P76" s="196"/>
      <c r="Q76" s="196"/>
      <c r="R76" s="196"/>
      <c r="S76" s="196"/>
      <c r="T76" s="196"/>
      <c r="U76" s="196"/>
      <c r="V76" s="196"/>
      <c r="W76" s="196"/>
      <c r="X76" s="196"/>
      <c r="Y76" s="196"/>
      <c r="Z76" s="196"/>
    </row>
    <row r="77" customFormat="false" ht="14.25" hidden="false" customHeight="true" outlineLevel="0" collapsed="false">
      <c r="A77" s="196"/>
      <c r="B77" s="275"/>
      <c r="C77" s="196"/>
      <c r="D77" s="196"/>
      <c r="E77" s="243"/>
      <c r="F77" s="244"/>
      <c r="G77" s="243"/>
      <c r="H77" s="244"/>
      <c r="I77" s="243"/>
      <c r="J77" s="276"/>
      <c r="K77" s="196"/>
      <c r="L77" s="196"/>
      <c r="M77" s="196"/>
      <c r="N77" s="196"/>
      <c r="O77" s="196"/>
      <c r="P77" s="196"/>
      <c r="Q77" s="196"/>
      <c r="R77" s="196"/>
      <c r="S77" s="196"/>
      <c r="T77" s="196"/>
      <c r="U77" s="196"/>
      <c r="V77" s="196"/>
      <c r="W77" s="196"/>
      <c r="X77" s="196"/>
      <c r="Y77" s="196"/>
      <c r="Z77" s="196"/>
    </row>
    <row r="78" customFormat="false" ht="14.25" hidden="false" customHeight="true" outlineLevel="0" collapsed="false">
      <c r="A78" s="196"/>
      <c r="B78" s="275"/>
      <c r="C78" s="196"/>
      <c r="D78" s="196"/>
      <c r="E78" s="243"/>
      <c r="F78" s="244"/>
      <c r="G78" s="243"/>
      <c r="H78" s="244"/>
      <c r="I78" s="243"/>
      <c r="J78" s="276"/>
      <c r="K78" s="196"/>
      <c r="L78" s="196"/>
      <c r="M78" s="196"/>
      <c r="N78" s="196"/>
      <c r="O78" s="196"/>
      <c r="P78" s="196"/>
      <c r="Q78" s="196"/>
      <c r="R78" s="196"/>
      <c r="S78" s="196"/>
      <c r="T78" s="196"/>
      <c r="U78" s="196"/>
      <c r="V78" s="196"/>
      <c r="W78" s="196"/>
      <c r="X78" s="196"/>
      <c r="Y78" s="196"/>
      <c r="Z78" s="196"/>
    </row>
    <row r="79" customFormat="false" ht="14.25" hidden="false" customHeight="true" outlineLevel="0" collapsed="false">
      <c r="A79" s="196"/>
      <c r="B79" s="275"/>
      <c r="C79" s="196"/>
      <c r="D79" s="196"/>
      <c r="E79" s="243"/>
      <c r="F79" s="244"/>
      <c r="G79" s="243"/>
      <c r="H79" s="244"/>
      <c r="I79" s="243"/>
      <c r="J79" s="276"/>
      <c r="K79" s="196"/>
      <c r="L79" s="196"/>
      <c r="M79" s="196"/>
      <c r="N79" s="196"/>
      <c r="O79" s="196"/>
      <c r="P79" s="196"/>
      <c r="Q79" s="196"/>
      <c r="R79" s="196"/>
      <c r="S79" s="196"/>
      <c r="T79" s="196"/>
      <c r="U79" s="196"/>
      <c r="V79" s="196"/>
      <c r="W79" s="196"/>
      <c r="X79" s="196"/>
      <c r="Y79" s="196"/>
      <c r="Z79" s="196"/>
    </row>
    <row r="80" customFormat="false" ht="14.25" hidden="false" customHeight="true" outlineLevel="0" collapsed="false">
      <c r="A80" s="196"/>
      <c r="B80" s="275"/>
      <c r="C80" s="196"/>
      <c r="D80" s="196"/>
      <c r="E80" s="243"/>
      <c r="F80" s="244"/>
      <c r="G80" s="243"/>
      <c r="H80" s="244"/>
      <c r="I80" s="243"/>
      <c r="J80" s="276"/>
      <c r="K80" s="196"/>
      <c r="L80" s="196"/>
      <c r="M80" s="196"/>
      <c r="N80" s="196"/>
      <c r="O80" s="196"/>
      <c r="P80" s="196"/>
      <c r="Q80" s="196"/>
      <c r="R80" s="196"/>
      <c r="S80" s="196"/>
      <c r="T80" s="196"/>
      <c r="U80" s="196"/>
      <c r="V80" s="196"/>
      <c r="W80" s="196"/>
      <c r="X80" s="196"/>
      <c r="Y80" s="196"/>
      <c r="Z80" s="196"/>
    </row>
    <row r="81" customFormat="false" ht="14.25" hidden="false" customHeight="true" outlineLevel="0" collapsed="false">
      <c r="A81" s="196"/>
      <c r="B81" s="275"/>
      <c r="C81" s="196"/>
      <c r="D81" s="196"/>
      <c r="E81" s="243"/>
      <c r="F81" s="244"/>
      <c r="G81" s="243"/>
      <c r="H81" s="244"/>
      <c r="I81" s="243"/>
      <c r="J81" s="276"/>
      <c r="K81" s="196"/>
      <c r="L81" s="196"/>
      <c r="M81" s="196"/>
      <c r="N81" s="196"/>
      <c r="O81" s="196"/>
      <c r="P81" s="196"/>
      <c r="Q81" s="196"/>
      <c r="R81" s="196"/>
      <c r="S81" s="196"/>
      <c r="T81" s="196"/>
      <c r="U81" s="196"/>
      <c r="V81" s="196"/>
      <c r="W81" s="196"/>
      <c r="X81" s="196"/>
      <c r="Y81" s="196"/>
      <c r="Z81" s="196"/>
    </row>
    <row r="82" customFormat="false" ht="14.25" hidden="false" customHeight="true" outlineLevel="0" collapsed="false">
      <c r="A82" s="196"/>
      <c r="B82" s="275"/>
      <c r="C82" s="196"/>
      <c r="D82" s="196"/>
      <c r="E82" s="243"/>
      <c r="F82" s="244"/>
      <c r="G82" s="243"/>
      <c r="H82" s="244"/>
      <c r="I82" s="243"/>
      <c r="J82" s="276"/>
      <c r="K82" s="196"/>
      <c r="L82" s="196"/>
      <c r="M82" s="196"/>
      <c r="N82" s="196"/>
      <c r="O82" s="196"/>
      <c r="P82" s="196"/>
      <c r="Q82" s="196"/>
      <c r="R82" s="196"/>
      <c r="S82" s="196"/>
      <c r="T82" s="196"/>
      <c r="U82" s="196"/>
      <c r="V82" s="196"/>
      <c r="W82" s="196"/>
      <c r="X82" s="196"/>
      <c r="Y82" s="196"/>
      <c r="Z82" s="196"/>
    </row>
    <row r="83" customFormat="false" ht="14.25" hidden="false" customHeight="true" outlineLevel="0" collapsed="false">
      <c r="A83" s="196"/>
      <c r="B83" s="275"/>
      <c r="C83" s="196"/>
      <c r="D83" s="196"/>
      <c r="E83" s="243"/>
      <c r="F83" s="244"/>
      <c r="G83" s="243"/>
      <c r="H83" s="244"/>
      <c r="I83" s="243"/>
      <c r="J83" s="276"/>
      <c r="K83" s="196"/>
      <c r="L83" s="196"/>
      <c r="M83" s="196"/>
      <c r="N83" s="196"/>
      <c r="O83" s="196"/>
      <c r="P83" s="196"/>
      <c r="Q83" s="196"/>
      <c r="R83" s="196"/>
      <c r="S83" s="196"/>
      <c r="T83" s="196"/>
      <c r="U83" s="196"/>
      <c r="V83" s="196"/>
      <c r="W83" s="196"/>
      <c r="X83" s="196"/>
      <c r="Y83" s="196"/>
      <c r="Z83" s="196"/>
    </row>
    <row r="84" customFormat="false" ht="14.25" hidden="false" customHeight="true" outlineLevel="0" collapsed="false">
      <c r="A84" s="196"/>
      <c r="B84" s="275"/>
      <c r="C84" s="196"/>
      <c r="D84" s="196"/>
      <c r="E84" s="243"/>
      <c r="F84" s="244"/>
      <c r="G84" s="243"/>
      <c r="H84" s="244"/>
      <c r="I84" s="243"/>
      <c r="J84" s="276"/>
      <c r="K84" s="196"/>
      <c r="L84" s="196"/>
      <c r="M84" s="196"/>
      <c r="N84" s="196"/>
      <c r="O84" s="196"/>
      <c r="P84" s="196"/>
      <c r="Q84" s="196"/>
      <c r="R84" s="196"/>
      <c r="S84" s="196"/>
      <c r="T84" s="196"/>
      <c r="U84" s="196"/>
      <c r="V84" s="196"/>
      <c r="W84" s="196"/>
      <c r="X84" s="196"/>
      <c r="Y84" s="196"/>
      <c r="Z84" s="196"/>
    </row>
    <row r="85" customFormat="false" ht="14.25" hidden="false" customHeight="true" outlineLevel="0" collapsed="false">
      <c r="A85" s="196"/>
      <c r="B85" s="275"/>
      <c r="C85" s="196"/>
      <c r="D85" s="196"/>
      <c r="E85" s="243"/>
      <c r="F85" s="244"/>
      <c r="G85" s="243"/>
      <c r="H85" s="244"/>
      <c r="I85" s="243"/>
      <c r="J85" s="276"/>
      <c r="K85" s="196"/>
      <c r="L85" s="196"/>
      <c r="M85" s="196"/>
      <c r="N85" s="196"/>
      <c r="O85" s="196"/>
      <c r="P85" s="196"/>
      <c r="Q85" s="196"/>
      <c r="R85" s="196"/>
      <c r="S85" s="196"/>
      <c r="T85" s="196"/>
      <c r="U85" s="196"/>
      <c r="V85" s="196"/>
      <c r="W85" s="196"/>
      <c r="X85" s="196"/>
      <c r="Y85" s="196"/>
      <c r="Z85" s="196"/>
    </row>
    <row r="86" customFormat="false" ht="14.25" hidden="false" customHeight="true" outlineLevel="0" collapsed="false">
      <c r="A86" s="196"/>
      <c r="B86" s="275"/>
      <c r="C86" s="196"/>
      <c r="D86" s="196"/>
      <c r="E86" s="243"/>
      <c r="F86" s="244"/>
      <c r="G86" s="243"/>
      <c r="H86" s="244"/>
      <c r="I86" s="243"/>
      <c r="J86" s="276"/>
      <c r="K86" s="196"/>
      <c r="L86" s="196"/>
      <c r="M86" s="196"/>
      <c r="N86" s="196"/>
      <c r="O86" s="196"/>
      <c r="P86" s="196"/>
      <c r="Q86" s="196"/>
      <c r="R86" s="196"/>
      <c r="S86" s="196"/>
      <c r="T86" s="196"/>
      <c r="U86" s="196"/>
      <c r="V86" s="196"/>
      <c r="W86" s="196"/>
      <c r="X86" s="196"/>
      <c r="Y86" s="196"/>
      <c r="Z86" s="196"/>
    </row>
    <row r="87" customFormat="false" ht="14.25" hidden="false" customHeight="true" outlineLevel="0" collapsed="false">
      <c r="A87" s="196"/>
      <c r="B87" s="275"/>
      <c r="C87" s="196"/>
      <c r="D87" s="196"/>
      <c r="E87" s="243"/>
      <c r="F87" s="244"/>
      <c r="G87" s="243"/>
      <c r="H87" s="244"/>
      <c r="I87" s="243"/>
      <c r="J87" s="276"/>
      <c r="K87" s="196"/>
      <c r="L87" s="196"/>
      <c r="M87" s="196"/>
      <c r="N87" s="196"/>
      <c r="O87" s="196"/>
      <c r="P87" s="196"/>
      <c r="Q87" s="196"/>
      <c r="R87" s="196"/>
      <c r="S87" s="196"/>
      <c r="T87" s="196"/>
      <c r="U87" s="196"/>
      <c r="V87" s="196"/>
      <c r="W87" s="196"/>
      <c r="X87" s="196"/>
      <c r="Y87" s="196"/>
      <c r="Z87" s="196"/>
    </row>
    <row r="88" customFormat="false" ht="14.25" hidden="false" customHeight="true" outlineLevel="0" collapsed="false">
      <c r="A88" s="196"/>
      <c r="B88" s="275"/>
      <c r="C88" s="196"/>
      <c r="D88" s="196"/>
      <c r="E88" s="243"/>
      <c r="F88" s="244"/>
      <c r="G88" s="243"/>
      <c r="H88" s="244"/>
      <c r="I88" s="243"/>
      <c r="J88" s="276"/>
      <c r="K88" s="196"/>
      <c r="L88" s="196"/>
      <c r="M88" s="196"/>
      <c r="N88" s="196"/>
      <c r="O88" s="196"/>
      <c r="P88" s="196"/>
      <c r="Q88" s="196"/>
      <c r="R88" s="196"/>
      <c r="S88" s="196"/>
      <c r="T88" s="196"/>
      <c r="U88" s="196"/>
      <c r="V88" s="196"/>
      <c r="W88" s="196"/>
      <c r="X88" s="196"/>
      <c r="Y88" s="196"/>
      <c r="Z88" s="196"/>
    </row>
    <row r="89" customFormat="false" ht="14.25" hidden="false" customHeight="true" outlineLevel="0" collapsed="false">
      <c r="A89" s="196"/>
      <c r="B89" s="275"/>
      <c r="C89" s="196"/>
      <c r="D89" s="196"/>
      <c r="E89" s="243"/>
      <c r="F89" s="244"/>
      <c r="G89" s="243"/>
      <c r="H89" s="244"/>
      <c r="I89" s="243"/>
      <c r="J89" s="276"/>
      <c r="K89" s="196"/>
      <c r="L89" s="196"/>
      <c r="M89" s="196"/>
      <c r="N89" s="196"/>
      <c r="O89" s="196"/>
      <c r="P89" s="196"/>
      <c r="Q89" s="196"/>
      <c r="R89" s="196"/>
      <c r="S89" s="196"/>
      <c r="T89" s="196"/>
      <c r="U89" s="196"/>
      <c r="V89" s="196"/>
      <c r="W89" s="196"/>
      <c r="X89" s="196"/>
      <c r="Y89" s="196"/>
      <c r="Z89" s="196"/>
    </row>
    <row r="90" customFormat="false" ht="14.25" hidden="false" customHeight="true" outlineLevel="0" collapsed="false">
      <c r="A90" s="196"/>
      <c r="B90" s="275"/>
      <c r="C90" s="196"/>
      <c r="D90" s="196"/>
      <c r="E90" s="243"/>
      <c r="F90" s="244"/>
      <c r="G90" s="243"/>
      <c r="H90" s="244"/>
      <c r="I90" s="243"/>
      <c r="J90" s="276"/>
      <c r="K90" s="196"/>
      <c r="L90" s="196"/>
      <c r="M90" s="196"/>
      <c r="N90" s="196"/>
      <c r="O90" s="196"/>
      <c r="P90" s="196"/>
      <c r="Q90" s="196"/>
      <c r="R90" s="196"/>
      <c r="S90" s="196"/>
      <c r="T90" s="196"/>
      <c r="U90" s="196"/>
      <c r="V90" s="196"/>
      <c r="W90" s="196"/>
      <c r="X90" s="196"/>
      <c r="Y90" s="196"/>
      <c r="Z90" s="196"/>
    </row>
    <row r="91" customFormat="false" ht="14.25" hidden="false" customHeight="true" outlineLevel="0" collapsed="false">
      <c r="A91" s="196"/>
      <c r="B91" s="275"/>
      <c r="C91" s="196"/>
      <c r="D91" s="196"/>
      <c r="E91" s="243"/>
      <c r="F91" s="244"/>
      <c r="G91" s="243"/>
      <c r="H91" s="244"/>
      <c r="I91" s="243"/>
      <c r="J91" s="276"/>
      <c r="K91" s="196"/>
      <c r="L91" s="196"/>
      <c r="M91" s="196"/>
      <c r="N91" s="196"/>
      <c r="O91" s="196"/>
      <c r="P91" s="196"/>
      <c r="Q91" s="196"/>
      <c r="R91" s="196"/>
      <c r="S91" s="196"/>
      <c r="T91" s="196"/>
      <c r="U91" s="196"/>
      <c r="V91" s="196"/>
      <c r="W91" s="196"/>
      <c r="X91" s="196"/>
      <c r="Y91" s="196"/>
      <c r="Z91" s="196"/>
    </row>
    <row r="92" customFormat="false" ht="14.25" hidden="false" customHeight="true" outlineLevel="0" collapsed="false">
      <c r="A92" s="196"/>
      <c r="B92" s="275"/>
      <c r="C92" s="196"/>
      <c r="D92" s="196"/>
      <c r="E92" s="243"/>
      <c r="F92" s="244"/>
      <c r="G92" s="243"/>
      <c r="H92" s="244"/>
      <c r="I92" s="243"/>
      <c r="J92" s="276"/>
      <c r="K92" s="196"/>
      <c r="L92" s="196"/>
      <c r="M92" s="196"/>
      <c r="N92" s="196"/>
      <c r="O92" s="196"/>
      <c r="P92" s="196"/>
      <c r="Q92" s="196"/>
      <c r="R92" s="196"/>
      <c r="S92" s="196"/>
      <c r="T92" s="196"/>
      <c r="U92" s="196"/>
      <c r="V92" s="196"/>
      <c r="W92" s="196"/>
      <c r="X92" s="196"/>
      <c r="Y92" s="196"/>
      <c r="Z92" s="196"/>
    </row>
    <row r="93" customFormat="false" ht="14.25" hidden="false" customHeight="true" outlineLevel="0" collapsed="false">
      <c r="A93" s="196"/>
      <c r="B93" s="275"/>
      <c r="C93" s="196"/>
      <c r="D93" s="196"/>
      <c r="E93" s="243"/>
      <c r="F93" s="244"/>
      <c r="G93" s="243"/>
      <c r="H93" s="244"/>
      <c r="I93" s="243"/>
      <c r="J93" s="276"/>
      <c r="K93" s="196"/>
      <c r="L93" s="196"/>
      <c r="M93" s="196"/>
      <c r="N93" s="196"/>
      <c r="O93" s="196"/>
      <c r="P93" s="196"/>
      <c r="Q93" s="196"/>
      <c r="R93" s="196"/>
      <c r="S93" s="196"/>
      <c r="T93" s="196"/>
      <c r="U93" s="196"/>
      <c r="V93" s="196"/>
      <c r="W93" s="196"/>
      <c r="X93" s="196"/>
      <c r="Y93" s="196"/>
      <c r="Z93" s="196"/>
    </row>
    <row r="94" customFormat="false" ht="14.25" hidden="false" customHeight="true" outlineLevel="0" collapsed="false">
      <c r="A94" s="196"/>
      <c r="B94" s="275"/>
      <c r="C94" s="196"/>
      <c r="D94" s="196"/>
      <c r="E94" s="243"/>
      <c r="F94" s="244"/>
      <c r="G94" s="243"/>
      <c r="H94" s="244"/>
      <c r="I94" s="243"/>
      <c r="J94" s="276"/>
      <c r="K94" s="196"/>
      <c r="L94" s="196"/>
      <c r="M94" s="196"/>
      <c r="N94" s="196"/>
      <c r="O94" s="196"/>
      <c r="P94" s="196"/>
      <c r="Q94" s="196"/>
      <c r="R94" s="196"/>
      <c r="S94" s="196"/>
      <c r="T94" s="196"/>
      <c r="U94" s="196"/>
      <c r="V94" s="196"/>
      <c r="W94" s="196"/>
      <c r="X94" s="196"/>
      <c r="Y94" s="196"/>
      <c r="Z94" s="196"/>
    </row>
    <row r="95" customFormat="false" ht="14.25" hidden="false" customHeight="true" outlineLevel="0" collapsed="false">
      <c r="A95" s="196"/>
      <c r="B95" s="275"/>
      <c r="C95" s="196"/>
      <c r="D95" s="196"/>
      <c r="E95" s="243"/>
      <c r="F95" s="244"/>
      <c r="G95" s="243"/>
      <c r="H95" s="244"/>
      <c r="I95" s="243"/>
      <c r="J95" s="276"/>
      <c r="K95" s="196"/>
      <c r="L95" s="196"/>
      <c r="M95" s="196"/>
      <c r="N95" s="196"/>
      <c r="O95" s="196"/>
      <c r="P95" s="196"/>
      <c r="Q95" s="196"/>
      <c r="R95" s="196"/>
      <c r="S95" s="196"/>
      <c r="T95" s="196"/>
      <c r="U95" s="196"/>
      <c r="V95" s="196"/>
      <c r="W95" s="196"/>
      <c r="X95" s="196"/>
      <c r="Y95" s="196"/>
      <c r="Z95" s="196"/>
    </row>
    <row r="96" customFormat="false" ht="14.25" hidden="false" customHeight="true" outlineLevel="0" collapsed="false">
      <c r="A96" s="196"/>
      <c r="B96" s="275"/>
      <c r="C96" s="196"/>
      <c r="D96" s="196"/>
      <c r="E96" s="243"/>
      <c r="F96" s="244"/>
      <c r="G96" s="243"/>
      <c r="H96" s="244"/>
      <c r="I96" s="243"/>
      <c r="J96" s="276"/>
      <c r="K96" s="196"/>
      <c r="L96" s="196"/>
      <c r="M96" s="196"/>
      <c r="N96" s="196"/>
      <c r="O96" s="196"/>
      <c r="P96" s="196"/>
      <c r="Q96" s="196"/>
      <c r="R96" s="196"/>
      <c r="S96" s="196"/>
      <c r="T96" s="196"/>
      <c r="U96" s="196"/>
      <c r="V96" s="196"/>
      <c r="W96" s="196"/>
      <c r="X96" s="196"/>
      <c r="Y96" s="196"/>
      <c r="Z96" s="196"/>
    </row>
    <row r="97" customFormat="false" ht="14.25" hidden="false" customHeight="true" outlineLevel="0" collapsed="false">
      <c r="A97" s="196"/>
      <c r="B97" s="275"/>
      <c r="C97" s="196"/>
      <c r="D97" s="196"/>
      <c r="E97" s="243"/>
      <c r="F97" s="244"/>
      <c r="G97" s="243"/>
      <c r="H97" s="244"/>
      <c r="I97" s="243"/>
      <c r="J97" s="276"/>
      <c r="K97" s="196"/>
      <c r="L97" s="196"/>
      <c r="M97" s="196"/>
      <c r="N97" s="196"/>
      <c r="O97" s="196"/>
      <c r="P97" s="196"/>
      <c r="Q97" s="196"/>
      <c r="R97" s="196"/>
      <c r="S97" s="196"/>
      <c r="T97" s="196"/>
      <c r="U97" s="196"/>
      <c r="V97" s="196"/>
      <c r="W97" s="196"/>
      <c r="X97" s="196"/>
      <c r="Y97" s="196"/>
      <c r="Z97" s="196"/>
    </row>
    <row r="98" customFormat="false" ht="14.25" hidden="false" customHeight="true" outlineLevel="0" collapsed="false">
      <c r="A98" s="196"/>
      <c r="B98" s="275"/>
      <c r="C98" s="196"/>
      <c r="D98" s="196"/>
      <c r="E98" s="243"/>
      <c r="F98" s="244"/>
      <c r="G98" s="243"/>
      <c r="H98" s="244"/>
      <c r="I98" s="243"/>
      <c r="J98" s="276"/>
      <c r="K98" s="196"/>
      <c r="L98" s="196"/>
      <c r="M98" s="196"/>
      <c r="N98" s="196"/>
      <c r="O98" s="196"/>
      <c r="P98" s="196"/>
      <c r="Q98" s="196"/>
      <c r="R98" s="196"/>
      <c r="S98" s="196"/>
      <c r="T98" s="196"/>
      <c r="U98" s="196"/>
      <c r="V98" s="196"/>
      <c r="W98" s="196"/>
      <c r="X98" s="196"/>
      <c r="Y98" s="196"/>
      <c r="Z98" s="196"/>
    </row>
    <row r="99" customFormat="false" ht="14.25" hidden="false" customHeight="true" outlineLevel="0" collapsed="false">
      <c r="A99" s="196"/>
      <c r="B99" s="275"/>
      <c r="C99" s="196"/>
      <c r="D99" s="196"/>
      <c r="E99" s="243"/>
      <c r="F99" s="244"/>
      <c r="G99" s="243"/>
      <c r="H99" s="244"/>
      <c r="I99" s="243"/>
      <c r="J99" s="276"/>
      <c r="K99" s="196"/>
      <c r="L99" s="196"/>
      <c r="M99" s="196"/>
      <c r="N99" s="196"/>
      <c r="O99" s="196"/>
      <c r="P99" s="196"/>
      <c r="Q99" s="196"/>
      <c r="R99" s="196"/>
      <c r="S99" s="196"/>
      <c r="T99" s="196"/>
      <c r="U99" s="196"/>
      <c r="V99" s="196"/>
      <c r="W99" s="196"/>
      <c r="X99" s="196"/>
      <c r="Y99" s="196"/>
      <c r="Z99" s="196"/>
    </row>
    <row r="100" customFormat="false" ht="14.25" hidden="false" customHeight="true" outlineLevel="0" collapsed="false">
      <c r="A100" s="196"/>
      <c r="B100" s="275"/>
      <c r="C100" s="196"/>
      <c r="D100" s="196"/>
      <c r="E100" s="243"/>
      <c r="F100" s="244"/>
      <c r="G100" s="243"/>
      <c r="H100" s="244"/>
      <c r="I100" s="243"/>
      <c r="J100" s="276"/>
      <c r="K100" s="196"/>
      <c r="L100" s="196"/>
      <c r="M100" s="196"/>
      <c r="N100" s="196"/>
      <c r="O100" s="196"/>
      <c r="P100" s="196"/>
      <c r="Q100" s="196"/>
      <c r="R100" s="196"/>
      <c r="S100" s="196"/>
      <c r="T100" s="196"/>
      <c r="U100" s="196"/>
      <c r="V100" s="196"/>
      <c r="W100" s="196"/>
      <c r="X100" s="196"/>
      <c r="Y100" s="196"/>
      <c r="Z100" s="196"/>
    </row>
    <row r="101" customFormat="false" ht="14.25" hidden="false" customHeight="true" outlineLevel="0" collapsed="false">
      <c r="A101" s="196"/>
      <c r="B101" s="275"/>
      <c r="C101" s="196"/>
      <c r="D101" s="196"/>
      <c r="E101" s="243"/>
      <c r="F101" s="244"/>
      <c r="G101" s="243"/>
      <c r="H101" s="244"/>
      <c r="I101" s="243"/>
      <c r="J101" s="276"/>
      <c r="K101" s="196"/>
      <c r="L101" s="196"/>
      <c r="M101" s="196"/>
      <c r="N101" s="196"/>
      <c r="O101" s="196"/>
      <c r="P101" s="196"/>
      <c r="Q101" s="196"/>
      <c r="R101" s="196"/>
      <c r="S101" s="196"/>
      <c r="T101" s="196"/>
      <c r="U101" s="196"/>
      <c r="V101" s="196"/>
      <c r="W101" s="196"/>
      <c r="X101" s="196"/>
      <c r="Y101" s="196"/>
      <c r="Z101" s="196"/>
    </row>
    <row r="102" customFormat="false" ht="14.25" hidden="false" customHeight="true" outlineLevel="0" collapsed="false">
      <c r="A102" s="196"/>
      <c r="B102" s="275"/>
      <c r="C102" s="196"/>
      <c r="D102" s="196"/>
      <c r="E102" s="243"/>
      <c r="F102" s="244"/>
      <c r="G102" s="243"/>
      <c r="H102" s="244"/>
      <c r="I102" s="243"/>
      <c r="J102" s="276"/>
      <c r="K102" s="196"/>
      <c r="L102" s="196"/>
      <c r="M102" s="196"/>
      <c r="N102" s="196"/>
      <c r="O102" s="196"/>
      <c r="P102" s="196"/>
      <c r="Q102" s="196"/>
      <c r="R102" s="196"/>
      <c r="S102" s="196"/>
      <c r="T102" s="196"/>
      <c r="U102" s="196"/>
      <c r="V102" s="196"/>
      <c r="W102" s="196"/>
      <c r="X102" s="196"/>
      <c r="Y102" s="196"/>
      <c r="Z102" s="196"/>
    </row>
    <row r="103" customFormat="false" ht="14.25" hidden="false" customHeight="true" outlineLevel="0" collapsed="false">
      <c r="A103" s="196"/>
      <c r="B103" s="275"/>
      <c r="C103" s="196"/>
      <c r="D103" s="196"/>
      <c r="E103" s="243"/>
      <c r="F103" s="244"/>
      <c r="G103" s="243"/>
      <c r="H103" s="244"/>
      <c r="I103" s="243"/>
      <c r="J103" s="276"/>
      <c r="K103" s="196"/>
      <c r="L103" s="196"/>
      <c r="M103" s="196"/>
      <c r="N103" s="196"/>
      <c r="O103" s="196"/>
      <c r="P103" s="196"/>
      <c r="Q103" s="196"/>
      <c r="R103" s="196"/>
      <c r="S103" s="196"/>
      <c r="T103" s="196"/>
      <c r="U103" s="196"/>
      <c r="V103" s="196"/>
      <c r="W103" s="196"/>
      <c r="X103" s="196"/>
      <c r="Y103" s="196"/>
      <c r="Z103" s="196"/>
    </row>
    <row r="104" customFormat="false" ht="14.25" hidden="false" customHeight="true" outlineLevel="0" collapsed="false">
      <c r="A104" s="196"/>
      <c r="B104" s="275"/>
      <c r="C104" s="196"/>
      <c r="D104" s="196"/>
      <c r="E104" s="243"/>
      <c r="F104" s="244"/>
      <c r="G104" s="243"/>
      <c r="H104" s="244"/>
      <c r="I104" s="243"/>
      <c r="J104" s="276"/>
      <c r="K104" s="196"/>
      <c r="L104" s="196"/>
      <c r="M104" s="196"/>
      <c r="N104" s="196"/>
      <c r="O104" s="196"/>
      <c r="P104" s="196"/>
      <c r="Q104" s="196"/>
      <c r="R104" s="196"/>
      <c r="S104" s="196"/>
      <c r="T104" s="196"/>
      <c r="U104" s="196"/>
      <c r="V104" s="196"/>
      <c r="W104" s="196"/>
      <c r="X104" s="196"/>
      <c r="Y104" s="196"/>
      <c r="Z104" s="196"/>
    </row>
    <row r="105" customFormat="false" ht="14.25" hidden="false" customHeight="true" outlineLevel="0" collapsed="false">
      <c r="A105" s="196"/>
      <c r="B105" s="275"/>
      <c r="C105" s="196"/>
      <c r="D105" s="196"/>
      <c r="E105" s="243"/>
      <c r="F105" s="244"/>
      <c r="G105" s="243"/>
      <c r="H105" s="244"/>
      <c r="I105" s="243"/>
      <c r="J105" s="276"/>
      <c r="K105" s="196"/>
      <c r="L105" s="196"/>
      <c r="M105" s="196"/>
      <c r="N105" s="196"/>
      <c r="O105" s="196"/>
      <c r="P105" s="196"/>
      <c r="Q105" s="196"/>
      <c r="R105" s="196"/>
      <c r="S105" s="196"/>
      <c r="T105" s="196"/>
      <c r="U105" s="196"/>
      <c r="V105" s="196"/>
      <c r="W105" s="196"/>
      <c r="X105" s="196"/>
      <c r="Y105" s="196"/>
      <c r="Z105" s="196"/>
    </row>
    <row r="106" customFormat="false" ht="14.25" hidden="false" customHeight="true" outlineLevel="0" collapsed="false">
      <c r="A106" s="196"/>
      <c r="B106" s="275"/>
      <c r="C106" s="196"/>
      <c r="D106" s="196"/>
      <c r="E106" s="243"/>
      <c r="F106" s="244"/>
      <c r="G106" s="243"/>
      <c r="H106" s="244"/>
      <c r="I106" s="243"/>
      <c r="J106" s="276"/>
      <c r="K106" s="196"/>
      <c r="L106" s="196"/>
      <c r="M106" s="196"/>
      <c r="N106" s="196"/>
      <c r="O106" s="196"/>
      <c r="P106" s="196"/>
      <c r="Q106" s="196"/>
      <c r="R106" s="196"/>
      <c r="S106" s="196"/>
      <c r="T106" s="196"/>
      <c r="U106" s="196"/>
      <c r="V106" s="196"/>
      <c r="W106" s="196"/>
      <c r="X106" s="196"/>
      <c r="Y106" s="196"/>
      <c r="Z106" s="196"/>
    </row>
    <row r="107" customFormat="false" ht="14.25" hidden="false" customHeight="true" outlineLevel="0" collapsed="false">
      <c r="A107" s="196"/>
      <c r="B107" s="275"/>
      <c r="C107" s="196"/>
      <c r="D107" s="196"/>
      <c r="E107" s="243"/>
      <c r="F107" s="244"/>
      <c r="G107" s="243"/>
      <c r="H107" s="244"/>
      <c r="I107" s="243"/>
      <c r="J107" s="276"/>
      <c r="K107" s="196"/>
      <c r="L107" s="196"/>
      <c r="M107" s="196"/>
      <c r="N107" s="196"/>
      <c r="O107" s="196"/>
      <c r="P107" s="196"/>
      <c r="Q107" s="196"/>
      <c r="R107" s="196"/>
      <c r="S107" s="196"/>
      <c r="T107" s="196"/>
      <c r="U107" s="196"/>
      <c r="V107" s="196"/>
      <c r="W107" s="196"/>
      <c r="X107" s="196"/>
      <c r="Y107" s="196"/>
      <c r="Z107" s="196"/>
    </row>
    <row r="108" customFormat="false" ht="14.25" hidden="false" customHeight="true" outlineLevel="0" collapsed="false">
      <c r="A108" s="196"/>
      <c r="B108" s="275"/>
      <c r="C108" s="196"/>
      <c r="D108" s="196"/>
      <c r="E108" s="243"/>
      <c r="F108" s="244"/>
      <c r="G108" s="243"/>
      <c r="H108" s="244"/>
      <c r="I108" s="243"/>
      <c r="J108" s="276"/>
      <c r="K108" s="196"/>
      <c r="L108" s="196"/>
      <c r="M108" s="196"/>
      <c r="N108" s="196"/>
      <c r="O108" s="196"/>
      <c r="P108" s="196"/>
      <c r="Q108" s="196"/>
      <c r="R108" s="196"/>
      <c r="S108" s="196"/>
      <c r="T108" s="196"/>
      <c r="U108" s="196"/>
      <c r="V108" s="196"/>
      <c r="W108" s="196"/>
      <c r="X108" s="196"/>
      <c r="Y108" s="196"/>
      <c r="Z108" s="196"/>
    </row>
    <row r="109" customFormat="false" ht="14.25" hidden="false" customHeight="true" outlineLevel="0" collapsed="false">
      <c r="A109" s="196"/>
      <c r="B109" s="275"/>
      <c r="C109" s="196"/>
      <c r="D109" s="196"/>
      <c r="E109" s="243"/>
      <c r="F109" s="244"/>
      <c r="G109" s="243"/>
      <c r="H109" s="244"/>
      <c r="I109" s="243"/>
      <c r="J109" s="276"/>
      <c r="K109" s="196"/>
      <c r="L109" s="196"/>
      <c r="M109" s="196"/>
      <c r="N109" s="196"/>
      <c r="O109" s="196"/>
      <c r="P109" s="196"/>
      <c r="Q109" s="196"/>
      <c r="R109" s="196"/>
      <c r="S109" s="196"/>
      <c r="T109" s="196"/>
      <c r="U109" s="196"/>
      <c r="V109" s="196"/>
      <c r="W109" s="196"/>
      <c r="X109" s="196"/>
      <c r="Y109" s="196"/>
      <c r="Z109" s="196"/>
    </row>
    <row r="110" customFormat="false" ht="14.25" hidden="false" customHeight="true" outlineLevel="0" collapsed="false">
      <c r="A110" s="196"/>
      <c r="B110" s="275"/>
      <c r="C110" s="196"/>
      <c r="D110" s="196"/>
      <c r="E110" s="243"/>
      <c r="F110" s="244"/>
      <c r="G110" s="243"/>
      <c r="H110" s="244"/>
      <c r="I110" s="243"/>
      <c r="J110" s="276"/>
      <c r="K110" s="196"/>
      <c r="L110" s="196"/>
      <c r="M110" s="196"/>
      <c r="N110" s="196"/>
      <c r="O110" s="196"/>
      <c r="P110" s="196"/>
      <c r="Q110" s="196"/>
      <c r="R110" s="196"/>
      <c r="S110" s="196"/>
      <c r="T110" s="196"/>
      <c r="U110" s="196"/>
      <c r="V110" s="196"/>
      <c r="W110" s="196"/>
      <c r="X110" s="196"/>
      <c r="Y110" s="196"/>
      <c r="Z110" s="196"/>
    </row>
    <row r="111" customFormat="false" ht="14.25" hidden="false" customHeight="true" outlineLevel="0" collapsed="false">
      <c r="A111" s="196"/>
      <c r="B111" s="275"/>
      <c r="C111" s="196"/>
      <c r="D111" s="196"/>
      <c r="E111" s="243"/>
      <c r="F111" s="244"/>
      <c r="G111" s="243"/>
      <c r="H111" s="244"/>
      <c r="I111" s="243"/>
      <c r="J111" s="276"/>
      <c r="K111" s="196"/>
      <c r="L111" s="196"/>
      <c r="M111" s="196"/>
      <c r="N111" s="196"/>
      <c r="O111" s="196"/>
      <c r="P111" s="196"/>
      <c r="Q111" s="196"/>
      <c r="R111" s="196"/>
      <c r="S111" s="196"/>
      <c r="T111" s="196"/>
      <c r="U111" s="196"/>
      <c r="V111" s="196"/>
      <c r="W111" s="196"/>
      <c r="X111" s="196"/>
      <c r="Y111" s="196"/>
      <c r="Z111" s="196"/>
    </row>
    <row r="112" customFormat="false" ht="14.25" hidden="false" customHeight="true" outlineLevel="0" collapsed="false">
      <c r="A112" s="196"/>
      <c r="B112" s="275"/>
      <c r="C112" s="196"/>
      <c r="D112" s="196"/>
      <c r="E112" s="243"/>
      <c r="F112" s="244"/>
      <c r="G112" s="243"/>
      <c r="H112" s="244"/>
      <c r="I112" s="243"/>
      <c r="J112" s="276"/>
      <c r="K112" s="196"/>
      <c r="L112" s="196"/>
      <c r="M112" s="196"/>
      <c r="N112" s="196"/>
      <c r="O112" s="196"/>
      <c r="P112" s="196"/>
      <c r="Q112" s="196"/>
      <c r="R112" s="196"/>
      <c r="S112" s="196"/>
      <c r="T112" s="196"/>
      <c r="U112" s="196"/>
      <c r="V112" s="196"/>
      <c r="W112" s="196"/>
      <c r="X112" s="196"/>
      <c r="Y112" s="196"/>
      <c r="Z112" s="196"/>
    </row>
    <row r="113" customFormat="false" ht="14.25" hidden="false" customHeight="true" outlineLevel="0" collapsed="false">
      <c r="A113" s="196"/>
      <c r="B113" s="275"/>
      <c r="C113" s="196"/>
      <c r="D113" s="196"/>
      <c r="E113" s="243"/>
      <c r="F113" s="244"/>
      <c r="G113" s="243"/>
      <c r="H113" s="244"/>
      <c r="I113" s="243"/>
      <c r="J113" s="276"/>
      <c r="K113" s="196"/>
      <c r="L113" s="196"/>
      <c r="M113" s="196"/>
      <c r="N113" s="196"/>
      <c r="O113" s="196"/>
      <c r="P113" s="196"/>
      <c r="Q113" s="196"/>
      <c r="R113" s="196"/>
      <c r="S113" s="196"/>
      <c r="T113" s="196"/>
      <c r="U113" s="196"/>
      <c r="V113" s="196"/>
      <c r="W113" s="196"/>
      <c r="X113" s="196"/>
      <c r="Y113" s="196"/>
      <c r="Z113" s="196"/>
    </row>
    <row r="114" customFormat="false" ht="14.25" hidden="false" customHeight="true" outlineLevel="0" collapsed="false">
      <c r="A114" s="196"/>
      <c r="B114" s="275"/>
      <c r="C114" s="196"/>
      <c r="D114" s="196"/>
      <c r="E114" s="243"/>
      <c r="F114" s="244"/>
      <c r="G114" s="243"/>
      <c r="H114" s="244"/>
      <c r="I114" s="243"/>
      <c r="J114" s="276"/>
      <c r="K114" s="196"/>
      <c r="L114" s="196"/>
      <c r="M114" s="196"/>
      <c r="N114" s="196"/>
      <c r="O114" s="196"/>
      <c r="P114" s="196"/>
      <c r="Q114" s="196"/>
      <c r="R114" s="196"/>
      <c r="S114" s="196"/>
      <c r="T114" s="196"/>
      <c r="U114" s="196"/>
      <c r="V114" s="196"/>
      <c r="W114" s="196"/>
      <c r="X114" s="196"/>
      <c r="Y114" s="196"/>
      <c r="Z114" s="196"/>
    </row>
    <row r="115" customFormat="false" ht="14.25" hidden="false" customHeight="true" outlineLevel="0" collapsed="false">
      <c r="A115" s="196"/>
      <c r="B115" s="275"/>
      <c r="C115" s="196"/>
      <c r="D115" s="196"/>
      <c r="E115" s="243"/>
      <c r="F115" s="244"/>
      <c r="G115" s="243"/>
      <c r="H115" s="244"/>
      <c r="I115" s="243"/>
      <c r="J115" s="276"/>
      <c r="K115" s="196"/>
      <c r="L115" s="196"/>
      <c r="M115" s="196"/>
      <c r="N115" s="196"/>
      <c r="O115" s="196"/>
      <c r="P115" s="196"/>
      <c r="Q115" s="196"/>
      <c r="R115" s="196"/>
      <c r="S115" s="196"/>
      <c r="T115" s="196"/>
      <c r="U115" s="196"/>
      <c r="V115" s="196"/>
      <c r="W115" s="196"/>
      <c r="X115" s="196"/>
      <c r="Y115" s="196"/>
      <c r="Z115" s="196"/>
    </row>
    <row r="116" customFormat="false" ht="14.25" hidden="false" customHeight="true" outlineLevel="0" collapsed="false">
      <c r="A116" s="196"/>
      <c r="B116" s="275"/>
      <c r="C116" s="196"/>
      <c r="D116" s="196"/>
      <c r="E116" s="243"/>
      <c r="F116" s="244"/>
      <c r="G116" s="243"/>
      <c r="H116" s="244"/>
      <c r="I116" s="243"/>
      <c r="J116" s="276"/>
      <c r="K116" s="196"/>
      <c r="L116" s="196"/>
      <c r="M116" s="196"/>
      <c r="N116" s="196"/>
      <c r="O116" s="196"/>
      <c r="P116" s="196"/>
      <c r="Q116" s="196"/>
      <c r="R116" s="196"/>
      <c r="S116" s="196"/>
      <c r="T116" s="196"/>
      <c r="U116" s="196"/>
      <c r="V116" s="196"/>
      <c r="W116" s="196"/>
      <c r="X116" s="196"/>
      <c r="Y116" s="196"/>
      <c r="Z116" s="196"/>
    </row>
    <row r="117" customFormat="false" ht="14.25" hidden="false" customHeight="true" outlineLevel="0" collapsed="false">
      <c r="A117" s="196"/>
      <c r="B117" s="275"/>
      <c r="C117" s="196"/>
      <c r="D117" s="196"/>
      <c r="E117" s="243"/>
      <c r="F117" s="244"/>
      <c r="G117" s="243"/>
      <c r="H117" s="244"/>
      <c r="I117" s="243"/>
      <c r="J117" s="276"/>
      <c r="K117" s="196"/>
      <c r="L117" s="196"/>
      <c r="M117" s="196"/>
      <c r="N117" s="196"/>
      <c r="O117" s="196"/>
      <c r="P117" s="196"/>
      <c r="Q117" s="196"/>
      <c r="R117" s="196"/>
      <c r="S117" s="196"/>
      <c r="T117" s="196"/>
      <c r="U117" s="196"/>
      <c r="V117" s="196"/>
      <c r="W117" s="196"/>
      <c r="X117" s="196"/>
      <c r="Y117" s="196"/>
      <c r="Z117" s="196"/>
    </row>
    <row r="118" customFormat="false" ht="14.25" hidden="false" customHeight="true" outlineLevel="0" collapsed="false">
      <c r="A118" s="196"/>
      <c r="B118" s="275"/>
      <c r="C118" s="196"/>
      <c r="D118" s="196"/>
      <c r="E118" s="243"/>
      <c r="F118" s="244"/>
      <c r="G118" s="243"/>
      <c r="H118" s="244"/>
      <c r="I118" s="243"/>
      <c r="J118" s="276"/>
      <c r="K118" s="196"/>
      <c r="L118" s="196"/>
      <c r="M118" s="196"/>
      <c r="N118" s="196"/>
      <c r="O118" s="196"/>
      <c r="P118" s="196"/>
      <c r="Q118" s="196"/>
      <c r="R118" s="196"/>
      <c r="S118" s="196"/>
      <c r="T118" s="196"/>
      <c r="U118" s="196"/>
      <c r="V118" s="196"/>
      <c r="W118" s="196"/>
      <c r="X118" s="196"/>
      <c r="Y118" s="196"/>
      <c r="Z118" s="196"/>
    </row>
    <row r="119" customFormat="false" ht="14.25" hidden="false" customHeight="true" outlineLevel="0" collapsed="false">
      <c r="A119" s="196"/>
      <c r="B119" s="275"/>
      <c r="C119" s="196"/>
      <c r="D119" s="196"/>
      <c r="E119" s="243"/>
      <c r="F119" s="244"/>
      <c r="G119" s="243"/>
      <c r="H119" s="244"/>
      <c r="I119" s="243"/>
      <c r="J119" s="276"/>
      <c r="K119" s="196"/>
      <c r="L119" s="196"/>
      <c r="M119" s="196"/>
      <c r="N119" s="196"/>
      <c r="O119" s="196"/>
      <c r="P119" s="196"/>
      <c r="Q119" s="196"/>
      <c r="R119" s="196"/>
      <c r="S119" s="196"/>
      <c r="T119" s="196"/>
      <c r="U119" s="196"/>
      <c r="V119" s="196"/>
      <c r="W119" s="196"/>
      <c r="X119" s="196"/>
      <c r="Y119" s="196"/>
      <c r="Z119" s="196"/>
    </row>
    <row r="120" customFormat="false" ht="14.25" hidden="false" customHeight="true" outlineLevel="0" collapsed="false">
      <c r="A120" s="196"/>
      <c r="B120" s="275"/>
      <c r="C120" s="196"/>
      <c r="D120" s="196"/>
      <c r="E120" s="243"/>
      <c r="F120" s="244"/>
      <c r="G120" s="243"/>
      <c r="H120" s="244"/>
      <c r="I120" s="243"/>
      <c r="J120" s="276"/>
      <c r="K120" s="196"/>
      <c r="L120" s="196"/>
      <c r="M120" s="196"/>
      <c r="N120" s="196"/>
      <c r="O120" s="196"/>
      <c r="P120" s="196"/>
      <c r="Q120" s="196"/>
      <c r="R120" s="196"/>
      <c r="S120" s="196"/>
      <c r="T120" s="196"/>
      <c r="U120" s="196"/>
      <c r="V120" s="196"/>
      <c r="W120" s="196"/>
      <c r="X120" s="196"/>
      <c r="Y120" s="196"/>
      <c r="Z120" s="196"/>
    </row>
    <row r="121" customFormat="false" ht="14.25" hidden="false" customHeight="true" outlineLevel="0" collapsed="false">
      <c r="A121" s="196"/>
      <c r="B121" s="275"/>
      <c r="C121" s="196"/>
      <c r="D121" s="196"/>
      <c r="E121" s="243"/>
      <c r="F121" s="244"/>
      <c r="G121" s="243"/>
      <c r="H121" s="244"/>
      <c r="I121" s="243"/>
      <c r="J121" s="276"/>
      <c r="K121" s="196"/>
      <c r="L121" s="196"/>
      <c r="M121" s="196"/>
      <c r="N121" s="196"/>
      <c r="O121" s="196"/>
      <c r="P121" s="196"/>
      <c r="Q121" s="196"/>
      <c r="R121" s="196"/>
      <c r="S121" s="196"/>
      <c r="T121" s="196"/>
      <c r="U121" s="196"/>
      <c r="V121" s="196"/>
      <c r="W121" s="196"/>
      <c r="X121" s="196"/>
      <c r="Y121" s="196"/>
      <c r="Z121" s="196"/>
    </row>
    <row r="122" customFormat="false" ht="14.25" hidden="false" customHeight="true" outlineLevel="0" collapsed="false">
      <c r="A122" s="196"/>
      <c r="B122" s="275"/>
      <c r="C122" s="196"/>
      <c r="D122" s="196"/>
      <c r="E122" s="243"/>
      <c r="F122" s="244"/>
      <c r="G122" s="243"/>
      <c r="H122" s="244"/>
      <c r="I122" s="243"/>
      <c r="J122" s="276"/>
      <c r="K122" s="196"/>
      <c r="L122" s="196"/>
      <c r="M122" s="196"/>
      <c r="N122" s="196"/>
      <c r="O122" s="196"/>
      <c r="P122" s="196"/>
      <c r="Q122" s="196"/>
      <c r="R122" s="196"/>
      <c r="S122" s="196"/>
      <c r="T122" s="196"/>
      <c r="U122" s="196"/>
      <c r="V122" s="196"/>
      <c r="W122" s="196"/>
      <c r="X122" s="196"/>
      <c r="Y122" s="196"/>
      <c r="Z122" s="196"/>
    </row>
    <row r="123" customFormat="false" ht="14.25" hidden="false" customHeight="true" outlineLevel="0" collapsed="false">
      <c r="A123" s="196"/>
      <c r="B123" s="275"/>
      <c r="C123" s="196"/>
      <c r="D123" s="196"/>
      <c r="E123" s="243"/>
      <c r="F123" s="244"/>
      <c r="G123" s="243"/>
      <c r="H123" s="244"/>
      <c r="I123" s="243"/>
      <c r="J123" s="276"/>
      <c r="K123" s="196"/>
      <c r="L123" s="196"/>
      <c r="M123" s="196"/>
      <c r="N123" s="196"/>
      <c r="O123" s="196"/>
      <c r="P123" s="196"/>
      <c r="Q123" s="196"/>
      <c r="R123" s="196"/>
      <c r="S123" s="196"/>
      <c r="T123" s="196"/>
      <c r="U123" s="196"/>
      <c r="V123" s="196"/>
      <c r="W123" s="196"/>
      <c r="X123" s="196"/>
      <c r="Y123" s="196"/>
      <c r="Z123" s="196"/>
    </row>
    <row r="124" customFormat="false" ht="14.25" hidden="false" customHeight="true" outlineLevel="0" collapsed="false">
      <c r="A124" s="196"/>
      <c r="B124" s="275"/>
      <c r="C124" s="196"/>
      <c r="D124" s="196"/>
      <c r="E124" s="243"/>
      <c r="F124" s="244"/>
      <c r="G124" s="243"/>
      <c r="H124" s="244"/>
      <c r="I124" s="243"/>
      <c r="J124" s="276"/>
      <c r="K124" s="196"/>
      <c r="L124" s="196"/>
      <c r="M124" s="196"/>
      <c r="N124" s="196"/>
      <c r="O124" s="196"/>
      <c r="P124" s="196"/>
      <c r="Q124" s="196"/>
      <c r="R124" s="196"/>
      <c r="S124" s="196"/>
      <c r="T124" s="196"/>
      <c r="U124" s="196"/>
      <c r="V124" s="196"/>
      <c r="W124" s="196"/>
      <c r="X124" s="196"/>
      <c r="Y124" s="196"/>
      <c r="Z124" s="196"/>
    </row>
    <row r="125" customFormat="false" ht="14.25" hidden="false" customHeight="true" outlineLevel="0" collapsed="false">
      <c r="A125" s="196"/>
      <c r="B125" s="275"/>
      <c r="C125" s="196"/>
      <c r="D125" s="196"/>
      <c r="E125" s="243"/>
      <c r="F125" s="244"/>
      <c r="G125" s="243"/>
      <c r="H125" s="244"/>
      <c r="I125" s="243"/>
      <c r="J125" s="276"/>
      <c r="K125" s="196"/>
      <c r="L125" s="196"/>
      <c r="M125" s="196"/>
      <c r="N125" s="196"/>
      <c r="O125" s="196"/>
      <c r="P125" s="196"/>
      <c r="Q125" s="196"/>
      <c r="R125" s="196"/>
      <c r="S125" s="196"/>
      <c r="T125" s="196"/>
      <c r="U125" s="196"/>
      <c r="V125" s="196"/>
      <c r="W125" s="196"/>
      <c r="X125" s="196"/>
      <c r="Y125" s="196"/>
      <c r="Z125" s="196"/>
    </row>
    <row r="126" customFormat="false" ht="14.25" hidden="false" customHeight="true" outlineLevel="0" collapsed="false">
      <c r="A126" s="196"/>
      <c r="B126" s="275"/>
      <c r="C126" s="196"/>
      <c r="D126" s="196"/>
      <c r="E126" s="243"/>
      <c r="F126" s="244"/>
      <c r="G126" s="243"/>
      <c r="H126" s="244"/>
      <c r="I126" s="243"/>
      <c r="J126" s="276"/>
      <c r="K126" s="196"/>
      <c r="L126" s="196"/>
      <c r="M126" s="196"/>
      <c r="N126" s="196"/>
      <c r="O126" s="196"/>
      <c r="P126" s="196"/>
      <c r="Q126" s="196"/>
      <c r="R126" s="196"/>
      <c r="S126" s="196"/>
      <c r="T126" s="196"/>
      <c r="U126" s="196"/>
      <c r="V126" s="196"/>
      <c r="W126" s="196"/>
      <c r="X126" s="196"/>
      <c r="Y126" s="196"/>
      <c r="Z126" s="196"/>
    </row>
    <row r="127" customFormat="false" ht="14.25" hidden="false" customHeight="true" outlineLevel="0" collapsed="false">
      <c r="A127" s="196"/>
      <c r="B127" s="275"/>
      <c r="C127" s="196"/>
      <c r="D127" s="196"/>
      <c r="E127" s="243"/>
      <c r="F127" s="244"/>
      <c r="G127" s="243"/>
      <c r="H127" s="244"/>
      <c r="I127" s="243"/>
      <c r="J127" s="276"/>
      <c r="K127" s="196"/>
      <c r="L127" s="196"/>
      <c r="M127" s="196"/>
      <c r="N127" s="196"/>
      <c r="O127" s="196"/>
      <c r="P127" s="196"/>
      <c r="Q127" s="196"/>
      <c r="R127" s="196"/>
      <c r="S127" s="196"/>
      <c r="T127" s="196"/>
      <c r="U127" s="196"/>
      <c r="V127" s="196"/>
      <c r="W127" s="196"/>
      <c r="X127" s="196"/>
      <c r="Y127" s="196"/>
      <c r="Z127" s="196"/>
    </row>
    <row r="128" customFormat="false" ht="14.25" hidden="false" customHeight="true" outlineLevel="0" collapsed="false">
      <c r="A128" s="196"/>
      <c r="B128" s="275"/>
      <c r="C128" s="196"/>
      <c r="D128" s="196"/>
      <c r="E128" s="243"/>
      <c r="F128" s="244"/>
      <c r="G128" s="243"/>
      <c r="H128" s="244"/>
      <c r="I128" s="243"/>
      <c r="J128" s="276"/>
      <c r="K128" s="196"/>
      <c r="L128" s="196"/>
      <c r="M128" s="196"/>
      <c r="N128" s="196"/>
      <c r="O128" s="196"/>
      <c r="P128" s="196"/>
      <c r="Q128" s="196"/>
      <c r="R128" s="196"/>
      <c r="S128" s="196"/>
      <c r="T128" s="196"/>
      <c r="U128" s="196"/>
      <c r="V128" s="196"/>
      <c r="W128" s="196"/>
      <c r="X128" s="196"/>
      <c r="Y128" s="196"/>
      <c r="Z128" s="196"/>
    </row>
    <row r="129" customFormat="false" ht="14.25" hidden="false" customHeight="true" outlineLevel="0" collapsed="false">
      <c r="A129" s="196"/>
      <c r="B129" s="275"/>
      <c r="C129" s="196"/>
      <c r="D129" s="196"/>
      <c r="E129" s="243"/>
      <c r="F129" s="244"/>
      <c r="G129" s="243"/>
      <c r="H129" s="244"/>
      <c r="I129" s="243"/>
      <c r="J129" s="276"/>
      <c r="K129" s="196"/>
      <c r="L129" s="196"/>
      <c r="M129" s="196"/>
      <c r="N129" s="196"/>
      <c r="O129" s="196"/>
      <c r="P129" s="196"/>
      <c r="Q129" s="196"/>
      <c r="R129" s="196"/>
      <c r="S129" s="196"/>
      <c r="T129" s="196"/>
      <c r="U129" s="196"/>
      <c r="V129" s="196"/>
      <c r="W129" s="196"/>
      <c r="X129" s="196"/>
      <c r="Y129" s="196"/>
      <c r="Z129" s="196"/>
    </row>
    <row r="130" customFormat="false" ht="14.25" hidden="false" customHeight="true" outlineLevel="0" collapsed="false">
      <c r="A130" s="196"/>
      <c r="B130" s="275"/>
      <c r="C130" s="196"/>
      <c r="D130" s="196"/>
      <c r="E130" s="243"/>
      <c r="F130" s="244"/>
      <c r="G130" s="243"/>
      <c r="H130" s="244"/>
      <c r="I130" s="243"/>
      <c r="J130" s="276"/>
      <c r="K130" s="196"/>
      <c r="L130" s="196"/>
      <c r="M130" s="196"/>
      <c r="N130" s="196"/>
      <c r="O130" s="196"/>
      <c r="P130" s="196"/>
      <c r="Q130" s="196"/>
      <c r="R130" s="196"/>
      <c r="S130" s="196"/>
      <c r="T130" s="196"/>
      <c r="U130" s="196"/>
      <c r="V130" s="196"/>
      <c r="W130" s="196"/>
      <c r="X130" s="196"/>
      <c r="Y130" s="196"/>
      <c r="Z130" s="196"/>
    </row>
    <row r="131" customFormat="false" ht="14.25" hidden="false" customHeight="true" outlineLevel="0" collapsed="false">
      <c r="A131" s="196"/>
      <c r="B131" s="275"/>
      <c r="C131" s="196"/>
      <c r="D131" s="196"/>
      <c r="E131" s="243"/>
      <c r="F131" s="244"/>
      <c r="G131" s="243"/>
      <c r="H131" s="244"/>
      <c r="I131" s="243"/>
      <c r="J131" s="276"/>
      <c r="K131" s="196"/>
      <c r="L131" s="196"/>
      <c r="M131" s="196"/>
      <c r="N131" s="196"/>
      <c r="O131" s="196"/>
      <c r="P131" s="196"/>
      <c r="Q131" s="196"/>
      <c r="R131" s="196"/>
      <c r="S131" s="196"/>
      <c r="T131" s="196"/>
      <c r="U131" s="196"/>
      <c r="V131" s="196"/>
      <c r="W131" s="196"/>
      <c r="X131" s="196"/>
      <c r="Y131" s="196"/>
      <c r="Z131" s="196"/>
    </row>
    <row r="132" customFormat="false" ht="14.25" hidden="false" customHeight="true" outlineLevel="0" collapsed="false">
      <c r="A132" s="196"/>
      <c r="B132" s="275"/>
      <c r="C132" s="196"/>
      <c r="D132" s="196"/>
      <c r="E132" s="243"/>
      <c r="F132" s="244"/>
      <c r="G132" s="243"/>
      <c r="H132" s="244"/>
      <c r="I132" s="243"/>
      <c r="J132" s="276"/>
      <c r="K132" s="196"/>
      <c r="L132" s="196"/>
      <c r="M132" s="196"/>
      <c r="N132" s="196"/>
      <c r="O132" s="196"/>
      <c r="P132" s="196"/>
      <c r="Q132" s="196"/>
      <c r="R132" s="196"/>
      <c r="S132" s="196"/>
      <c r="T132" s="196"/>
      <c r="U132" s="196"/>
      <c r="V132" s="196"/>
      <c r="W132" s="196"/>
      <c r="X132" s="196"/>
      <c r="Y132" s="196"/>
      <c r="Z132" s="196"/>
    </row>
    <row r="133" customFormat="false" ht="14.25" hidden="false" customHeight="true" outlineLevel="0" collapsed="false">
      <c r="A133" s="196"/>
      <c r="B133" s="275"/>
      <c r="C133" s="196"/>
      <c r="D133" s="196"/>
      <c r="E133" s="243"/>
      <c r="F133" s="244"/>
      <c r="G133" s="243"/>
      <c r="H133" s="244"/>
      <c r="I133" s="243"/>
      <c r="J133" s="276"/>
      <c r="K133" s="196"/>
      <c r="L133" s="196"/>
      <c r="M133" s="196"/>
      <c r="N133" s="196"/>
      <c r="O133" s="196"/>
      <c r="P133" s="196"/>
      <c r="Q133" s="196"/>
      <c r="R133" s="196"/>
      <c r="S133" s="196"/>
      <c r="T133" s="196"/>
      <c r="U133" s="196"/>
      <c r="V133" s="196"/>
      <c r="W133" s="196"/>
      <c r="X133" s="196"/>
      <c r="Y133" s="196"/>
      <c r="Z133" s="196"/>
    </row>
    <row r="134" customFormat="false" ht="14.25" hidden="false" customHeight="true" outlineLevel="0" collapsed="false">
      <c r="A134" s="196"/>
      <c r="B134" s="275"/>
      <c r="C134" s="196"/>
      <c r="D134" s="196"/>
      <c r="E134" s="243"/>
      <c r="F134" s="244"/>
      <c r="G134" s="243"/>
      <c r="H134" s="244"/>
      <c r="I134" s="243"/>
      <c r="J134" s="276"/>
      <c r="K134" s="196"/>
      <c r="L134" s="196"/>
      <c r="M134" s="196"/>
      <c r="N134" s="196"/>
      <c r="O134" s="196"/>
      <c r="P134" s="196"/>
      <c r="Q134" s="196"/>
      <c r="R134" s="196"/>
      <c r="S134" s="196"/>
      <c r="T134" s="196"/>
      <c r="U134" s="196"/>
      <c r="V134" s="196"/>
      <c r="W134" s="196"/>
      <c r="X134" s="196"/>
      <c r="Y134" s="196"/>
      <c r="Z134" s="196"/>
    </row>
    <row r="135" customFormat="false" ht="14.25" hidden="false" customHeight="true" outlineLevel="0" collapsed="false">
      <c r="A135" s="196"/>
      <c r="B135" s="275"/>
      <c r="C135" s="196"/>
      <c r="D135" s="196"/>
      <c r="E135" s="243"/>
      <c r="F135" s="244"/>
      <c r="G135" s="243"/>
      <c r="H135" s="244"/>
      <c r="I135" s="243"/>
      <c r="J135" s="276"/>
      <c r="K135" s="196"/>
      <c r="L135" s="196"/>
      <c r="M135" s="196"/>
      <c r="N135" s="196"/>
      <c r="O135" s="196"/>
      <c r="P135" s="196"/>
      <c r="Q135" s="196"/>
      <c r="R135" s="196"/>
      <c r="S135" s="196"/>
      <c r="T135" s="196"/>
      <c r="U135" s="196"/>
      <c r="V135" s="196"/>
      <c r="W135" s="196"/>
      <c r="X135" s="196"/>
      <c r="Y135" s="196"/>
      <c r="Z135" s="196"/>
    </row>
    <row r="136" customFormat="false" ht="14.25" hidden="false" customHeight="true" outlineLevel="0" collapsed="false">
      <c r="A136" s="196"/>
      <c r="B136" s="275"/>
      <c r="C136" s="196"/>
      <c r="D136" s="196"/>
      <c r="E136" s="243"/>
      <c r="F136" s="244"/>
      <c r="G136" s="243"/>
      <c r="H136" s="244"/>
      <c r="I136" s="243"/>
      <c r="J136" s="276"/>
      <c r="K136" s="196"/>
      <c r="L136" s="196"/>
      <c r="M136" s="196"/>
      <c r="N136" s="196"/>
      <c r="O136" s="196"/>
      <c r="P136" s="196"/>
      <c r="Q136" s="196"/>
      <c r="R136" s="196"/>
      <c r="S136" s="196"/>
      <c r="T136" s="196"/>
      <c r="U136" s="196"/>
      <c r="V136" s="196"/>
      <c r="W136" s="196"/>
      <c r="X136" s="196"/>
      <c r="Y136" s="196"/>
      <c r="Z136" s="196"/>
    </row>
    <row r="137" customFormat="false" ht="14.25" hidden="false" customHeight="true" outlineLevel="0" collapsed="false">
      <c r="A137" s="196"/>
      <c r="B137" s="275"/>
      <c r="C137" s="196"/>
      <c r="D137" s="196"/>
      <c r="E137" s="243"/>
      <c r="F137" s="244"/>
      <c r="G137" s="243"/>
      <c r="H137" s="244"/>
      <c r="I137" s="243"/>
      <c r="J137" s="276"/>
      <c r="K137" s="196"/>
      <c r="L137" s="196"/>
      <c r="M137" s="196"/>
      <c r="N137" s="196"/>
      <c r="O137" s="196"/>
      <c r="P137" s="196"/>
      <c r="Q137" s="196"/>
      <c r="R137" s="196"/>
      <c r="S137" s="196"/>
      <c r="T137" s="196"/>
      <c r="U137" s="196"/>
      <c r="V137" s="196"/>
      <c r="W137" s="196"/>
      <c r="X137" s="196"/>
      <c r="Y137" s="196"/>
      <c r="Z137" s="196"/>
    </row>
    <row r="138" customFormat="false" ht="14.25" hidden="false" customHeight="true" outlineLevel="0" collapsed="false">
      <c r="A138" s="196"/>
      <c r="B138" s="275"/>
      <c r="C138" s="196"/>
      <c r="D138" s="196"/>
      <c r="E138" s="243"/>
      <c r="F138" s="244"/>
      <c r="G138" s="243"/>
      <c r="H138" s="244"/>
      <c r="I138" s="243"/>
      <c r="J138" s="276"/>
      <c r="K138" s="196"/>
      <c r="L138" s="196"/>
      <c r="M138" s="196"/>
      <c r="N138" s="196"/>
      <c r="O138" s="196"/>
      <c r="P138" s="196"/>
      <c r="Q138" s="196"/>
      <c r="R138" s="196"/>
      <c r="S138" s="196"/>
      <c r="T138" s="196"/>
      <c r="U138" s="196"/>
      <c r="V138" s="196"/>
      <c r="W138" s="196"/>
      <c r="X138" s="196"/>
      <c r="Y138" s="196"/>
      <c r="Z138" s="196"/>
    </row>
    <row r="139" customFormat="false" ht="14.25" hidden="false" customHeight="true" outlineLevel="0" collapsed="false">
      <c r="A139" s="196"/>
      <c r="B139" s="275"/>
      <c r="C139" s="196"/>
      <c r="D139" s="196"/>
      <c r="E139" s="243"/>
      <c r="F139" s="244"/>
      <c r="G139" s="243"/>
      <c r="H139" s="244"/>
      <c r="I139" s="243"/>
      <c r="J139" s="276"/>
      <c r="K139" s="196"/>
      <c r="L139" s="196"/>
      <c r="M139" s="196"/>
      <c r="N139" s="196"/>
      <c r="O139" s="196"/>
      <c r="P139" s="196"/>
      <c r="Q139" s="196"/>
      <c r="R139" s="196"/>
      <c r="S139" s="196"/>
      <c r="T139" s="196"/>
      <c r="U139" s="196"/>
      <c r="V139" s="196"/>
      <c r="W139" s="196"/>
      <c r="X139" s="196"/>
      <c r="Y139" s="196"/>
      <c r="Z139" s="196"/>
    </row>
    <row r="140" customFormat="false" ht="14.25" hidden="false" customHeight="true" outlineLevel="0" collapsed="false">
      <c r="A140" s="196"/>
      <c r="B140" s="275"/>
      <c r="C140" s="196"/>
      <c r="D140" s="196"/>
      <c r="E140" s="243"/>
      <c r="F140" s="244"/>
      <c r="G140" s="243"/>
      <c r="H140" s="244"/>
      <c r="I140" s="243"/>
      <c r="J140" s="276"/>
      <c r="K140" s="196"/>
      <c r="L140" s="196"/>
      <c r="M140" s="196"/>
      <c r="N140" s="196"/>
      <c r="O140" s="196"/>
      <c r="P140" s="196"/>
      <c r="Q140" s="196"/>
      <c r="R140" s="196"/>
      <c r="S140" s="196"/>
      <c r="T140" s="196"/>
      <c r="U140" s="196"/>
      <c r="V140" s="196"/>
      <c r="W140" s="196"/>
      <c r="X140" s="196"/>
      <c r="Y140" s="196"/>
      <c r="Z140" s="196"/>
    </row>
    <row r="141" customFormat="false" ht="14.25" hidden="false" customHeight="true" outlineLevel="0" collapsed="false">
      <c r="A141" s="196"/>
      <c r="B141" s="275"/>
      <c r="C141" s="196"/>
      <c r="D141" s="196"/>
      <c r="E141" s="243"/>
      <c r="F141" s="244"/>
      <c r="G141" s="243"/>
      <c r="H141" s="244"/>
      <c r="I141" s="243"/>
      <c r="J141" s="276"/>
      <c r="K141" s="196"/>
      <c r="L141" s="196"/>
      <c r="M141" s="196"/>
      <c r="N141" s="196"/>
      <c r="O141" s="196"/>
      <c r="P141" s="196"/>
      <c r="Q141" s="196"/>
      <c r="R141" s="196"/>
      <c r="S141" s="196"/>
      <c r="T141" s="196"/>
      <c r="U141" s="196"/>
      <c r="V141" s="196"/>
      <c r="W141" s="196"/>
      <c r="X141" s="196"/>
      <c r="Y141" s="196"/>
      <c r="Z141" s="196"/>
    </row>
    <row r="142" customFormat="false" ht="14.25" hidden="false" customHeight="true" outlineLevel="0" collapsed="false">
      <c r="A142" s="196"/>
      <c r="B142" s="275"/>
      <c r="C142" s="196"/>
      <c r="D142" s="196"/>
      <c r="E142" s="243"/>
      <c r="F142" s="244"/>
      <c r="G142" s="243"/>
      <c r="H142" s="244"/>
      <c r="I142" s="243"/>
      <c r="J142" s="276"/>
      <c r="K142" s="196"/>
      <c r="L142" s="196"/>
      <c r="M142" s="196"/>
      <c r="N142" s="196"/>
      <c r="O142" s="196"/>
      <c r="P142" s="196"/>
      <c r="Q142" s="196"/>
      <c r="R142" s="196"/>
      <c r="S142" s="196"/>
      <c r="T142" s="196"/>
      <c r="U142" s="196"/>
      <c r="V142" s="196"/>
      <c r="W142" s="196"/>
      <c r="X142" s="196"/>
      <c r="Y142" s="196"/>
      <c r="Z142" s="196"/>
    </row>
    <row r="143" customFormat="false" ht="14.25" hidden="false" customHeight="true" outlineLevel="0" collapsed="false">
      <c r="A143" s="196"/>
      <c r="B143" s="275"/>
      <c r="C143" s="196"/>
      <c r="D143" s="196"/>
      <c r="E143" s="243"/>
      <c r="F143" s="244"/>
      <c r="G143" s="243"/>
      <c r="H143" s="244"/>
      <c r="I143" s="243"/>
      <c r="J143" s="276"/>
      <c r="K143" s="196"/>
      <c r="L143" s="196"/>
      <c r="M143" s="196"/>
      <c r="N143" s="196"/>
      <c r="O143" s="196"/>
      <c r="P143" s="196"/>
      <c r="Q143" s="196"/>
      <c r="R143" s="196"/>
      <c r="S143" s="196"/>
      <c r="T143" s="196"/>
      <c r="U143" s="196"/>
      <c r="V143" s="196"/>
      <c r="W143" s="196"/>
      <c r="X143" s="196"/>
      <c r="Y143" s="196"/>
      <c r="Z143" s="196"/>
    </row>
    <row r="144" customFormat="false" ht="14.25" hidden="false" customHeight="true" outlineLevel="0" collapsed="false">
      <c r="A144" s="196"/>
      <c r="B144" s="275"/>
      <c r="C144" s="196"/>
      <c r="D144" s="196"/>
      <c r="E144" s="243"/>
      <c r="F144" s="244"/>
      <c r="G144" s="243"/>
      <c r="H144" s="244"/>
      <c r="I144" s="243"/>
      <c r="J144" s="276"/>
      <c r="K144" s="196"/>
      <c r="L144" s="196"/>
      <c r="M144" s="196"/>
      <c r="N144" s="196"/>
      <c r="O144" s="196"/>
      <c r="P144" s="196"/>
      <c r="Q144" s="196"/>
      <c r="R144" s="196"/>
      <c r="S144" s="196"/>
      <c r="T144" s="196"/>
      <c r="U144" s="196"/>
      <c r="V144" s="196"/>
      <c r="W144" s="196"/>
      <c r="X144" s="196"/>
      <c r="Y144" s="196"/>
      <c r="Z144" s="196"/>
    </row>
    <row r="145" customFormat="false" ht="14.25" hidden="false" customHeight="true" outlineLevel="0" collapsed="false">
      <c r="A145" s="196"/>
      <c r="B145" s="275"/>
      <c r="C145" s="196"/>
      <c r="D145" s="196"/>
      <c r="E145" s="243"/>
      <c r="F145" s="244"/>
      <c r="G145" s="243"/>
      <c r="H145" s="244"/>
      <c r="I145" s="243"/>
      <c r="J145" s="276"/>
      <c r="K145" s="196"/>
      <c r="L145" s="196"/>
      <c r="M145" s="196"/>
      <c r="N145" s="196"/>
      <c r="O145" s="196"/>
      <c r="P145" s="196"/>
      <c r="Q145" s="196"/>
      <c r="R145" s="196"/>
      <c r="S145" s="196"/>
      <c r="T145" s="196"/>
      <c r="U145" s="196"/>
      <c r="V145" s="196"/>
      <c r="W145" s="196"/>
      <c r="X145" s="196"/>
      <c r="Y145" s="196"/>
      <c r="Z145" s="196"/>
    </row>
    <row r="146" customFormat="false" ht="14.25" hidden="false" customHeight="true" outlineLevel="0" collapsed="false">
      <c r="A146" s="196"/>
      <c r="B146" s="275"/>
      <c r="C146" s="196"/>
      <c r="D146" s="196"/>
      <c r="E146" s="243"/>
      <c r="F146" s="244"/>
      <c r="G146" s="243"/>
      <c r="H146" s="244"/>
      <c r="I146" s="243"/>
      <c r="J146" s="276"/>
      <c r="K146" s="196"/>
      <c r="L146" s="196"/>
      <c r="M146" s="196"/>
      <c r="N146" s="196"/>
      <c r="O146" s="196"/>
      <c r="P146" s="196"/>
      <c r="Q146" s="196"/>
      <c r="R146" s="196"/>
      <c r="S146" s="196"/>
      <c r="T146" s="196"/>
      <c r="U146" s="196"/>
      <c r="V146" s="196"/>
      <c r="W146" s="196"/>
      <c r="X146" s="196"/>
      <c r="Y146" s="196"/>
      <c r="Z146" s="196"/>
    </row>
    <row r="147" customFormat="false" ht="14.25" hidden="false" customHeight="true" outlineLevel="0" collapsed="false">
      <c r="A147" s="196"/>
      <c r="B147" s="275"/>
      <c r="C147" s="196"/>
      <c r="D147" s="196"/>
      <c r="E147" s="243"/>
      <c r="F147" s="244"/>
      <c r="G147" s="243"/>
      <c r="H147" s="244"/>
      <c r="I147" s="243"/>
      <c r="J147" s="276"/>
      <c r="K147" s="196"/>
      <c r="L147" s="196"/>
      <c r="M147" s="196"/>
      <c r="N147" s="196"/>
      <c r="O147" s="196"/>
      <c r="P147" s="196"/>
      <c r="Q147" s="196"/>
      <c r="R147" s="196"/>
      <c r="S147" s="196"/>
      <c r="T147" s="196"/>
      <c r="U147" s="196"/>
      <c r="V147" s="196"/>
      <c r="W147" s="196"/>
      <c r="X147" s="196"/>
      <c r="Y147" s="196"/>
      <c r="Z147" s="196"/>
    </row>
    <row r="148" customFormat="false" ht="14.25" hidden="false" customHeight="true" outlineLevel="0" collapsed="false">
      <c r="A148" s="196"/>
      <c r="B148" s="275"/>
      <c r="C148" s="196"/>
      <c r="D148" s="196"/>
      <c r="E148" s="243"/>
      <c r="F148" s="244"/>
      <c r="G148" s="243"/>
      <c r="H148" s="244"/>
      <c r="I148" s="243"/>
      <c r="J148" s="276"/>
      <c r="K148" s="196"/>
      <c r="L148" s="196"/>
      <c r="M148" s="196"/>
      <c r="N148" s="196"/>
      <c r="O148" s="196"/>
      <c r="P148" s="196"/>
      <c r="Q148" s="196"/>
      <c r="R148" s="196"/>
      <c r="S148" s="196"/>
      <c r="T148" s="196"/>
      <c r="U148" s="196"/>
      <c r="V148" s="196"/>
      <c r="W148" s="196"/>
      <c r="X148" s="196"/>
      <c r="Y148" s="196"/>
      <c r="Z148" s="196"/>
    </row>
    <row r="149" customFormat="false" ht="14.25" hidden="false" customHeight="true" outlineLevel="0" collapsed="false">
      <c r="A149" s="196"/>
      <c r="B149" s="275"/>
      <c r="C149" s="196"/>
      <c r="D149" s="196"/>
      <c r="E149" s="243"/>
      <c r="F149" s="244"/>
      <c r="G149" s="243"/>
      <c r="H149" s="244"/>
      <c r="I149" s="243"/>
      <c r="J149" s="276"/>
      <c r="K149" s="196"/>
      <c r="L149" s="196"/>
      <c r="M149" s="196"/>
      <c r="N149" s="196"/>
      <c r="O149" s="196"/>
      <c r="P149" s="196"/>
      <c r="Q149" s="196"/>
      <c r="R149" s="196"/>
      <c r="S149" s="196"/>
      <c r="T149" s="196"/>
      <c r="U149" s="196"/>
      <c r="V149" s="196"/>
      <c r="W149" s="196"/>
      <c r="X149" s="196"/>
      <c r="Y149" s="196"/>
      <c r="Z149" s="196"/>
    </row>
    <row r="150" customFormat="false" ht="14.25" hidden="false" customHeight="true" outlineLevel="0" collapsed="false">
      <c r="A150" s="196"/>
      <c r="B150" s="275"/>
      <c r="C150" s="196"/>
      <c r="D150" s="196"/>
      <c r="E150" s="243"/>
      <c r="F150" s="244"/>
      <c r="G150" s="243"/>
      <c r="H150" s="244"/>
      <c r="I150" s="243"/>
      <c r="J150" s="276"/>
      <c r="K150" s="196"/>
      <c r="L150" s="196"/>
      <c r="M150" s="196"/>
      <c r="N150" s="196"/>
      <c r="O150" s="196"/>
      <c r="P150" s="196"/>
      <c r="Q150" s="196"/>
      <c r="R150" s="196"/>
      <c r="S150" s="196"/>
      <c r="T150" s="196"/>
      <c r="U150" s="196"/>
      <c r="V150" s="196"/>
      <c r="W150" s="196"/>
      <c r="X150" s="196"/>
      <c r="Y150" s="196"/>
      <c r="Z150" s="196"/>
    </row>
    <row r="151" customFormat="false" ht="14.25" hidden="false" customHeight="true" outlineLevel="0" collapsed="false">
      <c r="A151" s="196"/>
      <c r="B151" s="275"/>
      <c r="C151" s="196"/>
      <c r="D151" s="196"/>
      <c r="E151" s="243"/>
      <c r="F151" s="244"/>
      <c r="G151" s="243"/>
      <c r="H151" s="244"/>
      <c r="I151" s="243"/>
      <c r="J151" s="276"/>
      <c r="K151" s="196"/>
      <c r="L151" s="196"/>
      <c r="M151" s="196"/>
      <c r="N151" s="196"/>
      <c r="O151" s="196"/>
      <c r="P151" s="196"/>
      <c r="Q151" s="196"/>
      <c r="R151" s="196"/>
      <c r="S151" s="196"/>
      <c r="T151" s="196"/>
      <c r="U151" s="196"/>
      <c r="V151" s="196"/>
      <c r="W151" s="196"/>
      <c r="X151" s="196"/>
      <c r="Y151" s="196"/>
      <c r="Z151" s="196"/>
    </row>
    <row r="152" customFormat="false" ht="14.25" hidden="false" customHeight="true" outlineLevel="0" collapsed="false">
      <c r="A152" s="196"/>
      <c r="B152" s="275"/>
      <c r="C152" s="196"/>
      <c r="D152" s="196"/>
      <c r="E152" s="243"/>
      <c r="F152" s="244"/>
      <c r="G152" s="243"/>
      <c r="H152" s="244"/>
      <c r="I152" s="243"/>
      <c r="J152" s="276"/>
      <c r="K152" s="196"/>
      <c r="L152" s="196"/>
      <c r="M152" s="196"/>
      <c r="N152" s="196"/>
      <c r="O152" s="196"/>
      <c r="P152" s="196"/>
      <c r="Q152" s="196"/>
      <c r="R152" s="196"/>
      <c r="S152" s="196"/>
      <c r="T152" s="196"/>
      <c r="U152" s="196"/>
      <c r="V152" s="196"/>
      <c r="W152" s="196"/>
      <c r="X152" s="196"/>
      <c r="Y152" s="196"/>
      <c r="Z152" s="196"/>
    </row>
    <row r="153" customFormat="false" ht="14.25" hidden="false" customHeight="true" outlineLevel="0" collapsed="false">
      <c r="A153" s="196"/>
      <c r="B153" s="275"/>
      <c r="C153" s="196"/>
      <c r="D153" s="196"/>
      <c r="E153" s="243"/>
      <c r="F153" s="244"/>
      <c r="G153" s="243"/>
      <c r="H153" s="244"/>
      <c r="I153" s="243"/>
      <c r="J153" s="276"/>
      <c r="K153" s="196"/>
      <c r="L153" s="196"/>
      <c r="M153" s="196"/>
      <c r="N153" s="196"/>
      <c r="O153" s="196"/>
      <c r="P153" s="196"/>
      <c r="Q153" s="196"/>
      <c r="R153" s="196"/>
      <c r="S153" s="196"/>
      <c r="T153" s="196"/>
      <c r="U153" s="196"/>
      <c r="V153" s="196"/>
      <c r="W153" s="196"/>
      <c r="X153" s="196"/>
      <c r="Y153" s="196"/>
      <c r="Z153" s="196"/>
    </row>
    <row r="154" customFormat="false" ht="14.25" hidden="false" customHeight="true" outlineLevel="0" collapsed="false">
      <c r="A154" s="196"/>
      <c r="B154" s="275"/>
      <c r="C154" s="196"/>
      <c r="D154" s="196"/>
      <c r="E154" s="243"/>
      <c r="F154" s="244"/>
      <c r="G154" s="243"/>
      <c r="H154" s="244"/>
      <c r="I154" s="243"/>
      <c r="J154" s="276"/>
      <c r="K154" s="196"/>
      <c r="L154" s="196"/>
      <c r="M154" s="196"/>
      <c r="N154" s="196"/>
      <c r="O154" s="196"/>
      <c r="P154" s="196"/>
      <c r="Q154" s="196"/>
      <c r="R154" s="196"/>
      <c r="S154" s="196"/>
      <c r="T154" s="196"/>
      <c r="U154" s="196"/>
      <c r="V154" s="196"/>
      <c r="W154" s="196"/>
      <c r="X154" s="196"/>
      <c r="Y154" s="196"/>
      <c r="Z154" s="196"/>
    </row>
    <row r="155" customFormat="false" ht="14.25" hidden="false" customHeight="true" outlineLevel="0" collapsed="false">
      <c r="A155" s="196"/>
      <c r="B155" s="275"/>
      <c r="C155" s="196"/>
      <c r="D155" s="196"/>
      <c r="E155" s="243"/>
      <c r="F155" s="244"/>
      <c r="G155" s="243"/>
      <c r="H155" s="244"/>
      <c r="I155" s="243"/>
      <c r="J155" s="276"/>
      <c r="K155" s="196"/>
      <c r="L155" s="196"/>
      <c r="M155" s="196"/>
      <c r="N155" s="196"/>
      <c r="O155" s="196"/>
      <c r="P155" s="196"/>
      <c r="Q155" s="196"/>
      <c r="R155" s="196"/>
      <c r="S155" s="196"/>
      <c r="T155" s="196"/>
      <c r="U155" s="196"/>
      <c r="V155" s="196"/>
      <c r="W155" s="196"/>
      <c r="X155" s="196"/>
      <c r="Y155" s="196"/>
      <c r="Z155" s="196"/>
    </row>
    <row r="156" customFormat="false" ht="14.25" hidden="false" customHeight="true" outlineLevel="0" collapsed="false">
      <c r="A156" s="196"/>
      <c r="B156" s="275"/>
      <c r="C156" s="196"/>
      <c r="D156" s="196"/>
      <c r="E156" s="243"/>
      <c r="F156" s="244"/>
      <c r="G156" s="243"/>
      <c r="H156" s="244"/>
      <c r="I156" s="243"/>
      <c r="J156" s="276"/>
      <c r="K156" s="196"/>
      <c r="L156" s="196"/>
      <c r="M156" s="196"/>
      <c r="N156" s="196"/>
      <c r="O156" s="196"/>
      <c r="P156" s="196"/>
      <c r="Q156" s="196"/>
      <c r="R156" s="196"/>
      <c r="S156" s="196"/>
      <c r="T156" s="196"/>
      <c r="U156" s="196"/>
      <c r="V156" s="196"/>
      <c r="W156" s="196"/>
      <c r="X156" s="196"/>
      <c r="Y156" s="196"/>
      <c r="Z156" s="196"/>
    </row>
    <row r="157" customFormat="false" ht="14.25" hidden="false" customHeight="true" outlineLevel="0" collapsed="false">
      <c r="A157" s="196"/>
      <c r="B157" s="275"/>
      <c r="C157" s="196"/>
      <c r="D157" s="196"/>
      <c r="E157" s="243"/>
      <c r="F157" s="244"/>
      <c r="G157" s="243"/>
      <c r="H157" s="244"/>
      <c r="I157" s="243"/>
      <c r="J157" s="276"/>
      <c r="K157" s="196"/>
      <c r="L157" s="196"/>
      <c r="M157" s="196"/>
      <c r="N157" s="196"/>
      <c r="O157" s="196"/>
      <c r="P157" s="196"/>
      <c r="Q157" s="196"/>
      <c r="R157" s="196"/>
      <c r="S157" s="196"/>
      <c r="T157" s="196"/>
      <c r="U157" s="196"/>
      <c r="V157" s="196"/>
      <c r="W157" s="196"/>
      <c r="X157" s="196"/>
      <c r="Y157" s="196"/>
      <c r="Z157" s="196"/>
    </row>
    <row r="158" customFormat="false" ht="14.25" hidden="false" customHeight="true" outlineLevel="0" collapsed="false">
      <c r="A158" s="196"/>
      <c r="B158" s="275"/>
      <c r="C158" s="196"/>
      <c r="D158" s="196"/>
      <c r="E158" s="243"/>
      <c r="F158" s="244"/>
      <c r="G158" s="243"/>
      <c r="H158" s="244"/>
      <c r="I158" s="243"/>
      <c r="J158" s="276"/>
      <c r="K158" s="196"/>
      <c r="L158" s="196"/>
      <c r="M158" s="196"/>
      <c r="N158" s="196"/>
      <c r="O158" s="196"/>
      <c r="P158" s="196"/>
      <c r="Q158" s="196"/>
      <c r="R158" s="196"/>
      <c r="S158" s="196"/>
      <c r="T158" s="196"/>
      <c r="U158" s="196"/>
      <c r="V158" s="196"/>
      <c r="W158" s="196"/>
      <c r="X158" s="196"/>
      <c r="Y158" s="196"/>
      <c r="Z158" s="196"/>
    </row>
    <row r="159" customFormat="false" ht="14.25" hidden="false" customHeight="true" outlineLevel="0" collapsed="false">
      <c r="A159" s="196"/>
      <c r="B159" s="275"/>
      <c r="C159" s="196"/>
      <c r="D159" s="196"/>
      <c r="E159" s="243"/>
      <c r="F159" s="244"/>
      <c r="G159" s="243"/>
      <c r="H159" s="244"/>
      <c r="I159" s="243"/>
      <c r="J159" s="276"/>
      <c r="K159" s="196"/>
      <c r="L159" s="196"/>
      <c r="M159" s="196"/>
      <c r="N159" s="196"/>
      <c r="O159" s="196"/>
      <c r="P159" s="196"/>
      <c r="Q159" s="196"/>
      <c r="R159" s="196"/>
      <c r="S159" s="196"/>
      <c r="T159" s="196"/>
      <c r="U159" s="196"/>
      <c r="V159" s="196"/>
      <c r="W159" s="196"/>
      <c r="X159" s="196"/>
      <c r="Y159" s="196"/>
      <c r="Z159" s="196"/>
    </row>
    <row r="160" customFormat="false" ht="14.25" hidden="false" customHeight="true" outlineLevel="0" collapsed="false">
      <c r="A160" s="196"/>
      <c r="B160" s="275"/>
      <c r="C160" s="196"/>
      <c r="D160" s="196"/>
      <c r="E160" s="243"/>
      <c r="F160" s="244"/>
      <c r="G160" s="243"/>
      <c r="H160" s="244"/>
      <c r="I160" s="243"/>
      <c r="J160" s="276"/>
      <c r="K160" s="196"/>
      <c r="L160" s="196"/>
      <c r="M160" s="196"/>
      <c r="N160" s="196"/>
      <c r="O160" s="196"/>
      <c r="P160" s="196"/>
      <c r="Q160" s="196"/>
      <c r="R160" s="196"/>
      <c r="S160" s="196"/>
      <c r="T160" s="196"/>
      <c r="U160" s="196"/>
      <c r="V160" s="196"/>
      <c r="W160" s="196"/>
      <c r="X160" s="196"/>
      <c r="Y160" s="196"/>
      <c r="Z160" s="196"/>
    </row>
    <row r="161" customFormat="false" ht="14.25" hidden="false" customHeight="true" outlineLevel="0" collapsed="false">
      <c r="A161" s="196"/>
      <c r="B161" s="275"/>
      <c r="C161" s="196"/>
      <c r="D161" s="196"/>
      <c r="E161" s="243"/>
      <c r="F161" s="244"/>
      <c r="G161" s="243"/>
      <c r="H161" s="244"/>
      <c r="I161" s="243"/>
      <c r="J161" s="276"/>
      <c r="K161" s="196"/>
      <c r="L161" s="196"/>
      <c r="M161" s="196"/>
      <c r="N161" s="196"/>
      <c r="O161" s="196"/>
      <c r="P161" s="196"/>
      <c r="Q161" s="196"/>
      <c r="R161" s="196"/>
      <c r="S161" s="196"/>
      <c r="T161" s="196"/>
      <c r="U161" s="196"/>
      <c r="V161" s="196"/>
      <c r="W161" s="196"/>
      <c r="X161" s="196"/>
      <c r="Y161" s="196"/>
      <c r="Z161" s="196"/>
    </row>
    <row r="162" customFormat="false" ht="14.25" hidden="false" customHeight="true" outlineLevel="0" collapsed="false">
      <c r="A162" s="196"/>
      <c r="B162" s="275"/>
      <c r="C162" s="196"/>
      <c r="D162" s="196"/>
      <c r="E162" s="243"/>
      <c r="F162" s="244"/>
      <c r="G162" s="243"/>
      <c r="H162" s="244"/>
      <c r="I162" s="243"/>
      <c r="J162" s="276"/>
      <c r="K162" s="196"/>
      <c r="L162" s="196"/>
      <c r="M162" s="196"/>
      <c r="N162" s="196"/>
      <c r="O162" s="196"/>
      <c r="P162" s="196"/>
      <c r="Q162" s="196"/>
      <c r="R162" s="196"/>
      <c r="S162" s="196"/>
      <c r="T162" s="196"/>
      <c r="U162" s="196"/>
      <c r="V162" s="196"/>
      <c r="W162" s="196"/>
      <c r="X162" s="196"/>
      <c r="Y162" s="196"/>
      <c r="Z162" s="196"/>
    </row>
    <row r="163" customFormat="false" ht="14.25" hidden="false" customHeight="true" outlineLevel="0" collapsed="false">
      <c r="A163" s="196"/>
      <c r="B163" s="275"/>
      <c r="C163" s="196"/>
      <c r="D163" s="196"/>
      <c r="E163" s="243"/>
      <c r="F163" s="244"/>
      <c r="G163" s="243"/>
      <c r="H163" s="244"/>
      <c r="I163" s="243"/>
      <c r="J163" s="276"/>
      <c r="K163" s="196"/>
      <c r="L163" s="196"/>
      <c r="M163" s="196"/>
      <c r="N163" s="196"/>
      <c r="O163" s="196"/>
      <c r="P163" s="196"/>
      <c r="Q163" s="196"/>
      <c r="R163" s="196"/>
      <c r="S163" s="196"/>
      <c r="T163" s="196"/>
      <c r="U163" s="196"/>
      <c r="V163" s="196"/>
      <c r="W163" s="196"/>
      <c r="X163" s="196"/>
      <c r="Y163" s="196"/>
      <c r="Z163" s="196"/>
    </row>
    <row r="164" customFormat="false" ht="14.25" hidden="false" customHeight="true" outlineLevel="0" collapsed="false">
      <c r="A164" s="196"/>
      <c r="B164" s="275"/>
      <c r="C164" s="196"/>
      <c r="D164" s="196"/>
      <c r="E164" s="243"/>
      <c r="F164" s="244"/>
      <c r="G164" s="243"/>
      <c r="H164" s="244"/>
      <c r="I164" s="243"/>
      <c r="J164" s="276"/>
      <c r="K164" s="196"/>
      <c r="L164" s="196"/>
      <c r="M164" s="196"/>
      <c r="N164" s="196"/>
      <c r="O164" s="196"/>
      <c r="P164" s="196"/>
      <c r="Q164" s="196"/>
      <c r="R164" s="196"/>
      <c r="S164" s="196"/>
      <c r="T164" s="196"/>
      <c r="U164" s="196"/>
      <c r="V164" s="196"/>
      <c r="W164" s="196"/>
      <c r="X164" s="196"/>
      <c r="Y164" s="196"/>
      <c r="Z164" s="196"/>
    </row>
    <row r="165" customFormat="false" ht="14.25" hidden="false" customHeight="true" outlineLevel="0" collapsed="false">
      <c r="A165" s="196"/>
      <c r="B165" s="275"/>
      <c r="C165" s="196"/>
      <c r="D165" s="196"/>
      <c r="E165" s="243"/>
      <c r="F165" s="244"/>
      <c r="G165" s="243"/>
      <c r="H165" s="244"/>
      <c r="I165" s="243"/>
      <c r="J165" s="276"/>
      <c r="K165" s="196"/>
      <c r="L165" s="196"/>
      <c r="M165" s="196"/>
      <c r="N165" s="196"/>
      <c r="O165" s="196"/>
      <c r="P165" s="196"/>
      <c r="Q165" s="196"/>
      <c r="R165" s="196"/>
      <c r="S165" s="196"/>
      <c r="T165" s="196"/>
      <c r="U165" s="196"/>
      <c r="V165" s="196"/>
      <c r="W165" s="196"/>
      <c r="X165" s="196"/>
      <c r="Y165" s="196"/>
      <c r="Z165" s="196"/>
    </row>
    <row r="166" customFormat="false" ht="14.25" hidden="false" customHeight="true" outlineLevel="0" collapsed="false">
      <c r="A166" s="196"/>
      <c r="B166" s="275"/>
      <c r="C166" s="196"/>
      <c r="D166" s="196"/>
      <c r="E166" s="243"/>
      <c r="F166" s="244"/>
      <c r="G166" s="243"/>
      <c r="H166" s="244"/>
      <c r="I166" s="243"/>
      <c r="J166" s="276"/>
      <c r="K166" s="196"/>
      <c r="L166" s="196"/>
      <c r="M166" s="196"/>
      <c r="N166" s="196"/>
      <c r="O166" s="196"/>
      <c r="P166" s="196"/>
      <c r="Q166" s="196"/>
      <c r="R166" s="196"/>
      <c r="S166" s="196"/>
      <c r="T166" s="196"/>
      <c r="U166" s="196"/>
      <c r="V166" s="196"/>
      <c r="W166" s="196"/>
      <c r="X166" s="196"/>
      <c r="Y166" s="196"/>
      <c r="Z166" s="196"/>
    </row>
    <row r="167" customFormat="false" ht="14.25" hidden="false" customHeight="true" outlineLevel="0" collapsed="false">
      <c r="A167" s="196"/>
      <c r="B167" s="275"/>
      <c r="C167" s="196"/>
      <c r="D167" s="196"/>
      <c r="E167" s="243"/>
      <c r="F167" s="244"/>
      <c r="G167" s="243"/>
      <c r="H167" s="244"/>
      <c r="I167" s="243"/>
      <c r="J167" s="276"/>
      <c r="K167" s="196"/>
      <c r="L167" s="196"/>
      <c r="M167" s="196"/>
      <c r="N167" s="196"/>
      <c r="O167" s="196"/>
      <c r="P167" s="196"/>
      <c r="Q167" s="196"/>
      <c r="R167" s="196"/>
      <c r="S167" s="196"/>
      <c r="T167" s="196"/>
      <c r="U167" s="196"/>
      <c r="V167" s="196"/>
      <c r="W167" s="196"/>
      <c r="X167" s="196"/>
      <c r="Y167" s="196"/>
      <c r="Z167" s="196"/>
    </row>
    <row r="168" customFormat="false" ht="14.25" hidden="false" customHeight="true" outlineLevel="0" collapsed="false">
      <c r="A168" s="196"/>
      <c r="B168" s="275"/>
      <c r="C168" s="196"/>
      <c r="D168" s="196"/>
      <c r="E168" s="243"/>
      <c r="F168" s="244"/>
      <c r="G168" s="243"/>
      <c r="H168" s="244"/>
      <c r="I168" s="243"/>
      <c r="J168" s="276"/>
      <c r="K168" s="196"/>
      <c r="L168" s="196"/>
      <c r="M168" s="196"/>
      <c r="N168" s="196"/>
      <c r="O168" s="196"/>
      <c r="P168" s="196"/>
      <c r="Q168" s="196"/>
      <c r="R168" s="196"/>
      <c r="S168" s="196"/>
      <c r="T168" s="196"/>
      <c r="U168" s="196"/>
      <c r="V168" s="196"/>
      <c r="W168" s="196"/>
      <c r="X168" s="196"/>
      <c r="Y168" s="196"/>
      <c r="Z168" s="196"/>
    </row>
    <row r="169" customFormat="false" ht="14.25" hidden="false" customHeight="true" outlineLevel="0" collapsed="false">
      <c r="A169" s="196"/>
      <c r="B169" s="275"/>
      <c r="C169" s="196"/>
      <c r="D169" s="196"/>
      <c r="E169" s="243"/>
      <c r="F169" s="244"/>
      <c r="G169" s="243"/>
      <c r="H169" s="244"/>
      <c r="I169" s="243"/>
      <c r="J169" s="276"/>
      <c r="K169" s="196"/>
      <c r="L169" s="196"/>
      <c r="M169" s="196"/>
      <c r="N169" s="196"/>
      <c r="O169" s="196"/>
      <c r="P169" s="196"/>
      <c r="Q169" s="196"/>
      <c r="R169" s="196"/>
      <c r="S169" s="196"/>
      <c r="T169" s="196"/>
      <c r="U169" s="196"/>
      <c r="V169" s="196"/>
      <c r="W169" s="196"/>
      <c r="X169" s="196"/>
      <c r="Y169" s="196"/>
      <c r="Z169" s="196"/>
    </row>
    <row r="170" customFormat="false" ht="14.25" hidden="false" customHeight="true" outlineLevel="0" collapsed="false">
      <c r="A170" s="196"/>
      <c r="B170" s="275"/>
      <c r="C170" s="196"/>
      <c r="D170" s="196"/>
      <c r="E170" s="243"/>
      <c r="F170" s="244"/>
      <c r="G170" s="243"/>
      <c r="H170" s="244"/>
      <c r="I170" s="243"/>
      <c r="J170" s="276"/>
      <c r="K170" s="196"/>
      <c r="L170" s="196"/>
      <c r="M170" s="196"/>
      <c r="N170" s="196"/>
      <c r="O170" s="196"/>
      <c r="P170" s="196"/>
      <c r="Q170" s="196"/>
      <c r="R170" s="196"/>
      <c r="S170" s="196"/>
      <c r="T170" s="196"/>
      <c r="U170" s="196"/>
      <c r="V170" s="196"/>
      <c r="W170" s="196"/>
      <c r="X170" s="196"/>
      <c r="Y170" s="196"/>
      <c r="Z170" s="196"/>
    </row>
    <row r="171" customFormat="false" ht="14.25" hidden="false" customHeight="true" outlineLevel="0" collapsed="false">
      <c r="A171" s="196"/>
      <c r="B171" s="275"/>
      <c r="C171" s="196"/>
      <c r="D171" s="196"/>
      <c r="E171" s="243"/>
      <c r="F171" s="244"/>
      <c r="G171" s="243"/>
      <c r="H171" s="244"/>
      <c r="I171" s="243"/>
      <c r="J171" s="276"/>
      <c r="K171" s="196"/>
      <c r="L171" s="196"/>
      <c r="M171" s="196"/>
      <c r="N171" s="196"/>
      <c r="O171" s="196"/>
      <c r="P171" s="196"/>
      <c r="Q171" s="196"/>
      <c r="R171" s="196"/>
      <c r="S171" s="196"/>
      <c r="T171" s="196"/>
      <c r="U171" s="196"/>
      <c r="V171" s="196"/>
      <c r="W171" s="196"/>
      <c r="X171" s="196"/>
      <c r="Y171" s="196"/>
      <c r="Z171" s="196"/>
    </row>
    <row r="172" customFormat="false" ht="14.25" hidden="false" customHeight="true" outlineLevel="0" collapsed="false">
      <c r="A172" s="196"/>
      <c r="B172" s="275"/>
      <c r="C172" s="196"/>
      <c r="D172" s="196"/>
      <c r="E172" s="243"/>
      <c r="F172" s="244"/>
      <c r="G172" s="243"/>
      <c r="H172" s="244"/>
      <c r="I172" s="243"/>
      <c r="J172" s="276"/>
      <c r="K172" s="196"/>
      <c r="L172" s="196"/>
      <c r="M172" s="196"/>
      <c r="N172" s="196"/>
      <c r="O172" s="196"/>
      <c r="P172" s="196"/>
      <c r="Q172" s="196"/>
      <c r="R172" s="196"/>
      <c r="S172" s="196"/>
      <c r="T172" s="196"/>
      <c r="U172" s="196"/>
      <c r="V172" s="196"/>
      <c r="W172" s="196"/>
      <c r="X172" s="196"/>
      <c r="Y172" s="196"/>
      <c r="Z172" s="196"/>
    </row>
    <row r="173" customFormat="false" ht="14.25" hidden="false" customHeight="true" outlineLevel="0" collapsed="false">
      <c r="A173" s="196"/>
      <c r="B173" s="275"/>
      <c r="C173" s="196"/>
      <c r="D173" s="196"/>
      <c r="E173" s="243"/>
      <c r="F173" s="244"/>
      <c r="G173" s="243"/>
      <c r="H173" s="244"/>
      <c r="I173" s="243"/>
      <c r="J173" s="276"/>
      <c r="K173" s="196"/>
      <c r="L173" s="196"/>
      <c r="M173" s="196"/>
      <c r="N173" s="196"/>
      <c r="O173" s="196"/>
      <c r="P173" s="196"/>
      <c r="Q173" s="196"/>
      <c r="R173" s="196"/>
      <c r="S173" s="196"/>
      <c r="T173" s="196"/>
      <c r="U173" s="196"/>
      <c r="V173" s="196"/>
      <c r="W173" s="196"/>
      <c r="X173" s="196"/>
      <c r="Y173" s="196"/>
      <c r="Z173" s="196"/>
    </row>
    <row r="174" customFormat="false" ht="14.25" hidden="false" customHeight="true" outlineLevel="0" collapsed="false">
      <c r="A174" s="196"/>
      <c r="B174" s="275"/>
      <c r="C174" s="196"/>
      <c r="D174" s="196"/>
      <c r="E174" s="243"/>
      <c r="F174" s="244"/>
      <c r="G174" s="243"/>
      <c r="H174" s="244"/>
      <c r="I174" s="243"/>
      <c r="J174" s="276"/>
      <c r="K174" s="196"/>
      <c r="L174" s="196"/>
      <c r="M174" s="196"/>
      <c r="N174" s="196"/>
      <c r="O174" s="196"/>
      <c r="P174" s="196"/>
      <c r="Q174" s="196"/>
      <c r="R174" s="196"/>
      <c r="S174" s="196"/>
      <c r="T174" s="196"/>
      <c r="U174" s="196"/>
      <c r="V174" s="196"/>
      <c r="W174" s="196"/>
      <c r="X174" s="196"/>
      <c r="Y174" s="196"/>
      <c r="Z174" s="196"/>
    </row>
    <row r="175" customFormat="false" ht="14.25" hidden="false" customHeight="true" outlineLevel="0" collapsed="false">
      <c r="A175" s="196"/>
      <c r="B175" s="275"/>
      <c r="C175" s="196"/>
      <c r="D175" s="196"/>
      <c r="E175" s="243"/>
      <c r="F175" s="244"/>
      <c r="G175" s="243"/>
      <c r="H175" s="244"/>
      <c r="I175" s="243"/>
      <c r="J175" s="276"/>
      <c r="K175" s="196"/>
      <c r="L175" s="196"/>
      <c r="M175" s="196"/>
      <c r="N175" s="196"/>
      <c r="O175" s="196"/>
      <c r="P175" s="196"/>
      <c r="Q175" s="196"/>
      <c r="R175" s="196"/>
      <c r="S175" s="196"/>
      <c r="T175" s="196"/>
      <c r="U175" s="196"/>
      <c r="V175" s="196"/>
      <c r="W175" s="196"/>
      <c r="X175" s="196"/>
      <c r="Y175" s="196"/>
      <c r="Z175" s="196"/>
    </row>
    <row r="176" customFormat="false" ht="14.25" hidden="false" customHeight="true" outlineLevel="0" collapsed="false">
      <c r="A176" s="196"/>
      <c r="B176" s="275"/>
      <c r="C176" s="196"/>
      <c r="D176" s="196"/>
      <c r="E176" s="243"/>
      <c r="F176" s="244"/>
      <c r="G176" s="243"/>
      <c r="H176" s="244"/>
      <c r="I176" s="243"/>
      <c r="J176" s="276"/>
      <c r="K176" s="196"/>
      <c r="L176" s="196"/>
      <c r="M176" s="196"/>
      <c r="N176" s="196"/>
      <c r="O176" s="196"/>
      <c r="P176" s="196"/>
      <c r="Q176" s="196"/>
      <c r="R176" s="196"/>
      <c r="S176" s="196"/>
      <c r="T176" s="196"/>
      <c r="U176" s="196"/>
      <c r="V176" s="196"/>
      <c r="W176" s="196"/>
      <c r="X176" s="196"/>
      <c r="Y176" s="196"/>
      <c r="Z176" s="196"/>
    </row>
    <row r="177" customFormat="false" ht="14.25" hidden="false" customHeight="true" outlineLevel="0" collapsed="false">
      <c r="A177" s="196"/>
      <c r="B177" s="275"/>
      <c r="C177" s="196"/>
      <c r="D177" s="196"/>
      <c r="E177" s="243"/>
      <c r="F177" s="244"/>
      <c r="G177" s="243"/>
      <c r="H177" s="244"/>
      <c r="I177" s="243"/>
      <c r="J177" s="276"/>
      <c r="K177" s="196"/>
      <c r="L177" s="196"/>
      <c r="M177" s="196"/>
      <c r="N177" s="196"/>
      <c r="O177" s="196"/>
      <c r="P177" s="196"/>
      <c r="Q177" s="196"/>
      <c r="R177" s="196"/>
      <c r="S177" s="196"/>
      <c r="T177" s="196"/>
      <c r="U177" s="196"/>
      <c r="V177" s="196"/>
      <c r="W177" s="196"/>
      <c r="X177" s="196"/>
      <c r="Y177" s="196"/>
      <c r="Z177" s="196"/>
    </row>
    <row r="178" customFormat="false" ht="14.25" hidden="false" customHeight="true" outlineLevel="0" collapsed="false">
      <c r="A178" s="196"/>
      <c r="B178" s="275"/>
      <c r="C178" s="196"/>
      <c r="D178" s="196"/>
      <c r="E178" s="243"/>
      <c r="F178" s="244"/>
      <c r="G178" s="243"/>
      <c r="H178" s="244"/>
      <c r="I178" s="243"/>
      <c r="J178" s="276"/>
      <c r="K178" s="196"/>
      <c r="L178" s="196"/>
      <c r="M178" s="196"/>
      <c r="N178" s="196"/>
      <c r="O178" s="196"/>
      <c r="P178" s="196"/>
      <c r="Q178" s="196"/>
      <c r="R178" s="196"/>
      <c r="S178" s="196"/>
      <c r="T178" s="196"/>
      <c r="U178" s="196"/>
      <c r="V178" s="196"/>
      <c r="W178" s="196"/>
      <c r="X178" s="196"/>
      <c r="Y178" s="196"/>
      <c r="Z178" s="196"/>
    </row>
    <row r="179" customFormat="false" ht="14.25" hidden="false" customHeight="true" outlineLevel="0" collapsed="false">
      <c r="A179" s="196"/>
      <c r="B179" s="275"/>
      <c r="C179" s="196"/>
      <c r="D179" s="196"/>
      <c r="E179" s="243"/>
      <c r="F179" s="244"/>
      <c r="G179" s="243"/>
      <c r="H179" s="244"/>
      <c r="I179" s="243"/>
      <c r="J179" s="276"/>
      <c r="K179" s="196"/>
      <c r="L179" s="196"/>
      <c r="M179" s="196"/>
      <c r="N179" s="196"/>
      <c r="O179" s="196"/>
      <c r="P179" s="196"/>
      <c r="Q179" s="196"/>
      <c r="R179" s="196"/>
      <c r="S179" s="196"/>
      <c r="T179" s="196"/>
      <c r="U179" s="196"/>
      <c r="V179" s="196"/>
      <c r="W179" s="196"/>
      <c r="X179" s="196"/>
      <c r="Y179" s="196"/>
      <c r="Z179" s="196"/>
    </row>
    <row r="180" customFormat="false" ht="14.25" hidden="false" customHeight="true" outlineLevel="0" collapsed="false">
      <c r="A180" s="196"/>
      <c r="B180" s="275"/>
      <c r="C180" s="196"/>
      <c r="D180" s="196"/>
      <c r="E180" s="243"/>
      <c r="F180" s="244"/>
      <c r="G180" s="243"/>
      <c r="H180" s="244"/>
      <c r="I180" s="243"/>
      <c r="J180" s="276"/>
      <c r="K180" s="196"/>
      <c r="L180" s="196"/>
      <c r="M180" s="196"/>
      <c r="N180" s="196"/>
      <c r="O180" s="196"/>
      <c r="P180" s="196"/>
      <c r="Q180" s="196"/>
      <c r="R180" s="196"/>
      <c r="S180" s="196"/>
      <c r="T180" s="196"/>
      <c r="U180" s="196"/>
      <c r="V180" s="196"/>
      <c r="W180" s="196"/>
      <c r="X180" s="196"/>
      <c r="Y180" s="196"/>
      <c r="Z180" s="196"/>
    </row>
    <row r="181" customFormat="false" ht="14.25" hidden="false" customHeight="true" outlineLevel="0" collapsed="false">
      <c r="A181" s="196"/>
      <c r="B181" s="275"/>
      <c r="C181" s="196"/>
      <c r="D181" s="196"/>
      <c r="E181" s="243"/>
      <c r="F181" s="244"/>
      <c r="G181" s="243"/>
      <c r="H181" s="244"/>
      <c r="I181" s="243"/>
      <c r="J181" s="276"/>
      <c r="K181" s="196"/>
      <c r="L181" s="196"/>
      <c r="M181" s="196"/>
      <c r="N181" s="196"/>
      <c r="O181" s="196"/>
      <c r="P181" s="196"/>
      <c r="Q181" s="196"/>
      <c r="R181" s="196"/>
      <c r="S181" s="196"/>
      <c r="T181" s="196"/>
      <c r="U181" s="196"/>
      <c r="V181" s="196"/>
      <c r="W181" s="196"/>
      <c r="X181" s="196"/>
      <c r="Y181" s="196"/>
      <c r="Z181" s="196"/>
    </row>
    <row r="182" customFormat="false" ht="14.25" hidden="false" customHeight="true" outlineLevel="0" collapsed="false">
      <c r="A182" s="196"/>
      <c r="B182" s="275"/>
      <c r="C182" s="196"/>
      <c r="D182" s="196"/>
      <c r="E182" s="243"/>
      <c r="F182" s="244"/>
      <c r="G182" s="243"/>
      <c r="H182" s="244"/>
      <c r="I182" s="243"/>
      <c r="J182" s="276"/>
      <c r="K182" s="196"/>
      <c r="L182" s="196"/>
      <c r="M182" s="196"/>
      <c r="N182" s="196"/>
      <c r="O182" s="196"/>
      <c r="P182" s="196"/>
      <c r="Q182" s="196"/>
      <c r="R182" s="196"/>
      <c r="S182" s="196"/>
      <c r="T182" s="196"/>
      <c r="U182" s="196"/>
      <c r="V182" s="196"/>
      <c r="W182" s="196"/>
      <c r="X182" s="196"/>
      <c r="Y182" s="196"/>
      <c r="Z182" s="196"/>
    </row>
    <row r="183" customFormat="false" ht="14.25" hidden="false" customHeight="true" outlineLevel="0" collapsed="false">
      <c r="A183" s="196"/>
      <c r="B183" s="275"/>
      <c r="C183" s="196"/>
      <c r="D183" s="196"/>
      <c r="E183" s="243"/>
      <c r="F183" s="244"/>
      <c r="G183" s="243"/>
      <c r="H183" s="244"/>
      <c r="I183" s="243"/>
      <c r="J183" s="276"/>
      <c r="K183" s="196"/>
      <c r="L183" s="196"/>
      <c r="M183" s="196"/>
      <c r="N183" s="196"/>
      <c r="O183" s="196"/>
      <c r="P183" s="196"/>
      <c r="Q183" s="196"/>
      <c r="R183" s="196"/>
      <c r="S183" s="196"/>
      <c r="T183" s="196"/>
      <c r="U183" s="196"/>
      <c r="V183" s="196"/>
      <c r="W183" s="196"/>
      <c r="X183" s="196"/>
      <c r="Y183" s="196"/>
      <c r="Z183" s="196"/>
    </row>
    <row r="184" customFormat="false" ht="14.25" hidden="false" customHeight="true" outlineLevel="0" collapsed="false">
      <c r="A184" s="196"/>
      <c r="B184" s="275"/>
      <c r="C184" s="196"/>
      <c r="D184" s="196"/>
      <c r="E184" s="243"/>
      <c r="F184" s="244"/>
      <c r="G184" s="243"/>
      <c r="H184" s="244"/>
      <c r="I184" s="243"/>
      <c r="J184" s="276"/>
      <c r="K184" s="196"/>
      <c r="L184" s="196"/>
      <c r="M184" s="196"/>
      <c r="N184" s="196"/>
      <c r="O184" s="196"/>
      <c r="P184" s="196"/>
      <c r="Q184" s="196"/>
      <c r="R184" s="196"/>
      <c r="S184" s="196"/>
      <c r="T184" s="196"/>
      <c r="U184" s="196"/>
      <c r="V184" s="196"/>
      <c r="W184" s="196"/>
      <c r="X184" s="196"/>
      <c r="Y184" s="196"/>
      <c r="Z184" s="196"/>
    </row>
    <row r="185" customFormat="false" ht="14.25" hidden="false" customHeight="true" outlineLevel="0" collapsed="false">
      <c r="A185" s="196"/>
      <c r="B185" s="275"/>
      <c r="C185" s="196"/>
      <c r="D185" s="196"/>
      <c r="E185" s="243"/>
      <c r="F185" s="244"/>
      <c r="G185" s="243"/>
      <c r="H185" s="244"/>
      <c r="I185" s="243"/>
      <c r="J185" s="276"/>
      <c r="K185" s="196"/>
      <c r="L185" s="196"/>
      <c r="M185" s="196"/>
      <c r="N185" s="196"/>
      <c r="O185" s="196"/>
      <c r="P185" s="196"/>
      <c r="Q185" s="196"/>
      <c r="R185" s="196"/>
      <c r="S185" s="196"/>
      <c r="T185" s="196"/>
      <c r="U185" s="196"/>
      <c r="V185" s="196"/>
      <c r="W185" s="196"/>
      <c r="X185" s="196"/>
      <c r="Y185" s="196"/>
      <c r="Z185" s="196"/>
    </row>
    <row r="186" customFormat="false" ht="14.25" hidden="false" customHeight="true" outlineLevel="0" collapsed="false">
      <c r="A186" s="196"/>
      <c r="B186" s="275"/>
      <c r="C186" s="196"/>
      <c r="D186" s="196"/>
      <c r="E186" s="243"/>
      <c r="F186" s="244"/>
      <c r="G186" s="243"/>
      <c r="H186" s="244"/>
      <c r="I186" s="243"/>
      <c r="J186" s="276"/>
      <c r="K186" s="196"/>
      <c r="L186" s="196"/>
      <c r="M186" s="196"/>
      <c r="N186" s="196"/>
      <c r="O186" s="196"/>
      <c r="P186" s="196"/>
      <c r="Q186" s="196"/>
      <c r="R186" s="196"/>
      <c r="S186" s="196"/>
      <c r="T186" s="196"/>
      <c r="U186" s="196"/>
      <c r="V186" s="196"/>
      <c r="W186" s="196"/>
      <c r="X186" s="196"/>
      <c r="Y186" s="196"/>
      <c r="Z186" s="196"/>
    </row>
    <row r="187" customFormat="false" ht="14.25" hidden="false" customHeight="true" outlineLevel="0" collapsed="false">
      <c r="A187" s="196"/>
      <c r="B187" s="275"/>
      <c r="C187" s="196"/>
      <c r="D187" s="196"/>
      <c r="E187" s="243"/>
      <c r="F187" s="244"/>
      <c r="G187" s="243"/>
      <c r="H187" s="244"/>
      <c r="I187" s="243"/>
      <c r="J187" s="276"/>
      <c r="K187" s="196"/>
      <c r="L187" s="196"/>
      <c r="M187" s="196"/>
      <c r="N187" s="196"/>
      <c r="O187" s="196"/>
      <c r="P187" s="196"/>
      <c r="Q187" s="196"/>
      <c r="R187" s="196"/>
      <c r="S187" s="196"/>
      <c r="T187" s="196"/>
      <c r="U187" s="196"/>
      <c r="V187" s="196"/>
      <c r="W187" s="196"/>
      <c r="X187" s="196"/>
      <c r="Y187" s="196"/>
      <c r="Z187" s="196"/>
    </row>
    <row r="188" customFormat="false" ht="14.25" hidden="false" customHeight="true" outlineLevel="0" collapsed="false">
      <c r="A188" s="196"/>
      <c r="B188" s="275"/>
      <c r="C188" s="196"/>
      <c r="D188" s="196"/>
      <c r="E188" s="243"/>
      <c r="F188" s="244"/>
      <c r="G188" s="243"/>
      <c r="H188" s="244"/>
      <c r="I188" s="243"/>
      <c r="J188" s="276"/>
      <c r="K188" s="196"/>
      <c r="L188" s="196"/>
      <c r="M188" s="196"/>
      <c r="N188" s="196"/>
      <c r="O188" s="196"/>
      <c r="P188" s="196"/>
      <c r="Q188" s="196"/>
      <c r="R188" s="196"/>
      <c r="S188" s="196"/>
      <c r="T188" s="196"/>
      <c r="U188" s="196"/>
      <c r="V188" s="196"/>
      <c r="W188" s="196"/>
      <c r="X188" s="196"/>
      <c r="Y188" s="196"/>
      <c r="Z188" s="196"/>
    </row>
    <row r="189" customFormat="false" ht="14.25" hidden="false" customHeight="true" outlineLevel="0" collapsed="false">
      <c r="A189" s="196"/>
      <c r="B189" s="275"/>
      <c r="C189" s="196"/>
      <c r="D189" s="196"/>
      <c r="E189" s="243"/>
      <c r="F189" s="244"/>
      <c r="G189" s="243"/>
      <c r="H189" s="244"/>
      <c r="I189" s="243"/>
      <c r="J189" s="276"/>
      <c r="K189" s="196"/>
      <c r="L189" s="196"/>
      <c r="M189" s="196"/>
      <c r="N189" s="196"/>
      <c r="O189" s="196"/>
      <c r="P189" s="196"/>
      <c r="Q189" s="196"/>
      <c r="R189" s="196"/>
      <c r="S189" s="196"/>
      <c r="T189" s="196"/>
      <c r="U189" s="196"/>
      <c r="V189" s="196"/>
      <c r="W189" s="196"/>
      <c r="X189" s="196"/>
      <c r="Y189" s="196"/>
      <c r="Z189" s="196"/>
    </row>
    <row r="190" customFormat="false" ht="14.25" hidden="false" customHeight="true" outlineLevel="0" collapsed="false">
      <c r="A190" s="196"/>
      <c r="B190" s="275"/>
      <c r="C190" s="196"/>
      <c r="D190" s="196"/>
      <c r="E190" s="243"/>
      <c r="F190" s="244"/>
      <c r="G190" s="243"/>
      <c r="H190" s="244"/>
      <c r="I190" s="243"/>
      <c r="J190" s="276"/>
      <c r="K190" s="196"/>
      <c r="L190" s="196"/>
      <c r="M190" s="196"/>
      <c r="N190" s="196"/>
      <c r="O190" s="196"/>
      <c r="P190" s="196"/>
      <c r="Q190" s="196"/>
      <c r="R190" s="196"/>
      <c r="S190" s="196"/>
      <c r="T190" s="196"/>
      <c r="U190" s="196"/>
      <c r="V190" s="196"/>
      <c r="W190" s="196"/>
      <c r="X190" s="196"/>
      <c r="Y190" s="196"/>
      <c r="Z190" s="196"/>
    </row>
    <row r="191" customFormat="false" ht="14.25" hidden="false" customHeight="true" outlineLevel="0" collapsed="false">
      <c r="A191" s="196"/>
      <c r="B191" s="275"/>
      <c r="C191" s="196"/>
      <c r="D191" s="196"/>
      <c r="E191" s="243"/>
      <c r="F191" s="244"/>
      <c r="G191" s="243"/>
      <c r="H191" s="244"/>
      <c r="I191" s="243"/>
      <c r="J191" s="276"/>
      <c r="K191" s="196"/>
      <c r="L191" s="196"/>
      <c r="M191" s="196"/>
      <c r="N191" s="196"/>
      <c r="O191" s="196"/>
      <c r="P191" s="196"/>
      <c r="Q191" s="196"/>
      <c r="R191" s="196"/>
      <c r="S191" s="196"/>
      <c r="T191" s="196"/>
      <c r="U191" s="196"/>
      <c r="V191" s="196"/>
      <c r="W191" s="196"/>
      <c r="X191" s="196"/>
      <c r="Y191" s="196"/>
      <c r="Z191" s="196"/>
    </row>
    <row r="192" customFormat="false" ht="14.25" hidden="false" customHeight="true" outlineLevel="0" collapsed="false">
      <c r="A192" s="196"/>
      <c r="B192" s="275"/>
      <c r="C192" s="196"/>
      <c r="D192" s="196"/>
      <c r="E192" s="243"/>
      <c r="F192" s="244"/>
      <c r="G192" s="243"/>
      <c r="H192" s="244"/>
      <c r="I192" s="243"/>
      <c r="J192" s="276"/>
      <c r="K192" s="196"/>
      <c r="L192" s="196"/>
      <c r="M192" s="196"/>
      <c r="N192" s="196"/>
      <c r="O192" s="196"/>
      <c r="P192" s="196"/>
      <c r="Q192" s="196"/>
      <c r="R192" s="196"/>
      <c r="S192" s="196"/>
      <c r="T192" s="196"/>
      <c r="U192" s="196"/>
      <c r="V192" s="196"/>
      <c r="W192" s="196"/>
      <c r="X192" s="196"/>
      <c r="Y192" s="196"/>
      <c r="Z192" s="196"/>
    </row>
    <row r="193" customFormat="false" ht="14.25" hidden="false" customHeight="true" outlineLevel="0" collapsed="false">
      <c r="A193" s="196"/>
      <c r="B193" s="275"/>
      <c r="C193" s="196"/>
      <c r="D193" s="196"/>
      <c r="E193" s="243"/>
      <c r="F193" s="244"/>
      <c r="G193" s="243"/>
      <c r="H193" s="244"/>
      <c r="I193" s="243"/>
      <c r="J193" s="276"/>
      <c r="K193" s="196"/>
      <c r="L193" s="196"/>
      <c r="M193" s="196"/>
      <c r="N193" s="196"/>
      <c r="O193" s="196"/>
      <c r="P193" s="196"/>
      <c r="Q193" s="196"/>
      <c r="R193" s="196"/>
      <c r="S193" s="196"/>
      <c r="T193" s="196"/>
      <c r="U193" s="196"/>
      <c r="V193" s="196"/>
      <c r="W193" s="196"/>
      <c r="X193" s="196"/>
      <c r="Y193" s="196"/>
      <c r="Z193" s="196"/>
    </row>
    <row r="194" customFormat="false" ht="14.25" hidden="false" customHeight="true" outlineLevel="0" collapsed="false">
      <c r="A194" s="196"/>
      <c r="B194" s="275"/>
      <c r="C194" s="196"/>
      <c r="D194" s="196"/>
      <c r="E194" s="243"/>
      <c r="F194" s="244"/>
      <c r="G194" s="243"/>
      <c r="H194" s="244"/>
      <c r="I194" s="243"/>
      <c r="J194" s="276"/>
      <c r="K194" s="196"/>
      <c r="L194" s="196"/>
      <c r="M194" s="196"/>
      <c r="N194" s="196"/>
      <c r="O194" s="196"/>
      <c r="P194" s="196"/>
      <c r="Q194" s="196"/>
      <c r="R194" s="196"/>
      <c r="S194" s="196"/>
      <c r="T194" s="196"/>
      <c r="U194" s="196"/>
      <c r="V194" s="196"/>
      <c r="W194" s="196"/>
      <c r="X194" s="196"/>
      <c r="Y194" s="196"/>
      <c r="Z194" s="196"/>
    </row>
    <row r="195" customFormat="false" ht="14.25" hidden="false" customHeight="true" outlineLevel="0" collapsed="false">
      <c r="A195" s="196"/>
      <c r="B195" s="275"/>
      <c r="C195" s="196"/>
      <c r="D195" s="196"/>
      <c r="E195" s="243"/>
      <c r="F195" s="244"/>
      <c r="G195" s="243"/>
      <c r="H195" s="244"/>
      <c r="I195" s="243"/>
      <c r="J195" s="276"/>
      <c r="K195" s="196"/>
      <c r="L195" s="196"/>
      <c r="M195" s="196"/>
      <c r="N195" s="196"/>
      <c r="O195" s="196"/>
      <c r="P195" s="196"/>
      <c r="Q195" s="196"/>
      <c r="R195" s="196"/>
      <c r="S195" s="196"/>
      <c r="T195" s="196"/>
      <c r="U195" s="196"/>
      <c r="V195" s="196"/>
      <c r="W195" s="196"/>
      <c r="X195" s="196"/>
      <c r="Y195" s="196"/>
      <c r="Z195" s="196"/>
    </row>
    <row r="196" customFormat="false" ht="14.25" hidden="false" customHeight="true" outlineLevel="0" collapsed="false">
      <c r="A196" s="196"/>
      <c r="B196" s="275"/>
      <c r="C196" s="196"/>
      <c r="D196" s="196"/>
      <c r="E196" s="243"/>
      <c r="F196" s="244"/>
      <c r="G196" s="243"/>
      <c r="H196" s="244"/>
      <c r="I196" s="243"/>
      <c r="J196" s="276"/>
      <c r="K196" s="196"/>
      <c r="L196" s="196"/>
      <c r="M196" s="196"/>
      <c r="N196" s="196"/>
      <c r="O196" s="196"/>
      <c r="P196" s="196"/>
      <c r="Q196" s="196"/>
      <c r="R196" s="196"/>
      <c r="S196" s="196"/>
      <c r="T196" s="196"/>
      <c r="U196" s="196"/>
      <c r="V196" s="196"/>
      <c r="W196" s="196"/>
      <c r="X196" s="196"/>
      <c r="Y196" s="196"/>
      <c r="Z196" s="196"/>
    </row>
    <row r="197" customFormat="false" ht="14.25" hidden="false" customHeight="true" outlineLevel="0" collapsed="false">
      <c r="A197" s="196"/>
      <c r="B197" s="275"/>
      <c r="C197" s="196"/>
      <c r="D197" s="196"/>
      <c r="E197" s="243"/>
      <c r="F197" s="244"/>
      <c r="G197" s="243"/>
      <c r="H197" s="244"/>
      <c r="I197" s="243"/>
      <c r="J197" s="276"/>
      <c r="K197" s="196"/>
      <c r="L197" s="196"/>
      <c r="M197" s="196"/>
      <c r="N197" s="196"/>
      <c r="O197" s="196"/>
      <c r="P197" s="196"/>
      <c r="Q197" s="196"/>
      <c r="R197" s="196"/>
      <c r="S197" s="196"/>
      <c r="T197" s="196"/>
      <c r="U197" s="196"/>
      <c r="V197" s="196"/>
      <c r="W197" s="196"/>
      <c r="X197" s="196"/>
      <c r="Y197" s="196"/>
      <c r="Z197" s="196"/>
    </row>
    <row r="198" customFormat="false" ht="14.25" hidden="false" customHeight="true" outlineLevel="0" collapsed="false">
      <c r="A198" s="196"/>
      <c r="B198" s="275"/>
      <c r="C198" s="196"/>
      <c r="D198" s="196"/>
      <c r="E198" s="243"/>
      <c r="F198" s="244"/>
      <c r="G198" s="243"/>
      <c r="H198" s="244"/>
      <c r="I198" s="243"/>
      <c r="J198" s="276"/>
      <c r="K198" s="196"/>
      <c r="L198" s="196"/>
      <c r="M198" s="196"/>
      <c r="N198" s="196"/>
      <c r="O198" s="196"/>
      <c r="P198" s="196"/>
      <c r="Q198" s="196"/>
      <c r="R198" s="196"/>
      <c r="S198" s="196"/>
      <c r="T198" s="196"/>
      <c r="U198" s="196"/>
      <c r="V198" s="196"/>
      <c r="W198" s="196"/>
      <c r="X198" s="196"/>
      <c r="Y198" s="196"/>
      <c r="Z198" s="196"/>
    </row>
    <row r="199" customFormat="false" ht="14.25" hidden="false" customHeight="true" outlineLevel="0" collapsed="false">
      <c r="A199" s="196"/>
      <c r="B199" s="275"/>
      <c r="C199" s="196"/>
      <c r="D199" s="196"/>
      <c r="E199" s="243"/>
      <c r="F199" s="244"/>
      <c r="G199" s="243"/>
      <c r="H199" s="244"/>
      <c r="I199" s="243"/>
      <c r="J199" s="276"/>
      <c r="K199" s="196"/>
      <c r="L199" s="196"/>
      <c r="M199" s="196"/>
      <c r="N199" s="196"/>
      <c r="O199" s="196"/>
      <c r="P199" s="196"/>
      <c r="Q199" s="196"/>
      <c r="R199" s="196"/>
      <c r="S199" s="196"/>
      <c r="T199" s="196"/>
      <c r="U199" s="196"/>
      <c r="V199" s="196"/>
      <c r="W199" s="196"/>
      <c r="X199" s="196"/>
      <c r="Y199" s="196"/>
      <c r="Z199" s="196"/>
    </row>
    <row r="200" customFormat="false" ht="14.25" hidden="false" customHeight="true" outlineLevel="0" collapsed="false">
      <c r="A200" s="196"/>
      <c r="B200" s="275"/>
      <c r="C200" s="196"/>
      <c r="D200" s="196"/>
      <c r="E200" s="243"/>
      <c r="F200" s="244"/>
      <c r="G200" s="243"/>
      <c r="H200" s="244"/>
      <c r="I200" s="243"/>
      <c r="J200" s="276"/>
      <c r="K200" s="196"/>
      <c r="L200" s="196"/>
      <c r="M200" s="196"/>
      <c r="N200" s="196"/>
      <c r="O200" s="196"/>
      <c r="P200" s="196"/>
      <c r="Q200" s="196"/>
      <c r="R200" s="196"/>
      <c r="S200" s="196"/>
      <c r="T200" s="196"/>
      <c r="U200" s="196"/>
      <c r="V200" s="196"/>
      <c r="W200" s="196"/>
      <c r="X200" s="196"/>
      <c r="Y200" s="196"/>
      <c r="Z200" s="196"/>
    </row>
    <row r="201" customFormat="false" ht="14.25" hidden="false" customHeight="true" outlineLevel="0" collapsed="false">
      <c r="A201" s="196"/>
      <c r="B201" s="275"/>
      <c r="C201" s="196"/>
      <c r="D201" s="196"/>
      <c r="E201" s="243"/>
      <c r="F201" s="244"/>
      <c r="G201" s="243"/>
      <c r="H201" s="244"/>
      <c r="I201" s="243"/>
      <c r="J201" s="276"/>
      <c r="K201" s="196"/>
      <c r="L201" s="196"/>
      <c r="M201" s="196"/>
      <c r="N201" s="196"/>
      <c r="O201" s="196"/>
      <c r="P201" s="196"/>
      <c r="Q201" s="196"/>
      <c r="R201" s="196"/>
      <c r="S201" s="196"/>
      <c r="T201" s="196"/>
      <c r="U201" s="196"/>
      <c r="V201" s="196"/>
      <c r="W201" s="196"/>
      <c r="X201" s="196"/>
      <c r="Y201" s="196"/>
      <c r="Z201" s="196"/>
    </row>
    <row r="202" customFormat="false" ht="14.25" hidden="false" customHeight="true" outlineLevel="0" collapsed="false">
      <c r="A202" s="196"/>
      <c r="B202" s="275"/>
      <c r="C202" s="196"/>
      <c r="D202" s="196"/>
      <c r="E202" s="243"/>
      <c r="F202" s="244"/>
      <c r="G202" s="243"/>
      <c r="H202" s="244"/>
      <c r="I202" s="243"/>
      <c r="J202" s="276"/>
      <c r="K202" s="196"/>
      <c r="L202" s="196"/>
      <c r="M202" s="196"/>
      <c r="N202" s="196"/>
      <c r="O202" s="196"/>
      <c r="P202" s="196"/>
      <c r="Q202" s="196"/>
      <c r="R202" s="196"/>
      <c r="S202" s="196"/>
      <c r="T202" s="196"/>
      <c r="U202" s="196"/>
      <c r="V202" s="196"/>
      <c r="W202" s="196"/>
      <c r="X202" s="196"/>
      <c r="Y202" s="196"/>
      <c r="Z202" s="196"/>
    </row>
    <row r="203" customFormat="false" ht="14.25" hidden="false" customHeight="true" outlineLevel="0" collapsed="false">
      <c r="A203" s="196"/>
      <c r="B203" s="275"/>
      <c r="C203" s="196"/>
      <c r="D203" s="196"/>
      <c r="E203" s="243"/>
      <c r="F203" s="244"/>
      <c r="G203" s="243"/>
      <c r="H203" s="244"/>
      <c r="I203" s="243"/>
      <c r="J203" s="276"/>
      <c r="K203" s="196"/>
      <c r="L203" s="196"/>
      <c r="M203" s="196"/>
      <c r="N203" s="196"/>
      <c r="O203" s="196"/>
      <c r="P203" s="196"/>
      <c r="Q203" s="196"/>
      <c r="R203" s="196"/>
      <c r="S203" s="196"/>
      <c r="T203" s="196"/>
      <c r="U203" s="196"/>
      <c r="V203" s="196"/>
      <c r="W203" s="196"/>
      <c r="X203" s="196"/>
      <c r="Y203" s="196"/>
      <c r="Z203" s="196"/>
    </row>
    <row r="204" customFormat="false" ht="14.25" hidden="false" customHeight="true" outlineLevel="0" collapsed="false">
      <c r="A204" s="196"/>
      <c r="B204" s="275"/>
      <c r="C204" s="196"/>
      <c r="D204" s="196"/>
      <c r="E204" s="243"/>
      <c r="F204" s="244"/>
      <c r="G204" s="243"/>
      <c r="H204" s="244"/>
      <c r="I204" s="243"/>
      <c r="J204" s="276"/>
      <c r="K204" s="196"/>
      <c r="L204" s="196"/>
      <c r="M204" s="196"/>
      <c r="N204" s="196"/>
      <c r="O204" s="196"/>
      <c r="P204" s="196"/>
      <c r="Q204" s="196"/>
      <c r="R204" s="196"/>
      <c r="S204" s="196"/>
      <c r="T204" s="196"/>
      <c r="U204" s="196"/>
      <c r="V204" s="196"/>
      <c r="W204" s="196"/>
      <c r="X204" s="196"/>
      <c r="Y204" s="196"/>
      <c r="Z204" s="196"/>
    </row>
    <row r="205" customFormat="false" ht="14.25" hidden="false" customHeight="true" outlineLevel="0" collapsed="false">
      <c r="A205" s="196"/>
      <c r="B205" s="275"/>
      <c r="C205" s="196"/>
      <c r="D205" s="196"/>
      <c r="E205" s="243"/>
      <c r="F205" s="244"/>
      <c r="G205" s="243"/>
      <c r="H205" s="244"/>
      <c r="I205" s="243"/>
      <c r="J205" s="276"/>
      <c r="K205" s="196"/>
      <c r="L205" s="196"/>
      <c r="M205" s="196"/>
      <c r="N205" s="196"/>
      <c r="O205" s="196"/>
      <c r="P205" s="196"/>
      <c r="Q205" s="196"/>
      <c r="R205" s="196"/>
      <c r="S205" s="196"/>
      <c r="T205" s="196"/>
      <c r="U205" s="196"/>
      <c r="V205" s="196"/>
      <c r="W205" s="196"/>
      <c r="X205" s="196"/>
      <c r="Y205" s="196"/>
      <c r="Z205" s="196"/>
    </row>
    <row r="206" customFormat="false" ht="14.25" hidden="false" customHeight="true" outlineLevel="0" collapsed="false">
      <c r="A206" s="196"/>
      <c r="B206" s="275"/>
      <c r="C206" s="196"/>
      <c r="D206" s="196"/>
      <c r="E206" s="243"/>
      <c r="F206" s="244"/>
      <c r="G206" s="243"/>
      <c r="H206" s="244"/>
      <c r="I206" s="243"/>
      <c r="J206" s="276"/>
      <c r="K206" s="196"/>
      <c r="L206" s="196"/>
      <c r="M206" s="196"/>
      <c r="N206" s="196"/>
      <c r="O206" s="196"/>
      <c r="P206" s="196"/>
      <c r="Q206" s="196"/>
      <c r="R206" s="196"/>
      <c r="S206" s="196"/>
      <c r="T206" s="196"/>
      <c r="U206" s="196"/>
      <c r="V206" s="196"/>
      <c r="W206" s="196"/>
      <c r="X206" s="196"/>
      <c r="Y206" s="196"/>
      <c r="Z206" s="196"/>
    </row>
    <row r="207" customFormat="false" ht="14.25" hidden="false" customHeight="true" outlineLevel="0" collapsed="false">
      <c r="A207" s="196"/>
      <c r="B207" s="275"/>
      <c r="C207" s="196"/>
      <c r="D207" s="196"/>
      <c r="E207" s="243"/>
      <c r="F207" s="244"/>
      <c r="G207" s="243"/>
      <c r="H207" s="244"/>
      <c r="I207" s="243"/>
      <c r="J207" s="276"/>
      <c r="K207" s="196"/>
      <c r="L207" s="196"/>
      <c r="M207" s="196"/>
      <c r="N207" s="196"/>
      <c r="O207" s="196"/>
      <c r="P207" s="196"/>
      <c r="Q207" s="196"/>
      <c r="R207" s="196"/>
      <c r="S207" s="196"/>
      <c r="T207" s="196"/>
      <c r="U207" s="196"/>
      <c r="V207" s="196"/>
      <c r="W207" s="196"/>
      <c r="X207" s="196"/>
      <c r="Y207" s="196"/>
      <c r="Z207" s="196"/>
    </row>
    <row r="208" customFormat="false" ht="14.25" hidden="false" customHeight="true" outlineLevel="0" collapsed="false">
      <c r="A208" s="196"/>
      <c r="B208" s="275"/>
      <c r="C208" s="196"/>
      <c r="D208" s="196"/>
      <c r="E208" s="243"/>
      <c r="F208" s="244"/>
      <c r="G208" s="243"/>
      <c r="H208" s="244"/>
      <c r="I208" s="243"/>
      <c r="J208" s="276"/>
      <c r="K208" s="196"/>
      <c r="L208" s="196"/>
      <c r="M208" s="196"/>
      <c r="N208" s="196"/>
      <c r="O208" s="196"/>
      <c r="P208" s="196"/>
      <c r="Q208" s="196"/>
      <c r="R208" s="196"/>
      <c r="S208" s="196"/>
      <c r="T208" s="196"/>
      <c r="U208" s="196"/>
      <c r="V208" s="196"/>
      <c r="W208" s="196"/>
      <c r="X208" s="196"/>
      <c r="Y208" s="196"/>
      <c r="Z208" s="196"/>
    </row>
    <row r="209" customFormat="false" ht="14.25" hidden="false" customHeight="true" outlineLevel="0" collapsed="false">
      <c r="A209" s="196"/>
      <c r="B209" s="275"/>
      <c r="C209" s="196"/>
      <c r="D209" s="196"/>
      <c r="E209" s="243"/>
      <c r="F209" s="244"/>
      <c r="G209" s="243"/>
      <c r="H209" s="244"/>
      <c r="I209" s="243"/>
      <c r="J209" s="276"/>
      <c r="K209" s="196"/>
      <c r="L209" s="196"/>
      <c r="M209" s="196"/>
      <c r="N209" s="196"/>
      <c r="O209" s="196"/>
      <c r="P209" s="196"/>
      <c r="Q209" s="196"/>
      <c r="R209" s="196"/>
      <c r="S209" s="196"/>
      <c r="T209" s="196"/>
      <c r="U209" s="196"/>
      <c r="V209" s="196"/>
      <c r="W209" s="196"/>
      <c r="X209" s="196"/>
      <c r="Y209" s="196"/>
      <c r="Z209" s="196"/>
    </row>
    <row r="210" customFormat="false" ht="14.25" hidden="false" customHeight="true" outlineLevel="0" collapsed="false">
      <c r="A210" s="196"/>
      <c r="B210" s="275"/>
      <c r="C210" s="196"/>
      <c r="D210" s="196"/>
      <c r="E210" s="243"/>
      <c r="F210" s="244"/>
      <c r="G210" s="243"/>
      <c r="H210" s="244"/>
      <c r="I210" s="243"/>
      <c r="J210" s="276"/>
      <c r="K210" s="196"/>
      <c r="L210" s="196"/>
      <c r="M210" s="196"/>
      <c r="N210" s="196"/>
      <c r="O210" s="196"/>
      <c r="P210" s="196"/>
      <c r="Q210" s="196"/>
      <c r="R210" s="196"/>
      <c r="S210" s="196"/>
      <c r="T210" s="196"/>
      <c r="U210" s="196"/>
      <c r="V210" s="196"/>
      <c r="W210" s="196"/>
      <c r="X210" s="196"/>
      <c r="Y210" s="196"/>
      <c r="Z210" s="196"/>
    </row>
    <row r="211" customFormat="false" ht="14.25" hidden="false" customHeight="true" outlineLevel="0" collapsed="false">
      <c r="A211" s="196"/>
      <c r="B211" s="275"/>
      <c r="C211" s="196"/>
      <c r="D211" s="196"/>
      <c r="E211" s="243"/>
      <c r="F211" s="244"/>
      <c r="G211" s="243"/>
      <c r="H211" s="244"/>
      <c r="I211" s="243"/>
      <c r="J211" s="276"/>
      <c r="K211" s="196"/>
      <c r="L211" s="196"/>
      <c r="M211" s="196"/>
      <c r="N211" s="196"/>
      <c r="O211" s="196"/>
      <c r="P211" s="196"/>
      <c r="Q211" s="196"/>
      <c r="R211" s="196"/>
      <c r="S211" s="196"/>
      <c r="T211" s="196"/>
      <c r="U211" s="196"/>
      <c r="V211" s="196"/>
      <c r="W211" s="196"/>
      <c r="X211" s="196"/>
      <c r="Y211" s="196"/>
      <c r="Z211" s="196"/>
    </row>
    <row r="212" customFormat="false" ht="14.25" hidden="false" customHeight="true" outlineLevel="0" collapsed="false">
      <c r="A212" s="196"/>
      <c r="B212" s="275"/>
      <c r="C212" s="196"/>
      <c r="D212" s="196"/>
      <c r="E212" s="243"/>
      <c r="F212" s="244"/>
      <c r="G212" s="243"/>
      <c r="H212" s="244"/>
      <c r="I212" s="243"/>
      <c r="J212" s="276"/>
      <c r="K212" s="196"/>
      <c r="L212" s="196"/>
      <c r="M212" s="196"/>
      <c r="N212" s="196"/>
      <c r="O212" s="196"/>
      <c r="P212" s="196"/>
      <c r="Q212" s="196"/>
      <c r="R212" s="196"/>
      <c r="S212" s="196"/>
      <c r="T212" s="196"/>
      <c r="U212" s="196"/>
      <c r="V212" s="196"/>
      <c r="W212" s="196"/>
      <c r="X212" s="196"/>
      <c r="Y212" s="196"/>
      <c r="Z212" s="196"/>
    </row>
    <row r="213" customFormat="false" ht="14.25" hidden="false" customHeight="true" outlineLevel="0" collapsed="false">
      <c r="A213" s="196"/>
      <c r="B213" s="275"/>
      <c r="C213" s="196"/>
      <c r="D213" s="196"/>
      <c r="E213" s="243"/>
      <c r="F213" s="244"/>
      <c r="G213" s="243"/>
      <c r="H213" s="244"/>
      <c r="I213" s="243"/>
      <c r="J213" s="276"/>
      <c r="K213" s="196"/>
      <c r="L213" s="196"/>
      <c r="M213" s="196"/>
      <c r="N213" s="196"/>
      <c r="O213" s="196"/>
      <c r="P213" s="196"/>
      <c r="Q213" s="196"/>
      <c r="R213" s="196"/>
      <c r="S213" s="196"/>
      <c r="T213" s="196"/>
      <c r="U213" s="196"/>
      <c r="V213" s="196"/>
      <c r="W213" s="196"/>
      <c r="X213" s="196"/>
      <c r="Y213" s="196"/>
      <c r="Z213" s="196"/>
    </row>
    <row r="214" customFormat="false" ht="14.25" hidden="false" customHeight="true" outlineLevel="0" collapsed="false">
      <c r="A214" s="196"/>
      <c r="B214" s="275"/>
      <c r="C214" s="196"/>
      <c r="D214" s="196"/>
      <c r="E214" s="243"/>
      <c r="F214" s="244"/>
      <c r="G214" s="243"/>
      <c r="H214" s="244"/>
      <c r="I214" s="243"/>
      <c r="J214" s="276"/>
      <c r="K214" s="196"/>
      <c r="L214" s="196"/>
      <c r="M214" s="196"/>
      <c r="N214" s="196"/>
      <c r="O214" s="196"/>
      <c r="P214" s="196"/>
      <c r="Q214" s="196"/>
      <c r="R214" s="196"/>
      <c r="S214" s="196"/>
      <c r="T214" s="196"/>
      <c r="U214" s="196"/>
      <c r="V214" s="196"/>
      <c r="W214" s="196"/>
      <c r="X214" s="196"/>
      <c r="Y214" s="196"/>
      <c r="Z214" s="196"/>
    </row>
    <row r="215" customFormat="false" ht="14.25" hidden="false" customHeight="true" outlineLevel="0" collapsed="false">
      <c r="A215" s="196"/>
      <c r="B215" s="275"/>
      <c r="C215" s="196"/>
      <c r="D215" s="196"/>
      <c r="E215" s="243"/>
      <c r="F215" s="244"/>
      <c r="G215" s="243"/>
      <c r="H215" s="244"/>
      <c r="I215" s="243"/>
      <c r="J215" s="276"/>
      <c r="K215" s="196"/>
      <c r="L215" s="196"/>
      <c r="M215" s="196"/>
      <c r="N215" s="196"/>
      <c r="O215" s="196"/>
      <c r="P215" s="196"/>
      <c r="Q215" s="196"/>
      <c r="R215" s="196"/>
      <c r="S215" s="196"/>
      <c r="T215" s="196"/>
      <c r="U215" s="196"/>
      <c r="V215" s="196"/>
      <c r="W215" s="196"/>
      <c r="X215" s="196"/>
      <c r="Y215" s="196"/>
      <c r="Z215" s="196"/>
    </row>
    <row r="216" customFormat="false" ht="14.25" hidden="false" customHeight="true" outlineLevel="0" collapsed="false">
      <c r="A216" s="196"/>
      <c r="B216" s="275"/>
      <c r="C216" s="196"/>
      <c r="D216" s="196"/>
      <c r="E216" s="243"/>
      <c r="F216" s="244"/>
      <c r="G216" s="243"/>
      <c r="H216" s="244"/>
      <c r="I216" s="243"/>
      <c r="J216" s="276"/>
      <c r="K216" s="196"/>
      <c r="L216" s="196"/>
      <c r="M216" s="196"/>
      <c r="N216" s="196"/>
      <c r="O216" s="196"/>
      <c r="P216" s="196"/>
      <c r="Q216" s="196"/>
      <c r="R216" s="196"/>
      <c r="S216" s="196"/>
      <c r="T216" s="196"/>
      <c r="U216" s="196"/>
      <c r="V216" s="196"/>
      <c r="W216" s="196"/>
      <c r="X216" s="196"/>
      <c r="Y216" s="196"/>
      <c r="Z216" s="196"/>
    </row>
    <row r="217" customFormat="false" ht="14.25" hidden="false" customHeight="true" outlineLevel="0" collapsed="false">
      <c r="A217" s="196"/>
      <c r="B217" s="275"/>
      <c r="C217" s="196"/>
      <c r="D217" s="196"/>
      <c r="E217" s="243"/>
      <c r="F217" s="244"/>
      <c r="G217" s="243"/>
      <c r="H217" s="244"/>
      <c r="I217" s="243"/>
      <c r="J217" s="276"/>
      <c r="K217" s="196"/>
      <c r="L217" s="196"/>
      <c r="M217" s="196"/>
      <c r="N217" s="196"/>
      <c r="O217" s="196"/>
      <c r="P217" s="196"/>
      <c r="Q217" s="196"/>
      <c r="R217" s="196"/>
      <c r="S217" s="196"/>
      <c r="T217" s="196"/>
      <c r="U217" s="196"/>
      <c r="V217" s="196"/>
      <c r="W217" s="196"/>
      <c r="X217" s="196"/>
      <c r="Y217" s="196"/>
      <c r="Z217" s="196"/>
    </row>
    <row r="218" customFormat="false" ht="14.25" hidden="false" customHeight="true" outlineLevel="0" collapsed="false">
      <c r="A218" s="196"/>
      <c r="B218" s="275"/>
      <c r="C218" s="196"/>
      <c r="D218" s="196"/>
      <c r="E218" s="243"/>
      <c r="F218" s="244"/>
      <c r="G218" s="243"/>
      <c r="H218" s="244"/>
      <c r="I218" s="243"/>
      <c r="J218" s="276"/>
      <c r="K218" s="196"/>
      <c r="L218" s="196"/>
      <c r="M218" s="196"/>
      <c r="N218" s="196"/>
      <c r="O218" s="196"/>
      <c r="P218" s="196"/>
      <c r="Q218" s="196"/>
      <c r="R218" s="196"/>
      <c r="S218" s="196"/>
      <c r="T218" s="196"/>
      <c r="U218" s="196"/>
      <c r="V218" s="196"/>
      <c r="W218" s="196"/>
      <c r="X218" s="196"/>
      <c r="Y218" s="196"/>
      <c r="Z218" s="196"/>
    </row>
    <row r="219" customFormat="false" ht="14.25" hidden="false" customHeight="true" outlineLevel="0" collapsed="false">
      <c r="A219" s="196"/>
      <c r="B219" s="275"/>
      <c r="C219" s="196"/>
      <c r="D219" s="196"/>
      <c r="E219" s="243"/>
      <c r="F219" s="244"/>
      <c r="G219" s="243"/>
      <c r="H219" s="244"/>
      <c r="I219" s="243"/>
      <c r="J219" s="276"/>
      <c r="K219" s="196"/>
      <c r="L219" s="196"/>
      <c r="M219" s="196"/>
      <c r="N219" s="196"/>
      <c r="O219" s="196"/>
      <c r="P219" s="196"/>
      <c r="Q219" s="196"/>
      <c r="R219" s="196"/>
      <c r="S219" s="196"/>
      <c r="T219" s="196"/>
      <c r="U219" s="196"/>
      <c r="V219" s="196"/>
      <c r="W219" s="196"/>
      <c r="X219" s="196"/>
      <c r="Y219" s="196"/>
      <c r="Z219" s="196"/>
    </row>
    <row r="220" customFormat="false" ht="14.25" hidden="false" customHeight="true" outlineLevel="0" collapsed="false">
      <c r="A220" s="196"/>
      <c r="B220" s="275"/>
      <c r="C220" s="196"/>
      <c r="D220" s="196"/>
      <c r="E220" s="243"/>
      <c r="F220" s="244"/>
      <c r="G220" s="243"/>
      <c r="H220" s="244"/>
      <c r="I220" s="243"/>
      <c r="J220" s="276"/>
      <c r="K220" s="196"/>
      <c r="L220" s="196"/>
      <c r="M220" s="196"/>
      <c r="N220" s="196"/>
      <c r="O220" s="196"/>
      <c r="P220" s="196"/>
      <c r="Q220" s="196"/>
      <c r="R220" s="196"/>
      <c r="S220" s="196"/>
      <c r="T220" s="196"/>
      <c r="U220" s="196"/>
      <c r="V220" s="196"/>
      <c r="W220" s="196"/>
      <c r="X220" s="196"/>
      <c r="Y220" s="196"/>
      <c r="Z220" s="196"/>
    </row>
    <row r="221" customFormat="false" ht="14.25" hidden="false" customHeight="true" outlineLevel="0" collapsed="false">
      <c r="A221" s="196"/>
      <c r="B221" s="275"/>
      <c r="C221" s="196"/>
      <c r="D221" s="196"/>
      <c r="E221" s="243"/>
      <c r="F221" s="244"/>
      <c r="G221" s="243"/>
      <c r="H221" s="244"/>
      <c r="I221" s="243"/>
      <c r="J221" s="276"/>
      <c r="K221" s="196"/>
      <c r="L221" s="196"/>
      <c r="M221" s="196"/>
      <c r="N221" s="196"/>
      <c r="O221" s="196"/>
      <c r="P221" s="196"/>
      <c r="Q221" s="196"/>
      <c r="R221" s="196"/>
      <c r="S221" s="196"/>
      <c r="T221" s="196"/>
      <c r="U221" s="196"/>
      <c r="V221" s="196"/>
      <c r="W221" s="196"/>
      <c r="X221" s="196"/>
      <c r="Y221" s="196"/>
      <c r="Z221" s="196"/>
    </row>
    <row r="222" customFormat="false" ht="14.25" hidden="false" customHeight="true" outlineLevel="0" collapsed="false">
      <c r="A222" s="196"/>
      <c r="B222" s="275"/>
      <c r="C222" s="196"/>
      <c r="D222" s="196"/>
      <c r="E222" s="243"/>
      <c r="F222" s="244"/>
      <c r="G222" s="243"/>
      <c r="H222" s="244"/>
      <c r="I222" s="243"/>
      <c r="J222" s="276"/>
      <c r="K222" s="196"/>
      <c r="L222" s="196"/>
      <c r="M222" s="196"/>
      <c r="N222" s="196"/>
      <c r="O222" s="196"/>
      <c r="P222" s="196"/>
      <c r="Q222" s="196"/>
      <c r="R222" s="196"/>
      <c r="S222" s="196"/>
      <c r="T222" s="196"/>
      <c r="U222" s="196"/>
      <c r="V222" s="196"/>
      <c r="W222" s="196"/>
      <c r="X222" s="196"/>
      <c r="Y222" s="196"/>
      <c r="Z222" s="196"/>
    </row>
    <row r="223" customFormat="false" ht="14.25" hidden="false" customHeight="true" outlineLevel="0" collapsed="false">
      <c r="A223" s="196"/>
      <c r="B223" s="275"/>
      <c r="C223" s="196"/>
      <c r="D223" s="196"/>
      <c r="E223" s="243"/>
      <c r="F223" s="244"/>
      <c r="G223" s="243"/>
      <c r="H223" s="244"/>
      <c r="I223" s="243"/>
      <c r="J223" s="276"/>
      <c r="K223" s="196"/>
      <c r="L223" s="196"/>
      <c r="M223" s="196"/>
      <c r="N223" s="196"/>
      <c r="O223" s="196"/>
      <c r="P223" s="196"/>
      <c r="Q223" s="196"/>
      <c r="R223" s="196"/>
      <c r="S223" s="196"/>
      <c r="T223" s="196"/>
      <c r="U223" s="196"/>
      <c r="V223" s="196"/>
      <c r="W223" s="196"/>
      <c r="X223" s="196"/>
      <c r="Y223" s="196"/>
      <c r="Z223" s="196"/>
    </row>
    <row r="224" customFormat="false" ht="14.25" hidden="false" customHeight="true" outlineLevel="0" collapsed="false">
      <c r="A224" s="196"/>
      <c r="B224" s="275"/>
      <c r="C224" s="196"/>
      <c r="D224" s="196"/>
      <c r="E224" s="243"/>
      <c r="F224" s="244"/>
      <c r="G224" s="243"/>
      <c r="H224" s="244"/>
      <c r="I224" s="243"/>
      <c r="J224" s="276"/>
      <c r="K224" s="196"/>
      <c r="L224" s="196"/>
      <c r="M224" s="196"/>
      <c r="N224" s="196"/>
      <c r="O224" s="196"/>
      <c r="P224" s="196"/>
      <c r="Q224" s="196"/>
      <c r="R224" s="196"/>
      <c r="S224" s="196"/>
      <c r="T224" s="196"/>
      <c r="U224" s="196"/>
      <c r="V224" s="196"/>
      <c r="W224" s="196"/>
      <c r="X224" s="196"/>
      <c r="Y224" s="196"/>
      <c r="Z224" s="196"/>
    </row>
    <row r="225" customFormat="false" ht="14.25" hidden="false" customHeight="true" outlineLevel="0" collapsed="false">
      <c r="A225" s="196"/>
      <c r="B225" s="275"/>
      <c r="C225" s="196"/>
      <c r="D225" s="196"/>
      <c r="E225" s="243"/>
      <c r="F225" s="244"/>
      <c r="G225" s="243"/>
      <c r="H225" s="244"/>
      <c r="I225" s="243"/>
      <c r="J225" s="276"/>
      <c r="K225" s="196"/>
      <c r="L225" s="196"/>
      <c r="M225" s="196"/>
      <c r="N225" s="196"/>
      <c r="O225" s="196"/>
      <c r="P225" s="196"/>
      <c r="Q225" s="196"/>
      <c r="R225" s="196"/>
      <c r="S225" s="196"/>
      <c r="T225" s="196"/>
      <c r="U225" s="196"/>
      <c r="V225" s="196"/>
      <c r="W225" s="196"/>
      <c r="X225" s="196"/>
      <c r="Y225" s="196"/>
      <c r="Z225" s="196"/>
    </row>
    <row r="226" customFormat="false" ht="14.25" hidden="false" customHeight="true" outlineLevel="0" collapsed="false">
      <c r="A226" s="196"/>
      <c r="B226" s="275"/>
      <c r="C226" s="196"/>
      <c r="D226" s="196"/>
      <c r="E226" s="243"/>
      <c r="F226" s="244"/>
      <c r="G226" s="243"/>
      <c r="H226" s="244"/>
      <c r="I226" s="243"/>
      <c r="J226" s="276"/>
      <c r="K226" s="196"/>
      <c r="L226" s="196"/>
      <c r="M226" s="196"/>
      <c r="N226" s="196"/>
      <c r="O226" s="196"/>
      <c r="P226" s="196"/>
      <c r="Q226" s="196"/>
      <c r="R226" s="196"/>
      <c r="S226" s="196"/>
      <c r="T226" s="196"/>
      <c r="U226" s="196"/>
      <c r="V226" s="196"/>
      <c r="W226" s="196"/>
      <c r="X226" s="196"/>
      <c r="Y226" s="196"/>
      <c r="Z226" s="196"/>
    </row>
    <row r="227" customFormat="false" ht="14.25" hidden="false" customHeight="true" outlineLevel="0" collapsed="false">
      <c r="A227" s="196"/>
      <c r="B227" s="275"/>
      <c r="C227" s="196"/>
      <c r="D227" s="196"/>
      <c r="E227" s="243"/>
      <c r="F227" s="244"/>
      <c r="G227" s="243"/>
      <c r="H227" s="244"/>
      <c r="I227" s="243"/>
      <c r="J227" s="276"/>
      <c r="K227" s="196"/>
      <c r="L227" s="196"/>
      <c r="M227" s="196"/>
      <c r="N227" s="196"/>
      <c r="O227" s="196"/>
      <c r="P227" s="196"/>
      <c r="Q227" s="196"/>
      <c r="R227" s="196"/>
      <c r="S227" s="196"/>
      <c r="T227" s="196"/>
      <c r="U227" s="196"/>
      <c r="V227" s="196"/>
      <c r="W227" s="196"/>
      <c r="X227" s="196"/>
      <c r="Y227" s="196"/>
      <c r="Z227" s="196"/>
    </row>
    <row r="228" customFormat="false" ht="14.25" hidden="false" customHeight="true" outlineLevel="0" collapsed="false">
      <c r="A228" s="196"/>
      <c r="B228" s="275"/>
      <c r="C228" s="196"/>
      <c r="D228" s="196"/>
      <c r="E228" s="243"/>
      <c r="F228" s="244"/>
      <c r="G228" s="243"/>
      <c r="H228" s="244"/>
      <c r="I228" s="243"/>
      <c r="J228" s="276"/>
      <c r="K228" s="196"/>
      <c r="L228" s="196"/>
      <c r="M228" s="196"/>
      <c r="N228" s="196"/>
      <c r="O228" s="196"/>
      <c r="P228" s="196"/>
      <c r="Q228" s="196"/>
      <c r="R228" s="196"/>
      <c r="S228" s="196"/>
      <c r="T228" s="196"/>
      <c r="U228" s="196"/>
      <c r="V228" s="196"/>
      <c r="W228" s="196"/>
      <c r="X228" s="196"/>
      <c r="Y228" s="196"/>
      <c r="Z228" s="196"/>
    </row>
    <row r="229" customFormat="false" ht="14.25" hidden="false" customHeight="true" outlineLevel="0" collapsed="false">
      <c r="A229" s="196"/>
      <c r="B229" s="275"/>
      <c r="C229" s="196"/>
      <c r="D229" s="196"/>
      <c r="E229" s="243"/>
      <c r="F229" s="244"/>
      <c r="G229" s="243"/>
      <c r="H229" s="244"/>
      <c r="I229" s="243"/>
      <c r="J229" s="276"/>
      <c r="K229" s="196"/>
      <c r="L229" s="196"/>
      <c r="M229" s="196"/>
      <c r="N229" s="196"/>
      <c r="O229" s="196"/>
      <c r="P229" s="196"/>
      <c r="Q229" s="196"/>
      <c r="R229" s="196"/>
      <c r="S229" s="196"/>
      <c r="T229" s="196"/>
      <c r="U229" s="196"/>
      <c r="V229" s="196"/>
      <c r="W229" s="196"/>
      <c r="X229" s="196"/>
      <c r="Y229" s="196"/>
      <c r="Z229" s="196"/>
    </row>
    <row r="230" customFormat="false" ht="14.25" hidden="false" customHeight="true" outlineLevel="0" collapsed="false">
      <c r="A230" s="196"/>
      <c r="B230" s="275"/>
      <c r="C230" s="196"/>
      <c r="D230" s="196"/>
      <c r="E230" s="243"/>
      <c r="F230" s="244"/>
      <c r="G230" s="243"/>
      <c r="H230" s="244"/>
      <c r="I230" s="243"/>
      <c r="J230" s="276"/>
      <c r="K230" s="196"/>
      <c r="L230" s="196"/>
      <c r="M230" s="196"/>
      <c r="N230" s="196"/>
      <c r="O230" s="196"/>
      <c r="P230" s="196"/>
      <c r="Q230" s="196"/>
      <c r="R230" s="196"/>
      <c r="S230" s="196"/>
      <c r="T230" s="196"/>
      <c r="U230" s="196"/>
      <c r="V230" s="196"/>
      <c r="W230" s="196"/>
      <c r="X230" s="196"/>
      <c r="Y230" s="196"/>
      <c r="Z230" s="196"/>
    </row>
    <row r="231" customFormat="false" ht="14.25" hidden="false" customHeight="true" outlineLevel="0" collapsed="false">
      <c r="A231" s="196"/>
      <c r="B231" s="275"/>
      <c r="C231" s="196"/>
      <c r="D231" s="196"/>
      <c r="E231" s="243"/>
      <c r="F231" s="244"/>
      <c r="G231" s="243"/>
      <c r="H231" s="244"/>
      <c r="I231" s="243"/>
      <c r="J231" s="276"/>
      <c r="K231" s="196"/>
      <c r="L231" s="196"/>
      <c r="M231" s="196"/>
      <c r="N231" s="196"/>
      <c r="O231" s="196"/>
      <c r="P231" s="196"/>
      <c r="Q231" s="196"/>
      <c r="R231" s="196"/>
      <c r="S231" s="196"/>
      <c r="T231" s="196"/>
      <c r="U231" s="196"/>
      <c r="V231" s="196"/>
      <c r="W231" s="196"/>
      <c r="X231" s="196"/>
      <c r="Y231" s="196"/>
      <c r="Z231" s="196"/>
    </row>
    <row r="232" customFormat="false" ht="14.25" hidden="false" customHeight="true" outlineLevel="0" collapsed="false">
      <c r="A232" s="196"/>
      <c r="B232" s="275"/>
      <c r="C232" s="196"/>
      <c r="D232" s="196"/>
      <c r="E232" s="243"/>
      <c r="F232" s="244"/>
      <c r="G232" s="243"/>
      <c r="H232" s="244"/>
      <c r="I232" s="243"/>
      <c r="J232" s="276"/>
      <c r="K232" s="196"/>
      <c r="L232" s="196"/>
      <c r="M232" s="196"/>
      <c r="N232" s="196"/>
      <c r="O232" s="196"/>
      <c r="P232" s="196"/>
      <c r="Q232" s="196"/>
      <c r="R232" s="196"/>
      <c r="S232" s="196"/>
      <c r="T232" s="196"/>
      <c r="U232" s="196"/>
      <c r="V232" s="196"/>
      <c r="W232" s="196"/>
      <c r="X232" s="196"/>
      <c r="Y232" s="196"/>
      <c r="Z232" s="196"/>
    </row>
    <row r="233" customFormat="false" ht="14.25" hidden="false" customHeight="true" outlineLevel="0" collapsed="false">
      <c r="A233" s="196"/>
      <c r="B233" s="275"/>
      <c r="C233" s="196"/>
      <c r="D233" s="196"/>
      <c r="E233" s="243"/>
      <c r="F233" s="244"/>
      <c r="G233" s="243"/>
      <c r="H233" s="244"/>
      <c r="I233" s="243"/>
      <c r="J233" s="276"/>
      <c r="K233" s="196"/>
      <c r="L233" s="196"/>
      <c r="M233" s="196"/>
      <c r="N233" s="196"/>
      <c r="O233" s="196"/>
      <c r="P233" s="196"/>
      <c r="Q233" s="196"/>
      <c r="R233" s="196"/>
      <c r="S233" s="196"/>
      <c r="T233" s="196"/>
      <c r="U233" s="196"/>
      <c r="V233" s="196"/>
      <c r="W233" s="196"/>
      <c r="X233" s="196"/>
      <c r="Y233" s="196"/>
      <c r="Z233" s="196"/>
    </row>
    <row r="234" customFormat="false" ht="14.25" hidden="false" customHeight="true" outlineLevel="0" collapsed="false">
      <c r="A234" s="196"/>
      <c r="B234" s="275"/>
      <c r="C234" s="196"/>
      <c r="D234" s="196"/>
      <c r="E234" s="243"/>
      <c r="F234" s="244"/>
      <c r="G234" s="243"/>
      <c r="H234" s="244"/>
      <c r="I234" s="243"/>
      <c r="J234" s="276"/>
      <c r="K234" s="196"/>
      <c r="L234" s="196"/>
      <c r="M234" s="196"/>
      <c r="N234" s="196"/>
      <c r="O234" s="196"/>
      <c r="P234" s="196"/>
      <c r="Q234" s="196"/>
      <c r="R234" s="196"/>
      <c r="S234" s="196"/>
      <c r="T234" s="196"/>
      <c r="U234" s="196"/>
      <c r="V234" s="196"/>
      <c r="W234" s="196"/>
      <c r="X234" s="196"/>
      <c r="Y234" s="196"/>
      <c r="Z234" s="196"/>
    </row>
    <row r="235" customFormat="false" ht="14.25" hidden="false" customHeight="true" outlineLevel="0" collapsed="false">
      <c r="A235" s="196"/>
      <c r="B235" s="275"/>
      <c r="C235" s="196"/>
      <c r="D235" s="196"/>
      <c r="E235" s="243"/>
      <c r="F235" s="244"/>
      <c r="G235" s="243"/>
      <c r="H235" s="244"/>
      <c r="I235" s="243"/>
      <c r="J235" s="276"/>
      <c r="K235" s="196"/>
      <c r="L235" s="196"/>
      <c r="M235" s="196"/>
      <c r="N235" s="196"/>
      <c r="O235" s="196"/>
      <c r="P235" s="196"/>
      <c r="Q235" s="196"/>
      <c r="R235" s="196"/>
      <c r="S235" s="196"/>
      <c r="T235" s="196"/>
      <c r="U235" s="196"/>
      <c r="V235" s="196"/>
      <c r="W235" s="196"/>
      <c r="X235" s="196"/>
      <c r="Y235" s="196"/>
      <c r="Z235" s="196"/>
    </row>
    <row r="236" customFormat="false" ht="14.25" hidden="false" customHeight="true" outlineLevel="0" collapsed="false">
      <c r="A236" s="196"/>
      <c r="B236" s="275"/>
      <c r="C236" s="196"/>
      <c r="D236" s="196"/>
      <c r="E236" s="243"/>
      <c r="F236" s="244"/>
      <c r="G236" s="243"/>
      <c r="H236" s="244"/>
      <c r="I236" s="243"/>
      <c r="J236" s="276"/>
      <c r="K236" s="196"/>
      <c r="L236" s="196"/>
      <c r="M236" s="196"/>
      <c r="N236" s="196"/>
      <c r="O236" s="196"/>
      <c r="P236" s="196"/>
      <c r="Q236" s="196"/>
      <c r="R236" s="196"/>
      <c r="S236" s="196"/>
      <c r="T236" s="196"/>
      <c r="U236" s="196"/>
      <c r="V236" s="196"/>
      <c r="W236" s="196"/>
      <c r="X236" s="196"/>
      <c r="Y236" s="196"/>
      <c r="Z236" s="196"/>
    </row>
    <row r="237" customFormat="false" ht="14.25" hidden="false" customHeight="true" outlineLevel="0" collapsed="false">
      <c r="A237" s="196"/>
      <c r="B237" s="275"/>
      <c r="C237" s="196"/>
      <c r="D237" s="196"/>
      <c r="E237" s="243"/>
      <c r="F237" s="244"/>
      <c r="G237" s="243"/>
      <c r="H237" s="244"/>
      <c r="I237" s="243"/>
      <c r="J237" s="276"/>
      <c r="K237" s="196"/>
      <c r="L237" s="196"/>
      <c r="M237" s="196"/>
      <c r="N237" s="196"/>
      <c r="O237" s="196"/>
      <c r="P237" s="196"/>
      <c r="Q237" s="196"/>
      <c r="R237" s="196"/>
      <c r="S237" s="196"/>
      <c r="T237" s="196"/>
      <c r="U237" s="196"/>
      <c r="V237" s="196"/>
      <c r="W237" s="196"/>
      <c r="X237" s="196"/>
      <c r="Y237" s="196"/>
      <c r="Z237" s="196"/>
    </row>
    <row r="238" customFormat="false" ht="14.25" hidden="false" customHeight="true" outlineLevel="0" collapsed="false">
      <c r="A238" s="196"/>
      <c r="B238" s="275"/>
      <c r="C238" s="196"/>
      <c r="D238" s="196"/>
      <c r="E238" s="243"/>
      <c r="F238" s="244"/>
      <c r="G238" s="243"/>
      <c r="H238" s="244"/>
      <c r="I238" s="243"/>
      <c r="J238" s="276"/>
      <c r="K238" s="196"/>
      <c r="L238" s="196"/>
      <c r="M238" s="196"/>
      <c r="N238" s="196"/>
      <c r="O238" s="196"/>
      <c r="P238" s="196"/>
      <c r="Q238" s="196"/>
      <c r="R238" s="196"/>
      <c r="S238" s="196"/>
      <c r="T238" s="196"/>
      <c r="U238" s="196"/>
      <c r="V238" s="196"/>
      <c r="W238" s="196"/>
      <c r="X238" s="196"/>
      <c r="Y238" s="196"/>
      <c r="Z238" s="196"/>
    </row>
    <row r="239" customFormat="false" ht="14.25" hidden="false" customHeight="true" outlineLevel="0" collapsed="false">
      <c r="A239" s="196"/>
      <c r="B239" s="275"/>
      <c r="C239" s="196"/>
      <c r="D239" s="196"/>
      <c r="E239" s="243"/>
      <c r="F239" s="244"/>
      <c r="G239" s="243"/>
      <c r="H239" s="244"/>
      <c r="I239" s="243"/>
      <c r="J239" s="276"/>
      <c r="K239" s="196"/>
      <c r="L239" s="196"/>
      <c r="M239" s="196"/>
      <c r="N239" s="196"/>
      <c r="O239" s="196"/>
      <c r="P239" s="196"/>
      <c r="Q239" s="196"/>
      <c r="R239" s="196"/>
      <c r="S239" s="196"/>
      <c r="T239" s="196"/>
      <c r="U239" s="196"/>
      <c r="V239" s="196"/>
      <c r="W239" s="196"/>
      <c r="X239" s="196"/>
      <c r="Y239" s="196"/>
      <c r="Z239" s="196"/>
    </row>
    <row r="240" customFormat="false" ht="14.25" hidden="false" customHeight="true" outlineLevel="0" collapsed="false">
      <c r="A240" s="196"/>
      <c r="B240" s="275"/>
      <c r="C240" s="196"/>
      <c r="D240" s="196"/>
      <c r="E240" s="243"/>
      <c r="F240" s="244"/>
      <c r="G240" s="243"/>
      <c r="H240" s="244"/>
      <c r="I240" s="243"/>
      <c r="J240" s="276"/>
      <c r="K240" s="196"/>
      <c r="L240" s="196"/>
      <c r="M240" s="196"/>
      <c r="N240" s="196"/>
      <c r="O240" s="196"/>
      <c r="P240" s="196"/>
      <c r="Q240" s="196"/>
      <c r="R240" s="196"/>
      <c r="S240" s="196"/>
      <c r="T240" s="196"/>
      <c r="U240" s="196"/>
      <c r="V240" s="196"/>
      <c r="W240" s="196"/>
      <c r="X240" s="196"/>
      <c r="Y240" s="196"/>
      <c r="Z240" s="196"/>
    </row>
    <row r="241" customFormat="false" ht="14.25" hidden="false" customHeight="true" outlineLevel="0" collapsed="false">
      <c r="A241" s="196"/>
      <c r="B241" s="275"/>
      <c r="C241" s="196"/>
      <c r="D241" s="196"/>
      <c r="E241" s="243"/>
      <c r="F241" s="244"/>
      <c r="G241" s="243"/>
      <c r="H241" s="244"/>
      <c r="I241" s="243"/>
      <c r="J241" s="276"/>
      <c r="K241" s="196"/>
      <c r="L241" s="196"/>
      <c r="M241" s="196"/>
      <c r="N241" s="196"/>
      <c r="O241" s="196"/>
      <c r="P241" s="196"/>
      <c r="Q241" s="196"/>
      <c r="R241" s="196"/>
      <c r="S241" s="196"/>
      <c r="T241" s="196"/>
      <c r="U241" s="196"/>
      <c r="V241" s="196"/>
      <c r="W241" s="196"/>
      <c r="X241" s="196"/>
      <c r="Y241" s="196"/>
      <c r="Z241" s="196"/>
    </row>
    <row r="242" customFormat="false" ht="14.25" hidden="false" customHeight="true" outlineLevel="0" collapsed="false">
      <c r="A242" s="196"/>
      <c r="B242" s="275"/>
      <c r="C242" s="196"/>
      <c r="D242" s="196"/>
      <c r="E242" s="243"/>
      <c r="F242" s="244"/>
      <c r="G242" s="243"/>
      <c r="H242" s="244"/>
      <c r="I242" s="243"/>
      <c r="J242" s="276"/>
      <c r="K242" s="196"/>
      <c r="L242" s="196"/>
      <c r="M242" s="196"/>
      <c r="N242" s="196"/>
      <c r="O242" s="196"/>
      <c r="P242" s="196"/>
      <c r="Q242" s="196"/>
      <c r="R242" s="196"/>
      <c r="S242" s="196"/>
      <c r="T242" s="196"/>
      <c r="U242" s="196"/>
      <c r="V242" s="196"/>
      <c r="W242" s="196"/>
      <c r="X242" s="196"/>
      <c r="Y242" s="196"/>
      <c r="Z242" s="196"/>
    </row>
    <row r="243" customFormat="false" ht="14.25" hidden="false" customHeight="true" outlineLevel="0" collapsed="false">
      <c r="A243" s="196"/>
      <c r="B243" s="275"/>
      <c r="C243" s="196"/>
      <c r="D243" s="196"/>
      <c r="E243" s="243"/>
      <c r="F243" s="244"/>
      <c r="G243" s="243"/>
      <c r="H243" s="244"/>
      <c r="I243" s="243"/>
      <c r="J243" s="276"/>
      <c r="K243" s="196"/>
      <c r="L243" s="196"/>
      <c r="M243" s="196"/>
      <c r="N243" s="196"/>
      <c r="O243" s="196"/>
      <c r="P243" s="196"/>
      <c r="Q243" s="196"/>
      <c r="R243" s="196"/>
      <c r="S243" s="196"/>
      <c r="T243" s="196"/>
      <c r="U243" s="196"/>
      <c r="V243" s="196"/>
      <c r="W243" s="196"/>
      <c r="X243" s="196"/>
      <c r="Y243" s="196"/>
      <c r="Z243" s="196"/>
    </row>
    <row r="244" customFormat="false" ht="14.25" hidden="false" customHeight="true" outlineLevel="0" collapsed="false">
      <c r="A244" s="196"/>
      <c r="B244" s="275"/>
      <c r="C244" s="196"/>
      <c r="D244" s="196"/>
      <c r="E244" s="243"/>
      <c r="F244" s="244"/>
      <c r="G244" s="243"/>
      <c r="H244" s="244"/>
      <c r="I244" s="243"/>
      <c r="J244" s="276"/>
      <c r="K244" s="196"/>
      <c r="L244" s="196"/>
      <c r="M244" s="196"/>
      <c r="N244" s="196"/>
      <c r="O244" s="196"/>
      <c r="P244" s="196"/>
      <c r="Q244" s="196"/>
      <c r="R244" s="196"/>
      <c r="S244" s="196"/>
      <c r="T244" s="196"/>
      <c r="U244" s="196"/>
      <c r="V244" s="196"/>
      <c r="W244" s="196"/>
      <c r="X244" s="196"/>
      <c r="Y244" s="196"/>
      <c r="Z244" s="196"/>
    </row>
    <row r="245" customFormat="false" ht="14.25" hidden="false" customHeight="true" outlineLevel="0" collapsed="false">
      <c r="A245" s="196"/>
      <c r="B245" s="275"/>
      <c r="C245" s="196"/>
      <c r="D245" s="196"/>
      <c r="E245" s="243"/>
      <c r="F245" s="244"/>
      <c r="G245" s="243"/>
      <c r="H245" s="244"/>
      <c r="I245" s="243"/>
      <c r="J245" s="276"/>
      <c r="K245" s="196"/>
      <c r="L245" s="196"/>
      <c r="M245" s="196"/>
      <c r="N245" s="196"/>
      <c r="O245" s="196"/>
      <c r="P245" s="196"/>
      <c r="Q245" s="196"/>
      <c r="R245" s="196"/>
      <c r="S245" s="196"/>
      <c r="T245" s="196"/>
      <c r="U245" s="196"/>
      <c r="V245" s="196"/>
      <c r="W245" s="196"/>
      <c r="X245" s="196"/>
      <c r="Y245" s="196"/>
      <c r="Z245" s="196"/>
    </row>
    <row r="246" customFormat="false" ht="14.25" hidden="false" customHeight="true" outlineLevel="0" collapsed="false">
      <c r="A246" s="196"/>
      <c r="B246" s="275"/>
      <c r="C246" s="196"/>
      <c r="D246" s="196"/>
      <c r="E246" s="243"/>
      <c r="F246" s="244"/>
      <c r="G246" s="243"/>
      <c r="H246" s="244"/>
      <c r="I246" s="243"/>
      <c r="J246" s="276"/>
      <c r="K246" s="196"/>
      <c r="L246" s="196"/>
      <c r="M246" s="196"/>
      <c r="N246" s="196"/>
      <c r="O246" s="196"/>
      <c r="P246" s="196"/>
      <c r="Q246" s="196"/>
      <c r="R246" s="196"/>
      <c r="S246" s="196"/>
      <c r="T246" s="196"/>
      <c r="U246" s="196"/>
      <c r="V246" s="196"/>
      <c r="W246" s="196"/>
      <c r="X246" s="196"/>
      <c r="Y246" s="196"/>
      <c r="Z246" s="196"/>
    </row>
    <row r="247" customFormat="false" ht="14.25" hidden="false" customHeight="true" outlineLevel="0" collapsed="false">
      <c r="A247" s="196"/>
      <c r="B247" s="275"/>
      <c r="C247" s="196"/>
      <c r="D247" s="196"/>
      <c r="E247" s="243"/>
      <c r="F247" s="244"/>
      <c r="G247" s="243"/>
      <c r="H247" s="244"/>
      <c r="I247" s="243"/>
      <c r="J247" s="276"/>
      <c r="K247" s="196"/>
      <c r="L247" s="196"/>
      <c r="M247" s="196"/>
      <c r="N247" s="196"/>
      <c r="O247" s="196"/>
      <c r="P247" s="196"/>
      <c r="Q247" s="196"/>
      <c r="R247" s="196"/>
      <c r="S247" s="196"/>
      <c r="T247" s="196"/>
      <c r="U247" s="196"/>
      <c r="V247" s="196"/>
      <c r="W247" s="196"/>
      <c r="X247" s="196"/>
      <c r="Y247" s="196"/>
      <c r="Z247" s="196"/>
    </row>
    <row r="248" customFormat="false" ht="14.25" hidden="false" customHeight="true" outlineLevel="0" collapsed="false">
      <c r="A248" s="196"/>
      <c r="B248" s="275"/>
      <c r="C248" s="196"/>
      <c r="D248" s="196"/>
      <c r="E248" s="243"/>
      <c r="F248" s="244"/>
      <c r="G248" s="243"/>
      <c r="H248" s="244"/>
      <c r="I248" s="243"/>
      <c r="J248" s="276"/>
      <c r="K248" s="196"/>
      <c r="L248" s="196"/>
      <c r="M248" s="196"/>
      <c r="N248" s="196"/>
      <c r="O248" s="196"/>
      <c r="P248" s="196"/>
      <c r="Q248" s="196"/>
      <c r="R248" s="196"/>
      <c r="S248" s="196"/>
      <c r="T248" s="196"/>
      <c r="U248" s="196"/>
      <c r="V248" s="196"/>
      <c r="W248" s="196"/>
      <c r="X248" s="196"/>
      <c r="Y248" s="196"/>
      <c r="Z248" s="196"/>
    </row>
    <row r="249" customFormat="false" ht="14.25" hidden="false" customHeight="true" outlineLevel="0" collapsed="false">
      <c r="A249" s="196"/>
      <c r="B249" s="275"/>
      <c r="C249" s="196"/>
      <c r="D249" s="196"/>
      <c r="E249" s="243"/>
      <c r="F249" s="244"/>
      <c r="G249" s="243"/>
      <c r="H249" s="244"/>
      <c r="I249" s="243"/>
      <c r="J249" s="276"/>
      <c r="K249" s="196"/>
      <c r="L249" s="196"/>
      <c r="M249" s="196"/>
      <c r="N249" s="196"/>
      <c r="O249" s="196"/>
      <c r="P249" s="196"/>
      <c r="Q249" s="196"/>
      <c r="R249" s="196"/>
      <c r="S249" s="196"/>
      <c r="T249" s="196"/>
      <c r="U249" s="196"/>
      <c r="V249" s="196"/>
      <c r="W249" s="196"/>
      <c r="X249" s="196"/>
      <c r="Y249" s="196"/>
      <c r="Z249" s="196"/>
    </row>
    <row r="250" customFormat="false" ht="14.25" hidden="false" customHeight="true" outlineLevel="0" collapsed="false">
      <c r="A250" s="196"/>
      <c r="B250" s="275"/>
      <c r="C250" s="196"/>
      <c r="D250" s="196"/>
      <c r="E250" s="243"/>
      <c r="F250" s="244"/>
      <c r="G250" s="243"/>
      <c r="H250" s="244"/>
      <c r="I250" s="243"/>
      <c r="J250" s="276"/>
      <c r="K250" s="196"/>
      <c r="L250" s="196"/>
      <c r="M250" s="196"/>
      <c r="N250" s="196"/>
      <c r="O250" s="196"/>
      <c r="P250" s="196"/>
      <c r="Q250" s="196"/>
      <c r="R250" s="196"/>
      <c r="S250" s="196"/>
      <c r="T250" s="196"/>
      <c r="U250" s="196"/>
      <c r="V250" s="196"/>
      <c r="W250" s="196"/>
      <c r="X250" s="196"/>
      <c r="Y250" s="196"/>
      <c r="Z250" s="196"/>
    </row>
    <row r="251" customFormat="false" ht="14.25" hidden="false" customHeight="true" outlineLevel="0" collapsed="false">
      <c r="A251" s="196"/>
      <c r="B251" s="275"/>
      <c r="C251" s="196"/>
      <c r="D251" s="196"/>
      <c r="E251" s="243"/>
      <c r="F251" s="244"/>
      <c r="G251" s="243"/>
      <c r="H251" s="244"/>
      <c r="I251" s="243"/>
      <c r="J251" s="276"/>
      <c r="K251" s="196"/>
      <c r="L251" s="196"/>
      <c r="M251" s="196"/>
      <c r="N251" s="196"/>
      <c r="O251" s="196"/>
      <c r="P251" s="196"/>
      <c r="Q251" s="196"/>
      <c r="R251" s="196"/>
      <c r="S251" s="196"/>
      <c r="T251" s="196"/>
      <c r="U251" s="196"/>
      <c r="V251" s="196"/>
      <c r="W251" s="196"/>
      <c r="X251" s="196"/>
      <c r="Y251" s="196"/>
      <c r="Z251" s="196"/>
    </row>
    <row r="252" customFormat="false" ht="14.25" hidden="false" customHeight="true" outlineLevel="0" collapsed="false">
      <c r="A252" s="196"/>
      <c r="B252" s="275"/>
      <c r="C252" s="196"/>
      <c r="D252" s="196"/>
      <c r="E252" s="243"/>
      <c r="F252" s="244"/>
      <c r="G252" s="243"/>
      <c r="H252" s="244"/>
      <c r="I252" s="243"/>
      <c r="J252" s="276"/>
      <c r="K252" s="196"/>
      <c r="L252" s="196"/>
      <c r="M252" s="196"/>
      <c r="N252" s="196"/>
      <c r="O252" s="196"/>
      <c r="P252" s="196"/>
      <c r="Q252" s="196"/>
      <c r="R252" s="196"/>
      <c r="S252" s="196"/>
      <c r="T252" s="196"/>
      <c r="U252" s="196"/>
      <c r="V252" s="196"/>
      <c r="W252" s="196"/>
      <c r="X252" s="196"/>
      <c r="Y252" s="196"/>
      <c r="Z252" s="196"/>
    </row>
    <row r="253" customFormat="false" ht="14.25" hidden="false" customHeight="true" outlineLevel="0" collapsed="false">
      <c r="A253" s="196"/>
      <c r="B253" s="275"/>
      <c r="C253" s="196"/>
      <c r="D253" s="196"/>
      <c r="E253" s="243"/>
      <c r="F253" s="244"/>
      <c r="G253" s="243"/>
      <c r="H253" s="244"/>
      <c r="I253" s="243"/>
      <c r="J253" s="276"/>
      <c r="K253" s="196"/>
      <c r="L253" s="196"/>
      <c r="M253" s="196"/>
      <c r="N253" s="196"/>
      <c r="O253" s="196"/>
      <c r="P253" s="196"/>
      <c r="Q253" s="196"/>
      <c r="R253" s="196"/>
      <c r="S253" s="196"/>
      <c r="T253" s="196"/>
      <c r="U253" s="196"/>
      <c r="V253" s="196"/>
      <c r="W253" s="196"/>
      <c r="X253" s="196"/>
      <c r="Y253" s="196"/>
      <c r="Z253" s="196"/>
    </row>
    <row r="254" customFormat="false" ht="14.25" hidden="false" customHeight="true" outlineLevel="0" collapsed="false">
      <c r="A254" s="196"/>
      <c r="B254" s="275"/>
      <c r="C254" s="196"/>
      <c r="D254" s="196"/>
      <c r="E254" s="243"/>
      <c r="F254" s="244"/>
      <c r="G254" s="243"/>
      <c r="H254" s="244"/>
      <c r="I254" s="243"/>
      <c r="J254" s="276"/>
      <c r="K254" s="196"/>
      <c r="L254" s="196"/>
      <c r="M254" s="196"/>
      <c r="N254" s="196"/>
      <c r="O254" s="196"/>
      <c r="P254" s="196"/>
      <c r="Q254" s="196"/>
      <c r="R254" s="196"/>
      <c r="S254" s="196"/>
      <c r="T254" s="196"/>
      <c r="U254" s="196"/>
      <c r="V254" s="196"/>
      <c r="W254" s="196"/>
      <c r="X254" s="196"/>
      <c r="Y254" s="196"/>
      <c r="Z254" s="196"/>
    </row>
    <row r="255" customFormat="false" ht="14.25" hidden="false" customHeight="true" outlineLevel="0" collapsed="false">
      <c r="A255" s="196"/>
      <c r="B255" s="275"/>
      <c r="C255" s="196"/>
      <c r="D255" s="196"/>
      <c r="E255" s="243"/>
      <c r="F255" s="244"/>
      <c r="G255" s="243"/>
      <c r="H255" s="244"/>
      <c r="I255" s="243"/>
      <c r="J255" s="276"/>
      <c r="K255" s="196"/>
      <c r="L255" s="196"/>
      <c r="M255" s="196"/>
      <c r="N255" s="196"/>
      <c r="O255" s="196"/>
      <c r="P255" s="196"/>
      <c r="Q255" s="196"/>
      <c r="R255" s="196"/>
      <c r="S255" s="196"/>
      <c r="T255" s="196"/>
      <c r="U255" s="196"/>
      <c r="V255" s="196"/>
      <c r="W255" s="196"/>
      <c r="X255" s="196"/>
      <c r="Y255" s="196"/>
      <c r="Z255" s="196"/>
    </row>
    <row r="256" customFormat="false" ht="14.25" hidden="false" customHeight="true" outlineLevel="0" collapsed="false">
      <c r="A256" s="196"/>
      <c r="B256" s="275"/>
      <c r="C256" s="196"/>
      <c r="D256" s="196"/>
      <c r="E256" s="243"/>
      <c r="F256" s="244"/>
      <c r="G256" s="243"/>
      <c r="H256" s="244"/>
      <c r="I256" s="243"/>
      <c r="J256" s="276"/>
      <c r="K256" s="196"/>
      <c r="L256" s="196"/>
      <c r="M256" s="196"/>
      <c r="N256" s="196"/>
      <c r="O256" s="196"/>
      <c r="P256" s="196"/>
      <c r="Q256" s="196"/>
      <c r="R256" s="196"/>
      <c r="S256" s="196"/>
      <c r="T256" s="196"/>
      <c r="U256" s="196"/>
      <c r="V256" s="196"/>
      <c r="W256" s="196"/>
      <c r="X256" s="196"/>
      <c r="Y256" s="196"/>
      <c r="Z256" s="196"/>
    </row>
    <row r="257" customFormat="false" ht="14.25" hidden="false" customHeight="true" outlineLevel="0" collapsed="false">
      <c r="A257" s="196"/>
      <c r="B257" s="275"/>
      <c r="C257" s="196"/>
      <c r="D257" s="196"/>
      <c r="E257" s="243"/>
      <c r="F257" s="244"/>
      <c r="G257" s="243"/>
      <c r="H257" s="244"/>
      <c r="I257" s="243"/>
      <c r="J257" s="276"/>
      <c r="K257" s="196"/>
      <c r="L257" s="196"/>
      <c r="M257" s="196"/>
      <c r="N257" s="196"/>
      <c r="O257" s="196"/>
      <c r="P257" s="196"/>
      <c r="Q257" s="196"/>
      <c r="R257" s="196"/>
      <c r="S257" s="196"/>
      <c r="T257" s="196"/>
      <c r="U257" s="196"/>
      <c r="V257" s="196"/>
      <c r="W257" s="196"/>
      <c r="X257" s="196"/>
      <c r="Y257" s="196"/>
      <c r="Z257" s="196"/>
    </row>
    <row r="258" customFormat="false" ht="14.25" hidden="false" customHeight="true" outlineLevel="0" collapsed="false">
      <c r="A258" s="196"/>
      <c r="B258" s="275"/>
      <c r="C258" s="196"/>
      <c r="D258" s="196"/>
      <c r="E258" s="243"/>
      <c r="F258" s="244"/>
      <c r="G258" s="243"/>
      <c r="H258" s="244"/>
      <c r="I258" s="243"/>
      <c r="J258" s="276"/>
      <c r="K258" s="196"/>
      <c r="L258" s="196"/>
      <c r="M258" s="196"/>
      <c r="N258" s="196"/>
      <c r="O258" s="196"/>
      <c r="P258" s="196"/>
      <c r="Q258" s="196"/>
      <c r="R258" s="196"/>
      <c r="S258" s="196"/>
      <c r="T258" s="196"/>
      <c r="U258" s="196"/>
      <c r="V258" s="196"/>
      <c r="W258" s="196"/>
      <c r="X258" s="196"/>
      <c r="Y258" s="196"/>
      <c r="Z258" s="196"/>
    </row>
    <row r="259" customFormat="false" ht="14.25" hidden="false" customHeight="true" outlineLevel="0" collapsed="false">
      <c r="A259" s="196"/>
      <c r="B259" s="275"/>
      <c r="C259" s="196"/>
      <c r="D259" s="196"/>
      <c r="E259" s="243"/>
      <c r="F259" s="244"/>
      <c r="G259" s="243"/>
      <c r="H259" s="244"/>
      <c r="I259" s="243"/>
      <c r="J259" s="276"/>
      <c r="K259" s="196"/>
      <c r="L259" s="196"/>
      <c r="M259" s="196"/>
      <c r="N259" s="196"/>
      <c r="O259" s="196"/>
      <c r="P259" s="196"/>
      <c r="Q259" s="196"/>
      <c r="R259" s="196"/>
      <c r="S259" s="196"/>
      <c r="T259" s="196"/>
      <c r="U259" s="196"/>
      <c r="V259" s="196"/>
      <c r="W259" s="196"/>
      <c r="X259" s="196"/>
      <c r="Y259" s="196"/>
      <c r="Z259" s="196"/>
    </row>
    <row r="260" customFormat="false" ht="14.25" hidden="false" customHeight="true" outlineLevel="0" collapsed="false">
      <c r="A260" s="196"/>
      <c r="B260" s="275"/>
      <c r="C260" s="196"/>
      <c r="D260" s="196"/>
      <c r="E260" s="243"/>
      <c r="F260" s="244"/>
      <c r="G260" s="243"/>
      <c r="H260" s="244"/>
      <c r="I260" s="243"/>
      <c r="J260" s="276"/>
      <c r="K260" s="196"/>
      <c r="L260" s="196"/>
      <c r="M260" s="196"/>
      <c r="N260" s="196"/>
      <c r="O260" s="196"/>
      <c r="P260" s="196"/>
      <c r="Q260" s="196"/>
      <c r="R260" s="196"/>
      <c r="S260" s="196"/>
      <c r="T260" s="196"/>
      <c r="U260" s="196"/>
      <c r="V260" s="196"/>
      <c r="W260" s="196"/>
      <c r="X260" s="196"/>
      <c r="Y260" s="196"/>
      <c r="Z260" s="196"/>
    </row>
    <row r="261" customFormat="false" ht="14.25" hidden="false" customHeight="true" outlineLevel="0" collapsed="false">
      <c r="A261" s="196"/>
      <c r="B261" s="275"/>
      <c r="C261" s="196"/>
      <c r="D261" s="196"/>
      <c r="E261" s="243"/>
      <c r="F261" s="244"/>
      <c r="G261" s="243"/>
      <c r="H261" s="244"/>
      <c r="I261" s="243"/>
      <c r="J261" s="276"/>
      <c r="K261" s="196"/>
      <c r="L261" s="196"/>
      <c r="M261" s="196"/>
      <c r="N261" s="196"/>
      <c r="O261" s="196"/>
      <c r="P261" s="196"/>
      <c r="Q261" s="196"/>
      <c r="R261" s="196"/>
      <c r="S261" s="196"/>
      <c r="T261" s="196"/>
      <c r="U261" s="196"/>
      <c r="V261" s="196"/>
      <c r="W261" s="196"/>
      <c r="X261" s="196"/>
      <c r="Y261" s="196"/>
      <c r="Z261" s="196"/>
    </row>
    <row r="262" customFormat="false" ht="14.25" hidden="false" customHeight="true" outlineLevel="0" collapsed="false">
      <c r="A262" s="196"/>
      <c r="B262" s="275"/>
      <c r="C262" s="196"/>
      <c r="D262" s="196"/>
      <c r="E262" s="243"/>
      <c r="F262" s="244"/>
      <c r="G262" s="243"/>
      <c r="H262" s="244"/>
      <c r="I262" s="243"/>
      <c r="J262" s="276"/>
      <c r="K262" s="196"/>
      <c r="L262" s="196"/>
      <c r="M262" s="196"/>
      <c r="N262" s="196"/>
      <c r="O262" s="196"/>
      <c r="P262" s="196"/>
      <c r="Q262" s="196"/>
      <c r="R262" s="196"/>
      <c r="S262" s="196"/>
      <c r="T262" s="196"/>
      <c r="U262" s="196"/>
      <c r="V262" s="196"/>
      <c r="W262" s="196"/>
      <c r="X262" s="196"/>
      <c r="Y262" s="196"/>
      <c r="Z262" s="196"/>
    </row>
    <row r="263" customFormat="false" ht="14.25" hidden="false" customHeight="true" outlineLevel="0" collapsed="false">
      <c r="A263" s="196"/>
      <c r="B263" s="275"/>
      <c r="C263" s="196"/>
      <c r="D263" s="196"/>
      <c r="E263" s="243"/>
      <c r="F263" s="244"/>
      <c r="G263" s="243"/>
      <c r="H263" s="244"/>
      <c r="I263" s="243"/>
      <c r="J263" s="276"/>
      <c r="K263" s="196"/>
      <c r="L263" s="196"/>
      <c r="M263" s="196"/>
      <c r="N263" s="196"/>
      <c r="O263" s="196"/>
      <c r="P263" s="196"/>
      <c r="Q263" s="196"/>
      <c r="R263" s="196"/>
      <c r="S263" s="196"/>
      <c r="T263" s="196"/>
      <c r="U263" s="196"/>
      <c r="V263" s="196"/>
      <c r="W263" s="196"/>
      <c r="X263" s="196"/>
      <c r="Y263" s="196"/>
      <c r="Z263" s="196"/>
    </row>
    <row r="264" customFormat="false" ht="14.25" hidden="false" customHeight="true" outlineLevel="0" collapsed="false">
      <c r="A264" s="196"/>
      <c r="B264" s="275"/>
      <c r="C264" s="196"/>
      <c r="D264" s="196"/>
      <c r="E264" s="243"/>
      <c r="F264" s="244"/>
      <c r="G264" s="243"/>
      <c r="H264" s="244"/>
      <c r="I264" s="243"/>
      <c r="J264" s="276"/>
      <c r="K264" s="196"/>
      <c r="L264" s="196"/>
      <c r="M264" s="196"/>
      <c r="N264" s="196"/>
      <c r="O264" s="196"/>
      <c r="P264" s="196"/>
      <c r="Q264" s="196"/>
      <c r="R264" s="196"/>
      <c r="S264" s="196"/>
      <c r="T264" s="196"/>
      <c r="U264" s="196"/>
      <c r="V264" s="196"/>
      <c r="W264" s="196"/>
      <c r="X264" s="196"/>
      <c r="Y264" s="196"/>
      <c r="Z264" s="196"/>
    </row>
    <row r="265" customFormat="false" ht="14.25" hidden="false" customHeight="true" outlineLevel="0" collapsed="false">
      <c r="A265" s="196"/>
      <c r="B265" s="275"/>
      <c r="C265" s="196"/>
      <c r="D265" s="196"/>
      <c r="E265" s="243"/>
      <c r="F265" s="244"/>
      <c r="G265" s="243"/>
      <c r="H265" s="244"/>
      <c r="I265" s="243"/>
      <c r="J265" s="276"/>
      <c r="K265" s="196"/>
      <c r="L265" s="196"/>
      <c r="M265" s="196"/>
      <c r="N265" s="196"/>
      <c r="O265" s="196"/>
      <c r="P265" s="196"/>
      <c r="Q265" s="196"/>
      <c r="R265" s="196"/>
      <c r="S265" s="196"/>
      <c r="T265" s="196"/>
      <c r="U265" s="196"/>
      <c r="V265" s="196"/>
      <c r="W265" s="196"/>
      <c r="X265" s="196"/>
      <c r="Y265" s="196"/>
      <c r="Z265" s="196"/>
    </row>
    <row r="266" customFormat="false" ht="14.25" hidden="false" customHeight="true" outlineLevel="0" collapsed="false">
      <c r="A266" s="196"/>
      <c r="B266" s="275"/>
      <c r="C266" s="196"/>
      <c r="D266" s="196"/>
      <c r="E266" s="243"/>
      <c r="F266" s="244"/>
      <c r="G266" s="243"/>
      <c r="H266" s="244"/>
      <c r="I266" s="243"/>
      <c r="J266" s="276"/>
      <c r="K266" s="196"/>
      <c r="L266" s="196"/>
      <c r="M266" s="196"/>
      <c r="N266" s="196"/>
      <c r="O266" s="196"/>
      <c r="P266" s="196"/>
      <c r="Q266" s="196"/>
      <c r="R266" s="196"/>
      <c r="S266" s="196"/>
      <c r="T266" s="196"/>
      <c r="U266" s="196"/>
      <c r="V266" s="196"/>
      <c r="W266" s="196"/>
      <c r="X266" s="196"/>
      <c r="Y266" s="196"/>
      <c r="Z266" s="196"/>
    </row>
    <row r="267" customFormat="false" ht="14.25" hidden="false" customHeight="true" outlineLevel="0" collapsed="false">
      <c r="A267" s="196"/>
      <c r="B267" s="275"/>
      <c r="C267" s="196"/>
      <c r="D267" s="196"/>
      <c r="E267" s="243"/>
      <c r="F267" s="244"/>
      <c r="G267" s="243"/>
      <c r="H267" s="244"/>
      <c r="I267" s="243"/>
      <c r="J267" s="276"/>
      <c r="K267" s="196"/>
      <c r="L267" s="196"/>
      <c r="M267" s="196"/>
      <c r="N267" s="196"/>
      <c r="O267" s="196"/>
      <c r="P267" s="196"/>
      <c r="Q267" s="196"/>
      <c r="R267" s="196"/>
      <c r="S267" s="196"/>
      <c r="T267" s="196"/>
      <c r="U267" s="196"/>
      <c r="V267" s="196"/>
      <c r="W267" s="196"/>
      <c r="X267" s="196"/>
      <c r="Y267" s="196"/>
      <c r="Z267" s="196"/>
    </row>
    <row r="268" customFormat="false" ht="14.25" hidden="false" customHeight="true" outlineLevel="0" collapsed="false">
      <c r="A268" s="196"/>
      <c r="B268" s="275"/>
      <c r="C268" s="196"/>
      <c r="D268" s="196"/>
      <c r="E268" s="243"/>
      <c r="F268" s="244"/>
      <c r="G268" s="243"/>
      <c r="H268" s="244"/>
      <c r="I268" s="243"/>
      <c r="J268" s="276"/>
      <c r="K268" s="196"/>
      <c r="L268" s="196"/>
      <c r="M268" s="196"/>
      <c r="N268" s="196"/>
      <c r="O268" s="196"/>
      <c r="P268" s="196"/>
      <c r="Q268" s="196"/>
      <c r="R268" s="196"/>
      <c r="S268" s="196"/>
      <c r="T268" s="196"/>
      <c r="U268" s="196"/>
      <c r="V268" s="196"/>
      <c r="W268" s="196"/>
      <c r="X268" s="196"/>
      <c r="Y268" s="196"/>
      <c r="Z268" s="196"/>
    </row>
    <row r="269" customFormat="false" ht="14.25" hidden="false" customHeight="true" outlineLevel="0" collapsed="false">
      <c r="A269" s="196"/>
      <c r="B269" s="275"/>
      <c r="C269" s="196"/>
      <c r="D269" s="196"/>
      <c r="E269" s="243"/>
      <c r="F269" s="244"/>
      <c r="G269" s="243"/>
      <c r="H269" s="244"/>
      <c r="I269" s="243"/>
      <c r="J269" s="276"/>
      <c r="K269" s="196"/>
      <c r="L269" s="196"/>
      <c r="M269" s="196"/>
      <c r="N269" s="196"/>
      <c r="O269" s="196"/>
      <c r="P269" s="196"/>
      <c r="Q269" s="196"/>
      <c r="R269" s="196"/>
      <c r="S269" s="196"/>
      <c r="T269" s="196"/>
      <c r="U269" s="196"/>
      <c r="V269" s="196"/>
      <c r="W269" s="196"/>
      <c r="X269" s="196"/>
      <c r="Y269" s="196"/>
      <c r="Z269" s="196"/>
    </row>
    <row r="270" customFormat="false" ht="14.25" hidden="false" customHeight="true" outlineLevel="0" collapsed="false">
      <c r="A270" s="196"/>
      <c r="B270" s="275"/>
      <c r="C270" s="196"/>
      <c r="D270" s="196"/>
      <c r="E270" s="243"/>
      <c r="F270" s="244"/>
      <c r="G270" s="243"/>
      <c r="H270" s="244"/>
      <c r="I270" s="243"/>
      <c r="J270" s="276"/>
      <c r="K270" s="196"/>
      <c r="L270" s="196"/>
      <c r="M270" s="196"/>
      <c r="N270" s="196"/>
      <c r="O270" s="196"/>
      <c r="P270" s="196"/>
      <c r="Q270" s="196"/>
      <c r="R270" s="196"/>
      <c r="S270" s="196"/>
      <c r="T270" s="196"/>
      <c r="U270" s="196"/>
      <c r="V270" s="196"/>
      <c r="W270" s="196"/>
      <c r="X270" s="196"/>
      <c r="Y270" s="196"/>
      <c r="Z270" s="196"/>
    </row>
    <row r="271" customFormat="false" ht="14.25" hidden="false" customHeight="true" outlineLevel="0" collapsed="false">
      <c r="A271" s="196"/>
      <c r="B271" s="275"/>
      <c r="C271" s="196"/>
      <c r="D271" s="196"/>
      <c r="E271" s="243"/>
      <c r="F271" s="244"/>
      <c r="G271" s="243"/>
      <c r="H271" s="244"/>
      <c r="I271" s="243"/>
      <c r="J271" s="276"/>
      <c r="K271" s="196"/>
      <c r="L271" s="196"/>
      <c r="M271" s="196"/>
      <c r="N271" s="196"/>
      <c r="O271" s="196"/>
      <c r="P271" s="196"/>
      <c r="Q271" s="196"/>
      <c r="R271" s="196"/>
      <c r="S271" s="196"/>
      <c r="T271" s="196"/>
      <c r="U271" s="196"/>
      <c r="V271" s="196"/>
      <c r="W271" s="196"/>
      <c r="X271" s="196"/>
      <c r="Y271" s="196"/>
      <c r="Z271" s="196"/>
    </row>
    <row r="272" customFormat="false" ht="14.25" hidden="false" customHeight="true" outlineLevel="0" collapsed="false">
      <c r="A272" s="196"/>
      <c r="B272" s="275"/>
      <c r="C272" s="196"/>
      <c r="D272" s="196"/>
      <c r="E272" s="243"/>
      <c r="F272" s="244"/>
      <c r="G272" s="243"/>
      <c r="H272" s="244"/>
      <c r="I272" s="243"/>
      <c r="J272" s="276"/>
      <c r="K272" s="196"/>
      <c r="L272" s="196"/>
      <c r="M272" s="196"/>
      <c r="N272" s="196"/>
      <c r="O272" s="196"/>
      <c r="P272" s="196"/>
      <c r="Q272" s="196"/>
      <c r="R272" s="196"/>
      <c r="S272" s="196"/>
      <c r="T272" s="196"/>
      <c r="U272" s="196"/>
      <c r="V272" s="196"/>
      <c r="W272" s="196"/>
      <c r="X272" s="196"/>
      <c r="Y272" s="196"/>
      <c r="Z272" s="196"/>
    </row>
    <row r="273" customFormat="false" ht="14.25" hidden="false" customHeight="true" outlineLevel="0" collapsed="false">
      <c r="A273" s="196"/>
      <c r="B273" s="275"/>
      <c r="C273" s="196"/>
      <c r="D273" s="196"/>
      <c r="E273" s="243"/>
      <c r="F273" s="244"/>
      <c r="G273" s="243"/>
      <c r="H273" s="244"/>
      <c r="I273" s="243"/>
      <c r="J273" s="276"/>
      <c r="K273" s="196"/>
      <c r="L273" s="196"/>
      <c r="M273" s="196"/>
      <c r="N273" s="196"/>
      <c r="O273" s="196"/>
      <c r="P273" s="196"/>
      <c r="Q273" s="196"/>
      <c r="R273" s="196"/>
      <c r="S273" s="196"/>
      <c r="T273" s="196"/>
      <c r="U273" s="196"/>
      <c r="V273" s="196"/>
      <c r="W273" s="196"/>
      <c r="X273" s="196"/>
      <c r="Y273" s="196"/>
      <c r="Z273" s="196"/>
    </row>
    <row r="274" customFormat="false" ht="14.25" hidden="false" customHeight="true" outlineLevel="0" collapsed="false">
      <c r="A274" s="196"/>
      <c r="B274" s="275"/>
      <c r="C274" s="196"/>
      <c r="D274" s="196"/>
      <c r="E274" s="243"/>
      <c r="F274" s="244"/>
      <c r="G274" s="243"/>
      <c r="H274" s="244"/>
      <c r="I274" s="243"/>
      <c r="J274" s="276"/>
      <c r="K274" s="196"/>
      <c r="L274" s="196"/>
      <c r="M274" s="196"/>
      <c r="N274" s="196"/>
      <c r="O274" s="196"/>
      <c r="P274" s="196"/>
      <c r="Q274" s="196"/>
      <c r="R274" s="196"/>
      <c r="S274" s="196"/>
      <c r="T274" s="196"/>
      <c r="U274" s="196"/>
      <c r="V274" s="196"/>
      <c r="W274" s="196"/>
      <c r="X274" s="196"/>
      <c r="Y274" s="196"/>
      <c r="Z274" s="196"/>
    </row>
    <row r="275" customFormat="false" ht="14.25" hidden="false" customHeight="true" outlineLevel="0" collapsed="false">
      <c r="A275" s="196"/>
      <c r="B275" s="275"/>
      <c r="C275" s="196"/>
      <c r="D275" s="196"/>
      <c r="E275" s="243"/>
      <c r="F275" s="244"/>
      <c r="G275" s="243"/>
      <c r="H275" s="244"/>
      <c r="I275" s="243"/>
      <c r="J275" s="276"/>
      <c r="K275" s="196"/>
      <c r="L275" s="196"/>
      <c r="M275" s="196"/>
      <c r="N275" s="196"/>
      <c r="O275" s="196"/>
      <c r="P275" s="196"/>
      <c r="Q275" s="196"/>
      <c r="R275" s="196"/>
      <c r="S275" s="196"/>
      <c r="T275" s="196"/>
      <c r="U275" s="196"/>
      <c r="V275" s="196"/>
      <c r="W275" s="196"/>
      <c r="X275" s="196"/>
      <c r="Y275" s="196"/>
      <c r="Z275" s="196"/>
    </row>
    <row r="276" customFormat="false" ht="14.25" hidden="false" customHeight="true" outlineLevel="0" collapsed="false">
      <c r="A276" s="196"/>
      <c r="B276" s="275"/>
      <c r="C276" s="196"/>
      <c r="D276" s="196"/>
      <c r="E276" s="243"/>
      <c r="F276" s="244"/>
      <c r="G276" s="243"/>
      <c r="H276" s="244"/>
      <c r="I276" s="243"/>
      <c r="J276" s="276"/>
      <c r="K276" s="196"/>
      <c r="L276" s="196"/>
      <c r="M276" s="196"/>
      <c r="N276" s="196"/>
      <c r="O276" s="196"/>
      <c r="P276" s="196"/>
      <c r="Q276" s="196"/>
      <c r="R276" s="196"/>
      <c r="S276" s="196"/>
      <c r="T276" s="196"/>
      <c r="U276" s="196"/>
      <c r="V276" s="196"/>
      <c r="W276" s="196"/>
      <c r="X276" s="196"/>
      <c r="Y276" s="196"/>
      <c r="Z276" s="196"/>
    </row>
    <row r="277" customFormat="false" ht="14.25" hidden="false" customHeight="true" outlineLevel="0" collapsed="false">
      <c r="A277" s="196"/>
      <c r="B277" s="275"/>
      <c r="C277" s="196"/>
      <c r="D277" s="196"/>
      <c r="E277" s="243"/>
      <c r="F277" s="244"/>
      <c r="G277" s="243"/>
      <c r="H277" s="244"/>
      <c r="I277" s="243"/>
      <c r="J277" s="276"/>
      <c r="K277" s="196"/>
      <c r="L277" s="196"/>
      <c r="M277" s="196"/>
      <c r="N277" s="196"/>
      <c r="O277" s="196"/>
      <c r="P277" s="196"/>
      <c r="Q277" s="196"/>
      <c r="R277" s="196"/>
      <c r="S277" s="196"/>
      <c r="T277" s="196"/>
      <c r="U277" s="196"/>
      <c r="V277" s="196"/>
      <c r="W277" s="196"/>
      <c r="X277" s="196"/>
      <c r="Y277" s="196"/>
      <c r="Z277" s="196"/>
    </row>
    <row r="278" customFormat="false" ht="14.25" hidden="false" customHeight="true" outlineLevel="0" collapsed="false">
      <c r="A278" s="196"/>
      <c r="B278" s="275"/>
      <c r="C278" s="196"/>
      <c r="D278" s="196"/>
      <c r="E278" s="243"/>
      <c r="F278" s="244"/>
      <c r="G278" s="243"/>
      <c r="H278" s="244"/>
      <c r="I278" s="243"/>
      <c r="J278" s="276"/>
      <c r="K278" s="196"/>
      <c r="L278" s="196"/>
      <c r="M278" s="196"/>
      <c r="N278" s="196"/>
      <c r="O278" s="196"/>
      <c r="P278" s="196"/>
      <c r="Q278" s="196"/>
      <c r="R278" s="196"/>
      <c r="S278" s="196"/>
      <c r="T278" s="196"/>
      <c r="U278" s="196"/>
      <c r="V278" s="196"/>
      <c r="W278" s="196"/>
      <c r="X278" s="196"/>
      <c r="Y278" s="196"/>
      <c r="Z278" s="196"/>
    </row>
    <row r="279" customFormat="false" ht="14.25" hidden="false" customHeight="true" outlineLevel="0" collapsed="false">
      <c r="A279" s="196"/>
      <c r="B279" s="275"/>
      <c r="C279" s="196"/>
      <c r="D279" s="196"/>
      <c r="E279" s="243"/>
      <c r="F279" s="244"/>
      <c r="G279" s="243"/>
      <c r="H279" s="244"/>
      <c r="I279" s="243"/>
      <c r="J279" s="276"/>
      <c r="K279" s="196"/>
      <c r="L279" s="196"/>
      <c r="M279" s="196"/>
      <c r="N279" s="196"/>
      <c r="O279" s="196"/>
      <c r="P279" s="196"/>
      <c r="Q279" s="196"/>
      <c r="R279" s="196"/>
      <c r="S279" s="196"/>
      <c r="T279" s="196"/>
      <c r="U279" s="196"/>
      <c r="V279" s="196"/>
      <c r="W279" s="196"/>
      <c r="X279" s="196"/>
      <c r="Y279" s="196"/>
      <c r="Z279" s="196"/>
    </row>
    <row r="280" customFormat="false" ht="14.25" hidden="false" customHeight="true" outlineLevel="0" collapsed="false">
      <c r="A280" s="196"/>
      <c r="B280" s="275"/>
      <c r="C280" s="196"/>
      <c r="D280" s="196"/>
      <c r="E280" s="243"/>
      <c r="F280" s="244"/>
      <c r="G280" s="243"/>
      <c r="H280" s="244"/>
      <c r="I280" s="243"/>
      <c r="J280" s="276"/>
      <c r="K280" s="196"/>
      <c r="L280" s="196"/>
      <c r="M280" s="196"/>
      <c r="N280" s="196"/>
      <c r="O280" s="196"/>
      <c r="P280" s="196"/>
      <c r="Q280" s="196"/>
      <c r="R280" s="196"/>
      <c r="S280" s="196"/>
      <c r="T280" s="196"/>
      <c r="U280" s="196"/>
      <c r="V280" s="196"/>
      <c r="W280" s="196"/>
      <c r="X280" s="196"/>
      <c r="Y280" s="196"/>
      <c r="Z280" s="196"/>
    </row>
    <row r="281" customFormat="false" ht="14.25" hidden="false" customHeight="true" outlineLevel="0" collapsed="false">
      <c r="A281" s="196"/>
      <c r="B281" s="275"/>
      <c r="C281" s="196"/>
      <c r="D281" s="196"/>
      <c r="E281" s="243"/>
      <c r="F281" s="244"/>
      <c r="G281" s="243"/>
      <c r="H281" s="244"/>
      <c r="I281" s="243"/>
      <c r="J281" s="276"/>
      <c r="K281" s="196"/>
      <c r="L281" s="196"/>
      <c r="M281" s="196"/>
      <c r="N281" s="196"/>
      <c r="O281" s="196"/>
      <c r="P281" s="196"/>
      <c r="Q281" s="196"/>
      <c r="R281" s="196"/>
      <c r="S281" s="196"/>
      <c r="T281" s="196"/>
      <c r="U281" s="196"/>
      <c r="V281" s="196"/>
      <c r="W281" s="196"/>
      <c r="X281" s="196"/>
      <c r="Y281" s="196"/>
      <c r="Z281" s="196"/>
    </row>
    <row r="282" customFormat="false" ht="14.25" hidden="false" customHeight="true" outlineLevel="0" collapsed="false">
      <c r="A282" s="196"/>
      <c r="B282" s="275"/>
      <c r="C282" s="196"/>
      <c r="D282" s="196"/>
      <c r="E282" s="243"/>
      <c r="F282" s="244"/>
      <c r="G282" s="243"/>
      <c r="H282" s="244"/>
      <c r="I282" s="243"/>
      <c r="J282" s="276"/>
      <c r="K282" s="196"/>
      <c r="L282" s="196"/>
      <c r="M282" s="196"/>
      <c r="N282" s="196"/>
      <c r="O282" s="196"/>
      <c r="P282" s="196"/>
      <c r="Q282" s="196"/>
      <c r="R282" s="196"/>
      <c r="S282" s="196"/>
      <c r="T282" s="196"/>
      <c r="U282" s="196"/>
      <c r="V282" s="196"/>
      <c r="W282" s="196"/>
      <c r="X282" s="196"/>
      <c r="Y282" s="196"/>
      <c r="Z282" s="196"/>
    </row>
    <row r="283" customFormat="false" ht="14.25" hidden="false" customHeight="true" outlineLevel="0" collapsed="false">
      <c r="A283" s="196"/>
      <c r="B283" s="275"/>
      <c r="C283" s="196"/>
      <c r="D283" s="196"/>
      <c r="E283" s="243"/>
      <c r="F283" s="244"/>
      <c r="G283" s="243"/>
      <c r="H283" s="244"/>
      <c r="I283" s="243"/>
      <c r="J283" s="276"/>
      <c r="K283" s="196"/>
      <c r="L283" s="196"/>
      <c r="M283" s="196"/>
      <c r="N283" s="196"/>
      <c r="O283" s="196"/>
      <c r="P283" s="196"/>
      <c r="Q283" s="196"/>
      <c r="R283" s="196"/>
      <c r="S283" s="196"/>
      <c r="T283" s="196"/>
      <c r="U283" s="196"/>
      <c r="V283" s="196"/>
      <c r="W283" s="196"/>
      <c r="X283" s="196"/>
      <c r="Y283" s="196"/>
      <c r="Z283" s="196"/>
    </row>
    <row r="284" customFormat="false" ht="14.25" hidden="false" customHeight="true" outlineLevel="0" collapsed="false">
      <c r="A284" s="196"/>
      <c r="B284" s="275"/>
      <c r="C284" s="196"/>
      <c r="D284" s="196"/>
      <c r="E284" s="243"/>
      <c r="F284" s="244"/>
      <c r="G284" s="243"/>
      <c r="H284" s="244"/>
      <c r="I284" s="243"/>
      <c r="J284" s="276"/>
      <c r="K284" s="196"/>
      <c r="L284" s="196"/>
      <c r="M284" s="196"/>
      <c r="N284" s="196"/>
      <c r="O284" s="196"/>
      <c r="P284" s="196"/>
      <c r="Q284" s="196"/>
      <c r="R284" s="196"/>
      <c r="S284" s="196"/>
      <c r="T284" s="196"/>
      <c r="U284" s="196"/>
      <c r="V284" s="196"/>
      <c r="W284" s="196"/>
      <c r="X284" s="196"/>
      <c r="Y284" s="196"/>
      <c r="Z284" s="196"/>
    </row>
    <row r="285" customFormat="false" ht="14.25" hidden="false" customHeight="true" outlineLevel="0" collapsed="false">
      <c r="A285" s="196"/>
      <c r="B285" s="275"/>
      <c r="C285" s="196"/>
      <c r="D285" s="196"/>
      <c r="E285" s="243"/>
      <c r="F285" s="244"/>
      <c r="G285" s="243"/>
      <c r="H285" s="244"/>
      <c r="I285" s="243"/>
      <c r="J285" s="276"/>
      <c r="K285" s="196"/>
      <c r="L285" s="196"/>
      <c r="M285" s="196"/>
      <c r="N285" s="196"/>
      <c r="O285" s="196"/>
      <c r="P285" s="196"/>
      <c r="Q285" s="196"/>
      <c r="R285" s="196"/>
      <c r="S285" s="196"/>
      <c r="T285" s="196"/>
      <c r="U285" s="196"/>
      <c r="V285" s="196"/>
      <c r="W285" s="196"/>
      <c r="X285" s="196"/>
      <c r="Y285" s="196"/>
      <c r="Z285" s="196"/>
    </row>
    <row r="286" customFormat="false" ht="14.25" hidden="false" customHeight="true" outlineLevel="0" collapsed="false">
      <c r="A286" s="196"/>
      <c r="B286" s="275"/>
      <c r="C286" s="196"/>
      <c r="D286" s="196"/>
      <c r="E286" s="243"/>
      <c r="F286" s="244"/>
      <c r="G286" s="243"/>
      <c r="H286" s="244"/>
      <c r="I286" s="243"/>
      <c r="J286" s="276"/>
      <c r="K286" s="196"/>
      <c r="L286" s="196"/>
      <c r="M286" s="196"/>
      <c r="N286" s="196"/>
      <c r="O286" s="196"/>
      <c r="P286" s="196"/>
      <c r="Q286" s="196"/>
      <c r="R286" s="196"/>
      <c r="S286" s="196"/>
      <c r="T286" s="196"/>
      <c r="U286" s="196"/>
      <c r="V286" s="196"/>
      <c r="W286" s="196"/>
      <c r="X286" s="196"/>
      <c r="Y286" s="196"/>
      <c r="Z286" s="196"/>
    </row>
    <row r="287" customFormat="false" ht="14.25" hidden="false" customHeight="true" outlineLevel="0" collapsed="false">
      <c r="A287" s="196"/>
      <c r="B287" s="275"/>
      <c r="C287" s="196"/>
      <c r="D287" s="196"/>
      <c r="E287" s="243"/>
      <c r="F287" s="244"/>
      <c r="G287" s="243"/>
      <c r="H287" s="244"/>
      <c r="I287" s="243"/>
      <c r="J287" s="276"/>
      <c r="K287" s="196"/>
      <c r="L287" s="196"/>
      <c r="M287" s="196"/>
      <c r="N287" s="196"/>
      <c r="O287" s="196"/>
      <c r="P287" s="196"/>
      <c r="Q287" s="196"/>
      <c r="R287" s="196"/>
      <c r="S287" s="196"/>
      <c r="T287" s="196"/>
      <c r="U287" s="196"/>
      <c r="V287" s="196"/>
      <c r="W287" s="196"/>
      <c r="X287" s="196"/>
      <c r="Y287" s="196"/>
      <c r="Z287" s="196"/>
    </row>
    <row r="288" customFormat="false" ht="14.25" hidden="false" customHeight="true" outlineLevel="0" collapsed="false">
      <c r="A288" s="196"/>
      <c r="B288" s="275"/>
      <c r="C288" s="196"/>
      <c r="D288" s="196"/>
      <c r="E288" s="243"/>
      <c r="F288" s="244"/>
      <c r="G288" s="243"/>
      <c r="H288" s="244"/>
      <c r="I288" s="243"/>
      <c r="J288" s="276"/>
      <c r="K288" s="196"/>
      <c r="L288" s="196"/>
      <c r="M288" s="196"/>
      <c r="N288" s="196"/>
      <c r="O288" s="196"/>
      <c r="P288" s="196"/>
      <c r="Q288" s="196"/>
      <c r="R288" s="196"/>
      <c r="S288" s="196"/>
      <c r="T288" s="196"/>
      <c r="U288" s="196"/>
      <c r="V288" s="196"/>
      <c r="W288" s="196"/>
      <c r="X288" s="196"/>
      <c r="Y288" s="196"/>
      <c r="Z288" s="196"/>
    </row>
    <row r="289" customFormat="false" ht="14.25" hidden="false" customHeight="true" outlineLevel="0" collapsed="false">
      <c r="A289" s="196"/>
      <c r="B289" s="275"/>
      <c r="C289" s="196"/>
      <c r="D289" s="196"/>
      <c r="E289" s="243"/>
      <c r="F289" s="244"/>
      <c r="G289" s="243"/>
      <c r="H289" s="244"/>
      <c r="I289" s="243"/>
      <c r="J289" s="276"/>
      <c r="K289" s="196"/>
      <c r="L289" s="196"/>
      <c r="M289" s="196"/>
      <c r="N289" s="196"/>
      <c r="O289" s="196"/>
      <c r="P289" s="196"/>
      <c r="Q289" s="196"/>
      <c r="R289" s="196"/>
      <c r="S289" s="196"/>
      <c r="T289" s="196"/>
      <c r="U289" s="196"/>
      <c r="V289" s="196"/>
      <c r="W289" s="196"/>
      <c r="X289" s="196"/>
      <c r="Y289" s="196"/>
      <c r="Z289" s="196"/>
    </row>
    <row r="290" customFormat="false" ht="14.25" hidden="false" customHeight="true" outlineLevel="0" collapsed="false">
      <c r="A290" s="196"/>
      <c r="B290" s="275"/>
      <c r="C290" s="196"/>
      <c r="D290" s="196"/>
      <c r="E290" s="243"/>
      <c r="F290" s="244"/>
      <c r="G290" s="243"/>
      <c r="H290" s="244"/>
      <c r="I290" s="243"/>
      <c r="J290" s="276"/>
      <c r="K290" s="196"/>
      <c r="L290" s="196"/>
      <c r="M290" s="196"/>
      <c r="N290" s="196"/>
      <c r="O290" s="196"/>
      <c r="P290" s="196"/>
      <c r="Q290" s="196"/>
      <c r="R290" s="196"/>
      <c r="S290" s="196"/>
      <c r="T290" s="196"/>
      <c r="U290" s="196"/>
      <c r="V290" s="196"/>
      <c r="W290" s="196"/>
      <c r="X290" s="196"/>
      <c r="Y290" s="196"/>
      <c r="Z290" s="196"/>
    </row>
    <row r="291" customFormat="false" ht="14.25" hidden="false" customHeight="true" outlineLevel="0" collapsed="false">
      <c r="A291" s="196"/>
      <c r="B291" s="275"/>
      <c r="C291" s="196"/>
      <c r="D291" s="196"/>
      <c r="E291" s="243"/>
      <c r="F291" s="244"/>
      <c r="G291" s="243"/>
      <c r="H291" s="244"/>
      <c r="I291" s="243"/>
      <c r="J291" s="276"/>
      <c r="K291" s="196"/>
      <c r="L291" s="196"/>
      <c r="M291" s="196"/>
      <c r="N291" s="196"/>
      <c r="O291" s="196"/>
      <c r="P291" s="196"/>
      <c r="Q291" s="196"/>
      <c r="R291" s="196"/>
      <c r="S291" s="196"/>
      <c r="T291" s="196"/>
      <c r="U291" s="196"/>
      <c r="V291" s="196"/>
      <c r="W291" s="196"/>
      <c r="X291" s="196"/>
      <c r="Y291" s="196"/>
      <c r="Z291" s="196"/>
    </row>
    <row r="292" customFormat="false" ht="14.25" hidden="false" customHeight="true" outlineLevel="0" collapsed="false">
      <c r="A292" s="196"/>
      <c r="B292" s="275"/>
      <c r="C292" s="196"/>
      <c r="D292" s="196"/>
      <c r="E292" s="243"/>
      <c r="F292" s="244"/>
      <c r="G292" s="243"/>
      <c r="H292" s="244"/>
      <c r="I292" s="243"/>
      <c r="J292" s="276"/>
      <c r="K292" s="196"/>
      <c r="L292" s="196"/>
      <c r="M292" s="196"/>
      <c r="N292" s="196"/>
      <c r="O292" s="196"/>
      <c r="P292" s="196"/>
      <c r="Q292" s="196"/>
      <c r="R292" s="196"/>
      <c r="S292" s="196"/>
      <c r="T292" s="196"/>
      <c r="U292" s="196"/>
      <c r="V292" s="196"/>
      <c r="W292" s="196"/>
      <c r="X292" s="196"/>
      <c r="Y292" s="196"/>
      <c r="Z292" s="196"/>
    </row>
    <row r="293" customFormat="false" ht="14.25" hidden="false" customHeight="true" outlineLevel="0" collapsed="false">
      <c r="A293" s="196"/>
      <c r="B293" s="275"/>
      <c r="C293" s="196"/>
      <c r="D293" s="196"/>
      <c r="E293" s="243"/>
      <c r="F293" s="244"/>
      <c r="G293" s="243"/>
      <c r="H293" s="244"/>
      <c r="I293" s="243"/>
      <c r="J293" s="276"/>
      <c r="K293" s="196"/>
      <c r="L293" s="196"/>
      <c r="M293" s="196"/>
      <c r="N293" s="196"/>
      <c r="O293" s="196"/>
      <c r="P293" s="196"/>
      <c r="Q293" s="196"/>
      <c r="R293" s="196"/>
      <c r="S293" s="196"/>
      <c r="T293" s="196"/>
      <c r="U293" s="196"/>
      <c r="V293" s="196"/>
      <c r="W293" s="196"/>
      <c r="X293" s="196"/>
      <c r="Y293" s="196"/>
      <c r="Z293" s="196"/>
    </row>
    <row r="294" customFormat="false" ht="14.25" hidden="false" customHeight="true" outlineLevel="0" collapsed="false">
      <c r="A294" s="196"/>
      <c r="B294" s="275"/>
      <c r="C294" s="196"/>
      <c r="D294" s="196"/>
      <c r="E294" s="243"/>
      <c r="F294" s="244"/>
      <c r="G294" s="243"/>
      <c r="H294" s="244"/>
      <c r="I294" s="243"/>
      <c r="J294" s="276"/>
      <c r="K294" s="196"/>
      <c r="L294" s="196"/>
      <c r="M294" s="196"/>
      <c r="N294" s="196"/>
      <c r="O294" s="196"/>
      <c r="P294" s="196"/>
      <c r="Q294" s="196"/>
      <c r="R294" s="196"/>
      <c r="S294" s="196"/>
      <c r="T294" s="196"/>
      <c r="U294" s="196"/>
      <c r="V294" s="196"/>
      <c r="W294" s="196"/>
      <c r="X294" s="196"/>
      <c r="Y294" s="196"/>
      <c r="Z294" s="196"/>
    </row>
    <row r="295" customFormat="false" ht="14.25" hidden="false" customHeight="true" outlineLevel="0" collapsed="false">
      <c r="A295" s="196"/>
      <c r="B295" s="275"/>
      <c r="C295" s="196"/>
      <c r="D295" s="196"/>
      <c r="E295" s="243"/>
      <c r="F295" s="244"/>
      <c r="G295" s="243"/>
      <c r="H295" s="244"/>
      <c r="I295" s="243"/>
      <c r="J295" s="276"/>
      <c r="K295" s="196"/>
      <c r="L295" s="196"/>
      <c r="M295" s="196"/>
      <c r="N295" s="196"/>
      <c r="O295" s="196"/>
      <c r="P295" s="196"/>
      <c r="Q295" s="196"/>
      <c r="R295" s="196"/>
      <c r="S295" s="196"/>
      <c r="T295" s="196"/>
      <c r="U295" s="196"/>
      <c r="V295" s="196"/>
      <c r="W295" s="196"/>
      <c r="X295" s="196"/>
      <c r="Y295" s="196"/>
      <c r="Z295" s="196"/>
    </row>
    <row r="296" customFormat="false" ht="14.25" hidden="false" customHeight="true" outlineLevel="0" collapsed="false">
      <c r="A296" s="196"/>
      <c r="B296" s="275"/>
      <c r="C296" s="196"/>
      <c r="D296" s="196"/>
      <c r="E296" s="243"/>
      <c r="F296" s="244"/>
      <c r="G296" s="243"/>
      <c r="H296" s="244"/>
      <c r="I296" s="243"/>
      <c r="J296" s="276"/>
      <c r="K296" s="196"/>
      <c r="L296" s="196"/>
      <c r="M296" s="196"/>
      <c r="N296" s="196"/>
      <c r="O296" s="196"/>
      <c r="P296" s="196"/>
      <c r="Q296" s="196"/>
      <c r="R296" s="196"/>
      <c r="S296" s="196"/>
      <c r="T296" s="196"/>
      <c r="U296" s="196"/>
      <c r="V296" s="196"/>
      <c r="W296" s="196"/>
      <c r="X296" s="196"/>
      <c r="Y296" s="196"/>
      <c r="Z296" s="196"/>
    </row>
    <row r="297" customFormat="false" ht="14.25" hidden="false" customHeight="true" outlineLevel="0" collapsed="false">
      <c r="A297" s="196"/>
      <c r="B297" s="275"/>
      <c r="C297" s="196"/>
      <c r="D297" s="196"/>
      <c r="E297" s="243"/>
      <c r="F297" s="244"/>
      <c r="G297" s="243"/>
      <c r="H297" s="244"/>
      <c r="I297" s="243"/>
      <c r="J297" s="276"/>
      <c r="K297" s="196"/>
      <c r="L297" s="196"/>
      <c r="M297" s="196"/>
      <c r="N297" s="196"/>
      <c r="O297" s="196"/>
      <c r="P297" s="196"/>
      <c r="Q297" s="196"/>
      <c r="R297" s="196"/>
      <c r="S297" s="196"/>
      <c r="T297" s="196"/>
      <c r="U297" s="196"/>
      <c r="V297" s="196"/>
      <c r="W297" s="196"/>
      <c r="X297" s="196"/>
      <c r="Y297" s="196"/>
      <c r="Z297" s="196"/>
    </row>
    <row r="298" customFormat="false" ht="14.25" hidden="false" customHeight="true" outlineLevel="0" collapsed="false">
      <c r="A298" s="196"/>
      <c r="B298" s="275"/>
      <c r="C298" s="196"/>
      <c r="D298" s="196"/>
      <c r="E298" s="243"/>
      <c r="F298" s="244"/>
      <c r="G298" s="243"/>
      <c r="H298" s="244"/>
      <c r="I298" s="243"/>
      <c r="J298" s="276"/>
      <c r="K298" s="196"/>
      <c r="L298" s="196"/>
      <c r="M298" s="196"/>
      <c r="N298" s="196"/>
      <c r="O298" s="196"/>
      <c r="P298" s="196"/>
      <c r="Q298" s="196"/>
      <c r="R298" s="196"/>
      <c r="S298" s="196"/>
      <c r="T298" s="196"/>
      <c r="U298" s="196"/>
      <c r="V298" s="196"/>
      <c r="W298" s="196"/>
      <c r="X298" s="196"/>
      <c r="Y298" s="196"/>
      <c r="Z298" s="196"/>
    </row>
    <row r="299" customFormat="false" ht="14.25" hidden="false" customHeight="true" outlineLevel="0" collapsed="false">
      <c r="A299" s="196"/>
      <c r="B299" s="275"/>
      <c r="C299" s="196"/>
      <c r="D299" s="196"/>
      <c r="E299" s="243"/>
      <c r="F299" s="244"/>
      <c r="G299" s="243"/>
      <c r="H299" s="244"/>
      <c r="I299" s="243"/>
      <c r="J299" s="276"/>
      <c r="K299" s="196"/>
      <c r="L299" s="196"/>
      <c r="M299" s="196"/>
      <c r="N299" s="196"/>
      <c r="O299" s="196"/>
      <c r="P299" s="196"/>
      <c r="Q299" s="196"/>
      <c r="R299" s="196"/>
      <c r="S299" s="196"/>
      <c r="T299" s="196"/>
      <c r="U299" s="196"/>
      <c r="V299" s="196"/>
      <c r="W299" s="196"/>
      <c r="X299" s="196"/>
      <c r="Y299" s="196"/>
      <c r="Z299" s="196"/>
    </row>
    <row r="300" customFormat="false" ht="14.25" hidden="false" customHeight="true" outlineLevel="0" collapsed="false">
      <c r="A300" s="196"/>
      <c r="B300" s="275"/>
      <c r="C300" s="196"/>
      <c r="D300" s="196"/>
      <c r="E300" s="243"/>
      <c r="F300" s="244"/>
      <c r="G300" s="243"/>
      <c r="H300" s="244"/>
      <c r="I300" s="243"/>
      <c r="J300" s="276"/>
      <c r="K300" s="196"/>
      <c r="L300" s="196"/>
      <c r="M300" s="196"/>
      <c r="N300" s="196"/>
      <c r="O300" s="196"/>
      <c r="P300" s="196"/>
      <c r="Q300" s="196"/>
      <c r="R300" s="196"/>
      <c r="S300" s="196"/>
      <c r="T300" s="196"/>
      <c r="U300" s="196"/>
      <c r="V300" s="196"/>
      <c r="W300" s="196"/>
      <c r="X300" s="196"/>
      <c r="Y300" s="196"/>
      <c r="Z300" s="196"/>
    </row>
    <row r="301" customFormat="false" ht="14.25" hidden="false" customHeight="true" outlineLevel="0" collapsed="false">
      <c r="A301" s="196"/>
      <c r="B301" s="275"/>
      <c r="C301" s="196"/>
      <c r="D301" s="196"/>
      <c r="E301" s="243"/>
      <c r="F301" s="244"/>
      <c r="G301" s="243"/>
      <c r="H301" s="244"/>
      <c r="I301" s="243"/>
      <c r="J301" s="276"/>
      <c r="K301" s="196"/>
      <c r="L301" s="196"/>
      <c r="M301" s="196"/>
      <c r="N301" s="196"/>
      <c r="O301" s="196"/>
      <c r="P301" s="196"/>
      <c r="Q301" s="196"/>
      <c r="R301" s="196"/>
      <c r="S301" s="196"/>
      <c r="T301" s="196"/>
      <c r="U301" s="196"/>
      <c r="V301" s="196"/>
      <c r="W301" s="196"/>
      <c r="X301" s="196"/>
      <c r="Y301" s="196"/>
      <c r="Z301" s="196"/>
    </row>
    <row r="302" customFormat="false" ht="14.25" hidden="false" customHeight="true" outlineLevel="0" collapsed="false">
      <c r="A302" s="196"/>
      <c r="B302" s="275"/>
      <c r="C302" s="196"/>
      <c r="D302" s="196"/>
      <c r="E302" s="243"/>
      <c r="F302" s="244"/>
      <c r="G302" s="243"/>
      <c r="H302" s="244"/>
      <c r="I302" s="243"/>
      <c r="J302" s="276"/>
      <c r="K302" s="196"/>
      <c r="L302" s="196"/>
      <c r="M302" s="196"/>
      <c r="N302" s="196"/>
      <c r="O302" s="196"/>
      <c r="P302" s="196"/>
      <c r="Q302" s="196"/>
      <c r="R302" s="196"/>
      <c r="S302" s="196"/>
      <c r="T302" s="196"/>
      <c r="U302" s="196"/>
      <c r="V302" s="196"/>
      <c r="W302" s="196"/>
      <c r="X302" s="196"/>
      <c r="Y302" s="196"/>
      <c r="Z302" s="196"/>
    </row>
    <row r="303" customFormat="false" ht="14.25" hidden="false" customHeight="true" outlineLevel="0" collapsed="false">
      <c r="A303" s="196"/>
      <c r="B303" s="275"/>
      <c r="C303" s="196"/>
      <c r="D303" s="196"/>
      <c r="E303" s="243"/>
      <c r="F303" s="244"/>
      <c r="G303" s="243"/>
      <c r="H303" s="244"/>
      <c r="I303" s="243"/>
      <c r="J303" s="276"/>
      <c r="K303" s="196"/>
      <c r="L303" s="196"/>
      <c r="M303" s="196"/>
      <c r="N303" s="196"/>
      <c r="O303" s="196"/>
      <c r="P303" s="196"/>
      <c r="Q303" s="196"/>
      <c r="R303" s="196"/>
      <c r="S303" s="196"/>
      <c r="T303" s="196"/>
      <c r="U303" s="196"/>
      <c r="V303" s="196"/>
      <c r="W303" s="196"/>
      <c r="X303" s="196"/>
      <c r="Y303" s="196"/>
      <c r="Z303" s="196"/>
    </row>
    <row r="304" customFormat="false" ht="14.25" hidden="false" customHeight="true" outlineLevel="0" collapsed="false">
      <c r="A304" s="196"/>
      <c r="B304" s="275"/>
      <c r="C304" s="196"/>
      <c r="D304" s="196"/>
      <c r="E304" s="243"/>
      <c r="F304" s="244"/>
      <c r="G304" s="243"/>
      <c r="H304" s="244"/>
      <c r="I304" s="243"/>
      <c r="J304" s="276"/>
      <c r="K304" s="196"/>
      <c r="L304" s="196"/>
      <c r="M304" s="196"/>
      <c r="N304" s="196"/>
      <c r="O304" s="196"/>
      <c r="P304" s="196"/>
      <c r="Q304" s="196"/>
      <c r="R304" s="196"/>
      <c r="S304" s="196"/>
      <c r="T304" s="196"/>
      <c r="U304" s="196"/>
      <c r="V304" s="196"/>
      <c r="W304" s="196"/>
      <c r="X304" s="196"/>
      <c r="Y304" s="196"/>
      <c r="Z304" s="196"/>
    </row>
    <row r="305" customFormat="false" ht="14.25" hidden="false" customHeight="true" outlineLevel="0" collapsed="false">
      <c r="A305" s="196"/>
      <c r="B305" s="275"/>
      <c r="C305" s="196"/>
      <c r="D305" s="196"/>
      <c r="E305" s="243"/>
      <c r="F305" s="244"/>
      <c r="G305" s="243"/>
      <c r="H305" s="244"/>
      <c r="I305" s="243"/>
      <c r="J305" s="276"/>
      <c r="K305" s="196"/>
      <c r="L305" s="196"/>
      <c r="M305" s="196"/>
      <c r="N305" s="196"/>
      <c r="O305" s="196"/>
      <c r="P305" s="196"/>
      <c r="Q305" s="196"/>
      <c r="R305" s="196"/>
      <c r="S305" s="196"/>
      <c r="T305" s="196"/>
      <c r="U305" s="196"/>
      <c r="V305" s="196"/>
      <c r="W305" s="196"/>
      <c r="X305" s="196"/>
      <c r="Y305" s="196"/>
      <c r="Z305" s="196"/>
    </row>
    <row r="306" customFormat="false" ht="14.25" hidden="false" customHeight="true" outlineLevel="0" collapsed="false">
      <c r="A306" s="196"/>
      <c r="B306" s="275"/>
      <c r="C306" s="196"/>
      <c r="D306" s="196"/>
      <c r="E306" s="243"/>
      <c r="F306" s="244"/>
      <c r="G306" s="243"/>
      <c r="H306" s="244"/>
      <c r="I306" s="243"/>
      <c r="J306" s="276"/>
      <c r="K306" s="196"/>
      <c r="L306" s="196"/>
      <c r="M306" s="196"/>
      <c r="N306" s="196"/>
      <c r="O306" s="196"/>
      <c r="P306" s="196"/>
      <c r="Q306" s="196"/>
      <c r="R306" s="196"/>
      <c r="S306" s="196"/>
      <c r="T306" s="196"/>
      <c r="U306" s="196"/>
      <c r="V306" s="196"/>
      <c r="W306" s="196"/>
      <c r="X306" s="196"/>
      <c r="Y306" s="196"/>
      <c r="Z306" s="196"/>
    </row>
    <row r="307" customFormat="false" ht="14.25" hidden="false" customHeight="true" outlineLevel="0" collapsed="false">
      <c r="A307" s="196"/>
      <c r="B307" s="275"/>
      <c r="C307" s="196"/>
      <c r="D307" s="196"/>
      <c r="E307" s="243"/>
      <c r="F307" s="244"/>
      <c r="G307" s="243"/>
      <c r="H307" s="244"/>
      <c r="I307" s="243"/>
      <c r="J307" s="276"/>
      <c r="K307" s="196"/>
      <c r="L307" s="196"/>
      <c r="M307" s="196"/>
      <c r="N307" s="196"/>
      <c r="O307" s="196"/>
      <c r="P307" s="196"/>
      <c r="Q307" s="196"/>
      <c r="R307" s="196"/>
      <c r="S307" s="196"/>
      <c r="T307" s="196"/>
      <c r="U307" s="196"/>
      <c r="V307" s="196"/>
      <c r="W307" s="196"/>
      <c r="X307" s="196"/>
      <c r="Y307" s="196"/>
      <c r="Z307" s="196"/>
    </row>
    <row r="308" customFormat="false" ht="14.25" hidden="false" customHeight="true" outlineLevel="0" collapsed="false">
      <c r="A308" s="196"/>
      <c r="B308" s="275"/>
      <c r="C308" s="196"/>
      <c r="D308" s="196"/>
      <c r="E308" s="243"/>
      <c r="F308" s="244"/>
      <c r="G308" s="243"/>
      <c r="H308" s="244"/>
      <c r="I308" s="243"/>
      <c r="J308" s="276"/>
      <c r="K308" s="196"/>
      <c r="L308" s="196"/>
      <c r="M308" s="196"/>
      <c r="N308" s="196"/>
      <c r="O308" s="196"/>
      <c r="P308" s="196"/>
      <c r="Q308" s="196"/>
      <c r="R308" s="196"/>
      <c r="S308" s="196"/>
      <c r="T308" s="196"/>
      <c r="U308" s="196"/>
      <c r="V308" s="196"/>
      <c r="W308" s="196"/>
      <c r="X308" s="196"/>
      <c r="Y308" s="196"/>
      <c r="Z308" s="196"/>
    </row>
    <row r="309" customFormat="false" ht="14.25" hidden="false" customHeight="true" outlineLevel="0" collapsed="false">
      <c r="A309" s="196"/>
      <c r="B309" s="275"/>
      <c r="C309" s="196"/>
      <c r="D309" s="196"/>
      <c r="E309" s="243"/>
      <c r="F309" s="244"/>
      <c r="G309" s="243"/>
      <c r="H309" s="244"/>
      <c r="I309" s="243"/>
      <c r="J309" s="276"/>
      <c r="K309" s="196"/>
      <c r="L309" s="196"/>
      <c r="M309" s="196"/>
      <c r="N309" s="196"/>
      <c r="O309" s="196"/>
      <c r="P309" s="196"/>
      <c r="Q309" s="196"/>
      <c r="R309" s="196"/>
      <c r="S309" s="196"/>
      <c r="T309" s="196"/>
      <c r="U309" s="196"/>
      <c r="V309" s="196"/>
      <c r="W309" s="196"/>
      <c r="X309" s="196"/>
      <c r="Y309" s="196"/>
      <c r="Z309" s="196"/>
    </row>
    <row r="310" customFormat="false" ht="14.25" hidden="false" customHeight="true" outlineLevel="0" collapsed="false">
      <c r="A310" s="196"/>
      <c r="B310" s="275"/>
      <c r="C310" s="196"/>
      <c r="D310" s="196"/>
      <c r="E310" s="243"/>
      <c r="F310" s="244"/>
      <c r="G310" s="243"/>
      <c r="H310" s="244"/>
      <c r="I310" s="243"/>
      <c r="J310" s="276"/>
      <c r="K310" s="196"/>
      <c r="L310" s="196"/>
      <c r="M310" s="196"/>
      <c r="N310" s="196"/>
      <c r="O310" s="196"/>
      <c r="P310" s="196"/>
      <c r="Q310" s="196"/>
      <c r="R310" s="196"/>
      <c r="S310" s="196"/>
      <c r="T310" s="196"/>
      <c r="U310" s="196"/>
      <c r="V310" s="196"/>
      <c r="W310" s="196"/>
      <c r="X310" s="196"/>
      <c r="Y310" s="196"/>
      <c r="Z310" s="196"/>
    </row>
    <row r="311" customFormat="false" ht="14.25" hidden="false" customHeight="true" outlineLevel="0" collapsed="false">
      <c r="A311" s="196"/>
      <c r="B311" s="275"/>
      <c r="C311" s="196"/>
      <c r="D311" s="196"/>
      <c r="E311" s="243"/>
      <c r="F311" s="244"/>
      <c r="G311" s="243"/>
      <c r="H311" s="244"/>
      <c r="I311" s="243"/>
      <c r="J311" s="276"/>
      <c r="K311" s="196"/>
      <c r="L311" s="196"/>
      <c r="M311" s="196"/>
      <c r="N311" s="196"/>
      <c r="O311" s="196"/>
      <c r="P311" s="196"/>
      <c r="Q311" s="196"/>
      <c r="R311" s="196"/>
      <c r="S311" s="196"/>
      <c r="T311" s="196"/>
      <c r="U311" s="196"/>
      <c r="V311" s="196"/>
      <c r="W311" s="196"/>
      <c r="X311" s="196"/>
      <c r="Y311" s="196"/>
      <c r="Z311" s="196"/>
    </row>
    <row r="312" customFormat="false" ht="14.25" hidden="false" customHeight="true" outlineLevel="0" collapsed="false">
      <c r="A312" s="196"/>
      <c r="B312" s="275"/>
      <c r="C312" s="196"/>
      <c r="D312" s="196"/>
      <c r="E312" s="243"/>
      <c r="F312" s="244"/>
      <c r="G312" s="243"/>
      <c r="H312" s="244"/>
      <c r="I312" s="243"/>
      <c r="J312" s="276"/>
      <c r="K312" s="196"/>
      <c r="L312" s="196"/>
      <c r="M312" s="196"/>
      <c r="N312" s="196"/>
      <c r="O312" s="196"/>
      <c r="P312" s="196"/>
      <c r="Q312" s="196"/>
      <c r="R312" s="196"/>
      <c r="S312" s="196"/>
      <c r="T312" s="196"/>
      <c r="U312" s="196"/>
      <c r="V312" s="196"/>
      <c r="W312" s="196"/>
      <c r="X312" s="196"/>
      <c r="Y312" s="196"/>
      <c r="Z312" s="196"/>
    </row>
    <row r="313" customFormat="false" ht="14.25" hidden="false" customHeight="true" outlineLevel="0" collapsed="false">
      <c r="A313" s="196"/>
      <c r="B313" s="275"/>
      <c r="C313" s="196"/>
      <c r="D313" s="196"/>
      <c r="E313" s="243"/>
      <c r="F313" s="244"/>
      <c r="G313" s="243"/>
      <c r="H313" s="244"/>
      <c r="I313" s="243"/>
      <c r="J313" s="276"/>
      <c r="K313" s="196"/>
      <c r="L313" s="196"/>
      <c r="M313" s="196"/>
      <c r="N313" s="196"/>
      <c r="O313" s="196"/>
      <c r="P313" s="196"/>
      <c r="Q313" s="196"/>
      <c r="R313" s="196"/>
      <c r="S313" s="196"/>
      <c r="T313" s="196"/>
      <c r="U313" s="196"/>
      <c r="V313" s="196"/>
      <c r="W313" s="196"/>
      <c r="X313" s="196"/>
      <c r="Y313" s="196"/>
      <c r="Z313" s="196"/>
    </row>
    <row r="314" customFormat="false" ht="14.25" hidden="false" customHeight="true" outlineLevel="0" collapsed="false">
      <c r="A314" s="196"/>
      <c r="B314" s="275"/>
      <c r="C314" s="196"/>
      <c r="D314" s="196"/>
      <c r="E314" s="243"/>
      <c r="F314" s="244"/>
      <c r="G314" s="243"/>
      <c r="H314" s="244"/>
      <c r="I314" s="243"/>
      <c r="J314" s="276"/>
      <c r="K314" s="196"/>
      <c r="L314" s="196"/>
      <c r="M314" s="196"/>
      <c r="N314" s="196"/>
      <c r="O314" s="196"/>
      <c r="P314" s="196"/>
      <c r="Q314" s="196"/>
      <c r="R314" s="196"/>
      <c r="S314" s="196"/>
      <c r="T314" s="196"/>
      <c r="U314" s="196"/>
      <c r="V314" s="196"/>
      <c r="W314" s="196"/>
      <c r="X314" s="196"/>
      <c r="Y314" s="196"/>
      <c r="Z314" s="196"/>
    </row>
    <row r="315" customFormat="false" ht="14.25" hidden="false" customHeight="true" outlineLevel="0" collapsed="false">
      <c r="A315" s="196"/>
      <c r="B315" s="275"/>
      <c r="C315" s="196"/>
      <c r="D315" s="196"/>
      <c r="E315" s="243"/>
      <c r="F315" s="244"/>
      <c r="G315" s="243"/>
      <c r="H315" s="244"/>
      <c r="I315" s="243"/>
      <c r="J315" s="276"/>
      <c r="K315" s="196"/>
      <c r="L315" s="196"/>
      <c r="M315" s="196"/>
      <c r="N315" s="196"/>
      <c r="O315" s="196"/>
      <c r="P315" s="196"/>
      <c r="Q315" s="196"/>
      <c r="R315" s="196"/>
      <c r="S315" s="196"/>
      <c r="T315" s="196"/>
      <c r="U315" s="196"/>
      <c r="V315" s="196"/>
      <c r="W315" s="196"/>
      <c r="X315" s="196"/>
      <c r="Y315" s="196"/>
      <c r="Z315" s="196"/>
    </row>
    <row r="316" customFormat="false" ht="14.25" hidden="false" customHeight="true" outlineLevel="0" collapsed="false">
      <c r="A316" s="196"/>
      <c r="B316" s="275"/>
      <c r="C316" s="196"/>
      <c r="D316" s="196"/>
      <c r="E316" s="243"/>
      <c r="F316" s="244"/>
      <c r="G316" s="243"/>
      <c r="H316" s="244"/>
      <c r="I316" s="243"/>
      <c r="J316" s="276"/>
      <c r="K316" s="196"/>
      <c r="L316" s="196"/>
      <c r="M316" s="196"/>
      <c r="N316" s="196"/>
      <c r="O316" s="196"/>
      <c r="P316" s="196"/>
      <c r="Q316" s="196"/>
      <c r="R316" s="196"/>
      <c r="S316" s="196"/>
      <c r="T316" s="196"/>
      <c r="U316" s="196"/>
      <c r="V316" s="196"/>
      <c r="W316" s="196"/>
      <c r="X316" s="196"/>
      <c r="Y316" s="196"/>
      <c r="Z316" s="196"/>
    </row>
    <row r="317" customFormat="false" ht="14.25" hidden="false" customHeight="true" outlineLevel="0" collapsed="false">
      <c r="A317" s="196"/>
      <c r="B317" s="275"/>
      <c r="C317" s="196"/>
      <c r="D317" s="196"/>
      <c r="E317" s="243"/>
      <c r="F317" s="244"/>
      <c r="G317" s="243"/>
      <c r="H317" s="244"/>
      <c r="I317" s="243"/>
      <c r="J317" s="276"/>
      <c r="K317" s="196"/>
      <c r="L317" s="196"/>
      <c r="M317" s="196"/>
      <c r="N317" s="196"/>
      <c r="O317" s="196"/>
      <c r="P317" s="196"/>
      <c r="Q317" s="196"/>
      <c r="R317" s="196"/>
      <c r="S317" s="196"/>
      <c r="T317" s="196"/>
      <c r="U317" s="196"/>
      <c r="V317" s="196"/>
      <c r="W317" s="196"/>
      <c r="X317" s="196"/>
      <c r="Y317" s="196"/>
      <c r="Z317" s="196"/>
    </row>
    <row r="318" customFormat="false" ht="14.25" hidden="false" customHeight="true" outlineLevel="0" collapsed="false">
      <c r="A318" s="196"/>
      <c r="B318" s="275"/>
      <c r="C318" s="196"/>
      <c r="D318" s="196"/>
      <c r="E318" s="243"/>
      <c r="F318" s="244"/>
      <c r="G318" s="243"/>
      <c r="H318" s="244"/>
      <c r="I318" s="243"/>
      <c r="J318" s="276"/>
      <c r="K318" s="196"/>
      <c r="L318" s="196"/>
      <c r="M318" s="196"/>
      <c r="N318" s="196"/>
      <c r="O318" s="196"/>
      <c r="P318" s="196"/>
      <c r="Q318" s="196"/>
      <c r="R318" s="196"/>
      <c r="S318" s="196"/>
      <c r="T318" s="196"/>
      <c r="U318" s="196"/>
      <c r="V318" s="196"/>
      <c r="W318" s="196"/>
      <c r="X318" s="196"/>
      <c r="Y318" s="196"/>
      <c r="Z318" s="196"/>
    </row>
    <row r="319" customFormat="false" ht="14.25" hidden="false" customHeight="true" outlineLevel="0" collapsed="false">
      <c r="A319" s="196"/>
      <c r="B319" s="275"/>
      <c r="C319" s="196"/>
      <c r="D319" s="196"/>
      <c r="E319" s="243"/>
      <c r="F319" s="244"/>
      <c r="G319" s="243"/>
      <c r="H319" s="244"/>
      <c r="I319" s="243"/>
      <c r="J319" s="276"/>
      <c r="K319" s="196"/>
      <c r="L319" s="196"/>
      <c r="M319" s="196"/>
      <c r="N319" s="196"/>
      <c r="O319" s="196"/>
      <c r="P319" s="196"/>
      <c r="Q319" s="196"/>
      <c r="R319" s="196"/>
      <c r="S319" s="196"/>
      <c r="T319" s="196"/>
      <c r="U319" s="196"/>
      <c r="V319" s="196"/>
      <c r="W319" s="196"/>
      <c r="X319" s="196"/>
      <c r="Y319" s="196"/>
      <c r="Z319" s="196"/>
    </row>
    <row r="320" customFormat="false" ht="14.25" hidden="false" customHeight="true" outlineLevel="0" collapsed="false">
      <c r="A320" s="196"/>
      <c r="B320" s="275"/>
      <c r="C320" s="196"/>
      <c r="D320" s="196"/>
      <c r="E320" s="243"/>
      <c r="F320" s="244"/>
      <c r="G320" s="243"/>
      <c r="H320" s="244"/>
      <c r="I320" s="243"/>
      <c r="J320" s="276"/>
      <c r="K320" s="196"/>
      <c r="L320" s="196"/>
      <c r="M320" s="196"/>
      <c r="N320" s="196"/>
      <c r="O320" s="196"/>
      <c r="P320" s="196"/>
      <c r="Q320" s="196"/>
      <c r="R320" s="196"/>
      <c r="S320" s="196"/>
      <c r="T320" s="196"/>
      <c r="U320" s="196"/>
      <c r="V320" s="196"/>
      <c r="W320" s="196"/>
      <c r="X320" s="196"/>
      <c r="Y320" s="196"/>
      <c r="Z320" s="196"/>
    </row>
    <row r="321" customFormat="false" ht="14.25" hidden="false" customHeight="true" outlineLevel="0" collapsed="false">
      <c r="A321" s="196"/>
      <c r="B321" s="275"/>
      <c r="C321" s="196"/>
      <c r="D321" s="196"/>
      <c r="E321" s="243"/>
      <c r="F321" s="244"/>
      <c r="G321" s="243"/>
      <c r="H321" s="244"/>
      <c r="I321" s="243"/>
      <c r="J321" s="276"/>
      <c r="K321" s="196"/>
      <c r="L321" s="196"/>
      <c r="M321" s="196"/>
      <c r="N321" s="196"/>
      <c r="O321" s="196"/>
      <c r="P321" s="196"/>
      <c r="Q321" s="196"/>
      <c r="R321" s="196"/>
      <c r="S321" s="196"/>
      <c r="T321" s="196"/>
      <c r="U321" s="196"/>
      <c r="V321" s="196"/>
      <c r="W321" s="196"/>
      <c r="X321" s="196"/>
      <c r="Y321" s="196"/>
      <c r="Z321" s="196"/>
    </row>
    <row r="322" customFormat="false" ht="14.25" hidden="false" customHeight="true" outlineLevel="0" collapsed="false">
      <c r="A322" s="196"/>
      <c r="B322" s="275"/>
      <c r="C322" s="196"/>
      <c r="D322" s="196"/>
      <c r="E322" s="243"/>
      <c r="F322" s="244"/>
      <c r="G322" s="243"/>
      <c r="H322" s="244"/>
      <c r="I322" s="243"/>
      <c r="J322" s="276"/>
      <c r="K322" s="196"/>
      <c r="L322" s="196"/>
      <c r="M322" s="196"/>
      <c r="N322" s="196"/>
      <c r="O322" s="196"/>
      <c r="P322" s="196"/>
      <c r="Q322" s="196"/>
      <c r="R322" s="196"/>
      <c r="S322" s="196"/>
      <c r="T322" s="196"/>
      <c r="U322" s="196"/>
      <c r="V322" s="196"/>
      <c r="W322" s="196"/>
      <c r="X322" s="196"/>
      <c r="Y322" s="196"/>
      <c r="Z322" s="196"/>
    </row>
    <row r="323" customFormat="false" ht="14.25" hidden="false" customHeight="true" outlineLevel="0" collapsed="false">
      <c r="A323" s="196"/>
      <c r="B323" s="275"/>
      <c r="C323" s="196"/>
      <c r="D323" s="196"/>
      <c r="E323" s="243"/>
      <c r="F323" s="244"/>
      <c r="G323" s="243"/>
      <c r="H323" s="244"/>
      <c r="I323" s="243"/>
      <c r="J323" s="276"/>
      <c r="K323" s="196"/>
      <c r="L323" s="196"/>
      <c r="M323" s="196"/>
      <c r="N323" s="196"/>
      <c r="O323" s="196"/>
      <c r="P323" s="196"/>
      <c r="Q323" s="196"/>
      <c r="R323" s="196"/>
      <c r="S323" s="196"/>
      <c r="T323" s="196"/>
      <c r="U323" s="196"/>
      <c r="V323" s="196"/>
      <c r="W323" s="196"/>
      <c r="X323" s="196"/>
      <c r="Y323" s="196"/>
      <c r="Z323" s="196"/>
    </row>
    <row r="324" customFormat="false" ht="14.25" hidden="false" customHeight="true" outlineLevel="0" collapsed="false">
      <c r="A324" s="196"/>
      <c r="B324" s="275"/>
      <c r="C324" s="196"/>
      <c r="D324" s="196"/>
      <c r="E324" s="243"/>
      <c r="F324" s="244"/>
      <c r="G324" s="243"/>
      <c r="H324" s="244"/>
      <c r="I324" s="243"/>
      <c r="J324" s="276"/>
      <c r="K324" s="196"/>
      <c r="L324" s="196"/>
      <c r="M324" s="196"/>
      <c r="N324" s="196"/>
      <c r="O324" s="196"/>
      <c r="P324" s="196"/>
      <c r="Q324" s="196"/>
      <c r="R324" s="196"/>
      <c r="S324" s="196"/>
      <c r="T324" s="196"/>
      <c r="U324" s="196"/>
      <c r="V324" s="196"/>
      <c r="W324" s="196"/>
      <c r="X324" s="196"/>
      <c r="Y324" s="196"/>
      <c r="Z324" s="196"/>
    </row>
    <row r="325" customFormat="false" ht="14.25" hidden="false" customHeight="true" outlineLevel="0" collapsed="false">
      <c r="A325" s="196"/>
      <c r="B325" s="275"/>
      <c r="C325" s="196"/>
      <c r="D325" s="196"/>
      <c r="E325" s="243"/>
      <c r="F325" s="244"/>
      <c r="G325" s="243"/>
      <c r="H325" s="244"/>
      <c r="I325" s="243"/>
      <c r="J325" s="276"/>
      <c r="K325" s="196"/>
      <c r="L325" s="196"/>
      <c r="M325" s="196"/>
      <c r="N325" s="196"/>
      <c r="O325" s="196"/>
      <c r="P325" s="196"/>
      <c r="Q325" s="196"/>
      <c r="R325" s="196"/>
      <c r="S325" s="196"/>
      <c r="T325" s="196"/>
      <c r="U325" s="196"/>
      <c r="V325" s="196"/>
      <c r="W325" s="196"/>
      <c r="X325" s="196"/>
      <c r="Y325" s="196"/>
      <c r="Z325" s="196"/>
    </row>
    <row r="326" customFormat="false" ht="14.25" hidden="false" customHeight="true" outlineLevel="0" collapsed="false">
      <c r="A326" s="196"/>
      <c r="B326" s="275"/>
      <c r="C326" s="196"/>
      <c r="D326" s="196"/>
      <c r="E326" s="243"/>
      <c r="F326" s="244"/>
      <c r="G326" s="243"/>
      <c r="H326" s="244"/>
      <c r="I326" s="243"/>
      <c r="J326" s="276"/>
      <c r="K326" s="196"/>
      <c r="L326" s="196"/>
      <c r="M326" s="196"/>
      <c r="N326" s="196"/>
      <c r="O326" s="196"/>
      <c r="P326" s="196"/>
      <c r="Q326" s="196"/>
      <c r="R326" s="196"/>
      <c r="S326" s="196"/>
      <c r="T326" s="196"/>
      <c r="U326" s="196"/>
      <c r="V326" s="196"/>
      <c r="W326" s="196"/>
      <c r="X326" s="196"/>
      <c r="Y326" s="196"/>
      <c r="Z326" s="196"/>
    </row>
    <row r="327" customFormat="false" ht="14.25" hidden="false" customHeight="true" outlineLevel="0" collapsed="false">
      <c r="A327" s="196"/>
      <c r="B327" s="275"/>
      <c r="C327" s="196"/>
      <c r="D327" s="196"/>
      <c r="E327" s="243"/>
      <c r="F327" s="244"/>
      <c r="G327" s="243"/>
      <c r="H327" s="244"/>
      <c r="I327" s="243"/>
      <c r="J327" s="276"/>
      <c r="K327" s="196"/>
      <c r="L327" s="196"/>
      <c r="M327" s="196"/>
      <c r="N327" s="196"/>
      <c r="O327" s="196"/>
      <c r="P327" s="196"/>
      <c r="Q327" s="196"/>
      <c r="R327" s="196"/>
      <c r="S327" s="196"/>
      <c r="T327" s="196"/>
      <c r="U327" s="196"/>
      <c r="V327" s="196"/>
      <c r="W327" s="196"/>
      <c r="X327" s="196"/>
      <c r="Y327" s="196"/>
      <c r="Z327" s="196"/>
    </row>
    <row r="328" customFormat="false" ht="14.25" hidden="false" customHeight="true" outlineLevel="0" collapsed="false">
      <c r="A328" s="196"/>
      <c r="B328" s="275"/>
      <c r="C328" s="196"/>
      <c r="D328" s="196"/>
      <c r="E328" s="243"/>
      <c r="F328" s="244"/>
      <c r="G328" s="243"/>
      <c r="H328" s="244"/>
      <c r="I328" s="243"/>
      <c r="J328" s="276"/>
      <c r="K328" s="196"/>
      <c r="L328" s="196"/>
      <c r="M328" s="196"/>
      <c r="N328" s="196"/>
      <c r="O328" s="196"/>
      <c r="P328" s="196"/>
      <c r="Q328" s="196"/>
      <c r="R328" s="196"/>
      <c r="S328" s="196"/>
      <c r="T328" s="196"/>
      <c r="U328" s="196"/>
      <c r="V328" s="196"/>
      <c r="W328" s="196"/>
      <c r="X328" s="196"/>
      <c r="Y328" s="196"/>
      <c r="Z328" s="196"/>
    </row>
    <row r="329" customFormat="false" ht="14.25" hidden="false" customHeight="true" outlineLevel="0" collapsed="false">
      <c r="A329" s="196"/>
      <c r="B329" s="275"/>
      <c r="C329" s="196"/>
      <c r="D329" s="196"/>
      <c r="E329" s="243"/>
      <c r="F329" s="244"/>
      <c r="G329" s="243"/>
      <c r="H329" s="244"/>
      <c r="I329" s="243"/>
      <c r="J329" s="276"/>
      <c r="K329" s="196"/>
      <c r="L329" s="196"/>
      <c r="M329" s="196"/>
      <c r="N329" s="196"/>
      <c r="O329" s="196"/>
      <c r="P329" s="196"/>
      <c r="Q329" s="196"/>
      <c r="R329" s="196"/>
      <c r="S329" s="196"/>
      <c r="T329" s="196"/>
      <c r="U329" s="196"/>
      <c r="V329" s="196"/>
      <c r="W329" s="196"/>
      <c r="X329" s="196"/>
      <c r="Y329" s="196"/>
      <c r="Z329" s="196"/>
    </row>
    <row r="330" customFormat="false" ht="14.25" hidden="false" customHeight="true" outlineLevel="0" collapsed="false">
      <c r="A330" s="196"/>
      <c r="B330" s="275"/>
      <c r="C330" s="196"/>
      <c r="D330" s="196"/>
      <c r="E330" s="243"/>
      <c r="F330" s="244"/>
      <c r="G330" s="243"/>
      <c r="H330" s="244"/>
      <c r="I330" s="243"/>
      <c r="J330" s="276"/>
      <c r="K330" s="196"/>
      <c r="L330" s="196"/>
      <c r="M330" s="196"/>
      <c r="N330" s="196"/>
      <c r="O330" s="196"/>
      <c r="P330" s="196"/>
      <c r="Q330" s="196"/>
      <c r="R330" s="196"/>
      <c r="S330" s="196"/>
      <c r="T330" s="196"/>
      <c r="U330" s="196"/>
      <c r="V330" s="196"/>
      <c r="W330" s="196"/>
      <c r="X330" s="196"/>
      <c r="Y330" s="196"/>
      <c r="Z330" s="196"/>
    </row>
    <row r="331" customFormat="false" ht="14.25" hidden="false" customHeight="true" outlineLevel="0" collapsed="false">
      <c r="A331" s="196"/>
      <c r="B331" s="275"/>
      <c r="C331" s="196"/>
      <c r="D331" s="196"/>
      <c r="E331" s="243"/>
      <c r="F331" s="244"/>
      <c r="G331" s="243"/>
      <c r="H331" s="244"/>
      <c r="I331" s="243"/>
      <c r="J331" s="276"/>
      <c r="K331" s="196"/>
      <c r="L331" s="196"/>
      <c r="M331" s="196"/>
      <c r="N331" s="196"/>
      <c r="O331" s="196"/>
      <c r="P331" s="196"/>
      <c r="Q331" s="196"/>
      <c r="R331" s="196"/>
      <c r="S331" s="196"/>
      <c r="T331" s="196"/>
      <c r="U331" s="196"/>
      <c r="V331" s="196"/>
      <c r="W331" s="196"/>
      <c r="X331" s="196"/>
      <c r="Y331" s="196"/>
      <c r="Z331" s="196"/>
    </row>
    <row r="332" customFormat="false" ht="14.25" hidden="false" customHeight="true" outlineLevel="0" collapsed="false">
      <c r="A332" s="196"/>
      <c r="B332" s="275"/>
      <c r="C332" s="196"/>
      <c r="D332" s="196"/>
      <c r="E332" s="243"/>
      <c r="F332" s="244"/>
      <c r="G332" s="243"/>
      <c r="H332" s="244"/>
      <c r="I332" s="243"/>
      <c r="J332" s="276"/>
      <c r="K332" s="196"/>
      <c r="L332" s="196"/>
      <c r="M332" s="196"/>
      <c r="N332" s="196"/>
      <c r="O332" s="196"/>
      <c r="P332" s="196"/>
      <c r="Q332" s="196"/>
      <c r="R332" s="196"/>
      <c r="S332" s="196"/>
      <c r="T332" s="196"/>
      <c r="U332" s="196"/>
      <c r="V332" s="196"/>
      <c r="W332" s="196"/>
      <c r="X332" s="196"/>
      <c r="Y332" s="196"/>
      <c r="Z332" s="196"/>
    </row>
    <row r="333" customFormat="false" ht="14.25" hidden="false" customHeight="true" outlineLevel="0" collapsed="false">
      <c r="A333" s="196"/>
      <c r="B333" s="275"/>
      <c r="C333" s="196"/>
      <c r="D333" s="196"/>
      <c r="E333" s="243"/>
      <c r="F333" s="244"/>
      <c r="G333" s="243"/>
      <c r="H333" s="244"/>
      <c r="I333" s="243"/>
      <c r="J333" s="276"/>
      <c r="K333" s="196"/>
      <c r="L333" s="196"/>
      <c r="M333" s="196"/>
      <c r="N333" s="196"/>
      <c r="O333" s="196"/>
      <c r="P333" s="196"/>
      <c r="Q333" s="196"/>
      <c r="R333" s="196"/>
      <c r="S333" s="196"/>
      <c r="T333" s="196"/>
      <c r="U333" s="196"/>
      <c r="V333" s="196"/>
      <c r="W333" s="196"/>
      <c r="X333" s="196"/>
      <c r="Y333" s="196"/>
      <c r="Z333" s="196"/>
    </row>
    <row r="334" customFormat="false" ht="14.25" hidden="false" customHeight="true" outlineLevel="0" collapsed="false">
      <c r="A334" s="196"/>
      <c r="B334" s="275"/>
      <c r="C334" s="196"/>
      <c r="D334" s="196"/>
      <c r="E334" s="243"/>
      <c r="F334" s="244"/>
      <c r="G334" s="243"/>
      <c r="H334" s="244"/>
      <c r="I334" s="243"/>
      <c r="J334" s="276"/>
      <c r="K334" s="196"/>
      <c r="L334" s="196"/>
      <c r="M334" s="196"/>
      <c r="N334" s="196"/>
      <c r="O334" s="196"/>
      <c r="P334" s="196"/>
      <c r="Q334" s="196"/>
      <c r="R334" s="196"/>
      <c r="S334" s="196"/>
      <c r="T334" s="196"/>
      <c r="U334" s="196"/>
      <c r="V334" s="196"/>
      <c r="W334" s="196"/>
      <c r="X334" s="196"/>
      <c r="Y334" s="196"/>
      <c r="Z334" s="196"/>
    </row>
    <row r="335" customFormat="false" ht="14.25" hidden="false" customHeight="true" outlineLevel="0" collapsed="false">
      <c r="A335" s="196"/>
      <c r="B335" s="275"/>
      <c r="C335" s="196"/>
      <c r="D335" s="196"/>
      <c r="E335" s="243"/>
      <c r="F335" s="244"/>
      <c r="G335" s="243"/>
      <c r="H335" s="244"/>
      <c r="I335" s="243"/>
      <c r="J335" s="276"/>
      <c r="K335" s="196"/>
      <c r="L335" s="196"/>
      <c r="M335" s="196"/>
      <c r="N335" s="196"/>
      <c r="O335" s="196"/>
      <c r="P335" s="196"/>
      <c r="Q335" s="196"/>
      <c r="R335" s="196"/>
      <c r="S335" s="196"/>
      <c r="T335" s="196"/>
      <c r="U335" s="196"/>
      <c r="V335" s="196"/>
      <c r="W335" s="196"/>
      <c r="X335" s="196"/>
      <c r="Y335" s="196"/>
      <c r="Z335" s="196"/>
    </row>
    <row r="336" customFormat="false" ht="14.25" hidden="false" customHeight="true" outlineLevel="0" collapsed="false">
      <c r="A336" s="196"/>
      <c r="B336" s="275"/>
      <c r="C336" s="196"/>
      <c r="D336" s="196"/>
      <c r="E336" s="243"/>
      <c r="F336" s="244"/>
      <c r="G336" s="243"/>
      <c r="H336" s="244"/>
      <c r="I336" s="243"/>
      <c r="J336" s="276"/>
      <c r="K336" s="196"/>
      <c r="L336" s="196"/>
      <c r="M336" s="196"/>
      <c r="N336" s="196"/>
      <c r="O336" s="196"/>
      <c r="P336" s="196"/>
      <c r="Q336" s="196"/>
      <c r="R336" s="196"/>
      <c r="S336" s="196"/>
      <c r="T336" s="196"/>
      <c r="U336" s="196"/>
      <c r="V336" s="196"/>
      <c r="W336" s="196"/>
      <c r="X336" s="196"/>
      <c r="Y336" s="196"/>
      <c r="Z336" s="196"/>
    </row>
    <row r="337" customFormat="false" ht="14.25" hidden="false" customHeight="true" outlineLevel="0" collapsed="false">
      <c r="A337" s="196"/>
      <c r="B337" s="275"/>
      <c r="C337" s="196"/>
      <c r="D337" s="196"/>
      <c r="E337" s="243"/>
      <c r="F337" s="244"/>
      <c r="G337" s="243"/>
      <c r="H337" s="244"/>
      <c r="I337" s="243"/>
      <c r="J337" s="276"/>
      <c r="K337" s="196"/>
      <c r="L337" s="196"/>
      <c r="M337" s="196"/>
      <c r="N337" s="196"/>
      <c r="O337" s="196"/>
      <c r="P337" s="196"/>
      <c r="Q337" s="196"/>
      <c r="R337" s="196"/>
      <c r="S337" s="196"/>
      <c r="T337" s="196"/>
      <c r="U337" s="196"/>
      <c r="V337" s="196"/>
      <c r="W337" s="196"/>
      <c r="X337" s="196"/>
      <c r="Y337" s="196"/>
      <c r="Z337" s="196"/>
    </row>
    <row r="338" customFormat="false" ht="14.25" hidden="false" customHeight="true" outlineLevel="0" collapsed="false">
      <c r="A338" s="196"/>
      <c r="B338" s="275"/>
      <c r="C338" s="196"/>
      <c r="D338" s="196"/>
      <c r="E338" s="243"/>
      <c r="F338" s="244"/>
      <c r="G338" s="243"/>
      <c r="H338" s="244"/>
      <c r="I338" s="243"/>
      <c r="J338" s="276"/>
      <c r="K338" s="196"/>
      <c r="L338" s="196"/>
      <c r="M338" s="196"/>
      <c r="N338" s="196"/>
      <c r="O338" s="196"/>
      <c r="P338" s="196"/>
      <c r="Q338" s="196"/>
      <c r="R338" s="196"/>
      <c r="S338" s="196"/>
      <c r="T338" s="196"/>
      <c r="U338" s="196"/>
      <c r="V338" s="196"/>
      <c r="W338" s="196"/>
      <c r="X338" s="196"/>
      <c r="Y338" s="196"/>
      <c r="Z338" s="196"/>
    </row>
    <row r="339" customFormat="false" ht="14.25" hidden="false" customHeight="true" outlineLevel="0" collapsed="false">
      <c r="A339" s="196"/>
      <c r="B339" s="275"/>
      <c r="C339" s="196"/>
      <c r="D339" s="196"/>
      <c r="E339" s="243"/>
      <c r="F339" s="244"/>
      <c r="G339" s="243"/>
      <c r="H339" s="244"/>
      <c r="I339" s="243"/>
      <c r="J339" s="276"/>
      <c r="K339" s="196"/>
      <c r="L339" s="196"/>
      <c r="M339" s="196"/>
      <c r="N339" s="196"/>
      <c r="O339" s="196"/>
      <c r="P339" s="196"/>
      <c r="Q339" s="196"/>
      <c r="R339" s="196"/>
      <c r="S339" s="196"/>
      <c r="T339" s="196"/>
      <c r="U339" s="196"/>
      <c r="V339" s="196"/>
      <c r="W339" s="196"/>
      <c r="X339" s="196"/>
      <c r="Y339" s="196"/>
      <c r="Z339" s="196"/>
    </row>
    <row r="340" customFormat="false" ht="14.25" hidden="false" customHeight="true" outlineLevel="0" collapsed="false">
      <c r="A340" s="196"/>
      <c r="B340" s="275"/>
      <c r="C340" s="196"/>
      <c r="D340" s="196"/>
      <c r="E340" s="243"/>
      <c r="F340" s="244"/>
      <c r="G340" s="243"/>
      <c r="H340" s="244"/>
      <c r="I340" s="243"/>
      <c r="J340" s="276"/>
      <c r="K340" s="196"/>
      <c r="L340" s="196"/>
      <c r="M340" s="196"/>
      <c r="N340" s="196"/>
      <c r="O340" s="196"/>
      <c r="P340" s="196"/>
      <c r="Q340" s="196"/>
      <c r="R340" s="196"/>
      <c r="S340" s="196"/>
      <c r="T340" s="196"/>
      <c r="U340" s="196"/>
      <c r="V340" s="196"/>
      <c r="W340" s="196"/>
      <c r="X340" s="196"/>
      <c r="Y340" s="196"/>
      <c r="Z340" s="196"/>
    </row>
    <row r="341" customFormat="false" ht="14.25" hidden="false" customHeight="true" outlineLevel="0" collapsed="false">
      <c r="A341" s="196"/>
      <c r="B341" s="275"/>
      <c r="C341" s="196"/>
      <c r="D341" s="196"/>
      <c r="E341" s="243"/>
      <c r="F341" s="244"/>
      <c r="G341" s="243"/>
      <c r="H341" s="244"/>
      <c r="I341" s="243"/>
      <c r="J341" s="276"/>
      <c r="K341" s="196"/>
      <c r="L341" s="196"/>
      <c r="M341" s="196"/>
      <c r="N341" s="196"/>
      <c r="O341" s="196"/>
      <c r="P341" s="196"/>
      <c r="Q341" s="196"/>
      <c r="R341" s="196"/>
      <c r="S341" s="196"/>
      <c r="T341" s="196"/>
      <c r="U341" s="196"/>
      <c r="V341" s="196"/>
      <c r="W341" s="196"/>
      <c r="X341" s="196"/>
      <c r="Y341" s="196"/>
      <c r="Z341" s="196"/>
    </row>
    <row r="342" customFormat="false" ht="14.25" hidden="false" customHeight="true" outlineLevel="0" collapsed="false">
      <c r="A342" s="196"/>
      <c r="B342" s="275"/>
      <c r="C342" s="196"/>
      <c r="D342" s="196"/>
      <c r="E342" s="243"/>
      <c r="F342" s="244"/>
      <c r="G342" s="243"/>
      <c r="H342" s="244"/>
      <c r="I342" s="243"/>
      <c r="J342" s="276"/>
      <c r="K342" s="196"/>
      <c r="L342" s="196"/>
      <c r="M342" s="196"/>
      <c r="N342" s="196"/>
      <c r="O342" s="196"/>
      <c r="P342" s="196"/>
      <c r="Q342" s="196"/>
      <c r="R342" s="196"/>
      <c r="S342" s="196"/>
      <c r="T342" s="196"/>
      <c r="U342" s="196"/>
      <c r="V342" s="196"/>
      <c r="W342" s="196"/>
      <c r="X342" s="196"/>
      <c r="Y342" s="196"/>
      <c r="Z342" s="196"/>
    </row>
    <row r="343" customFormat="false" ht="14.25" hidden="false" customHeight="true" outlineLevel="0" collapsed="false">
      <c r="A343" s="196"/>
      <c r="B343" s="275"/>
      <c r="C343" s="196"/>
      <c r="D343" s="196"/>
      <c r="E343" s="243"/>
      <c r="F343" s="244"/>
      <c r="G343" s="243"/>
      <c r="H343" s="244"/>
      <c r="I343" s="243"/>
      <c r="J343" s="276"/>
      <c r="K343" s="196"/>
      <c r="L343" s="196"/>
      <c r="M343" s="196"/>
      <c r="N343" s="196"/>
      <c r="O343" s="196"/>
      <c r="P343" s="196"/>
      <c r="Q343" s="196"/>
      <c r="R343" s="196"/>
      <c r="S343" s="196"/>
      <c r="T343" s="196"/>
      <c r="U343" s="196"/>
      <c r="V343" s="196"/>
      <c r="W343" s="196"/>
      <c r="X343" s="196"/>
      <c r="Y343" s="196"/>
      <c r="Z343" s="196"/>
    </row>
    <row r="344" customFormat="false" ht="14.25" hidden="false" customHeight="true" outlineLevel="0" collapsed="false">
      <c r="A344" s="196"/>
      <c r="B344" s="275"/>
      <c r="C344" s="196"/>
      <c r="D344" s="196"/>
      <c r="E344" s="243"/>
      <c r="F344" s="244"/>
      <c r="G344" s="243"/>
      <c r="H344" s="244"/>
      <c r="I344" s="243"/>
      <c r="J344" s="276"/>
      <c r="K344" s="196"/>
      <c r="L344" s="196"/>
      <c r="M344" s="196"/>
      <c r="N344" s="196"/>
      <c r="O344" s="196"/>
      <c r="P344" s="196"/>
      <c r="Q344" s="196"/>
      <c r="R344" s="196"/>
      <c r="S344" s="196"/>
      <c r="T344" s="196"/>
      <c r="U344" s="196"/>
      <c r="V344" s="196"/>
      <c r="W344" s="196"/>
      <c r="X344" s="196"/>
      <c r="Y344" s="196"/>
      <c r="Z344" s="196"/>
    </row>
    <row r="345" customFormat="false" ht="14.25" hidden="false" customHeight="true" outlineLevel="0" collapsed="false">
      <c r="A345" s="196"/>
      <c r="B345" s="275"/>
      <c r="C345" s="196"/>
      <c r="D345" s="196"/>
      <c r="E345" s="243"/>
      <c r="F345" s="244"/>
      <c r="G345" s="243"/>
      <c r="H345" s="244"/>
      <c r="I345" s="243"/>
      <c r="J345" s="276"/>
      <c r="K345" s="196"/>
      <c r="L345" s="196"/>
      <c r="M345" s="196"/>
      <c r="N345" s="196"/>
      <c r="O345" s="196"/>
      <c r="P345" s="196"/>
      <c r="Q345" s="196"/>
      <c r="R345" s="196"/>
      <c r="S345" s="196"/>
      <c r="T345" s="196"/>
      <c r="U345" s="196"/>
      <c r="V345" s="196"/>
      <c r="W345" s="196"/>
      <c r="X345" s="196"/>
      <c r="Y345" s="196"/>
      <c r="Z345" s="196"/>
    </row>
    <row r="346" customFormat="false" ht="14.25" hidden="false" customHeight="true" outlineLevel="0" collapsed="false">
      <c r="A346" s="196"/>
      <c r="B346" s="275"/>
      <c r="C346" s="196"/>
      <c r="D346" s="196"/>
      <c r="E346" s="243"/>
      <c r="F346" s="244"/>
      <c r="G346" s="243"/>
      <c r="H346" s="244"/>
      <c r="I346" s="243"/>
      <c r="J346" s="276"/>
      <c r="K346" s="196"/>
      <c r="L346" s="196"/>
      <c r="M346" s="196"/>
      <c r="N346" s="196"/>
      <c r="O346" s="196"/>
      <c r="P346" s="196"/>
      <c r="Q346" s="196"/>
      <c r="R346" s="196"/>
      <c r="S346" s="196"/>
      <c r="T346" s="196"/>
      <c r="U346" s="196"/>
      <c r="V346" s="196"/>
      <c r="W346" s="196"/>
      <c r="X346" s="196"/>
      <c r="Y346" s="196"/>
      <c r="Z346" s="196"/>
    </row>
    <row r="347" customFormat="false" ht="14.25" hidden="false" customHeight="true" outlineLevel="0" collapsed="false">
      <c r="A347" s="196"/>
      <c r="B347" s="275"/>
      <c r="C347" s="196"/>
      <c r="D347" s="196"/>
      <c r="E347" s="243"/>
      <c r="F347" s="244"/>
      <c r="G347" s="243"/>
      <c r="H347" s="244"/>
      <c r="I347" s="243"/>
      <c r="J347" s="276"/>
      <c r="K347" s="196"/>
      <c r="L347" s="196"/>
      <c r="M347" s="196"/>
      <c r="N347" s="196"/>
      <c r="O347" s="196"/>
      <c r="P347" s="196"/>
      <c r="Q347" s="196"/>
      <c r="R347" s="196"/>
      <c r="S347" s="196"/>
      <c r="T347" s="196"/>
      <c r="U347" s="196"/>
      <c r="V347" s="196"/>
      <c r="W347" s="196"/>
      <c r="X347" s="196"/>
      <c r="Y347" s="196"/>
      <c r="Z347" s="196"/>
    </row>
    <row r="348" customFormat="false" ht="14.25" hidden="false" customHeight="true" outlineLevel="0" collapsed="false">
      <c r="A348" s="196"/>
      <c r="B348" s="275"/>
      <c r="C348" s="196"/>
      <c r="D348" s="196"/>
      <c r="E348" s="243"/>
      <c r="F348" s="244"/>
      <c r="G348" s="243"/>
      <c r="H348" s="244"/>
      <c r="I348" s="243"/>
      <c r="J348" s="276"/>
      <c r="K348" s="196"/>
      <c r="L348" s="196"/>
      <c r="M348" s="196"/>
      <c r="N348" s="196"/>
      <c r="O348" s="196"/>
      <c r="P348" s="196"/>
      <c r="Q348" s="196"/>
      <c r="R348" s="196"/>
      <c r="S348" s="196"/>
      <c r="T348" s="196"/>
      <c r="U348" s="196"/>
      <c r="V348" s="196"/>
      <c r="W348" s="196"/>
      <c r="X348" s="196"/>
      <c r="Y348" s="196"/>
      <c r="Z348" s="196"/>
    </row>
    <row r="349" customFormat="false" ht="14.25" hidden="false" customHeight="true" outlineLevel="0" collapsed="false">
      <c r="A349" s="196"/>
      <c r="B349" s="275"/>
      <c r="C349" s="196"/>
      <c r="D349" s="196"/>
      <c r="E349" s="243"/>
      <c r="F349" s="244"/>
      <c r="G349" s="243"/>
      <c r="H349" s="244"/>
      <c r="I349" s="243"/>
      <c r="J349" s="276"/>
      <c r="K349" s="196"/>
      <c r="L349" s="196"/>
      <c r="M349" s="196"/>
      <c r="N349" s="196"/>
      <c r="O349" s="196"/>
      <c r="P349" s="196"/>
      <c r="Q349" s="196"/>
      <c r="R349" s="196"/>
      <c r="S349" s="196"/>
      <c r="T349" s="196"/>
      <c r="U349" s="196"/>
      <c r="V349" s="196"/>
      <c r="W349" s="196"/>
      <c r="X349" s="196"/>
      <c r="Y349" s="196"/>
      <c r="Z349" s="196"/>
    </row>
    <row r="350" customFormat="false" ht="14.25" hidden="false" customHeight="true" outlineLevel="0" collapsed="false">
      <c r="A350" s="196"/>
      <c r="B350" s="275"/>
      <c r="C350" s="196"/>
      <c r="D350" s="196"/>
      <c r="E350" s="243"/>
      <c r="F350" s="244"/>
      <c r="G350" s="243"/>
      <c r="H350" s="244"/>
      <c r="I350" s="243"/>
      <c r="J350" s="276"/>
      <c r="K350" s="196"/>
      <c r="L350" s="196"/>
      <c r="M350" s="196"/>
      <c r="N350" s="196"/>
      <c r="O350" s="196"/>
      <c r="P350" s="196"/>
      <c r="Q350" s="196"/>
      <c r="R350" s="196"/>
      <c r="S350" s="196"/>
      <c r="T350" s="196"/>
      <c r="U350" s="196"/>
      <c r="V350" s="196"/>
      <c r="W350" s="196"/>
      <c r="X350" s="196"/>
      <c r="Y350" s="196"/>
      <c r="Z350" s="196"/>
    </row>
    <row r="351" customFormat="false" ht="14.25" hidden="false" customHeight="true" outlineLevel="0" collapsed="false">
      <c r="A351" s="196"/>
      <c r="B351" s="275"/>
      <c r="C351" s="196"/>
      <c r="D351" s="196"/>
      <c r="E351" s="243"/>
      <c r="F351" s="244"/>
      <c r="G351" s="243"/>
      <c r="H351" s="244"/>
      <c r="I351" s="243"/>
      <c r="J351" s="276"/>
      <c r="K351" s="196"/>
      <c r="L351" s="196"/>
      <c r="M351" s="196"/>
      <c r="N351" s="196"/>
      <c r="O351" s="196"/>
      <c r="P351" s="196"/>
      <c r="Q351" s="196"/>
      <c r="R351" s="196"/>
      <c r="S351" s="196"/>
      <c r="T351" s="196"/>
      <c r="U351" s="196"/>
      <c r="V351" s="196"/>
      <c r="W351" s="196"/>
      <c r="X351" s="196"/>
      <c r="Y351" s="196"/>
      <c r="Z351" s="196"/>
    </row>
    <row r="352" customFormat="false" ht="14.25" hidden="false" customHeight="true" outlineLevel="0" collapsed="false">
      <c r="A352" s="196"/>
      <c r="B352" s="275"/>
      <c r="C352" s="196"/>
      <c r="D352" s="196"/>
      <c r="E352" s="243"/>
      <c r="F352" s="244"/>
      <c r="G352" s="243"/>
      <c r="H352" s="244"/>
      <c r="I352" s="243"/>
      <c r="J352" s="276"/>
      <c r="K352" s="196"/>
      <c r="L352" s="196"/>
      <c r="M352" s="196"/>
      <c r="N352" s="196"/>
      <c r="O352" s="196"/>
      <c r="P352" s="196"/>
      <c r="Q352" s="196"/>
      <c r="R352" s="196"/>
      <c r="S352" s="196"/>
      <c r="T352" s="196"/>
      <c r="U352" s="196"/>
      <c r="V352" s="196"/>
      <c r="W352" s="196"/>
      <c r="X352" s="196"/>
      <c r="Y352" s="196"/>
      <c r="Z352" s="196"/>
    </row>
    <row r="353" customFormat="false" ht="14.25" hidden="false" customHeight="true" outlineLevel="0" collapsed="false">
      <c r="A353" s="196"/>
      <c r="B353" s="275"/>
      <c r="C353" s="196"/>
      <c r="D353" s="196"/>
      <c r="E353" s="243"/>
      <c r="F353" s="244"/>
      <c r="G353" s="243"/>
      <c r="H353" s="244"/>
      <c r="I353" s="243"/>
      <c r="J353" s="276"/>
      <c r="K353" s="196"/>
      <c r="L353" s="196"/>
      <c r="M353" s="196"/>
      <c r="N353" s="196"/>
      <c r="O353" s="196"/>
      <c r="P353" s="196"/>
      <c r="Q353" s="196"/>
      <c r="R353" s="196"/>
      <c r="S353" s="196"/>
      <c r="T353" s="196"/>
      <c r="U353" s="196"/>
      <c r="V353" s="196"/>
      <c r="W353" s="196"/>
      <c r="X353" s="196"/>
      <c r="Y353" s="196"/>
      <c r="Z353" s="196"/>
    </row>
    <row r="354" customFormat="false" ht="14.25" hidden="false" customHeight="true" outlineLevel="0" collapsed="false">
      <c r="A354" s="196"/>
      <c r="B354" s="275"/>
      <c r="C354" s="196"/>
      <c r="D354" s="196"/>
      <c r="E354" s="243"/>
      <c r="F354" s="244"/>
      <c r="G354" s="243"/>
      <c r="H354" s="244"/>
      <c r="I354" s="243"/>
      <c r="J354" s="276"/>
      <c r="K354" s="196"/>
      <c r="L354" s="196"/>
      <c r="M354" s="196"/>
      <c r="N354" s="196"/>
      <c r="O354" s="196"/>
      <c r="P354" s="196"/>
      <c r="Q354" s="196"/>
      <c r="R354" s="196"/>
      <c r="S354" s="196"/>
      <c r="T354" s="196"/>
      <c r="U354" s="196"/>
      <c r="V354" s="196"/>
      <c r="W354" s="196"/>
      <c r="X354" s="196"/>
      <c r="Y354" s="196"/>
      <c r="Z354" s="196"/>
    </row>
    <row r="355" customFormat="false" ht="14.25" hidden="false" customHeight="true" outlineLevel="0" collapsed="false">
      <c r="A355" s="196"/>
      <c r="B355" s="275"/>
      <c r="C355" s="196"/>
      <c r="D355" s="196"/>
      <c r="E355" s="243"/>
      <c r="F355" s="244"/>
      <c r="G355" s="243"/>
      <c r="H355" s="244"/>
      <c r="I355" s="243"/>
      <c r="J355" s="276"/>
      <c r="K355" s="196"/>
      <c r="L355" s="196"/>
      <c r="M355" s="196"/>
      <c r="N355" s="196"/>
      <c r="O355" s="196"/>
      <c r="P355" s="196"/>
      <c r="Q355" s="196"/>
      <c r="R355" s="196"/>
      <c r="S355" s="196"/>
      <c r="T355" s="196"/>
      <c r="U355" s="196"/>
      <c r="V355" s="196"/>
      <c r="W355" s="196"/>
      <c r="X355" s="196"/>
      <c r="Y355" s="196"/>
      <c r="Z355" s="196"/>
    </row>
    <row r="356" customFormat="false" ht="14.25" hidden="false" customHeight="true" outlineLevel="0" collapsed="false">
      <c r="A356" s="196"/>
      <c r="B356" s="275"/>
      <c r="C356" s="196"/>
      <c r="D356" s="196"/>
      <c r="E356" s="243"/>
      <c r="F356" s="244"/>
      <c r="G356" s="243"/>
      <c r="H356" s="244"/>
      <c r="I356" s="243"/>
      <c r="J356" s="276"/>
      <c r="K356" s="196"/>
      <c r="L356" s="196"/>
      <c r="M356" s="196"/>
      <c r="N356" s="196"/>
      <c r="O356" s="196"/>
      <c r="P356" s="196"/>
      <c r="Q356" s="196"/>
      <c r="R356" s="196"/>
      <c r="S356" s="196"/>
      <c r="T356" s="196"/>
      <c r="U356" s="196"/>
      <c r="V356" s="196"/>
      <c r="W356" s="196"/>
      <c r="X356" s="196"/>
      <c r="Y356" s="196"/>
      <c r="Z356" s="196"/>
    </row>
    <row r="357" customFormat="false" ht="14.25" hidden="false" customHeight="true" outlineLevel="0" collapsed="false">
      <c r="A357" s="196"/>
      <c r="B357" s="275"/>
      <c r="C357" s="196"/>
      <c r="D357" s="196"/>
      <c r="E357" s="243"/>
      <c r="F357" s="244"/>
      <c r="G357" s="243"/>
      <c r="H357" s="244"/>
      <c r="I357" s="243"/>
      <c r="J357" s="276"/>
      <c r="K357" s="196"/>
      <c r="L357" s="196"/>
      <c r="M357" s="196"/>
      <c r="N357" s="196"/>
      <c r="O357" s="196"/>
      <c r="P357" s="196"/>
      <c r="Q357" s="196"/>
      <c r="R357" s="196"/>
      <c r="S357" s="196"/>
      <c r="T357" s="196"/>
      <c r="U357" s="196"/>
      <c r="V357" s="196"/>
      <c r="W357" s="196"/>
      <c r="X357" s="196"/>
      <c r="Y357" s="196"/>
      <c r="Z357" s="196"/>
    </row>
    <row r="358" customFormat="false" ht="14.25" hidden="false" customHeight="true" outlineLevel="0" collapsed="false">
      <c r="A358" s="196"/>
      <c r="B358" s="275"/>
      <c r="C358" s="196"/>
      <c r="D358" s="196"/>
      <c r="E358" s="243"/>
      <c r="F358" s="244"/>
      <c r="G358" s="243"/>
      <c r="H358" s="244"/>
      <c r="I358" s="243"/>
      <c r="J358" s="276"/>
      <c r="K358" s="196"/>
      <c r="L358" s="196"/>
      <c r="M358" s="196"/>
      <c r="N358" s="196"/>
      <c r="O358" s="196"/>
      <c r="P358" s="196"/>
      <c r="Q358" s="196"/>
      <c r="R358" s="196"/>
      <c r="S358" s="196"/>
      <c r="T358" s="196"/>
      <c r="U358" s="196"/>
      <c r="V358" s="196"/>
      <c r="W358" s="196"/>
      <c r="X358" s="196"/>
      <c r="Y358" s="196"/>
      <c r="Z358" s="196"/>
    </row>
    <row r="359" customFormat="false" ht="14.25" hidden="false" customHeight="true" outlineLevel="0" collapsed="false">
      <c r="A359" s="196"/>
      <c r="B359" s="275"/>
      <c r="C359" s="196"/>
      <c r="D359" s="196"/>
      <c r="E359" s="243"/>
      <c r="F359" s="244"/>
      <c r="G359" s="243"/>
      <c r="H359" s="244"/>
      <c r="I359" s="243"/>
      <c r="J359" s="276"/>
      <c r="K359" s="196"/>
      <c r="L359" s="196"/>
      <c r="M359" s="196"/>
      <c r="N359" s="196"/>
      <c r="O359" s="196"/>
      <c r="P359" s="196"/>
      <c r="Q359" s="196"/>
      <c r="R359" s="196"/>
      <c r="S359" s="196"/>
      <c r="T359" s="196"/>
      <c r="U359" s="196"/>
      <c r="V359" s="196"/>
      <c r="W359" s="196"/>
      <c r="X359" s="196"/>
      <c r="Y359" s="196"/>
      <c r="Z359" s="196"/>
    </row>
    <row r="360" customFormat="false" ht="14.25" hidden="false" customHeight="true" outlineLevel="0" collapsed="false">
      <c r="A360" s="196"/>
      <c r="B360" s="275"/>
      <c r="C360" s="196"/>
      <c r="D360" s="196"/>
      <c r="E360" s="243"/>
      <c r="F360" s="244"/>
      <c r="G360" s="243"/>
      <c r="H360" s="244"/>
      <c r="I360" s="243"/>
      <c r="J360" s="276"/>
      <c r="K360" s="196"/>
      <c r="L360" s="196"/>
      <c r="M360" s="196"/>
      <c r="N360" s="196"/>
      <c r="O360" s="196"/>
      <c r="P360" s="196"/>
      <c r="Q360" s="196"/>
      <c r="R360" s="196"/>
      <c r="S360" s="196"/>
      <c r="T360" s="196"/>
      <c r="U360" s="196"/>
      <c r="V360" s="196"/>
      <c r="W360" s="196"/>
      <c r="X360" s="196"/>
      <c r="Y360" s="196"/>
      <c r="Z360" s="196"/>
    </row>
    <row r="361" customFormat="false" ht="14.25" hidden="false" customHeight="true" outlineLevel="0" collapsed="false">
      <c r="A361" s="196"/>
      <c r="B361" s="275"/>
      <c r="C361" s="196"/>
      <c r="D361" s="196"/>
      <c r="E361" s="243"/>
      <c r="F361" s="244"/>
      <c r="G361" s="243"/>
      <c r="H361" s="244"/>
      <c r="I361" s="243"/>
      <c r="J361" s="276"/>
      <c r="K361" s="196"/>
      <c r="L361" s="196"/>
      <c r="M361" s="196"/>
      <c r="N361" s="196"/>
      <c r="O361" s="196"/>
      <c r="P361" s="196"/>
      <c r="Q361" s="196"/>
      <c r="R361" s="196"/>
      <c r="S361" s="196"/>
      <c r="T361" s="196"/>
      <c r="U361" s="196"/>
      <c r="V361" s="196"/>
      <c r="W361" s="196"/>
      <c r="X361" s="196"/>
      <c r="Y361" s="196"/>
      <c r="Z361" s="196"/>
    </row>
    <row r="362" customFormat="false" ht="14.25" hidden="false" customHeight="true" outlineLevel="0" collapsed="false">
      <c r="A362" s="196"/>
      <c r="B362" s="275"/>
      <c r="C362" s="196"/>
      <c r="D362" s="196"/>
      <c r="E362" s="243"/>
      <c r="F362" s="244"/>
      <c r="G362" s="243"/>
      <c r="H362" s="244"/>
      <c r="I362" s="243"/>
      <c r="J362" s="276"/>
      <c r="K362" s="196"/>
      <c r="L362" s="196"/>
      <c r="M362" s="196"/>
      <c r="N362" s="196"/>
      <c r="O362" s="196"/>
      <c r="P362" s="196"/>
      <c r="Q362" s="196"/>
      <c r="R362" s="196"/>
      <c r="S362" s="196"/>
      <c r="T362" s="196"/>
      <c r="U362" s="196"/>
      <c r="V362" s="196"/>
      <c r="W362" s="196"/>
      <c r="X362" s="196"/>
      <c r="Y362" s="196"/>
      <c r="Z362" s="196"/>
    </row>
    <row r="363" customFormat="false" ht="14.25" hidden="false" customHeight="true" outlineLevel="0" collapsed="false">
      <c r="A363" s="196"/>
      <c r="B363" s="275"/>
      <c r="C363" s="196"/>
      <c r="D363" s="196"/>
      <c r="E363" s="243"/>
      <c r="F363" s="244"/>
      <c r="G363" s="243"/>
      <c r="H363" s="244"/>
      <c r="I363" s="243"/>
      <c r="J363" s="276"/>
      <c r="K363" s="196"/>
      <c r="L363" s="196"/>
      <c r="M363" s="196"/>
      <c r="N363" s="196"/>
      <c r="O363" s="196"/>
      <c r="P363" s="196"/>
      <c r="Q363" s="196"/>
      <c r="R363" s="196"/>
      <c r="S363" s="196"/>
      <c r="T363" s="196"/>
      <c r="U363" s="196"/>
      <c r="V363" s="196"/>
      <c r="W363" s="196"/>
      <c r="X363" s="196"/>
      <c r="Y363" s="196"/>
      <c r="Z363" s="196"/>
    </row>
    <row r="364" customFormat="false" ht="14.25" hidden="false" customHeight="true" outlineLevel="0" collapsed="false">
      <c r="A364" s="196"/>
      <c r="B364" s="275"/>
      <c r="C364" s="196"/>
      <c r="D364" s="196"/>
      <c r="E364" s="243"/>
      <c r="F364" s="244"/>
      <c r="G364" s="243"/>
      <c r="H364" s="244"/>
      <c r="I364" s="243"/>
      <c r="J364" s="276"/>
      <c r="K364" s="196"/>
      <c r="L364" s="196"/>
      <c r="M364" s="196"/>
      <c r="N364" s="196"/>
      <c r="O364" s="196"/>
      <c r="P364" s="196"/>
      <c r="Q364" s="196"/>
      <c r="R364" s="196"/>
      <c r="S364" s="196"/>
      <c r="T364" s="196"/>
      <c r="U364" s="196"/>
      <c r="V364" s="196"/>
      <c r="W364" s="196"/>
      <c r="X364" s="196"/>
      <c r="Y364" s="196"/>
      <c r="Z364" s="196"/>
    </row>
    <row r="365" customFormat="false" ht="14.25" hidden="false" customHeight="true" outlineLevel="0" collapsed="false">
      <c r="A365" s="196"/>
      <c r="B365" s="275"/>
      <c r="C365" s="196"/>
      <c r="D365" s="196"/>
      <c r="E365" s="243"/>
      <c r="F365" s="244"/>
      <c r="G365" s="243"/>
      <c r="H365" s="244"/>
      <c r="I365" s="243"/>
      <c r="J365" s="276"/>
      <c r="K365" s="196"/>
      <c r="L365" s="196"/>
      <c r="M365" s="196"/>
      <c r="N365" s="196"/>
      <c r="O365" s="196"/>
      <c r="P365" s="196"/>
      <c r="Q365" s="196"/>
      <c r="R365" s="196"/>
      <c r="S365" s="196"/>
      <c r="T365" s="196"/>
      <c r="U365" s="196"/>
      <c r="V365" s="196"/>
      <c r="W365" s="196"/>
      <c r="X365" s="196"/>
      <c r="Y365" s="196"/>
      <c r="Z365" s="196"/>
    </row>
    <row r="366" customFormat="false" ht="14.25" hidden="false" customHeight="true" outlineLevel="0" collapsed="false">
      <c r="A366" s="196"/>
      <c r="B366" s="275"/>
      <c r="C366" s="196"/>
      <c r="D366" s="196"/>
      <c r="E366" s="243"/>
      <c r="F366" s="244"/>
      <c r="G366" s="243"/>
      <c r="H366" s="244"/>
      <c r="I366" s="243"/>
      <c r="J366" s="276"/>
      <c r="K366" s="196"/>
      <c r="L366" s="196"/>
      <c r="M366" s="196"/>
      <c r="N366" s="196"/>
      <c r="O366" s="196"/>
      <c r="P366" s="196"/>
      <c r="Q366" s="196"/>
      <c r="R366" s="196"/>
      <c r="S366" s="196"/>
      <c r="T366" s="196"/>
      <c r="U366" s="196"/>
      <c r="V366" s="196"/>
      <c r="W366" s="196"/>
      <c r="X366" s="196"/>
      <c r="Y366" s="196"/>
      <c r="Z366" s="196"/>
    </row>
    <row r="367" customFormat="false" ht="14.25" hidden="false" customHeight="true" outlineLevel="0" collapsed="false">
      <c r="A367" s="196"/>
      <c r="B367" s="275"/>
      <c r="C367" s="196"/>
      <c r="D367" s="196"/>
      <c r="E367" s="243"/>
      <c r="F367" s="244"/>
      <c r="G367" s="243"/>
      <c r="H367" s="244"/>
      <c r="I367" s="243"/>
      <c r="J367" s="276"/>
      <c r="K367" s="196"/>
      <c r="L367" s="196"/>
      <c r="M367" s="196"/>
      <c r="N367" s="196"/>
      <c r="O367" s="196"/>
      <c r="P367" s="196"/>
      <c r="Q367" s="196"/>
      <c r="R367" s="196"/>
      <c r="S367" s="196"/>
      <c r="T367" s="196"/>
      <c r="U367" s="196"/>
      <c r="V367" s="196"/>
      <c r="W367" s="196"/>
      <c r="X367" s="196"/>
      <c r="Y367" s="196"/>
      <c r="Z367" s="196"/>
    </row>
    <row r="368" customFormat="false" ht="14.25" hidden="false" customHeight="true" outlineLevel="0" collapsed="false">
      <c r="A368" s="196"/>
      <c r="B368" s="275"/>
      <c r="C368" s="196"/>
      <c r="D368" s="196"/>
      <c r="E368" s="243"/>
      <c r="F368" s="244"/>
      <c r="G368" s="243"/>
      <c r="H368" s="244"/>
      <c r="I368" s="243"/>
      <c r="J368" s="276"/>
      <c r="K368" s="196"/>
      <c r="L368" s="196"/>
      <c r="M368" s="196"/>
      <c r="N368" s="196"/>
      <c r="O368" s="196"/>
      <c r="P368" s="196"/>
      <c r="Q368" s="196"/>
      <c r="R368" s="196"/>
      <c r="S368" s="196"/>
      <c r="T368" s="196"/>
      <c r="U368" s="196"/>
      <c r="V368" s="196"/>
      <c r="W368" s="196"/>
      <c r="X368" s="196"/>
      <c r="Y368" s="196"/>
      <c r="Z368" s="196"/>
    </row>
    <row r="369" customFormat="false" ht="14.25" hidden="false" customHeight="true" outlineLevel="0" collapsed="false">
      <c r="A369" s="196"/>
      <c r="B369" s="275"/>
      <c r="C369" s="196"/>
      <c r="D369" s="196"/>
      <c r="E369" s="243"/>
      <c r="F369" s="244"/>
      <c r="G369" s="243"/>
      <c r="H369" s="244"/>
      <c r="I369" s="243"/>
      <c r="J369" s="276"/>
      <c r="K369" s="196"/>
      <c r="L369" s="196"/>
      <c r="M369" s="196"/>
      <c r="N369" s="196"/>
      <c r="O369" s="196"/>
      <c r="P369" s="196"/>
      <c r="Q369" s="196"/>
      <c r="R369" s="196"/>
      <c r="S369" s="196"/>
      <c r="T369" s="196"/>
      <c r="U369" s="196"/>
      <c r="V369" s="196"/>
      <c r="W369" s="196"/>
      <c r="X369" s="196"/>
      <c r="Y369" s="196"/>
      <c r="Z369" s="196"/>
    </row>
    <row r="370" customFormat="false" ht="14.25" hidden="false" customHeight="true" outlineLevel="0" collapsed="false">
      <c r="A370" s="196"/>
      <c r="B370" s="275"/>
      <c r="C370" s="196"/>
      <c r="D370" s="196"/>
      <c r="E370" s="243"/>
      <c r="F370" s="244"/>
      <c r="G370" s="243"/>
      <c r="H370" s="244"/>
      <c r="I370" s="243"/>
      <c r="J370" s="276"/>
      <c r="K370" s="196"/>
      <c r="L370" s="196"/>
      <c r="M370" s="196"/>
      <c r="N370" s="196"/>
      <c r="O370" s="196"/>
      <c r="P370" s="196"/>
      <c r="Q370" s="196"/>
      <c r="R370" s="196"/>
      <c r="S370" s="196"/>
      <c r="T370" s="196"/>
      <c r="U370" s="196"/>
      <c r="V370" s="196"/>
      <c r="W370" s="196"/>
      <c r="X370" s="196"/>
      <c r="Y370" s="196"/>
      <c r="Z370" s="196"/>
    </row>
    <row r="371" customFormat="false" ht="14.25" hidden="false" customHeight="true" outlineLevel="0" collapsed="false">
      <c r="A371" s="196"/>
      <c r="B371" s="275"/>
      <c r="C371" s="196"/>
      <c r="D371" s="196"/>
      <c r="E371" s="243"/>
      <c r="F371" s="244"/>
      <c r="G371" s="243"/>
      <c r="H371" s="244"/>
      <c r="I371" s="243"/>
      <c r="J371" s="276"/>
      <c r="K371" s="196"/>
      <c r="L371" s="196"/>
      <c r="M371" s="196"/>
      <c r="N371" s="196"/>
      <c r="O371" s="196"/>
      <c r="P371" s="196"/>
      <c r="Q371" s="196"/>
      <c r="R371" s="196"/>
      <c r="S371" s="196"/>
      <c r="T371" s="196"/>
      <c r="U371" s="196"/>
      <c r="V371" s="196"/>
      <c r="W371" s="196"/>
      <c r="X371" s="196"/>
      <c r="Y371" s="196"/>
      <c r="Z371" s="196"/>
    </row>
    <row r="372" customFormat="false" ht="14.25" hidden="false" customHeight="true" outlineLevel="0" collapsed="false">
      <c r="A372" s="196"/>
      <c r="B372" s="275"/>
      <c r="C372" s="196"/>
      <c r="D372" s="196"/>
      <c r="E372" s="243"/>
      <c r="F372" s="244"/>
      <c r="G372" s="243"/>
      <c r="H372" s="244"/>
      <c r="I372" s="243"/>
      <c r="J372" s="276"/>
      <c r="K372" s="196"/>
      <c r="L372" s="196"/>
      <c r="M372" s="196"/>
      <c r="N372" s="196"/>
      <c r="O372" s="196"/>
      <c r="P372" s="196"/>
      <c r="Q372" s="196"/>
      <c r="R372" s="196"/>
      <c r="S372" s="196"/>
      <c r="T372" s="196"/>
      <c r="U372" s="196"/>
      <c r="V372" s="196"/>
      <c r="W372" s="196"/>
      <c r="X372" s="196"/>
      <c r="Y372" s="196"/>
      <c r="Z372" s="196"/>
    </row>
    <row r="373" customFormat="false" ht="14.25" hidden="false" customHeight="true" outlineLevel="0" collapsed="false">
      <c r="A373" s="196"/>
      <c r="B373" s="275"/>
      <c r="C373" s="196"/>
      <c r="D373" s="196"/>
      <c r="E373" s="243"/>
      <c r="F373" s="244"/>
      <c r="G373" s="243"/>
      <c r="H373" s="244"/>
      <c r="I373" s="243"/>
      <c r="J373" s="276"/>
      <c r="K373" s="196"/>
      <c r="L373" s="196"/>
      <c r="M373" s="196"/>
      <c r="N373" s="196"/>
      <c r="O373" s="196"/>
      <c r="P373" s="196"/>
      <c r="Q373" s="196"/>
      <c r="R373" s="196"/>
      <c r="S373" s="196"/>
      <c r="T373" s="196"/>
      <c r="U373" s="196"/>
      <c r="V373" s="196"/>
      <c r="W373" s="196"/>
      <c r="X373" s="196"/>
      <c r="Y373" s="196"/>
      <c r="Z373" s="196"/>
    </row>
    <row r="374" customFormat="false" ht="14.25" hidden="false" customHeight="true" outlineLevel="0" collapsed="false">
      <c r="A374" s="196"/>
      <c r="B374" s="275"/>
      <c r="C374" s="196"/>
      <c r="D374" s="196"/>
      <c r="E374" s="243"/>
      <c r="F374" s="244"/>
      <c r="G374" s="243"/>
      <c r="H374" s="244"/>
      <c r="I374" s="243"/>
      <c r="J374" s="276"/>
      <c r="K374" s="196"/>
      <c r="L374" s="196"/>
      <c r="M374" s="196"/>
      <c r="N374" s="196"/>
      <c r="O374" s="196"/>
      <c r="P374" s="196"/>
      <c r="Q374" s="196"/>
      <c r="R374" s="196"/>
      <c r="S374" s="196"/>
      <c r="T374" s="196"/>
      <c r="U374" s="196"/>
      <c r="V374" s="196"/>
      <c r="W374" s="196"/>
      <c r="X374" s="196"/>
      <c r="Y374" s="196"/>
      <c r="Z374" s="196"/>
    </row>
    <row r="375" customFormat="false" ht="14.25" hidden="false" customHeight="true" outlineLevel="0" collapsed="false">
      <c r="A375" s="196"/>
      <c r="B375" s="275"/>
      <c r="C375" s="196"/>
      <c r="D375" s="196"/>
      <c r="E375" s="243"/>
      <c r="F375" s="244"/>
      <c r="G375" s="243"/>
      <c r="H375" s="244"/>
      <c r="I375" s="243"/>
      <c r="J375" s="276"/>
      <c r="K375" s="196"/>
      <c r="L375" s="196"/>
      <c r="M375" s="196"/>
      <c r="N375" s="196"/>
      <c r="O375" s="196"/>
      <c r="P375" s="196"/>
      <c r="Q375" s="196"/>
      <c r="R375" s="196"/>
      <c r="S375" s="196"/>
      <c r="T375" s="196"/>
      <c r="U375" s="196"/>
      <c r="V375" s="196"/>
      <c r="W375" s="196"/>
      <c r="X375" s="196"/>
      <c r="Y375" s="196"/>
      <c r="Z375" s="196"/>
    </row>
    <row r="376" customFormat="false" ht="14.25" hidden="false" customHeight="true" outlineLevel="0" collapsed="false">
      <c r="A376" s="196"/>
      <c r="B376" s="275"/>
      <c r="C376" s="196"/>
      <c r="D376" s="196"/>
      <c r="E376" s="243"/>
      <c r="F376" s="244"/>
      <c r="G376" s="243"/>
      <c r="H376" s="244"/>
      <c r="I376" s="243"/>
      <c r="J376" s="276"/>
      <c r="K376" s="196"/>
      <c r="L376" s="196"/>
      <c r="M376" s="196"/>
      <c r="N376" s="196"/>
      <c r="O376" s="196"/>
      <c r="P376" s="196"/>
      <c r="Q376" s="196"/>
      <c r="R376" s="196"/>
      <c r="S376" s="196"/>
      <c r="T376" s="196"/>
      <c r="U376" s="196"/>
      <c r="V376" s="196"/>
      <c r="W376" s="196"/>
      <c r="X376" s="196"/>
      <c r="Y376" s="196"/>
      <c r="Z376" s="196"/>
    </row>
    <row r="377" customFormat="false" ht="14.25" hidden="false" customHeight="true" outlineLevel="0" collapsed="false">
      <c r="A377" s="196"/>
      <c r="B377" s="275"/>
      <c r="C377" s="196"/>
      <c r="D377" s="196"/>
      <c r="E377" s="243"/>
      <c r="F377" s="244"/>
      <c r="G377" s="243"/>
      <c r="H377" s="244"/>
      <c r="I377" s="243"/>
      <c r="J377" s="276"/>
      <c r="K377" s="196"/>
      <c r="L377" s="196"/>
      <c r="M377" s="196"/>
      <c r="N377" s="196"/>
      <c r="O377" s="196"/>
      <c r="P377" s="196"/>
      <c r="Q377" s="196"/>
      <c r="R377" s="196"/>
      <c r="S377" s="196"/>
      <c r="T377" s="196"/>
      <c r="U377" s="196"/>
      <c r="V377" s="196"/>
      <c r="W377" s="196"/>
      <c r="X377" s="196"/>
      <c r="Y377" s="196"/>
      <c r="Z377" s="196"/>
    </row>
    <row r="378" customFormat="false" ht="14.25" hidden="false" customHeight="true" outlineLevel="0" collapsed="false">
      <c r="A378" s="196"/>
      <c r="B378" s="275"/>
      <c r="C378" s="196"/>
      <c r="D378" s="196"/>
      <c r="E378" s="243"/>
      <c r="F378" s="244"/>
      <c r="G378" s="243"/>
      <c r="H378" s="244"/>
      <c r="I378" s="243"/>
      <c r="J378" s="276"/>
      <c r="K378" s="196"/>
      <c r="L378" s="196"/>
      <c r="M378" s="196"/>
      <c r="N378" s="196"/>
      <c r="O378" s="196"/>
      <c r="P378" s="196"/>
      <c r="Q378" s="196"/>
      <c r="R378" s="196"/>
      <c r="S378" s="196"/>
      <c r="T378" s="196"/>
      <c r="U378" s="196"/>
      <c r="V378" s="196"/>
      <c r="W378" s="196"/>
      <c r="X378" s="196"/>
      <c r="Y378" s="196"/>
      <c r="Z378" s="196"/>
    </row>
    <row r="379" customFormat="false" ht="14.25" hidden="false" customHeight="true" outlineLevel="0" collapsed="false">
      <c r="A379" s="196"/>
      <c r="B379" s="275"/>
      <c r="C379" s="196"/>
      <c r="D379" s="196"/>
      <c r="E379" s="243"/>
      <c r="F379" s="244"/>
      <c r="G379" s="243"/>
      <c r="H379" s="244"/>
      <c r="I379" s="243"/>
      <c r="J379" s="276"/>
      <c r="K379" s="196"/>
      <c r="L379" s="196"/>
      <c r="M379" s="196"/>
      <c r="N379" s="196"/>
      <c r="O379" s="196"/>
      <c r="P379" s="196"/>
      <c r="Q379" s="196"/>
      <c r="R379" s="196"/>
      <c r="S379" s="196"/>
      <c r="T379" s="196"/>
      <c r="U379" s="196"/>
      <c r="V379" s="196"/>
      <c r="W379" s="196"/>
      <c r="X379" s="196"/>
      <c r="Y379" s="196"/>
      <c r="Z379" s="196"/>
    </row>
    <row r="380" customFormat="false" ht="14.25" hidden="false" customHeight="true" outlineLevel="0" collapsed="false">
      <c r="A380" s="196"/>
      <c r="B380" s="275"/>
      <c r="C380" s="196"/>
      <c r="D380" s="196"/>
      <c r="E380" s="243"/>
      <c r="F380" s="244"/>
      <c r="G380" s="243"/>
      <c r="H380" s="244"/>
      <c r="I380" s="243"/>
      <c r="J380" s="276"/>
      <c r="K380" s="196"/>
      <c r="L380" s="196"/>
      <c r="M380" s="196"/>
      <c r="N380" s="196"/>
      <c r="O380" s="196"/>
      <c r="P380" s="196"/>
      <c r="Q380" s="196"/>
      <c r="R380" s="196"/>
      <c r="S380" s="196"/>
      <c r="T380" s="196"/>
      <c r="U380" s="196"/>
      <c r="V380" s="196"/>
      <c r="W380" s="196"/>
      <c r="X380" s="196"/>
      <c r="Y380" s="196"/>
      <c r="Z380" s="196"/>
    </row>
    <row r="381" customFormat="false" ht="14.25" hidden="false" customHeight="true" outlineLevel="0" collapsed="false">
      <c r="A381" s="196"/>
      <c r="B381" s="275"/>
      <c r="C381" s="196"/>
      <c r="D381" s="196"/>
      <c r="E381" s="243"/>
      <c r="F381" s="244"/>
      <c r="G381" s="243"/>
      <c r="H381" s="244"/>
      <c r="I381" s="243"/>
      <c r="J381" s="276"/>
      <c r="K381" s="196"/>
      <c r="L381" s="196"/>
      <c r="M381" s="196"/>
      <c r="N381" s="196"/>
      <c r="O381" s="196"/>
      <c r="P381" s="196"/>
      <c r="Q381" s="196"/>
      <c r="R381" s="196"/>
      <c r="S381" s="196"/>
      <c r="T381" s="196"/>
      <c r="U381" s="196"/>
      <c r="V381" s="196"/>
      <c r="W381" s="196"/>
      <c r="X381" s="196"/>
      <c r="Y381" s="196"/>
      <c r="Z381" s="196"/>
    </row>
    <row r="382" customFormat="false" ht="14.25" hidden="false" customHeight="true" outlineLevel="0" collapsed="false">
      <c r="A382" s="196"/>
      <c r="B382" s="275"/>
      <c r="C382" s="196"/>
      <c r="D382" s="196"/>
      <c r="E382" s="243"/>
      <c r="F382" s="244"/>
      <c r="G382" s="243"/>
      <c r="H382" s="244"/>
      <c r="I382" s="243"/>
      <c r="J382" s="276"/>
      <c r="K382" s="196"/>
      <c r="L382" s="196"/>
      <c r="M382" s="196"/>
      <c r="N382" s="196"/>
      <c r="O382" s="196"/>
      <c r="P382" s="196"/>
      <c r="Q382" s="196"/>
      <c r="R382" s="196"/>
      <c r="S382" s="196"/>
      <c r="T382" s="196"/>
      <c r="U382" s="196"/>
      <c r="V382" s="196"/>
      <c r="W382" s="196"/>
      <c r="X382" s="196"/>
      <c r="Y382" s="196"/>
      <c r="Z382" s="196"/>
    </row>
    <row r="383" customFormat="false" ht="14.25" hidden="false" customHeight="true" outlineLevel="0" collapsed="false">
      <c r="A383" s="196"/>
      <c r="B383" s="275"/>
      <c r="C383" s="196"/>
      <c r="D383" s="196"/>
      <c r="E383" s="243"/>
      <c r="F383" s="244"/>
      <c r="G383" s="243"/>
      <c r="H383" s="244"/>
      <c r="I383" s="243"/>
      <c r="J383" s="276"/>
      <c r="K383" s="196"/>
      <c r="L383" s="196"/>
      <c r="M383" s="196"/>
      <c r="N383" s="196"/>
      <c r="O383" s="196"/>
      <c r="P383" s="196"/>
      <c r="Q383" s="196"/>
      <c r="R383" s="196"/>
      <c r="S383" s="196"/>
      <c r="T383" s="196"/>
      <c r="U383" s="196"/>
      <c r="V383" s="196"/>
      <c r="W383" s="196"/>
      <c r="X383" s="196"/>
      <c r="Y383" s="196"/>
      <c r="Z383" s="196"/>
    </row>
    <row r="384" customFormat="false" ht="14.25" hidden="false" customHeight="true" outlineLevel="0" collapsed="false">
      <c r="A384" s="196"/>
      <c r="B384" s="275"/>
      <c r="C384" s="196"/>
      <c r="D384" s="196"/>
      <c r="E384" s="243"/>
      <c r="F384" s="244"/>
      <c r="G384" s="243"/>
      <c r="H384" s="244"/>
      <c r="I384" s="243"/>
      <c r="J384" s="276"/>
      <c r="K384" s="196"/>
      <c r="L384" s="196"/>
      <c r="M384" s="196"/>
      <c r="N384" s="196"/>
      <c r="O384" s="196"/>
      <c r="P384" s="196"/>
      <c r="Q384" s="196"/>
      <c r="R384" s="196"/>
      <c r="S384" s="196"/>
      <c r="T384" s="196"/>
      <c r="U384" s="196"/>
      <c r="V384" s="196"/>
      <c r="W384" s="196"/>
      <c r="X384" s="196"/>
      <c r="Y384" s="196"/>
      <c r="Z384" s="196"/>
    </row>
    <row r="385" customFormat="false" ht="14.25" hidden="false" customHeight="true" outlineLevel="0" collapsed="false">
      <c r="A385" s="196"/>
      <c r="B385" s="275"/>
      <c r="C385" s="196"/>
      <c r="D385" s="196"/>
      <c r="E385" s="243"/>
      <c r="F385" s="244"/>
      <c r="G385" s="243"/>
      <c r="H385" s="244"/>
      <c r="I385" s="243"/>
      <c r="J385" s="276"/>
      <c r="K385" s="196"/>
      <c r="L385" s="196"/>
      <c r="M385" s="196"/>
      <c r="N385" s="196"/>
      <c r="O385" s="196"/>
      <c r="P385" s="196"/>
      <c r="Q385" s="196"/>
      <c r="R385" s="196"/>
      <c r="S385" s="196"/>
      <c r="T385" s="196"/>
      <c r="U385" s="196"/>
      <c r="V385" s="196"/>
      <c r="W385" s="196"/>
      <c r="X385" s="196"/>
      <c r="Y385" s="196"/>
      <c r="Z385" s="196"/>
    </row>
    <row r="386" customFormat="false" ht="14.25" hidden="false" customHeight="true" outlineLevel="0" collapsed="false">
      <c r="A386" s="196"/>
      <c r="B386" s="275"/>
      <c r="C386" s="196"/>
      <c r="D386" s="196"/>
      <c r="E386" s="243"/>
      <c r="F386" s="244"/>
      <c r="G386" s="243"/>
      <c r="H386" s="244"/>
      <c r="I386" s="243"/>
      <c r="J386" s="276"/>
      <c r="K386" s="196"/>
      <c r="L386" s="196"/>
      <c r="M386" s="196"/>
      <c r="N386" s="196"/>
      <c r="O386" s="196"/>
      <c r="P386" s="196"/>
      <c r="Q386" s="196"/>
      <c r="R386" s="196"/>
      <c r="S386" s="196"/>
      <c r="T386" s="196"/>
      <c r="U386" s="196"/>
      <c r="V386" s="196"/>
      <c r="W386" s="196"/>
      <c r="X386" s="196"/>
      <c r="Y386" s="196"/>
      <c r="Z386" s="196"/>
    </row>
    <row r="387" customFormat="false" ht="14.25" hidden="false" customHeight="true" outlineLevel="0" collapsed="false">
      <c r="A387" s="196"/>
      <c r="B387" s="275"/>
      <c r="C387" s="196"/>
      <c r="D387" s="196"/>
      <c r="E387" s="243"/>
      <c r="F387" s="244"/>
      <c r="G387" s="243"/>
      <c r="H387" s="244"/>
      <c r="I387" s="243"/>
      <c r="J387" s="276"/>
      <c r="K387" s="196"/>
      <c r="L387" s="196"/>
      <c r="M387" s="196"/>
      <c r="N387" s="196"/>
      <c r="O387" s="196"/>
      <c r="P387" s="196"/>
      <c r="Q387" s="196"/>
      <c r="R387" s="196"/>
      <c r="S387" s="196"/>
      <c r="T387" s="196"/>
      <c r="U387" s="196"/>
      <c r="V387" s="196"/>
      <c r="W387" s="196"/>
      <c r="X387" s="196"/>
      <c r="Y387" s="196"/>
      <c r="Z387" s="196"/>
    </row>
    <row r="388" customFormat="false" ht="14.25" hidden="false" customHeight="true" outlineLevel="0" collapsed="false">
      <c r="A388" s="196"/>
      <c r="B388" s="275"/>
      <c r="C388" s="196"/>
      <c r="D388" s="196"/>
      <c r="E388" s="243"/>
      <c r="F388" s="244"/>
      <c r="G388" s="243"/>
      <c r="H388" s="244"/>
      <c r="I388" s="243"/>
      <c r="J388" s="276"/>
      <c r="K388" s="196"/>
      <c r="L388" s="196"/>
      <c r="M388" s="196"/>
      <c r="N388" s="196"/>
      <c r="O388" s="196"/>
      <c r="P388" s="196"/>
      <c r="Q388" s="196"/>
      <c r="R388" s="196"/>
      <c r="S388" s="196"/>
      <c r="T388" s="196"/>
      <c r="U388" s="196"/>
      <c r="V388" s="196"/>
      <c r="W388" s="196"/>
      <c r="X388" s="196"/>
      <c r="Y388" s="196"/>
      <c r="Z388" s="196"/>
    </row>
    <row r="389" customFormat="false" ht="14.25" hidden="false" customHeight="true" outlineLevel="0" collapsed="false">
      <c r="A389" s="196"/>
      <c r="B389" s="275"/>
      <c r="C389" s="196"/>
      <c r="D389" s="196"/>
      <c r="E389" s="243"/>
      <c r="F389" s="244"/>
      <c r="G389" s="243"/>
      <c r="H389" s="244"/>
      <c r="I389" s="243"/>
      <c r="J389" s="276"/>
      <c r="K389" s="196"/>
      <c r="L389" s="196"/>
      <c r="M389" s="196"/>
      <c r="N389" s="196"/>
      <c r="O389" s="196"/>
      <c r="P389" s="196"/>
      <c r="Q389" s="196"/>
      <c r="R389" s="196"/>
      <c r="S389" s="196"/>
      <c r="T389" s="196"/>
      <c r="U389" s="196"/>
      <c r="V389" s="196"/>
      <c r="W389" s="196"/>
      <c r="X389" s="196"/>
      <c r="Y389" s="196"/>
      <c r="Z389" s="196"/>
    </row>
    <row r="390" customFormat="false" ht="14.25" hidden="false" customHeight="true" outlineLevel="0" collapsed="false">
      <c r="A390" s="196"/>
      <c r="B390" s="275"/>
      <c r="C390" s="196"/>
      <c r="D390" s="196"/>
      <c r="E390" s="243"/>
      <c r="F390" s="244"/>
      <c r="G390" s="243"/>
      <c r="H390" s="244"/>
      <c r="I390" s="243"/>
      <c r="J390" s="276"/>
      <c r="K390" s="196"/>
      <c r="L390" s="196"/>
      <c r="M390" s="196"/>
      <c r="N390" s="196"/>
      <c r="O390" s="196"/>
      <c r="P390" s="196"/>
      <c r="Q390" s="196"/>
      <c r="R390" s="196"/>
      <c r="S390" s="196"/>
      <c r="T390" s="196"/>
      <c r="U390" s="196"/>
      <c r="V390" s="196"/>
      <c r="W390" s="196"/>
      <c r="X390" s="196"/>
      <c r="Y390" s="196"/>
      <c r="Z390" s="196"/>
    </row>
    <row r="391" customFormat="false" ht="14.25" hidden="false" customHeight="true" outlineLevel="0" collapsed="false">
      <c r="A391" s="196"/>
      <c r="B391" s="275"/>
      <c r="C391" s="196"/>
      <c r="D391" s="196"/>
      <c r="E391" s="243"/>
      <c r="F391" s="244"/>
      <c r="G391" s="243"/>
      <c r="H391" s="244"/>
      <c r="I391" s="243"/>
      <c r="J391" s="276"/>
      <c r="K391" s="196"/>
      <c r="L391" s="196"/>
      <c r="M391" s="196"/>
      <c r="N391" s="196"/>
      <c r="O391" s="196"/>
      <c r="P391" s="196"/>
      <c r="Q391" s="196"/>
      <c r="R391" s="196"/>
      <c r="S391" s="196"/>
      <c r="T391" s="196"/>
      <c r="U391" s="196"/>
      <c r="V391" s="196"/>
      <c r="W391" s="196"/>
      <c r="X391" s="196"/>
      <c r="Y391" s="196"/>
      <c r="Z391" s="196"/>
    </row>
    <row r="392" customFormat="false" ht="14.25" hidden="false" customHeight="true" outlineLevel="0" collapsed="false">
      <c r="A392" s="196"/>
      <c r="B392" s="275"/>
      <c r="C392" s="196"/>
      <c r="D392" s="196"/>
      <c r="E392" s="243"/>
      <c r="F392" s="244"/>
      <c r="G392" s="243"/>
      <c r="H392" s="244"/>
      <c r="I392" s="243"/>
      <c r="J392" s="276"/>
      <c r="K392" s="196"/>
      <c r="L392" s="196"/>
      <c r="M392" s="196"/>
      <c r="N392" s="196"/>
      <c r="O392" s="196"/>
      <c r="P392" s="196"/>
      <c r="Q392" s="196"/>
      <c r="R392" s="196"/>
      <c r="S392" s="196"/>
      <c r="T392" s="196"/>
      <c r="U392" s="196"/>
      <c r="V392" s="196"/>
      <c r="W392" s="196"/>
      <c r="X392" s="196"/>
      <c r="Y392" s="196"/>
      <c r="Z392" s="196"/>
    </row>
    <row r="393" customFormat="false" ht="14.25" hidden="false" customHeight="true" outlineLevel="0" collapsed="false">
      <c r="A393" s="196"/>
      <c r="B393" s="275"/>
      <c r="C393" s="196"/>
      <c r="D393" s="196"/>
      <c r="E393" s="243"/>
      <c r="F393" s="244"/>
      <c r="G393" s="243"/>
      <c r="H393" s="244"/>
      <c r="I393" s="243"/>
      <c r="J393" s="276"/>
      <c r="K393" s="196"/>
      <c r="L393" s="196"/>
      <c r="M393" s="196"/>
      <c r="N393" s="196"/>
      <c r="O393" s="196"/>
      <c r="P393" s="196"/>
      <c r="Q393" s="196"/>
      <c r="R393" s="196"/>
      <c r="S393" s="196"/>
      <c r="T393" s="196"/>
      <c r="U393" s="196"/>
      <c r="V393" s="196"/>
      <c r="W393" s="196"/>
      <c r="X393" s="196"/>
      <c r="Y393" s="196"/>
      <c r="Z393" s="196"/>
    </row>
    <row r="394" customFormat="false" ht="14.25" hidden="false" customHeight="true" outlineLevel="0" collapsed="false">
      <c r="A394" s="196"/>
      <c r="B394" s="275"/>
      <c r="C394" s="196"/>
      <c r="D394" s="196"/>
      <c r="E394" s="243"/>
      <c r="F394" s="244"/>
      <c r="G394" s="243"/>
      <c r="H394" s="244"/>
      <c r="I394" s="243"/>
      <c r="J394" s="276"/>
      <c r="K394" s="196"/>
      <c r="L394" s="196"/>
      <c r="M394" s="196"/>
      <c r="N394" s="196"/>
      <c r="O394" s="196"/>
      <c r="P394" s="196"/>
      <c r="Q394" s="196"/>
      <c r="R394" s="196"/>
      <c r="S394" s="196"/>
      <c r="T394" s="196"/>
      <c r="U394" s="196"/>
      <c r="V394" s="196"/>
      <c r="W394" s="196"/>
      <c r="X394" s="196"/>
      <c r="Y394" s="196"/>
      <c r="Z394" s="196"/>
    </row>
    <row r="395" customFormat="false" ht="14.25" hidden="false" customHeight="true" outlineLevel="0" collapsed="false">
      <c r="A395" s="196"/>
      <c r="B395" s="275"/>
      <c r="C395" s="196"/>
      <c r="D395" s="196"/>
      <c r="E395" s="243"/>
      <c r="F395" s="244"/>
      <c r="G395" s="243"/>
      <c r="H395" s="244"/>
      <c r="I395" s="243"/>
      <c r="J395" s="276"/>
      <c r="K395" s="196"/>
      <c r="L395" s="196"/>
      <c r="M395" s="196"/>
      <c r="N395" s="196"/>
      <c r="O395" s="196"/>
      <c r="P395" s="196"/>
      <c r="Q395" s="196"/>
      <c r="R395" s="196"/>
      <c r="S395" s="196"/>
      <c r="T395" s="196"/>
      <c r="U395" s="196"/>
      <c r="V395" s="196"/>
      <c r="W395" s="196"/>
      <c r="X395" s="196"/>
      <c r="Y395" s="196"/>
      <c r="Z395" s="196"/>
    </row>
    <row r="396" customFormat="false" ht="14.25" hidden="false" customHeight="true" outlineLevel="0" collapsed="false">
      <c r="A396" s="196"/>
      <c r="B396" s="275"/>
      <c r="C396" s="196"/>
      <c r="D396" s="196"/>
      <c r="E396" s="243"/>
      <c r="F396" s="244"/>
      <c r="G396" s="243"/>
      <c r="H396" s="244"/>
      <c r="I396" s="243"/>
      <c r="J396" s="276"/>
      <c r="K396" s="196"/>
      <c r="L396" s="196"/>
      <c r="M396" s="196"/>
      <c r="N396" s="196"/>
      <c r="O396" s="196"/>
      <c r="P396" s="196"/>
      <c r="Q396" s="196"/>
      <c r="R396" s="196"/>
      <c r="S396" s="196"/>
      <c r="T396" s="196"/>
      <c r="U396" s="196"/>
      <c r="V396" s="196"/>
      <c r="W396" s="196"/>
      <c r="X396" s="196"/>
      <c r="Y396" s="196"/>
      <c r="Z396" s="196"/>
    </row>
    <row r="397" customFormat="false" ht="14.25" hidden="false" customHeight="true" outlineLevel="0" collapsed="false">
      <c r="A397" s="196"/>
      <c r="B397" s="275"/>
      <c r="C397" s="196"/>
      <c r="D397" s="196"/>
      <c r="E397" s="243"/>
      <c r="F397" s="244"/>
      <c r="G397" s="243"/>
      <c r="H397" s="244"/>
      <c r="I397" s="243"/>
      <c r="J397" s="276"/>
      <c r="K397" s="196"/>
      <c r="L397" s="196"/>
      <c r="M397" s="196"/>
      <c r="N397" s="196"/>
      <c r="O397" s="196"/>
      <c r="P397" s="196"/>
      <c r="Q397" s="196"/>
      <c r="R397" s="196"/>
      <c r="S397" s="196"/>
      <c r="T397" s="196"/>
      <c r="U397" s="196"/>
      <c r="V397" s="196"/>
      <c r="W397" s="196"/>
      <c r="X397" s="196"/>
      <c r="Y397" s="196"/>
      <c r="Z397" s="196"/>
    </row>
    <row r="398" customFormat="false" ht="14.25" hidden="false" customHeight="true" outlineLevel="0" collapsed="false">
      <c r="A398" s="196"/>
      <c r="B398" s="275"/>
      <c r="C398" s="196"/>
      <c r="D398" s="196"/>
      <c r="E398" s="243"/>
      <c r="F398" s="244"/>
      <c r="G398" s="243"/>
      <c r="H398" s="244"/>
      <c r="I398" s="243"/>
      <c r="J398" s="276"/>
      <c r="K398" s="196"/>
      <c r="L398" s="196"/>
      <c r="M398" s="196"/>
      <c r="N398" s="196"/>
      <c r="O398" s="196"/>
      <c r="P398" s="196"/>
      <c r="Q398" s="196"/>
      <c r="R398" s="196"/>
      <c r="S398" s="196"/>
      <c r="T398" s="196"/>
      <c r="U398" s="196"/>
      <c r="V398" s="196"/>
      <c r="W398" s="196"/>
      <c r="X398" s="196"/>
      <c r="Y398" s="196"/>
      <c r="Z398" s="196"/>
    </row>
    <row r="399" customFormat="false" ht="14.25" hidden="false" customHeight="true" outlineLevel="0" collapsed="false">
      <c r="A399" s="196"/>
      <c r="B399" s="275"/>
      <c r="C399" s="196"/>
      <c r="D399" s="196"/>
      <c r="E399" s="243"/>
      <c r="F399" s="244"/>
      <c r="G399" s="243"/>
      <c r="H399" s="244"/>
      <c r="I399" s="243"/>
      <c r="J399" s="276"/>
      <c r="K399" s="196"/>
      <c r="L399" s="196"/>
      <c r="M399" s="196"/>
      <c r="N399" s="196"/>
      <c r="O399" s="196"/>
      <c r="P399" s="196"/>
      <c r="Q399" s="196"/>
      <c r="R399" s="196"/>
      <c r="S399" s="196"/>
      <c r="T399" s="196"/>
      <c r="U399" s="196"/>
      <c r="V399" s="196"/>
      <c r="W399" s="196"/>
      <c r="X399" s="196"/>
      <c r="Y399" s="196"/>
      <c r="Z399" s="196"/>
    </row>
    <row r="400" customFormat="false" ht="14.25" hidden="false" customHeight="true" outlineLevel="0" collapsed="false">
      <c r="A400" s="196"/>
      <c r="B400" s="275"/>
      <c r="C400" s="196"/>
      <c r="D400" s="196"/>
      <c r="E400" s="243"/>
      <c r="F400" s="244"/>
      <c r="G400" s="243"/>
      <c r="H400" s="244"/>
      <c r="I400" s="243"/>
      <c r="J400" s="276"/>
      <c r="K400" s="196"/>
      <c r="L400" s="196"/>
      <c r="M400" s="196"/>
      <c r="N400" s="196"/>
      <c r="O400" s="196"/>
      <c r="P400" s="196"/>
      <c r="Q400" s="196"/>
      <c r="R400" s="196"/>
      <c r="S400" s="196"/>
      <c r="T400" s="196"/>
      <c r="U400" s="196"/>
      <c r="V400" s="196"/>
      <c r="W400" s="196"/>
      <c r="X400" s="196"/>
      <c r="Y400" s="196"/>
      <c r="Z400" s="196"/>
    </row>
    <row r="401" customFormat="false" ht="14.25" hidden="false" customHeight="true" outlineLevel="0" collapsed="false">
      <c r="A401" s="196"/>
      <c r="B401" s="275"/>
      <c r="C401" s="196"/>
      <c r="D401" s="196"/>
      <c r="E401" s="243"/>
      <c r="F401" s="244"/>
      <c r="G401" s="243"/>
      <c r="H401" s="244"/>
      <c r="I401" s="243"/>
      <c r="J401" s="276"/>
      <c r="K401" s="196"/>
      <c r="L401" s="196"/>
      <c r="M401" s="196"/>
      <c r="N401" s="196"/>
      <c r="O401" s="196"/>
      <c r="P401" s="196"/>
      <c r="Q401" s="196"/>
      <c r="R401" s="196"/>
      <c r="S401" s="196"/>
      <c r="T401" s="196"/>
      <c r="U401" s="196"/>
      <c r="V401" s="196"/>
      <c r="W401" s="196"/>
      <c r="X401" s="196"/>
      <c r="Y401" s="196"/>
      <c r="Z401" s="196"/>
    </row>
    <row r="402" customFormat="false" ht="14.25" hidden="false" customHeight="true" outlineLevel="0" collapsed="false">
      <c r="A402" s="196"/>
      <c r="B402" s="275"/>
      <c r="C402" s="196"/>
      <c r="D402" s="196"/>
      <c r="E402" s="243"/>
      <c r="F402" s="244"/>
      <c r="G402" s="243"/>
      <c r="H402" s="244"/>
      <c r="I402" s="243"/>
      <c r="J402" s="276"/>
      <c r="K402" s="196"/>
      <c r="L402" s="196"/>
      <c r="M402" s="196"/>
      <c r="N402" s="196"/>
      <c r="O402" s="196"/>
      <c r="P402" s="196"/>
      <c r="Q402" s="196"/>
      <c r="R402" s="196"/>
      <c r="S402" s="196"/>
      <c r="T402" s="196"/>
      <c r="U402" s="196"/>
      <c r="V402" s="196"/>
      <c r="W402" s="196"/>
      <c r="X402" s="196"/>
      <c r="Y402" s="196"/>
      <c r="Z402" s="196"/>
    </row>
    <row r="403" customFormat="false" ht="14.25" hidden="false" customHeight="true" outlineLevel="0" collapsed="false">
      <c r="A403" s="196"/>
      <c r="B403" s="275"/>
      <c r="C403" s="196"/>
      <c r="D403" s="196"/>
      <c r="E403" s="243"/>
      <c r="F403" s="244"/>
      <c r="G403" s="243"/>
      <c r="H403" s="244"/>
      <c r="I403" s="243"/>
      <c r="J403" s="276"/>
      <c r="K403" s="196"/>
      <c r="L403" s="196"/>
      <c r="M403" s="196"/>
      <c r="N403" s="196"/>
      <c r="O403" s="196"/>
      <c r="P403" s="196"/>
      <c r="Q403" s="196"/>
      <c r="R403" s="196"/>
      <c r="S403" s="196"/>
      <c r="T403" s="196"/>
      <c r="U403" s="196"/>
      <c r="V403" s="196"/>
      <c r="W403" s="196"/>
      <c r="X403" s="196"/>
      <c r="Y403" s="196"/>
      <c r="Z403" s="196"/>
    </row>
    <row r="404" customFormat="false" ht="14.25" hidden="false" customHeight="true" outlineLevel="0" collapsed="false">
      <c r="A404" s="196"/>
      <c r="B404" s="275"/>
      <c r="C404" s="196"/>
      <c r="D404" s="196"/>
      <c r="E404" s="243"/>
      <c r="F404" s="244"/>
      <c r="G404" s="243"/>
      <c r="H404" s="244"/>
      <c r="I404" s="243"/>
      <c r="J404" s="276"/>
      <c r="K404" s="196"/>
      <c r="L404" s="196"/>
      <c r="M404" s="196"/>
      <c r="N404" s="196"/>
      <c r="O404" s="196"/>
      <c r="P404" s="196"/>
      <c r="Q404" s="196"/>
      <c r="R404" s="196"/>
      <c r="S404" s="196"/>
      <c r="T404" s="196"/>
      <c r="U404" s="196"/>
      <c r="V404" s="196"/>
      <c r="W404" s="196"/>
      <c r="X404" s="196"/>
      <c r="Y404" s="196"/>
      <c r="Z404" s="196"/>
    </row>
    <row r="405" customFormat="false" ht="14.25" hidden="false" customHeight="true" outlineLevel="0" collapsed="false">
      <c r="A405" s="196"/>
      <c r="B405" s="275"/>
      <c r="C405" s="196"/>
      <c r="D405" s="196"/>
      <c r="E405" s="243"/>
      <c r="F405" s="244"/>
      <c r="G405" s="243"/>
      <c r="H405" s="244"/>
      <c r="I405" s="243"/>
      <c r="J405" s="276"/>
      <c r="K405" s="196"/>
      <c r="L405" s="196"/>
      <c r="M405" s="196"/>
      <c r="N405" s="196"/>
      <c r="O405" s="196"/>
      <c r="P405" s="196"/>
      <c r="Q405" s="196"/>
      <c r="R405" s="196"/>
      <c r="S405" s="196"/>
      <c r="T405" s="196"/>
      <c r="U405" s="196"/>
      <c r="V405" s="196"/>
      <c r="W405" s="196"/>
      <c r="X405" s="196"/>
      <c r="Y405" s="196"/>
      <c r="Z405" s="196"/>
    </row>
    <row r="406" customFormat="false" ht="14.25" hidden="false" customHeight="true" outlineLevel="0" collapsed="false">
      <c r="A406" s="196"/>
      <c r="B406" s="275"/>
      <c r="C406" s="196"/>
      <c r="D406" s="196"/>
      <c r="E406" s="243"/>
      <c r="F406" s="244"/>
      <c r="G406" s="243"/>
      <c r="H406" s="244"/>
      <c r="I406" s="243"/>
      <c r="J406" s="276"/>
      <c r="K406" s="196"/>
      <c r="L406" s="196"/>
      <c r="M406" s="196"/>
      <c r="N406" s="196"/>
      <c r="O406" s="196"/>
      <c r="P406" s="196"/>
      <c r="Q406" s="196"/>
      <c r="R406" s="196"/>
      <c r="S406" s="196"/>
      <c r="T406" s="196"/>
      <c r="U406" s="196"/>
      <c r="V406" s="196"/>
      <c r="W406" s="196"/>
      <c r="X406" s="196"/>
      <c r="Y406" s="196"/>
      <c r="Z406" s="196"/>
    </row>
    <row r="407" customFormat="false" ht="14.25" hidden="false" customHeight="true" outlineLevel="0" collapsed="false">
      <c r="A407" s="196"/>
      <c r="B407" s="275"/>
      <c r="C407" s="196"/>
      <c r="D407" s="196"/>
      <c r="E407" s="243"/>
      <c r="F407" s="244"/>
      <c r="G407" s="243"/>
      <c r="H407" s="244"/>
      <c r="I407" s="243"/>
      <c r="J407" s="276"/>
      <c r="K407" s="196"/>
      <c r="L407" s="196"/>
      <c r="M407" s="196"/>
      <c r="N407" s="196"/>
      <c r="O407" s="196"/>
      <c r="P407" s="196"/>
      <c r="Q407" s="196"/>
      <c r="R407" s="196"/>
      <c r="S407" s="196"/>
      <c r="T407" s="196"/>
      <c r="U407" s="196"/>
      <c r="V407" s="196"/>
      <c r="W407" s="196"/>
      <c r="X407" s="196"/>
      <c r="Y407" s="196"/>
      <c r="Z407" s="196"/>
    </row>
    <row r="408" customFormat="false" ht="14.25" hidden="false" customHeight="true" outlineLevel="0" collapsed="false">
      <c r="A408" s="196"/>
      <c r="B408" s="275"/>
      <c r="C408" s="196"/>
      <c r="D408" s="196"/>
      <c r="E408" s="243"/>
      <c r="F408" s="244"/>
      <c r="G408" s="243"/>
      <c r="H408" s="244"/>
      <c r="I408" s="243"/>
      <c r="J408" s="276"/>
      <c r="K408" s="196"/>
      <c r="L408" s="196"/>
      <c r="M408" s="196"/>
      <c r="N408" s="196"/>
      <c r="O408" s="196"/>
      <c r="P408" s="196"/>
      <c r="Q408" s="196"/>
      <c r="R408" s="196"/>
      <c r="S408" s="196"/>
      <c r="T408" s="196"/>
      <c r="U408" s="196"/>
      <c r="V408" s="196"/>
      <c r="W408" s="196"/>
      <c r="X408" s="196"/>
      <c r="Y408" s="196"/>
      <c r="Z408" s="196"/>
    </row>
    <row r="409" customFormat="false" ht="14.25" hidden="false" customHeight="true" outlineLevel="0" collapsed="false">
      <c r="A409" s="196"/>
      <c r="B409" s="275"/>
      <c r="C409" s="196"/>
      <c r="D409" s="196"/>
      <c r="E409" s="243"/>
      <c r="F409" s="244"/>
      <c r="G409" s="243"/>
      <c r="H409" s="244"/>
      <c r="I409" s="243"/>
      <c r="J409" s="276"/>
      <c r="K409" s="196"/>
      <c r="L409" s="196"/>
      <c r="M409" s="196"/>
      <c r="N409" s="196"/>
      <c r="O409" s="196"/>
      <c r="P409" s="196"/>
      <c r="Q409" s="196"/>
      <c r="R409" s="196"/>
      <c r="S409" s="196"/>
      <c r="T409" s="196"/>
      <c r="U409" s="196"/>
      <c r="V409" s="196"/>
      <c r="W409" s="196"/>
      <c r="X409" s="196"/>
      <c r="Y409" s="196"/>
      <c r="Z409" s="196"/>
    </row>
    <row r="410" customFormat="false" ht="14.25" hidden="false" customHeight="true" outlineLevel="0" collapsed="false">
      <c r="A410" s="196"/>
      <c r="B410" s="275"/>
      <c r="C410" s="196"/>
      <c r="D410" s="196"/>
      <c r="E410" s="243"/>
      <c r="F410" s="244"/>
      <c r="G410" s="243"/>
      <c r="H410" s="244"/>
      <c r="I410" s="243"/>
      <c r="J410" s="276"/>
      <c r="K410" s="196"/>
      <c r="L410" s="196"/>
      <c r="M410" s="196"/>
      <c r="N410" s="196"/>
      <c r="O410" s="196"/>
      <c r="P410" s="196"/>
      <c r="Q410" s="196"/>
      <c r="R410" s="196"/>
      <c r="S410" s="196"/>
      <c r="T410" s="196"/>
      <c r="U410" s="196"/>
      <c r="V410" s="196"/>
      <c r="W410" s="196"/>
      <c r="X410" s="196"/>
      <c r="Y410" s="196"/>
      <c r="Z410" s="196"/>
    </row>
    <row r="411" customFormat="false" ht="14.25" hidden="false" customHeight="true" outlineLevel="0" collapsed="false">
      <c r="A411" s="196"/>
      <c r="B411" s="275"/>
      <c r="C411" s="196"/>
      <c r="D411" s="196"/>
      <c r="E411" s="243"/>
      <c r="F411" s="244"/>
      <c r="G411" s="243"/>
      <c r="H411" s="244"/>
      <c r="I411" s="243"/>
      <c r="J411" s="276"/>
      <c r="K411" s="196"/>
      <c r="L411" s="196"/>
      <c r="M411" s="196"/>
      <c r="N411" s="196"/>
      <c r="O411" s="196"/>
      <c r="P411" s="196"/>
      <c r="Q411" s="196"/>
      <c r="R411" s="196"/>
      <c r="S411" s="196"/>
      <c r="T411" s="196"/>
      <c r="U411" s="196"/>
      <c r="V411" s="196"/>
      <c r="W411" s="196"/>
      <c r="X411" s="196"/>
      <c r="Y411" s="196"/>
      <c r="Z411" s="196"/>
    </row>
    <row r="412" customFormat="false" ht="14.25" hidden="false" customHeight="true" outlineLevel="0" collapsed="false">
      <c r="A412" s="196"/>
      <c r="B412" s="275"/>
      <c r="C412" s="196"/>
      <c r="D412" s="196"/>
      <c r="E412" s="243"/>
      <c r="F412" s="244"/>
      <c r="G412" s="243"/>
      <c r="H412" s="244"/>
      <c r="I412" s="243"/>
      <c r="J412" s="276"/>
      <c r="K412" s="196"/>
      <c r="L412" s="196"/>
      <c r="M412" s="196"/>
      <c r="N412" s="196"/>
      <c r="O412" s="196"/>
      <c r="P412" s="196"/>
      <c r="Q412" s="196"/>
      <c r="R412" s="196"/>
      <c r="S412" s="196"/>
      <c r="T412" s="196"/>
      <c r="U412" s="196"/>
      <c r="V412" s="196"/>
      <c r="W412" s="196"/>
      <c r="X412" s="196"/>
      <c r="Y412" s="196"/>
      <c r="Z412" s="196"/>
    </row>
    <row r="413" customFormat="false" ht="14.25" hidden="false" customHeight="true" outlineLevel="0" collapsed="false">
      <c r="A413" s="196"/>
      <c r="B413" s="275"/>
      <c r="C413" s="196"/>
      <c r="D413" s="196"/>
      <c r="E413" s="243"/>
      <c r="F413" s="244"/>
      <c r="G413" s="243"/>
      <c r="H413" s="244"/>
      <c r="I413" s="243"/>
      <c r="J413" s="276"/>
      <c r="K413" s="196"/>
      <c r="L413" s="196"/>
      <c r="M413" s="196"/>
      <c r="N413" s="196"/>
      <c r="O413" s="196"/>
      <c r="P413" s="196"/>
      <c r="Q413" s="196"/>
      <c r="R413" s="196"/>
      <c r="S413" s="196"/>
      <c r="T413" s="196"/>
      <c r="U413" s="196"/>
      <c r="V413" s="196"/>
      <c r="W413" s="196"/>
      <c r="X413" s="196"/>
      <c r="Y413" s="196"/>
      <c r="Z413" s="196"/>
    </row>
    <row r="414" customFormat="false" ht="14.25" hidden="false" customHeight="true" outlineLevel="0" collapsed="false">
      <c r="A414" s="196"/>
      <c r="B414" s="275"/>
      <c r="C414" s="196"/>
      <c r="D414" s="196"/>
      <c r="E414" s="243"/>
      <c r="F414" s="244"/>
      <c r="G414" s="243"/>
      <c r="H414" s="244"/>
      <c r="I414" s="243"/>
      <c r="J414" s="276"/>
      <c r="K414" s="196"/>
      <c r="L414" s="196"/>
      <c r="M414" s="196"/>
      <c r="N414" s="196"/>
      <c r="O414" s="196"/>
      <c r="P414" s="196"/>
      <c r="Q414" s="196"/>
      <c r="R414" s="196"/>
      <c r="S414" s="196"/>
      <c r="T414" s="196"/>
      <c r="U414" s="196"/>
      <c r="V414" s="196"/>
      <c r="W414" s="196"/>
      <c r="X414" s="196"/>
      <c r="Y414" s="196"/>
      <c r="Z414" s="196"/>
    </row>
    <row r="415" customFormat="false" ht="14.25" hidden="false" customHeight="true" outlineLevel="0" collapsed="false">
      <c r="A415" s="196"/>
      <c r="B415" s="275"/>
      <c r="C415" s="196"/>
      <c r="D415" s="196"/>
      <c r="E415" s="243"/>
      <c r="F415" s="244"/>
      <c r="G415" s="243"/>
      <c r="H415" s="244"/>
      <c r="I415" s="243"/>
      <c r="J415" s="276"/>
      <c r="K415" s="196"/>
      <c r="L415" s="196"/>
      <c r="M415" s="196"/>
      <c r="N415" s="196"/>
      <c r="O415" s="196"/>
      <c r="P415" s="196"/>
      <c r="Q415" s="196"/>
      <c r="R415" s="196"/>
      <c r="S415" s="196"/>
      <c r="T415" s="196"/>
      <c r="U415" s="196"/>
      <c r="V415" s="196"/>
      <c r="W415" s="196"/>
      <c r="X415" s="196"/>
      <c r="Y415" s="196"/>
      <c r="Z415" s="196"/>
    </row>
    <row r="416" customFormat="false" ht="14.25" hidden="false" customHeight="true" outlineLevel="0" collapsed="false">
      <c r="A416" s="196"/>
      <c r="B416" s="275"/>
      <c r="C416" s="196"/>
      <c r="D416" s="196"/>
      <c r="E416" s="243"/>
      <c r="F416" s="244"/>
      <c r="G416" s="243"/>
      <c r="H416" s="244"/>
      <c r="I416" s="243"/>
      <c r="J416" s="276"/>
      <c r="K416" s="196"/>
      <c r="L416" s="196"/>
      <c r="M416" s="196"/>
      <c r="N416" s="196"/>
      <c r="O416" s="196"/>
      <c r="P416" s="196"/>
      <c r="Q416" s="196"/>
      <c r="R416" s="196"/>
      <c r="S416" s="196"/>
      <c r="T416" s="196"/>
      <c r="U416" s="196"/>
      <c r="V416" s="196"/>
      <c r="W416" s="196"/>
      <c r="X416" s="196"/>
      <c r="Y416" s="196"/>
      <c r="Z416" s="196"/>
    </row>
    <row r="417" customFormat="false" ht="14.25" hidden="false" customHeight="true" outlineLevel="0" collapsed="false">
      <c r="A417" s="196"/>
      <c r="B417" s="275"/>
      <c r="C417" s="196"/>
      <c r="D417" s="196"/>
      <c r="E417" s="243"/>
      <c r="F417" s="244"/>
      <c r="G417" s="243"/>
      <c r="H417" s="244"/>
      <c r="I417" s="243"/>
      <c r="J417" s="276"/>
      <c r="K417" s="196"/>
      <c r="L417" s="196"/>
      <c r="M417" s="196"/>
      <c r="N417" s="196"/>
      <c r="O417" s="196"/>
      <c r="P417" s="196"/>
      <c r="Q417" s="196"/>
      <c r="R417" s="196"/>
      <c r="S417" s="196"/>
      <c r="T417" s="196"/>
      <c r="U417" s="196"/>
      <c r="V417" s="196"/>
      <c r="W417" s="196"/>
      <c r="X417" s="196"/>
      <c r="Y417" s="196"/>
      <c r="Z417" s="196"/>
    </row>
    <row r="418" customFormat="false" ht="14.25" hidden="false" customHeight="true" outlineLevel="0" collapsed="false">
      <c r="A418" s="196"/>
      <c r="B418" s="275"/>
      <c r="C418" s="196"/>
      <c r="D418" s="196"/>
      <c r="E418" s="243"/>
      <c r="F418" s="244"/>
      <c r="G418" s="243"/>
      <c r="H418" s="244"/>
      <c r="I418" s="243"/>
      <c r="J418" s="276"/>
      <c r="K418" s="196"/>
      <c r="L418" s="196"/>
      <c r="M418" s="196"/>
      <c r="N418" s="196"/>
      <c r="O418" s="196"/>
      <c r="P418" s="196"/>
      <c r="Q418" s="196"/>
      <c r="R418" s="196"/>
      <c r="S418" s="196"/>
      <c r="T418" s="196"/>
      <c r="U418" s="196"/>
      <c r="V418" s="196"/>
      <c r="W418" s="196"/>
      <c r="X418" s="196"/>
      <c r="Y418" s="196"/>
      <c r="Z418" s="196"/>
    </row>
    <row r="419" customFormat="false" ht="14.25" hidden="false" customHeight="true" outlineLevel="0" collapsed="false">
      <c r="A419" s="196"/>
      <c r="B419" s="275"/>
      <c r="C419" s="196"/>
      <c r="D419" s="196"/>
      <c r="E419" s="243"/>
      <c r="F419" s="244"/>
      <c r="G419" s="243"/>
      <c r="H419" s="244"/>
      <c r="I419" s="243"/>
      <c r="J419" s="276"/>
      <c r="K419" s="196"/>
      <c r="L419" s="196"/>
      <c r="M419" s="196"/>
      <c r="N419" s="196"/>
      <c r="O419" s="196"/>
      <c r="P419" s="196"/>
      <c r="Q419" s="196"/>
      <c r="R419" s="196"/>
      <c r="S419" s="196"/>
      <c r="T419" s="196"/>
      <c r="U419" s="196"/>
      <c r="V419" s="196"/>
      <c r="W419" s="196"/>
      <c r="X419" s="196"/>
      <c r="Y419" s="196"/>
      <c r="Z419" s="196"/>
    </row>
    <row r="420" customFormat="false" ht="14.25" hidden="false" customHeight="true" outlineLevel="0" collapsed="false">
      <c r="A420" s="196"/>
      <c r="B420" s="275"/>
      <c r="C420" s="196"/>
      <c r="D420" s="196"/>
      <c r="E420" s="243"/>
      <c r="F420" s="244"/>
      <c r="G420" s="243"/>
      <c r="H420" s="244"/>
      <c r="I420" s="243"/>
      <c r="J420" s="276"/>
      <c r="K420" s="196"/>
      <c r="L420" s="196"/>
      <c r="M420" s="196"/>
      <c r="N420" s="196"/>
      <c r="O420" s="196"/>
      <c r="P420" s="196"/>
      <c r="Q420" s="196"/>
      <c r="R420" s="196"/>
      <c r="S420" s="196"/>
      <c r="T420" s="196"/>
      <c r="U420" s="196"/>
      <c r="V420" s="196"/>
      <c r="W420" s="196"/>
      <c r="X420" s="196"/>
      <c r="Y420" s="196"/>
      <c r="Z420" s="196"/>
    </row>
    <row r="421" customFormat="false" ht="14.25" hidden="false" customHeight="true" outlineLevel="0" collapsed="false">
      <c r="A421" s="196"/>
      <c r="B421" s="275"/>
      <c r="C421" s="196"/>
      <c r="D421" s="196"/>
      <c r="E421" s="243"/>
      <c r="F421" s="244"/>
      <c r="G421" s="243"/>
      <c r="H421" s="244"/>
      <c r="I421" s="243"/>
      <c r="J421" s="276"/>
      <c r="K421" s="196"/>
      <c r="L421" s="196"/>
      <c r="M421" s="196"/>
      <c r="N421" s="196"/>
      <c r="O421" s="196"/>
      <c r="P421" s="196"/>
      <c r="Q421" s="196"/>
      <c r="R421" s="196"/>
      <c r="S421" s="196"/>
      <c r="T421" s="196"/>
      <c r="U421" s="196"/>
      <c r="V421" s="196"/>
      <c r="W421" s="196"/>
      <c r="X421" s="196"/>
      <c r="Y421" s="196"/>
      <c r="Z421" s="196"/>
    </row>
    <row r="422" customFormat="false" ht="14.25" hidden="false" customHeight="true" outlineLevel="0" collapsed="false">
      <c r="A422" s="196"/>
      <c r="B422" s="275"/>
      <c r="C422" s="196"/>
      <c r="D422" s="196"/>
      <c r="E422" s="243"/>
      <c r="F422" s="244"/>
      <c r="G422" s="243"/>
      <c r="H422" s="244"/>
      <c r="I422" s="243"/>
      <c r="J422" s="276"/>
      <c r="K422" s="196"/>
      <c r="L422" s="196"/>
      <c r="M422" s="196"/>
      <c r="N422" s="196"/>
      <c r="O422" s="196"/>
      <c r="P422" s="196"/>
      <c r="Q422" s="196"/>
      <c r="R422" s="196"/>
      <c r="S422" s="196"/>
      <c r="T422" s="196"/>
      <c r="U422" s="196"/>
      <c r="V422" s="196"/>
      <c r="W422" s="196"/>
      <c r="X422" s="196"/>
      <c r="Y422" s="196"/>
      <c r="Z422" s="196"/>
    </row>
    <row r="423" customFormat="false" ht="14.25" hidden="false" customHeight="true" outlineLevel="0" collapsed="false">
      <c r="A423" s="196"/>
      <c r="B423" s="275"/>
      <c r="C423" s="196"/>
      <c r="D423" s="196"/>
      <c r="E423" s="243"/>
      <c r="F423" s="244"/>
      <c r="G423" s="243"/>
      <c r="H423" s="244"/>
      <c r="I423" s="243"/>
      <c r="J423" s="276"/>
      <c r="K423" s="196"/>
      <c r="L423" s="196"/>
      <c r="M423" s="196"/>
      <c r="N423" s="196"/>
      <c r="O423" s="196"/>
      <c r="P423" s="196"/>
      <c r="Q423" s="196"/>
      <c r="R423" s="196"/>
      <c r="S423" s="196"/>
      <c r="T423" s="196"/>
      <c r="U423" s="196"/>
      <c r="V423" s="196"/>
      <c r="W423" s="196"/>
      <c r="X423" s="196"/>
      <c r="Y423" s="196"/>
      <c r="Z423" s="196"/>
    </row>
    <row r="424" customFormat="false" ht="14.25" hidden="false" customHeight="true" outlineLevel="0" collapsed="false">
      <c r="A424" s="196"/>
      <c r="B424" s="275"/>
      <c r="C424" s="196"/>
      <c r="D424" s="196"/>
      <c r="E424" s="243"/>
      <c r="F424" s="244"/>
      <c r="G424" s="243"/>
      <c r="H424" s="244"/>
      <c r="I424" s="243"/>
      <c r="J424" s="276"/>
      <c r="K424" s="196"/>
      <c r="L424" s="196"/>
      <c r="M424" s="196"/>
      <c r="N424" s="196"/>
      <c r="O424" s="196"/>
      <c r="P424" s="196"/>
      <c r="Q424" s="196"/>
      <c r="R424" s="196"/>
      <c r="S424" s="196"/>
      <c r="T424" s="196"/>
      <c r="U424" s="196"/>
      <c r="V424" s="196"/>
      <c r="W424" s="196"/>
      <c r="X424" s="196"/>
      <c r="Y424" s="196"/>
      <c r="Z424" s="196"/>
    </row>
    <row r="425" customFormat="false" ht="14.25" hidden="false" customHeight="true" outlineLevel="0" collapsed="false">
      <c r="A425" s="196"/>
      <c r="B425" s="275"/>
      <c r="C425" s="196"/>
      <c r="D425" s="196"/>
      <c r="E425" s="243"/>
      <c r="F425" s="244"/>
      <c r="G425" s="243"/>
      <c r="H425" s="244"/>
      <c r="I425" s="243"/>
      <c r="J425" s="276"/>
      <c r="K425" s="196"/>
      <c r="L425" s="196"/>
      <c r="M425" s="196"/>
      <c r="N425" s="196"/>
      <c r="O425" s="196"/>
      <c r="P425" s="196"/>
      <c r="Q425" s="196"/>
      <c r="R425" s="196"/>
      <c r="S425" s="196"/>
      <c r="T425" s="196"/>
      <c r="U425" s="196"/>
      <c r="V425" s="196"/>
      <c r="W425" s="196"/>
      <c r="X425" s="196"/>
      <c r="Y425" s="196"/>
      <c r="Z425" s="196"/>
    </row>
    <row r="426" customFormat="false" ht="14.25" hidden="false" customHeight="true" outlineLevel="0" collapsed="false">
      <c r="A426" s="196"/>
      <c r="B426" s="275"/>
      <c r="C426" s="196"/>
      <c r="D426" s="196"/>
      <c r="E426" s="243"/>
      <c r="F426" s="244"/>
      <c r="G426" s="243"/>
      <c r="H426" s="244"/>
      <c r="I426" s="243"/>
      <c r="J426" s="276"/>
      <c r="K426" s="196"/>
      <c r="L426" s="196"/>
      <c r="M426" s="196"/>
      <c r="N426" s="196"/>
      <c r="O426" s="196"/>
      <c r="P426" s="196"/>
      <c r="Q426" s="196"/>
      <c r="R426" s="196"/>
      <c r="S426" s="196"/>
      <c r="T426" s="196"/>
      <c r="U426" s="196"/>
      <c r="V426" s="196"/>
      <c r="W426" s="196"/>
      <c r="X426" s="196"/>
      <c r="Y426" s="196"/>
      <c r="Z426" s="196"/>
    </row>
    <row r="427" customFormat="false" ht="14.25" hidden="false" customHeight="true" outlineLevel="0" collapsed="false">
      <c r="A427" s="196"/>
      <c r="B427" s="275"/>
      <c r="C427" s="196"/>
      <c r="D427" s="196"/>
      <c r="E427" s="243"/>
      <c r="F427" s="244"/>
      <c r="G427" s="243"/>
      <c r="H427" s="244"/>
      <c r="I427" s="243"/>
      <c r="J427" s="276"/>
      <c r="K427" s="196"/>
      <c r="L427" s="196"/>
      <c r="M427" s="196"/>
      <c r="N427" s="196"/>
      <c r="O427" s="196"/>
      <c r="P427" s="196"/>
      <c r="Q427" s="196"/>
      <c r="R427" s="196"/>
      <c r="S427" s="196"/>
      <c r="T427" s="196"/>
      <c r="U427" s="196"/>
      <c r="V427" s="196"/>
      <c r="W427" s="196"/>
      <c r="X427" s="196"/>
      <c r="Y427" s="196"/>
      <c r="Z427" s="196"/>
    </row>
    <row r="428" customFormat="false" ht="14.25" hidden="false" customHeight="true" outlineLevel="0" collapsed="false">
      <c r="A428" s="196"/>
      <c r="B428" s="275"/>
      <c r="C428" s="196"/>
      <c r="D428" s="196"/>
      <c r="E428" s="243"/>
      <c r="F428" s="244"/>
      <c r="G428" s="243"/>
      <c r="H428" s="244"/>
      <c r="I428" s="243"/>
      <c r="J428" s="276"/>
      <c r="K428" s="196"/>
      <c r="L428" s="196"/>
      <c r="M428" s="196"/>
      <c r="N428" s="196"/>
      <c r="O428" s="196"/>
      <c r="P428" s="196"/>
      <c r="Q428" s="196"/>
      <c r="R428" s="196"/>
      <c r="S428" s="196"/>
      <c r="T428" s="196"/>
      <c r="U428" s="196"/>
      <c r="V428" s="196"/>
      <c r="W428" s="196"/>
      <c r="X428" s="196"/>
      <c r="Y428" s="196"/>
      <c r="Z428" s="196"/>
    </row>
    <row r="429" customFormat="false" ht="14.25" hidden="false" customHeight="true" outlineLevel="0" collapsed="false">
      <c r="A429" s="196"/>
      <c r="B429" s="275"/>
      <c r="C429" s="196"/>
      <c r="D429" s="196"/>
      <c r="E429" s="243"/>
      <c r="F429" s="244"/>
      <c r="G429" s="243"/>
      <c r="H429" s="244"/>
      <c r="I429" s="243"/>
      <c r="J429" s="276"/>
      <c r="K429" s="196"/>
      <c r="L429" s="196"/>
      <c r="M429" s="196"/>
      <c r="N429" s="196"/>
      <c r="O429" s="196"/>
      <c r="P429" s="196"/>
      <c r="Q429" s="196"/>
      <c r="R429" s="196"/>
      <c r="S429" s="196"/>
      <c r="T429" s="196"/>
      <c r="U429" s="196"/>
      <c r="V429" s="196"/>
      <c r="W429" s="196"/>
      <c r="X429" s="196"/>
      <c r="Y429" s="196"/>
      <c r="Z429" s="196"/>
    </row>
    <row r="430" customFormat="false" ht="14.25" hidden="false" customHeight="true" outlineLevel="0" collapsed="false">
      <c r="A430" s="196"/>
      <c r="B430" s="275"/>
      <c r="C430" s="196"/>
      <c r="D430" s="196"/>
      <c r="E430" s="243"/>
      <c r="F430" s="244"/>
      <c r="G430" s="243"/>
      <c r="H430" s="244"/>
      <c r="I430" s="243"/>
      <c r="J430" s="276"/>
      <c r="K430" s="196"/>
      <c r="L430" s="196"/>
      <c r="M430" s="196"/>
      <c r="N430" s="196"/>
      <c r="O430" s="196"/>
      <c r="P430" s="196"/>
      <c r="Q430" s="196"/>
      <c r="R430" s="196"/>
      <c r="S430" s="196"/>
      <c r="T430" s="196"/>
      <c r="U430" s="196"/>
      <c r="V430" s="196"/>
      <c r="W430" s="196"/>
      <c r="X430" s="196"/>
      <c r="Y430" s="196"/>
      <c r="Z430" s="196"/>
    </row>
    <row r="431" customFormat="false" ht="14.25" hidden="false" customHeight="true" outlineLevel="0" collapsed="false">
      <c r="A431" s="196"/>
      <c r="B431" s="275"/>
      <c r="C431" s="196"/>
      <c r="D431" s="196"/>
      <c r="E431" s="243"/>
      <c r="F431" s="244"/>
      <c r="G431" s="243"/>
      <c r="H431" s="244"/>
      <c r="I431" s="243"/>
      <c r="J431" s="276"/>
      <c r="K431" s="196"/>
      <c r="L431" s="196"/>
      <c r="M431" s="196"/>
      <c r="N431" s="196"/>
      <c r="O431" s="196"/>
      <c r="P431" s="196"/>
      <c r="Q431" s="196"/>
      <c r="R431" s="196"/>
      <c r="S431" s="196"/>
      <c r="T431" s="196"/>
      <c r="U431" s="196"/>
      <c r="V431" s="196"/>
      <c r="W431" s="196"/>
      <c r="X431" s="196"/>
      <c r="Y431" s="196"/>
      <c r="Z431" s="196"/>
    </row>
    <row r="432" customFormat="false" ht="14.25" hidden="false" customHeight="true" outlineLevel="0" collapsed="false">
      <c r="A432" s="196"/>
      <c r="B432" s="275"/>
      <c r="C432" s="196"/>
      <c r="D432" s="196"/>
      <c r="E432" s="243"/>
      <c r="F432" s="244"/>
      <c r="G432" s="243"/>
      <c r="H432" s="244"/>
      <c r="I432" s="243"/>
      <c r="J432" s="276"/>
      <c r="K432" s="196"/>
      <c r="L432" s="196"/>
      <c r="M432" s="196"/>
      <c r="N432" s="196"/>
      <c r="O432" s="196"/>
      <c r="P432" s="196"/>
      <c r="Q432" s="196"/>
      <c r="R432" s="196"/>
      <c r="S432" s="196"/>
      <c r="T432" s="196"/>
      <c r="U432" s="196"/>
      <c r="V432" s="196"/>
      <c r="W432" s="196"/>
      <c r="X432" s="196"/>
      <c r="Y432" s="196"/>
      <c r="Z432" s="196"/>
    </row>
    <row r="433" customFormat="false" ht="14.25" hidden="false" customHeight="true" outlineLevel="0" collapsed="false">
      <c r="A433" s="196"/>
      <c r="B433" s="275"/>
      <c r="C433" s="196"/>
      <c r="D433" s="196"/>
      <c r="E433" s="243"/>
      <c r="F433" s="244"/>
      <c r="G433" s="243"/>
      <c r="H433" s="244"/>
      <c r="I433" s="243"/>
      <c r="J433" s="276"/>
      <c r="K433" s="196"/>
      <c r="L433" s="196"/>
      <c r="M433" s="196"/>
      <c r="N433" s="196"/>
      <c r="O433" s="196"/>
      <c r="P433" s="196"/>
      <c r="Q433" s="196"/>
      <c r="R433" s="196"/>
      <c r="S433" s="196"/>
      <c r="T433" s="196"/>
      <c r="U433" s="196"/>
      <c r="V433" s="196"/>
      <c r="W433" s="196"/>
      <c r="X433" s="196"/>
      <c r="Y433" s="196"/>
      <c r="Z433" s="196"/>
    </row>
    <row r="434" customFormat="false" ht="14.25" hidden="false" customHeight="true" outlineLevel="0" collapsed="false">
      <c r="A434" s="196"/>
      <c r="B434" s="275"/>
      <c r="C434" s="196"/>
      <c r="D434" s="196"/>
      <c r="E434" s="243"/>
      <c r="F434" s="244"/>
      <c r="G434" s="243"/>
      <c r="H434" s="244"/>
      <c r="I434" s="243"/>
      <c r="J434" s="276"/>
      <c r="K434" s="196"/>
      <c r="L434" s="196"/>
      <c r="M434" s="196"/>
      <c r="N434" s="196"/>
      <c r="O434" s="196"/>
      <c r="P434" s="196"/>
      <c r="Q434" s="196"/>
      <c r="R434" s="196"/>
      <c r="S434" s="196"/>
      <c r="T434" s="196"/>
      <c r="U434" s="196"/>
      <c r="V434" s="196"/>
      <c r="W434" s="196"/>
      <c r="X434" s="196"/>
      <c r="Y434" s="196"/>
      <c r="Z434" s="196"/>
    </row>
    <row r="435" customFormat="false" ht="14.25" hidden="false" customHeight="true" outlineLevel="0" collapsed="false">
      <c r="A435" s="196"/>
      <c r="B435" s="275"/>
      <c r="C435" s="196"/>
      <c r="D435" s="196"/>
      <c r="E435" s="243"/>
      <c r="F435" s="244"/>
      <c r="G435" s="243"/>
      <c r="H435" s="244"/>
      <c r="I435" s="243"/>
      <c r="J435" s="276"/>
      <c r="K435" s="196"/>
      <c r="L435" s="196"/>
      <c r="M435" s="196"/>
      <c r="N435" s="196"/>
      <c r="O435" s="196"/>
      <c r="P435" s="196"/>
      <c r="Q435" s="196"/>
      <c r="R435" s="196"/>
      <c r="S435" s="196"/>
      <c r="T435" s="196"/>
      <c r="U435" s="196"/>
      <c r="V435" s="196"/>
      <c r="W435" s="196"/>
      <c r="X435" s="196"/>
      <c r="Y435" s="196"/>
      <c r="Z435" s="196"/>
    </row>
    <row r="436" customFormat="false" ht="14.25" hidden="false" customHeight="true" outlineLevel="0" collapsed="false">
      <c r="A436" s="196"/>
      <c r="B436" s="275"/>
      <c r="C436" s="196"/>
      <c r="D436" s="196"/>
      <c r="E436" s="243"/>
      <c r="F436" s="244"/>
      <c r="G436" s="243"/>
      <c r="H436" s="244"/>
      <c r="I436" s="243"/>
      <c r="J436" s="276"/>
      <c r="K436" s="196"/>
      <c r="L436" s="196"/>
      <c r="M436" s="196"/>
      <c r="N436" s="196"/>
      <c r="O436" s="196"/>
      <c r="P436" s="196"/>
      <c r="Q436" s="196"/>
      <c r="R436" s="196"/>
      <c r="S436" s="196"/>
      <c r="T436" s="196"/>
      <c r="U436" s="196"/>
      <c r="V436" s="196"/>
      <c r="W436" s="196"/>
      <c r="X436" s="196"/>
      <c r="Y436" s="196"/>
      <c r="Z436" s="196"/>
    </row>
    <row r="437" customFormat="false" ht="14.25" hidden="false" customHeight="true" outlineLevel="0" collapsed="false">
      <c r="A437" s="196"/>
      <c r="B437" s="275"/>
      <c r="C437" s="196"/>
      <c r="D437" s="196"/>
      <c r="E437" s="243"/>
      <c r="F437" s="244"/>
      <c r="G437" s="243"/>
      <c r="H437" s="244"/>
      <c r="I437" s="243"/>
      <c r="J437" s="276"/>
      <c r="K437" s="196"/>
      <c r="L437" s="196"/>
      <c r="M437" s="196"/>
      <c r="N437" s="196"/>
      <c r="O437" s="196"/>
      <c r="P437" s="196"/>
      <c r="Q437" s="196"/>
      <c r="R437" s="196"/>
      <c r="S437" s="196"/>
      <c r="T437" s="196"/>
      <c r="U437" s="196"/>
      <c r="V437" s="196"/>
      <c r="W437" s="196"/>
      <c r="X437" s="196"/>
      <c r="Y437" s="196"/>
      <c r="Z437" s="196"/>
    </row>
    <row r="438" customFormat="false" ht="14.25" hidden="false" customHeight="true" outlineLevel="0" collapsed="false">
      <c r="A438" s="196"/>
      <c r="B438" s="275"/>
      <c r="C438" s="196"/>
      <c r="D438" s="196"/>
      <c r="E438" s="243"/>
      <c r="F438" s="244"/>
      <c r="G438" s="243"/>
      <c r="H438" s="244"/>
      <c r="I438" s="243"/>
      <c r="J438" s="276"/>
      <c r="K438" s="196"/>
      <c r="L438" s="196"/>
      <c r="M438" s="196"/>
      <c r="N438" s="196"/>
      <c r="O438" s="196"/>
      <c r="P438" s="196"/>
      <c r="Q438" s="196"/>
      <c r="R438" s="196"/>
      <c r="S438" s="196"/>
      <c r="T438" s="196"/>
      <c r="U438" s="196"/>
      <c r="V438" s="196"/>
      <c r="W438" s="196"/>
      <c r="X438" s="196"/>
      <c r="Y438" s="196"/>
      <c r="Z438" s="196"/>
    </row>
    <row r="439" customFormat="false" ht="14.25" hidden="false" customHeight="true" outlineLevel="0" collapsed="false">
      <c r="A439" s="196"/>
      <c r="B439" s="275"/>
      <c r="C439" s="196"/>
      <c r="D439" s="196"/>
      <c r="E439" s="243"/>
      <c r="F439" s="244"/>
      <c r="G439" s="243"/>
      <c r="H439" s="244"/>
      <c r="I439" s="243"/>
      <c r="J439" s="276"/>
      <c r="K439" s="196"/>
      <c r="L439" s="196"/>
      <c r="M439" s="196"/>
      <c r="N439" s="196"/>
      <c r="O439" s="196"/>
      <c r="P439" s="196"/>
      <c r="Q439" s="196"/>
      <c r="R439" s="196"/>
      <c r="S439" s="196"/>
      <c r="T439" s="196"/>
      <c r="U439" s="196"/>
      <c r="V439" s="196"/>
      <c r="W439" s="196"/>
      <c r="X439" s="196"/>
      <c r="Y439" s="196"/>
      <c r="Z439" s="196"/>
    </row>
    <row r="440" customFormat="false" ht="14.25" hidden="false" customHeight="true" outlineLevel="0" collapsed="false">
      <c r="A440" s="196"/>
      <c r="B440" s="275"/>
      <c r="C440" s="196"/>
      <c r="D440" s="196"/>
      <c r="E440" s="243"/>
      <c r="F440" s="244"/>
      <c r="G440" s="243"/>
      <c r="H440" s="244"/>
      <c r="I440" s="243"/>
      <c r="J440" s="276"/>
      <c r="K440" s="196"/>
      <c r="L440" s="196"/>
      <c r="M440" s="196"/>
      <c r="N440" s="196"/>
      <c r="O440" s="196"/>
      <c r="P440" s="196"/>
      <c r="Q440" s="196"/>
      <c r="R440" s="196"/>
      <c r="S440" s="196"/>
      <c r="T440" s="196"/>
      <c r="U440" s="196"/>
      <c r="V440" s="196"/>
      <c r="W440" s="196"/>
      <c r="X440" s="196"/>
      <c r="Y440" s="196"/>
      <c r="Z440" s="196"/>
    </row>
    <row r="441" customFormat="false" ht="14.25" hidden="false" customHeight="true" outlineLevel="0" collapsed="false">
      <c r="A441" s="196"/>
      <c r="B441" s="275"/>
      <c r="C441" s="196"/>
      <c r="D441" s="196"/>
      <c r="E441" s="243"/>
      <c r="F441" s="244"/>
      <c r="G441" s="243"/>
      <c r="H441" s="244"/>
      <c r="I441" s="243"/>
      <c r="J441" s="276"/>
      <c r="K441" s="196"/>
      <c r="L441" s="196"/>
      <c r="M441" s="196"/>
      <c r="N441" s="196"/>
      <c r="O441" s="196"/>
      <c r="P441" s="196"/>
      <c r="Q441" s="196"/>
      <c r="R441" s="196"/>
      <c r="S441" s="196"/>
      <c r="T441" s="196"/>
      <c r="U441" s="196"/>
      <c r="V441" s="196"/>
      <c r="W441" s="196"/>
      <c r="X441" s="196"/>
      <c r="Y441" s="196"/>
      <c r="Z441" s="196"/>
    </row>
    <row r="442" customFormat="false" ht="14.25" hidden="false" customHeight="true" outlineLevel="0" collapsed="false">
      <c r="A442" s="196"/>
      <c r="B442" s="275"/>
      <c r="C442" s="196"/>
      <c r="D442" s="196"/>
      <c r="E442" s="243"/>
      <c r="F442" s="244"/>
      <c r="G442" s="243"/>
      <c r="H442" s="244"/>
      <c r="I442" s="243"/>
      <c r="J442" s="276"/>
      <c r="K442" s="196"/>
      <c r="L442" s="196"/>
      <c r="M442" s="196"/>
      <c r="N442" s="196"/>
      <c r="O442" s="196"/>
      <c r="P442" s="196"/>
      <c r="Q442" s="196"/>
      <c r="R442" s="196"/>
      <c r="S442" s="196"/>
      <c r="T442" s="196"/>
      <c r="U442" s="196"/>
      <c r="V442" s="196"/>
      <c r="W442" s="196"/>
      <c r="X442" s="196"/>
      <c r="Y442" s="196"/>
      <c r="Z442" s="196"/>
    </row>
    <row r="443" customFormat="false" ht="14.25" hidden="false" customHeight="true" outlineLevel="0" collapsed="false">
      <c r="A443" s="196"/>
      <c r="B443" s="275"/>
      <c r="C443" s="196"/>
      <c r="D443" s="196"/>
      <c r="E443" s="243"/>
      <c r="F443" s="244"/>
      <c r="G443" s="243"/>
      <c r="H443" s="244"/>
      <c r="I443" s="243"/>
      <c r="J443" s="276"/>
      <c r="K443" s="196"/>
      <c r="L443" s="196"/>
      <c r="M443" s="196"/>
      <c r="N443" s="196"/>
      <c r="O443" s="196"/>
      <c r="P443" s="196"/>
      <c r="Q443" s="196"/>
      <c r="R443" s="196"/>
      <c r="S443" s="196"/>
      <c r="T443" s="196"/>
      <c r="U443" s="196"/>
      <c r="V443" s="196"/>
      <c r="W443" s="196"/>
      <c r="X443" s="196"/>
      <c r="Y443" s="196"/>
      <c r="Z443" s="196"/>
    </row>
    <row r="444" customFormat="false" ht="14.25" hidden="false" customHeight="true" outlineLevel="0" collapsed="false">
      <c r="A444" s="196"/>
      <c r="B444" s="275"/>
      <c r="C444" s="196"/>
      <c r="D444" s="196"/>
      <c r="E444" s="243"/>
      <c r="F444" s="244"/>
      <c r="G444" s="243"/>
      <c r="H444" s="244"/>
      <c r="I444" s="243"/>
      <c r="J444" s="276"/>
      <c r="K444" s="196"/>
      <c r="L444" s="196"/>
      <c r="M444" s="196"/>
      <c r="N444" s="196"/>
      <c r="O444" s="196"/>
      <c r="P444" s="196"/>
      <c r="Q444" s="196"/>
      <c r="R444" s="196"/>
      <c r="S444" s="196"/>
      <c r="T444" s="196"/>
      <c r="U444" s="196"/>
      <c r="V444" s="196"/>
      <c r="W444" s="196"/>
      <c r="X444" s="196"/>
      <c r="Y444" s="196"/>
      <c r="Z444" s="196"/>
    </row>
    <row r="445" customFormat="false" ht="14.25" hidden="false" customHeight="true" outlineLevel="0" collapsed="false">
      <c r="A445" s="196"/>
      <c r="B445" s="275"/>
      <c r="C445" s="196"/>
      <c r="D445" s="196"/>
      <c r="E445" s="243"/>
      <c r="F445" s="244"/>
      <c r="G445" s="243"/>
      <c r="H445" s="244"/>
      <c r="I445" s="243"/>
      <c r="J445" s="276"/>
      <c r="K445" s="196"/>
      <c r="L445" s="196"/>
      <c r="M445" s="196"/>
      <c r="N445" s="196"/>
      <c r="O445" s="196"/>
      <c r="P445" s="196"/>
      <c r="Q445" s="196"/>
      <c r="R445" s="196"/>
      <c r="S445" s="196"/>
      <c r="T445" s="196"/>
      <c r="U445" s="196"/>
      <c r="V445" s="196"/>
      <c r="W445" s="196"/>
      <c r="X445" s="196"/>
      <c r="Y445" s="196"/>
      <c r="Z445" s="196"/>
    </row>
    <row r="446" customFormat="false" ht="14.25" hidden="false" customHeight="true" outlineLevel="0" collapsed="false">
      <c r="A446" s="196"/>
      <c r="B446" s="275"/>
      <c r="C446" s="196"/>
      <c r="D446" s="196"/>
      <c r="E446" s="243"/>
      <c r="F446" s="244"/>
      <c r="G446" s="243"/>
      <c r="H446" s="244"/>
      <c r="I446" s="243"/>
      <c r="J446" s="276"/>
      <c r="K446" s="196"/>
      <c r="L446" s="196"/>
      <c r="M446" s="196"/>
      <c r="N446" s="196"/>
      <c r="O446" s="196"/>
      <c r="P446" s="196"/>
      <c r="Q446" s="196"/>
      <c r="R446" s="196"/>
      <c r="S446" s="196"/>
      <c r="T446" s="196"/>
      <c r="U446" s="196"/>
      <c r="V446" s="196"/>
      <c r="W446" s="196"/>
      <c r="X446" s="196"/>
      <c r="Y446" s="196"/>
      <c r="Z446" s="196"/>
    </row>
    <row r="447" customFormat="false" ht="14.25" hidden="false" customHeight="true" outlineLevel="0" collapsed="false">
      <c r="A447" s="196"/>
      <c r="B447" s="275"/>
      <c r="C447" s="196"/>
      <c r="D447" s="196"/>
      <c r="E447" s="243"/>
      <c r="F447" s="244"/>
      <c r="G447" s="243"/>
      <c r="H447" s="244"/>
      <c r="I447" s="243"/>
      <c r="J447" s="276"/>
      <c r="K447" s="196"/>
      <c r="L447" s="196"/>
      <c r="M447" s="196"/>
      <c r="N447" s="196"/>
      <c r="O447" s="196"/>
      <c r="P447" s="196"/>
      <c r="Q447" s="196"/>
      <c r="R447" s="196"/>
      <c r="S447" s="196"/>
      <c r="T447" s="196"/>
      <c r="U447" s="196"/>
      <c r="V447" s="196"/>
      <c r="W447" s="196"/>
      <c r="X447" s="196"/>
      <c r="Y447" s="196"/>
      <c r="Z447" s="196"/>
    </row>
    <row r="448" customFormat="false" ht="14.25" hidden="false" customHeight="true" outlineLevel="0" collapsed="false">
      <c r="A448" s="196"/>
      <c r="B448" s="275"/>
      <c r="C448" s="196"/>
      <c r="D448" s="196"/>
      <c r="E448" s="243"/>
      <c r="F448" s="244"/>
      <c r="G448" s="243"/>
      <c r="H448" s="244"/>
      <c r="I448" s="243"/>
      <c r="J448" s="276"/>
      <c r="K448" s="196"/>
      <c r="L448" s="196"/>
      <c r="M448" s="196"/>
      <c r="N448" s="196"/>
      <c r="O448" s="196"/>
      <c r="P448" s="196"/>
      <c r="Q448" s="196"/>
      <c r="R448" s="196"/>
      <c r="S448" s="196"/>
      <c r="T448" s="196"/>
      <c r="U448" s="196"/>
      <c r="V448" s="196"/>
      <c r="W448" s="196"/>
      <c r="X448" s="196"/>
      <c r="Y448" s="196"/>
      <c r="Z448" s="196"/>
    </row>
    <row r="449" customFormat="false" ht="14.25" hidden="false" customHeight="true" outlineLevel="0" collapsed="false">
      <c r="A449" s="196"/>
      <c r="B449" s="275"/>
      <c r="C449" s="196"/>
      <c r="D449" s="196"/>
      <c r="E449" s="243"/>
      <c r="F449" s="244"/>
      <c r="G449" s="243"/>
      <c r="H449" s="244"/>
      <c r="I449" s="243"/>
      <c r="J449" s="276"/>
      <c r="K449" s="196"/>
      <c r="L449" s="196"/>
      <c r="M449" s="196"/>
      <c r="N449" s="196"/>
      <c r="O449" s="196"/>
      <c r="P449" s="196"/>
      <c r="Q449" s="196"/>
      <c r="R449" s="196"/>
      <c r="S449" s="196"/>
      <c r="T449" s="196"/>
      <c r="U449" s="196"/>
      <c r="V449" s="196"/>
      <c r="W449" s="196"/>
      <c r="X449" s="196"/>
      <c r="Y449" s="196"/>
      <c r="Z449" s="196"/>
    </row>
    <row r="450" customFormat="false" ht="14.25" hidden="false" customHeight="true" outlineLevel="0" collapsed="false">
      <c r="A450" s="196"/>
      <c r="B450" s="275"/>
      <c r="C450" s="196"/>
      <c r="D450" s="196"/>
      <c r="E450" s="243"/>
      <c r="F450" s="244"/>
      <c r="G450" s="243"/>
      <c r="H450" s="244"/>
      <c r="I450" s="243"/>
      <c r="J450" s="276"/>
      <c r="K450" s="196"/>
      <c r="L450" s="196"/>
      <c r="M450" s="196"/>
      <c r="N450" s="196"/>
      <c r="O450" s="196"/>
      <c r="P450" s="196"/>
      <c r="Q450" s="196"/>
      <c r="R450" s="196"/>
      <c r="S450" s="196"/>
      <c r="T450" s="196"/>
      <c r="U450" s="196"/>
      <c r="V450" s="196"/>
      <c r="W450" s="196"/>
      <c r="X450" s="196"/>
      <c r="Y450" s="196"/>
      <c r="Z450" s="196"/>
    </row>
    <row r="451" customFormat="false" ht="14.25" hidden="false" customHeight="true" outlineLevel="0" collapsed="false">
      <c r="A451" s="196"/>
      <c r="B451" s="275"/>
      <c r="C451" s="196"/>
      <c r="D451" s="196"/>
      <c r="E451" s="243"/>
      <c r="F451" s="244"/>
      <c r="G451" s="243"/>
      <c r="H451" s="244"/>
      <c r="I451" s="243"/>
      <c r="J451" s="276"/>
      <c r="K451" s="196"/>
      <c r="L451" s="196"/>
      <c r="M451" s="196"/>
      <c r="N451" s="196"/>
      <c r="O451" s="196"/>
      <c r="P451" s="196"/>
      <c r="Q451" s="196"/>
      <c r="R451" s="196"/>
      <c r="S451" s="196"/>
      <c r="T451" s="196"/>
      <c r="U451" s="196"/>
      <c r="V451" s="196"/>
      <c r="W451" s="196"/>
      <c r="X451" s="196"/>
      <c r="Y451" s="196"/>
      <c r="Z451" s="196"/>
    </row>
    <row r="452" customFormat="false" ht="14.25" hidden="false" customHeight="true" outlineLevel="0" collapsed="false">
      <c r="A452" s="196"/>
      <c r="B452" s="275"/>
      <c r="C452" s="196"/>
      <c r="D452" s="196"/>
      <c r="E452" s="243"/>
      <c r="F452" s="244"/>
      <c r="G452" s="243"/>
      <c r="H452" s="244"/>
      <c r="I452" s="243"/>
      <c r="J452" s="276"/>
      <c r="K452" s="196"/>
      <c r="L452" s="196"/>
      <c r="M452" s="196"/>
      <c r="N452" s="196"/>
      <c r="O452" s="196"/>
      <c r="P452" s="196"/>
      <c r="Q452" s="196"/>
      <c r="R452" s="196"/>
      <c r="S452" s="196"/>
      <c r="T452" s="196"/>
      <c r="U452" s="196"/>
      <c r="V452" s="196"/>
      <c r="W452" s="196"/>
      <c r="X452" s="196"/>
      <c r="Y452" s="196"/>
      <c r="Z452" s="196"/>
    </row>
    <row r="453" customFormat="false" ht="14.25" hidden="false" customHeight="true" outlineLevel="0" collapsed="false">
      <c r="A453" s="196"/>
      <c r="B453" s="275"/>
      <c r="C453" s="196"/>
      <c r="D453" s="196"/>
      <c r="E453" s="243"/>
      <c r="F453" s="244"/>
      <c r="G453" s="243"/>
      <c r="H453" s="244"/>
      <c r="I453" s="243"/>
      <c r="J453" s="276"/>
      <c r="K453" s="196"/>
      <c r="L453" s="196"/>
      <c r="M453" s="196"/>
      <c r="N453" s="196"/>
      <c r="O453" s="196"/>
      <c r="P453" s="196"/>
      <c r="Q453" s="196"/>
      <c r="R453" s="196"/>
      <c r="S453" s="196"/>
      <c r="T453" s="196"/>
      <c r="U453" s="196"/>
      <c r="V453" s="196"/>
      <c r="W453" s="196"/>
      <c r="X453" s="196"/>
      <c r="Y453" s="196"/>
      <c r="Z453" s="196"/>
    </row>
    <row r="454" customFormat="false" ht="14.25" hidden="false" customHeight="true" outlineLevel="0" collapsed="false">
      <c r="A454" s="196"/>
      <c r="B454" s="275"/>
      <c r="C454" s="196"/>
      <c r="D454" s="196"/>
      <c r="E454" s="243"/>
      <c r="F454" s="244"/>
      <c r="G454" s="243"/>
      <c r="H454" s="244"/>
      <c r="I454" s="243"/>
      <c r="J454" s="276"/>
      <c r="K454" s="196"/>
      <c r="L454" s="196"/>
      <c r="M454" s="196"/>
      <c r="N454" s="196"/>
      <c r="O454" s="196"/>
      <c r="P454" s="196"/>
      <c r="Q454" s="196"/>
      <c r="R454" s="196"/>
      <c r="S454" s="196"/>
      <c r="T454" s="196"/>
      <c r="U454" s="196"/>
      <c r="V454" s="196"/>
      <c r="W454" s="196"/>
      <c r="X454" s="196"/>
      <c r="Y454" s="196"/>
      <c r="Z454" s="196"/>
    </row>
    <row r="455" customFormat="false" ht="14.25" hidden="false" customHeight="true" outlineLevel="0" collapsed="false">
      <c r="A455" s="196"/>
      <c r="B455" s="275"/>
      <c r="C455" s="196"/>
      <c r="D455" s="196"/>
      <c r="E455" s="243"/>
      <c r="F455" s="244"/>
      <c r="G455" s="243"/>
      <c r="H455" s="244"/>
      <c r="I455" s="243"/>
      <c r="J455" s="276"/>
      <c r="K455" s="196"/>
      <c r="L455" s="196"/>
      <c r="M455" s="196"/>
      <c r="N455" s="196"/>
      <c r="O455" s="196"/>
      <c r="P455" s="196"/>
      <c r="Q455" s="196"/>
      <c r="R455" s="196"/>
      <c r="S455" s="196"/>
      <c r="T455" s="196"/>
      <c r="U455" s="196"/>
      <c r="V455" s="196"/>
      <c r="W455" s="196"/>
      <c r="X455" s="196"/>
      <c r="Y455" s="196"/>
      <c r="Z455" s="196"/>
    </row>
    <row r="456" customFormat="false" ht="14.25" hidden="false" customHeight="true" outlineLevel="0" collapsed="false">
      <c r="A456" s="196"/>
      <c r="B456" s="275"/>
      <c r="C456" s="196"/>
      <c r="D456" s="196"/>
      <c r="E456" s="243"/>
      <c r="F456" s="244"/>
      <c r="G456" s="243"/>
      <c r="H456" s="244"/>
      <c r="I456" s="243"/>
      <c r="J456" s="276"/>
      <c r="K456" s="196"/>
      <c r="L456" s="196"/>
      <c r="M456" s="196"/>
      <c r="N456" s="196"/>
      <c r="O456" s="196"/>
      <c r="P456" s="196"/>
      <c r="Q456" s="196"/>
      <c r="R456" s="196"/>
      <c r="S456" s="196"/>
      <c r="T456" s="196"/>
      <c r="U456" s="196"/>
      <c r="V456" s="196"/>
      <c r="W456" s="196"/>
      <c r="X456" s="196"/>
      <c r="Y456" s="196"/>
      <c r="Z456" s="196"/>
    </row>
    <row r="457" customFormat="false" ht="14.25" hidden="false" customHeight="true" outlineLevel="0" collapsed="false">
      <c r="A457" s="196"/>
      <c r="B457" s="275"/>
      <c r="C457" s="196"/>
      <c r="D457" s="196"/>
      <c r="E457" s="243"/>
      <c r="F457" s="244"/>
      <c r="G457" s="243"/>
      <c r="H457" s="244"/>
      <c r="I457" s="243"/>
      <c r="J457" s="276"/>
      <c r="K457" s="196"/>
      <c r="L457" s="196"/>
      <c r="M457" s="196"/>
      <c r="N457" s="196"/>
      <c r="O457" s="196"/>
      <c r="P457" s="196"/>
      <c r="Q457" s="196"/>
      <c r="R457" s="196"/>
      <c r="S457" s="196"/>
      <c r="T457" s="196"/>
      <c r="U457" s="196"/>
      <c r="V457" s="196"/>
      <c r="W457" s="196"/>
      <c r="X457" s="196"/>
      <c r="Y457" s="196"/>
      <c r="Z457" s="196"/>
    </row>
    <row r="458" customFormat="false" ht="14.25" hidden="false" customHeight="true" outlineLevel="0" collapsed="false">
      <c r="A458" s="196"/>
      <c r="B458" s="275"/>
      <c r="C458" s="196"/>
      <c r="D458" s="196"/>
      <c r="E458" s="243"/>
      <c r="F458" s="244"/>
      <c r="G458" s="243"/>
      <c r="H458" s="244"/>
      <c r="I458" s="243"/>
      <c r="J458" s="276"/>
      <c r="K458" s="196"/>
      <c r="L458" s="196"/>
      <c r="M458" s="196"/>
      <c r="N458" s="196"/>
      <c r="O458" s="196"/>
      <c r="P458" s="196"/>
      <c r="Q458" s="196"/>
      <c r="R458" s="196"/>
      <c r="S458" s="196"/>
      <c r="T458" s="196"/>
      <c r="U458" s="196"/>
      <c r="V458" s="196"/>
      <c r="W458" s="196"/>
      <c r="X458" s="196"/>
      <c r="Y458" s="196"/>
      <c r="Z458" s="196"/>
    </row>
    <row r="459" customFormat="false" ht="14.25" hidden="false" customHeight="true" outlineLevel="0" collapsed="false">
      <c r="A459" s="196"/>
      <c r="B459" s="275"/>
      <c r="C459" s="196"/>
      <c r="D459" s="196"/>
      <c r="E459" s="243"/>
      <c r="F459" s="244"/>
      <c r="G459" s="243"/>
      <c r="H459" s="244"/>
      <c r="I459" s="243"/>
      <c r="J459" s="276"/>
      <c r="K459" s="196"/>
      <c r="L459" s="196"/>
      <c r="M459" s="196"/>
      <c r="N459" s="196"/>
      <c r="O459" s="196"/>
      <c r="P459" s="196"/>
      <c r="Q459" s="196"/>
      <c r="R459" s="196"/>
      <c r="S459" s="196"/>
      <c r="T459" s="196"/>
      <c r="U459" s="196"/>
      <c r="V459" s="196"/>
      <c r="W459" s="196"/>
      <c r="X459" s="196"/>
      <c r="Y459" s="196"/>
      <c r="Z459" s="196"/>
    </row>
    <row r="460" customFormat="false" ht="14.25" hidden="false" customHeight="true" outlineLevel="0" collapsed="false">
      <c r="A460" s="196"/>
      <c r="B460" s="275"/>
      <c r="C460" s="196"/>
      <c r="D460" s="196"/>
      <c r="E460" s="243"/>
      <c r="F460" s="244"/>
      <c r="G460" s="243"/>
      <c r="H460" s="244"/>
      <c r="I460" s="243"/>
      <c r="J460" s="276"/>
      <c r="K460" s="196"/>
      <c r="L460" s="196"/>
      <c r="M460" s="196"/>
      <c r="N460" s="196"/>
      <c r="O460" s="196"/>
      <c r="P460" s="196"/>
      <c r="Q460" s="196"/>
      <c r="R460" s="196"/>
      <c r="S460" s="196"/>
      <c r="T460" s="196"/>
      <c r="U460" s="196"/>
      <c r="V460" s="196"/>
      <c r="W460" s="196"/>
      <c r="X460" s="196"/>
      <c r="Y460" s="196"/>
      <c r="Z460" s="196"/>
    </row>
    <row r="461" customFormat="false" ht="14.25" hidden="false" customHeight="true" outlineLevel="0" collapsed="false">
      <c r="A461" s="196"/>
      <c r="B461" s="275"/>
      <c r="C461" s="196"/>
      <c r="D461" s="196"/>
      <c r="E461" s="243"/>
      <c r="F461" s="244"/>
      <c r="G461" s="243"/>
      <c r="H461" s="244"/>
      <c r="I461" s="243"/>
      <c r="J461" s="276"/>
      <c r="K461" s="196"/>
      <c r="L461" s="196"/>
      <c r="M461" s="196"/>
      <c r="N461" s="196"/>
      <c r="O461" s="196"/>
      <c r="P461" s="196"/>
      <c r="Q461" s="196"/>
      <c r="R461" s="196"/>
      <c r="S461" s="196"/>
      <c r="T461" s="196"/>
      <c r="U461" s="196"/>
      <c r="V461" s="196"/>
      <c r="W461" s="196"/>
      <c r="X461" s="196"/>
      <c r="Y461" s="196"/>
      <c r="Z461" s="196"/>
    </row>
    <row r="462" customFormat="false" ht="14.25" hidden="false" customHeight="true" outlineLevel="0" collapsed="false">
      <c r="A462" s="196"/>
      <c r="B462" s="275"/>
      <c r="C462" s="196"/>
      <c r="D462" s="196"/>
      <c r="E462" s="243"/>
      <c r="F462" s="244"/>
      <c r="G462" s="243"/>
      <c r="H462" s="244"/>
      <c r="I462" s="243"/>
      <c r="J462" s="276"/>
      <c r="K462" s="196"/>
      <c r="L462" s="196"/>
      <c r="M462" s="196"/>
      <c r="N462" s="196"/>
      <c r="O462" s="196"/>
      <c r="P462" s="196"/>
      <c r="Q462" s="196"/>
      <c r="R462" s="196"/>
      <c r="S462" s="196"/>
      <c r="T462" s="196"/>
      <c r="U462" s="196"/>
      <c r="V462" s="196"/>
      <c r="W462" s="196"/>
      <c r="X462" s="196"/>
      <c r="Y462" s="196"/>
      <c r="Z462" s="196"/>
    </row>
    <row r="463" customFormat="false" ht="14.25" hidden="false" customHeight="true" outlineLevel="0" collapsed="false">
      <c r="A463" s="196"/>
      <c r="B463" s="275"/>
      <c r="C463" s="196"/>
      <c r="D463" s="196"/>
      <c r="E463" s="243"/>
      <c r="F463" s="244"/>
      <c r="G463" s="243"/>
      <c r="H463" s="244"/>
      <c r="I463" s="243"/>
      <c r="J463" s="276"/>
      <c r="K463" s="196"/>
      <c r="L463" s="196"/>
      <c r="M463" s="196"/>
      <c r="N463" s="196"/>
      <c r="O463" s="196"/>
      <c r="P463" s="196"/>
      <c r="Q463" s="196"/>
      <c r="R463" s="196"/>
      <c r="S463" s="196"/>
      <c r="T463" s="196"/>
      <c r="U463" s="196"/>
      <c r="V463" s="196"/>
      <c r="W463" s="196"/>
      <c r="X463" s="196"/>
      <c r="Y463" s="196"/>
      <c r="Z463" s="196"/>
    </row>
    <row r="464" customFormat="false" ht="14.25" hidden="false" customHeight="true" outlineLevel="0" collapsed="false">
      <c r="A464" s="196"/>
      <c r="B464" s="275"/>
      <c r="C464" s="196"/>
      <c r="D464" s="196"/>
      <c r="E464" s="243"/>
      <c r="F464" s="244"/>
      <c r="G464" s="243"/>
      <c r="H464" s="244"/>
      <c r="I464" s="243"/>
      <c r="J464" s="276"/>
      <c r="K464" s="196"/>
      <c r="L464" s="196"/>
      <c r="M464" s="196"/>
      <c r="N464" s="196"/>
      <c r="O464" s="196"/>
      <c r="P464" s="196"/>
      <c r="Q464" s="196"/>
      <c r="R464" s="196"/>
      <c r="S464" s="196"/>
      <c r="T464" s="196"/>
      <c r="U464" s="196"/>
      <c r="V464" s="196"/>
      <c r="W464" s="196"/>
      <c r="X464" s="196"/>
      <c r="Y464" s="196"/>
      <c r="Z464" s="196"/>
    </row>
    <row r="465" customFormat="false" ht="14.25" hidden="false" customHeight="true" outlineLevel="0" collapsed="false">
      <c r="A465" s="196"/>
      <c r="B465" s="275"/>
      <c r="C465" s="196"/>
      <c r="D465" s="196"/>
      <c r="E465" s="243"/>
      <c r="F465" s="244"/>
      <c r="G465" s="243"/>
      <c r="H465" s="244"/>
      <c r="I465" s="243"/>
      <c r="J465" s="276"/>
      <c r="K465" s="196"/>
      <c r="L465" s="196"/>
      <c r="M465" s="196"/>
      <c r="N465" s="196"/>
      <c r="O465" s="196"/>
      <c r="P465" s="196"/>
      <c r="Q465" s="196"/>
      <c r="R465" s="196"/>
      <c r="S465" s="196"/>
      <c r="T465" s="196"/>
      <c r="U465" s="196"/>
      <c r="V465" s="196"/>
      <c r="W465" s="196"/>
      <c r="X465" s="196"/>
      <c r="Y465" s="196"/>
      <c r="Z465" s="196"/>
    </row>
    <row r="466" customFormat="false" ht="14.25" hidden="false" customHeight="true" outlineLevel="0" collapsed="false">
      <c r="A466" s="196"/>
      <c r="B466" s="275"/>
      <c r="C466" s="196"/>
      <c r="D466" s="196"/>
      <c r="E466" s="243"/>
      <c r="F466" s="244"/>
      <c r="G466" s="243"/>
      <c r="H466" s="244"/>
      <c r="I466" s="243"/>
      <c r="J466" s="276"/>
      <c r="K466" s="196"/>
      <c r="L466" s="196"/>
      <c r="M466" s="196"/>
      <c r="N466" s="196"/>
      <c r="O466" s="196"/>
      <c r="P466" s="196"/>
      <c r="Q466" s="196"/>
      <c r="R466" s="196"/>
      <c r="S466" s="196"/>
      <c r="T466" s="196"/>
      <c r="U466" s="196"/>
      <c r="V466" s="196"/>
      <c r="W466" s="196"/>
      <c r="X466" s="196"/>
      <c r="Y466" s="196"/>
      <c r="Z466" s="196"/>
    </row>
    <row r="467" customFormat="false" ht="14.25" hidden="false" customHeight="true" outlineLevel="0" collapsed="false">
      <c r="A467" s="196"/>
      <c r="B467" s="275"/>
      <c r="C467" s="196"/>
      <c r="D467" s="196"/>
      <c r="E467" s="243"/>
      <c r="F467" s="244"/>
      <c r="G467" s="243"/>
      <c r="H467" s="244"/>
      <c r="I467" s="243"/>
      <c r="J467" s="276"/>
      <c r="K467" s="196"/>
      <c r="L467" s="196"/>
      <c r="M467" s="196"/>
      <c r="N467" s="196"/>
      <c r="O467" s="196"/>
      <c r="P467" s="196"/>
      <c r="Q467" s="196"/>
      <c r="R467" s="196"/>
      <c r="S467" s="196"/>
      <c r="T467" s="196"/>
      <c r="U467" s="196"/>
      <c r="V467" s="196"/>
      <c r="W467" s="196"/>
      <c r="X467" s="196"/>
      <c r="Y467" s="196"/>
      <c r="Z467" s="196"/>
    </row>
    <row r="468" customFormat="false" ht="14.25" hidden="false" customHeight="true" outlineLevel="0" collapsed="false">
      <c r="A468" s="196"/>
      <c r="B468" s="275"/>
      <c r="C468" s="196"/>
      <c r="D468" s="196"/>
      <c r="E468" s="243"/>
      <c r="F468" s="244"/>
      <c r="G468" s="243"/>
      <c r="H468" s="244"/>
      <c r="I468" s="243"/>
      <c r="J468" s="276"/>
      <c r="K468" s="196"/>
      <c r="L468" s="196"/>
      <c r="M468" s="196"/>
      <c r="N468" s="196"/>
      <c r="O468" s="196"/>
      <c r="P468" s="196"/>
      <c r="Q468" s="196"/>
      <c r="R468" s="196"/>
      <c r="S468" s="196"/>
      <c r="T468" s="196"/>
      <c r="U468" s="196"/>
      <c r="V468" s="196"/>
      <c r="W468" s="196"/>
      <c r="X468" s="196"/>
      <c r="Y468" s="196"/>
      <c r="Z468" s="196"/>
    </row>
    <row r="469" customFormat="false" ht="14.25" hidden="false" customHeight="true" outlineLevel="0" collapsed="false">
      <c r="A469" s="196"/>
      <c r="B469" s="275"/>
      <c r="C469" s="196"/>
      <c r="D469" s="196"/>
      <c r="E469" s="243"/>
      <c r="F469" s="244"/>
      <c r="G469" s="243"/>
      <c r="H469" s="244"/>
      <c r="I469" s="243"/>
      <c r="J469" s="276"/>
      <c r="K469" s="196"/>
      <c r="L469" s="196"/>
      <c r="M469" s="196"/>
      <c r="N469" s="196"/>
      <c r="O469" s="196"/>
      <c r="P469" s="196"/>
      <c r="Q469" s="196"/>
      <c r="R469" s="196"/>
      <c r="S469" s="196"/>
      <c r="T469" s="196"/>
      <c r="U469" s="196"/>
      <c r="V469" s="196"/>
      <c r="W469" s="196"/>
      <c r="X469" s="196"/>
      <c r="Y469" s="196"/>
      <c r="Z469" s="196"/>
    </row>
    <row r="470" customFormat="false" ht="14.25" hidden="false" customHeight="true" outlineLevel="0" collapsed="false">
      <c r="A470" s="196"/>
      <c r="B470" s="275"/>
      <c r="C470" s="196"/>
      <c r="D470" s="196"/>
      <c r="E470" s="243"/>
      <c r="F470" s="244"/>
      <c r="G470" s="243"/>
      <c r="H470" s="244"/>
      <c r="I470" s="243"/>
      <c r="J470" s="276"/>
      <c r="K470" s="196"/>
      <c r="L470" s="196"/>
      <c r="M470" s="196"/>
      <c r="N470" s="196"/>
      <c r="O470" s="196"/>
      <c r="P470" s="196"/>
      <c r="Q470" s="196"/>
      <c r="R470" s="196"/>
      <c r="S470" s="196"/>
      <c r="T470" s="196"/>
      <c r="U470" s="196"/>
      <c r="V470" s="196"/>
      <c r="W470" s="196"/>
      <c r="X470" s="196"/>
      <c r="Y470" s="196"/>
      <c r="Z470" s="196"/>
    </row>
    <row r="471" customFormat="false" ht="14.25" hidden="false" customHeight="true" outlineLevel="0" collapsed="false">
      <c r="A471" s="196"/>
      <c r="B471" s="275"/>
      <c r="C471" s="196"/>
      <c r="D471" s="196"/>
      <c r="E471" s="243"/>
      <c r="F471" s="244"/>
      <c r="G471" s="243"/>
      <c r="H471" s="244"/>
      <c r="I471" s="243"/>
      <c r="J471" s="276"/>
      <c r="K471" s="196"/>
      <c r="L471" s="196"/>
      <c r="M471" s="196"/>
      <c r="N471" s="196"/>
      <c r="O471" s="196"/>
      <c r="P471" s="196"/>
      <c r="Q471" s="196"/>
      <c r="R471" s="196"/>
      <c r="S471" s="196"/>
      <c r="T471" s="196"/>
      <c r="U471" s="196"/>
      <c r="V471" s="196"/>
      <c r="W471" s="196"/>
      <c r="X471" s="196"/>
      <c r="Y471" s="196"/>
      <c r="Z471" s="196"/>
    </row>
    <row r="472" customFormat="false" ht="14.25" hidden="false" customHeight="true" outlineLevel="0" collapsed="false">
      <c r="A472" s="196"/>
      <c r="B472" s="275"/>
      <c r="C472" s="196"/>
      <c r="D472" s="196"/>
      <c r="E472" s="243"/>
      <c r="F472" s="244"/>
      <c r="G472" s="243"/>
      <c r="H472" s="244"/>
      <c r="I472" s="243"/>
      <c r="J472" s="276"/>
      <c r="K472" s="196"/>
      <c r="L472" s="196"/>
      <c r="M472" s="196"/>
      <c r="N472" s="196"/>
      <c r="O472" s="196"/>
      <c r="P472" s="196"/>
      <c r="Q472" s="196"/>
      <c r="R472" s="196"/>
      <c r="S472" s="196"/>
      <c r="T472" s="196"/>
      <c r="U472" s="196"/>
      <c r="V472" s="196"/>
      <c r="W472" s="196"/>
      <c r="X472" s="196"/>
      <c r="Y472" s="196"/>
      <c r="Z472" s="196"/>
    </row>
    <row r="473" customFormat="false" ht="14.25" hidden="false" customHeight="true" outlineLevel="0" collapsed="false">
      <c r="A473" s="196"/>
      <c r="B473" s="275"/>
      <c r="C473" s="196"/>
      <c r="D473" s="196"/>
      <c r="E473" s="243"/>
      <c r="F473" s="244"/>
      <c r="G473" s="243"/>
      <c r="H473" s="244"/>
      <c r="I473" s="243"/>
      <c r="J473" s="276"/>
      <c r="K473" s="196"/>
      <c r="L473" s="196"/>
      <c r="M473" s="196"/>
      <c r="N473" s="196"/>
      <c r="O473" s="196"/>
      <c r="P473" s="196"/>
      <c r="Q473" s="196"/>
      <c r="R473" s="196"/>
      <c r="S473" s="196"/>
      <c r="T473" s="196"/>
      <c r="U473" s="196"/>
      <c r="V473" s="196"/>
      <c r="W473" s="196"/>
      <c r="X473" s="196"/>
      <c r="Y473" s="196"/>
      <c r="Z473" s="196"/>
    </row>
    <row r="474" customFormat="false" ht="14.25" hidden="false" customHeight="true" outlineLevel="0" collapsed="false">
      <c r="A474" s="196"/>
      <c r="B474" s="275"/>
      <c r="C474" s="196"/>
      <c r="D474" s="196"/>
      <c r="E474" s="243"/>
      <c r="F474" s="244"/>
      <c r="G474" s="243"/>
      <c r="H474" s="244"/>
      <c r="I474" s="243"/>
      <c r="J474" s="276"/>
      <c r="K474" s="196"/>
      <c r="L474" s="196"/>
      <c r="M474" s="196"/>
      <c r="N474" s="196"/>
      <c r="O474" s="196"/>
      <c r="P474" s="196"/>
      <c r="Q474" s="196"/>
      <c r="R474" s="196"/>
      <c r="S474" s="196"/>
      <c r="T474" s="196"/>
      <c r="U474" s="196"/>
      <c r="V474" s="196"/>
      <c r="W474" s="196"/>
      <c r="X474" s="196"/>
      <c r="Y474" s="196"/>
      <c r="Z474" s="196"/>
    </row>
    <row r="475" customFormat="false" ht="14.25" hidden="false" customHeight="true" outlineLevel="0" collapsed="false">
      <c r="A475" s="196"/>
      <c r="B475" s="275"/>
      <c r="C475" s="196"/>
      <c r="D475" s="196"/>
      <c r="E475" s="243"/>
      <c r="F475" s="244"/>
      <c r="G475" s="243"/>
      <c r="H475" s="244"/>
      <c r="I475" s="243"/>
      <c r="J475" s="276"/>
      <c r="K475" s="196"/>
      <c r="L475" s="196"/>
      <c r="M475" s="196"/>
      <c r="N475" s="196"/>
      <c r="O475" s="196"/>
      <c r="P475" s="196"/>
      <c r="Q475" s="196"/>
      <c r="R475" s="196"/>
      <c r="S475" s="196"/>
      <c r="T475" s="196"/>
      <c r="U475" s="196"/>
      <c r="V475" s="196"/>
      <c r="W475" s="196"/>
      <c r="X475" s="196"/>
      <c r="Y475" s="196"/>
      <c r="Z475" s="196"/>
    </row>
    <row r="476" customFormat="false" ht="14.25" hidden="false" customHeight="true" outlineLevel="0" collapsed="false">
      <c r="A476" s="196"/>
      <c r="B476" s="275"/>
      <c r="C476" s="196"/>
      <c r="D476" s="196"/>
      <c r="E476" s="243"/>
      <c r="F476" s="244"/>
      <c r="G476" s="243"/>
      <c r="H476" s="244"/>
      <c r="I476" s="243"/>
      <c r="J476" s="276"/>
      <c r="K476" s="196"/>
      <c r="L476" s="196"/>
      <c r="M476" s="196"/>
      <c r="N476" s="196"/>
      <c r="O476" s="196"/>
      <c r="P476" s="196"/>
      <c r="Q476" s="196"/>
      <c r="R476" s="196"/>
      <c r="S476" s="196"/>
      <c r="T476" s="196"/>
      <c r="U476" s="196"/>
      <c r="V476" s="196"/>
      <c r="W476" s="196"/>
      <c r="X476" s="196"/>
      <c r="Y476" s="196"/>
      <c r="Z476" s="196"/>
    </row>
    <row r="477" customFormat="false" ht="14.25" hidden="false" customHeight="true" outlineLevel="0" collapsed="false">
      <c r="A477" s="196"/>
      <c r="B477" s="275"/>
      <c r="C477" s="196"/>
      <c r="D477" s="196"/>
      <c r="E477" s="243"/>
      <c r="F477" s="244"/>
      <c r="G477" s="243"/>
      <c r="H477" s="244"/>
      <c r="I477" s="243"/>
      <c r="J477" s="276"/>
      <c r="K477" s="196"/>
      <c r="L477" s="196"/>
      <c r="M477" s="196"/>
      <c r="N477" s="196"/>
      <c r="O477" s="196"/>
      <c r="P477" s="196"/>
      <c r="Q477" s="196"/>
      <c r="R477" s="196"/>
      <c r="S477" s="196"/>
      <c r="T477" s="196"/>
      <c r="U477" s="196"/>
      <c r="V477" s="196"/>
      <c r="W477" s="196"/>
      <c r="X477" s="196"/>
      <c r="Y477" s="196"/>
      <c r="Z477" s="196"/>
    </row>
    <row r="478" customFormat="false" ht="14.25" hidden="false" customHeight="true" outlineLevel="0" collapsed="false">
      <c r="A478" s="196"/>
      <c r="B478" s="275"/>
      <c r="C478" s="196"/>
      <c r="D478" s="196"/>
      <c r="E478" s="243"/>
      <c r="F478" s="244"/>
      <c r="G478" s="243"/>
      <c r="H478" s="244"/>
      <c r="I478" s="243"/>
      <c r="J478" s="276"/>
      <c r="K478" s="196"/>
      <c r="L478" s="196"/>
      <c r="M478" s="196"/>
      <c r="N478" s="196"/>
      <c r="O478" s="196"/>
      <c r="P478" s="196"/>
      <c r="Q478" s="196"/>
      <c r="R478" s="196"/>
      <c r="S478" s="196"/>
      <c r="T478" s="196"/>
      <c r="U478" s="196"/>
      <c r="V478" s="196"/>
      <c r="W478" s="196"/>
      <c r="X478" s="196"/>
      <c r="Y478" s="196"/>
      <c r="Z478" s="196"/>
    </row>
    <row r="479" customFormat="false" ht="14.25" hidden="false" customHeight="true" outlineLevel="0" collapsed="false">
      <c r="A479" s="196"/>
      <c r="B479" s="275"/>
      <c r="C479" s="196"/>
      <c r="D479" s="196"/>
      <c r="E479" s="243"/>
      <c r="F479" s="244"/>
      <c r="G479" s="243"/>
      <c r="H479" s="244"/>
      <c r="I479" s="243"/>
      <c r="J479" s="276"/>
      <c r="K479" s="196"/>
      <c r="L479" s="196"/>
      <c r="M479" s="196"/>
      <c r="N479" s="196"/>
      <c r="O479" s="196"/>
      <c r="P479" s="196"/>
      <c r="Q479" s="196"/>
      <c r="R479" s="196"/>
      <c r="S479" s="196"/>
      <c r="T479" s="196"/>
      <c r="U479" s="196"/>
      <c r="V479" s="196"/>
      <c r="W479" s="196"/>
      <c r="X479" s="196"/>
      <c r="Y479" s="196"/>
      <c r="Z479" s="196"/>
    </row>
    <row r="480" customFormat="false" ht="14.25" hidden="false" customHeight="true" outlineLevel="0" collapsed="false">
      <c r="A480" s="196"/>
      <c r="B480" s="275"/>
      <c r="C480" s="196"/>
      <c r="D480" s="196"/>
      <c r="E480" s="243"/>
      <c r="F480" s="244"/>
      <c r="G480" s="243"/>
      <c r="H480" s="244"/>
      <c r="I480" s="243"/>
      <c r="J480" s="276"/>
      <c r="K480" s="196"/>
      <c r="L480" s="196"/>
      <c r="M480" s="196"/>
      <c r="N480" s="196"/>
      <c r="O480" s="196"/>
      <c r="P480" s="196"/>
      <c r="Q480" s="196"/>
      <c r="R480" s="196"/>
      <c r="S480" s="196"/>
      <c r="T480" s="196"/>
      <c r="U480" s="196"/>
      <c r="V480" s="196"/>
      <c r="W480" s="196"/>
      <c r="X480" s="196"/>
      <c r="Y480" s="196"/>
      <c r="Z480" s="196"/>
    </row>
    <row r="481" customFormat="false" ht="14.25" hidden="false" customHeight="true" outlineLevel="0" collapsed="false">
      <c r="A481" s="196"/>
      <c r="B481" s="275"/>
      <c r="C481" s="196"/>
      <c r="D481" s="196"/>
      <c r="E481" s="243"/>
      <c r="F481" s="244"/>
      <c r="G481" s="243"/>
      <c r="H481" s="244"/>
      <c r="I481" s="243"/>
      <c r="J481" s="276"/>
      <c r="K481" s="196"/>
      <c r="L481" s="196"/>
      <c r="M481" s="196"/>
      <c r="N481" s="196"/>
      <c r="O481" s="196"/>
      <c r="P481" s="196"/>
      <c r="Q481" s="196"/>
      <c r="R481" s="196"/>
      <c r="S481" s="196"/>
      <c r="T481" s="196"/>
      <c r="U481" s="196"/>
      <c r="V481" s="196"/>
      <c r="W481" s="196"/>
      <c r="X481" s="196"/>
      <c r="Y481" s="196"/>
      <c r="Z481" s="196"/>
    </row>
    <row r="482" customFormat="false" ht="14.25" hidden="false" customHeight="true" outlineLevel="0" collapsed="false">
      <c r="A482" s="196"/>
      <c r="B482" s="275"/>
      <c r="C482" s="196"/>
      <c r="D482" s="196"/>
      <c r="E482" s="243"/>
      <c r="F482" s="244"/>
      <c r="G482" s="243"/>
      <c r="H482" s="244"/>
      <c r="I482" s="243"/>
      <c r="J482" s="276"/>
      <c r="K482" s="196"/>
      <c r="L482" s="196"/>
      <c r="M482" s="196"/>
      <c r="N482" s="196"/>
      <c r="O482" s="196"/>
      <c r="P482" s="196"/>
      <c r="Q482" s="196"/>
      <c r="R482" s="196"/>
      <c r="S482" s="196"/>
      <c r="T482" s="196"/>
      <c r="U482" s="196"/>
      <c r="V482" s="196"/>
      <c r="W482" s="196"/>
      <c r="X482" s="196"/>
      <c r="Y482" s="196"/>
      <c r="Z482" s="196"/>
    </row>
    <row r="483" customFormat="false" ht="14.25" hidden="false" customHeight="true" outlineLevel="0" collapsed="false">
      <c r="A483" s="196"/>
      <c r="B483" s="275"/>
      <c r="C483" s="196"/>
      <c r="D483" s="196"/>
      <c r="E483" s="243"/>
      <c r="F483" s="244"/>
      <c r="G483" s="243"/>
      <c r="H483" s="244"/>
      <c r="I483" s="243"/>
      <c r="J483" s="276"/>
      <c r="K483" s="196"/>
      <c r="L483" s="196"/>
      <c r="M483" s="196"/>
      <c r="N483" s="196"/>
      <c r="O483" s="196"/>
      <c r="P483" s="196"/>
      <c r="Q483" s="196"/>
      <c r="R483" s="196"/>
      <c r="S483" s="196"/>
      <c r="T483" s="196"/>
      <c r="U483" s="196"/>
      <c r="V483" s="196"/>
      <c r="W483" s="196"/>
      <c r="X483" s="196"/>
      <c r="Y483" s="196"/>
      <c r="Z483" s="196"/>
    </row>
    <row r="484" customFormat="false" ht="14.25" hidden="false" customHeight="true" outlineLevel="0" collapsed="false">
      <c r="A484" s="196"/>
      <c r="B484" s="275"/>
      <c r="C484" s="196"/>
      <c r="D484" s="196"/>
      <c r="E484" s="243"/>
      <c r="F484" s="244"/>
      <c r="G484" s="243"/>
      <c r="H484" s="244"/>
      <c r="I484" s="243"/>
      <c r="J484" s="276"/>
      <c r="K484" s="196"/>
      <c r="L484" s="196"/>
      <c r="M484" s="196"/>
      <c r="N484" s="196"/>
      <c r="O484" s="196"/>
      <c r="P484" s="196"/>
      <c r="Q484" s="196"/>
      <c r="R484" s="196"/>
      <c r="S484" s="196"/>
      <c r="T484" s="196"/>
      <c r="U484" s="196"/>
      <c r="V484" s="196"/>
      <c r="W484" s="196"/>
      <c r="X484" s="196"/>
      <c r="Y484" s="196"/>
      <c r="Z484" s="196"/>
    </row>
    <row r="485" customFormat="false" ht="14.25" hidden="false" customHeight="true" outlineLevel="0" collapsed="false">
      <c r="A485" s="196"/>
      <c r="B485" s="275"/>
      <c r="C485" s="196"/>
      <c r="D485" s="196"/>
      <c r="E485" s="243"/>
      <c r="F485" s="244"/>
      <c r="G485" s="243"/>
      <c r="H485" s="244"/>
      <c r="I485" s="243"/>
      <c r="J485" s="276"/>
      <c r="K485" s="196"/>
      <c r="L485" s="196"/>
      <c r="M485" s="196"/>
      <c r="N485" s="196"/>
      <c r="O485" s="196"/>
      <c r="P485" s="196"/>
      <c r="Q485" s="196"/>
      <c r="R485" s="196"/>
      <c r="S485" s="196"/>
      <c r="T485" s="196"/>
      <c r="U485" s="196"/>
      <c r="V485" s="196"/>
      <c r="W485" s="196"/>
      <c r="X485" s="196"/>
      <c r="Y485" s="196"/>
      <c r="Z485" s="196"/>
    </row>
    <row r="486" customFormat="false" ht="14.25" hidden="false" customHeight="true" outlineLevel="0" collapsed="false">
      <c r="A486" s="196"/>
      <c r="B486" s="275"/>
      <c r="C486" s="196"/>
      <c r="D486" s="196"/>
      <c r="E486" s="243"/>
      <c r="F486" s="244"/>
      <c r="G486" s="243"/>
      <c r="H486" s="244"/>
      <c r="I486" s="243"/>
      <c r="J486" s="276"/>
      <c r="K486" s="196"/>
      <c r="L486" s="196"/>
      <c r="M486" s="196"/>
      <c r="N486" s="196"/>
      <c r="O486" s="196"/>
      <c r="P486" s="196"/>
      <c r="Q486" s="196"/>
      <c r="R486" s="196"/>
      <c r="S486" s="196"/>
      <c r="T486" s="196"/>
      <c r="U486" s="196"/>
      <c r="V486" s="196"/>
      <c r="W486" s="196"/>
      <c r="X486" s="196"/>
      <c r="Y486" s="196"/>
      <c r="Z486" s="196"/>
    </row>
    <row r="487" customFormat="false" ht="14.25" hidden="false" customHeight="true" outlineLevel="0" collapsed="false">
      <c r="A487" s="196"/>
      <c r="B487" s="275"/>
      <c r="C487" s="196"/>
      <c r="D487" s="196"/>
      <c r="E487" s="243"/>
      <c r="F487" s="244"/>
      <c r="G487" s="243"/>
      <c r="H487" s="244"/>
      <c r="I487" s="243"/>
      <c r="J487" s="276"/>
      <c r="K487" s="196"/>
      <c r="L487" s="196"/>
      <c r="M487" s="196"/>
      <c r="N487" s="196"/>
      <c r="O487" s="196"/>
      <c r="P487" s="196"/>
      <c r="Q487" s="196"/>
      <c r="R487" s="196"/>
      <c r="S487" s="196"/>
      <c r="T487" s="196"/>
      <c r="U487" s="196"/>
      <c r="V487" s="196"/>
      <c r="W487" s="196"/>
      <c r="X487" s="196"/>
      <c r="Y487" s="196"/>
      <c r="Z487" s="196"/>
    </row>
    <row r="488" customFormat="false" ht="14.25" hidden="false" customHeight="true" outlineLevel="0" collapsed="false">
      <c r="A488" s="196"/>
      <c r="B488" s="275"/>
      <c r="C488" s="196"/>
      <c r="D488" s="196"/>
      <c r="E488" s="243"/>
      <c r="F488" s="244"/>
      <c r="G488" s="243"/>
      <c r="H488" s="244"/>
      <c r="I488" s="243"/>
      <c r="J488" s="276"/>
      <c r="K488" s="196"/>
      <c r="L488" s="196"/>
      <c r="M488" s="196"/>
      <c r="N488" s="196"/>
      <c r="O488" s="196"/>
      <c r="P488" s="196"/>
      <c r="Q488" s="196"/>
      <c r="R488" s="196"/>
      <c r="S488" s="196"/>
      <c r="T488" s="196"/>
      <c r="U488" s="196"/>
      <c r="V488" s="196"/>
      <c r="W488" s="196"/>
      <c r="X488" s="196"/>
      <c r="Y488" s="196"/>
      <c r="Z488" s="196"/>
    </row>
    <row r="489" customFormat="false" ht="14.25" hidden="false" customHeight="true" outlineLevel="0" collapsed="false">
      <c r="A489" s="196"/>
      <c r="B489" s="275"/>
      <c r="C489" s="196"/>
      <c r="D489" s="196"/>
      <c r="E489" s="243"/>
      <c r="F489" s="244"/>
      <c r="G489" s="243"/>
      <c r="H489" s="244"/>
      <c r="I489" s="243"/>
      <c r="J489" s="276"/>
      <c r="K489" s="196"/>
      <c r="L489" s="196"/>
      <c r="M489" s="196"/>
      <c r="N489" s="196"/>
      <c r="O489" s="196"/>
      <c r="P489" s="196"/>
      <c r="Q489" s="196"/>
      <c r="R489" s="196"/>
      <c r="S489" s="196"/>
      <c r="T489" s="196"/>
      <c r="U489" s="196"/>
      <c r="V489" s="196"/>
      <c r="W489" s="196"/>
      <c r="X489" s="196"/>
      <c r="Y489" s="196"/>
      <c r="Z489" s="196"/>
    </row>
    <row r="490" customFormat="false" ht="14.25" hidden="false" customHeight="true" outlineLevel="0" collapsed="false">
      <c r="A490" s="196"/>
      <c r="B490" s="275"/>
      <c r="C490" s="196"/>
      <c r="D490" s="196"/>
      <c r="E490" s="243"/>
      <c r="F490" s="244"/>
      <c r="G490" s="243"/>
      <c r="H490" s="244"/>
      <c r="I490" s="243"/>
      <c r="J490" s="276"/>
      <c r="K490" s="196"/>
      <c r="L490" s="196"/>
      <c r="M490" s="196"/>
      <c r="N490" s="196"/>
      <c r="O490" s="196"/>
      <c r="P490" s="196"/>
      <c r="Q490" s="196"/>
      <c r="R490" s="196"/>
      <c r="S490" s="196"/>
      <c r="T490" s="196"/>
      <c r="U490" s="196"/>
      <c r="V490" s="196"/>
      <c r="W490" s="196"/>
      <c r="X490" s="196"/>
      <c r="Y490" s="196"/>
      <c r="Z490" s="196"/>
    </row>
    <row r="491" customFormat="false" ht="14.25" hidden="false" customHeight="true" outlineLevel="0" collapsed="false">
      <c r="A491" s="196"/>
      <c r="B491" s="275"/>
      <c r="C491" s="196"/>
      <c r="D491" s="196"/>
      <c r="E491" s="243"/>
      <c r="F491" s="244"/>
      <c r="G491" s="243"/>
      <c r="H491" s="244"/>
      <c r="I491" s="243"/>
      <c r="J491" s="276"/>
      <c r="K491" s="196"/>
      <c r="L491" s="196"/>
      <c r="M491" s="196"/>
      <c r="N491" s="196"/>
      <c r="O491" s="196"/>
      <c r="P491" s="196"/>
      <c r="Q491" s="196"/>
      <c r="R491" s="196"/>
      <c r="S491" s="196"/>
      <c r="T491" s="196"/>
      <c r="U491" s="196"/>
      <c r="V491" s="196"/>
      <c r="W491" s="196"/>
      <c r="X491" s="196"/>
      <c r="Y491" s="196"/>
      <c r="Z491" s="196"/>
    </row>
    <row r="492" customFormat="false" ht="14.25" hidden="false" customHeight="true" outlineLevel="0" collapsed="false">
      <c r="A492" s="196"/>
      <c r="B492" s="275"/>
      <c r="C492" s="196"/>
      <c r="D492" s="196"/>
      <c r="E492" s="243"/>
      <c r="F492" s="244"/>
      <c r="G492" s="243"/>
      <c r="H492" s="244"/>
      <c r="I492" s="243"/>
      <c r="J492" s="276"/>
      <c r="K492" s="196"/>
      <c r="L492" s="196"/>
      <c r="M492" s="196"/>
      <c r="N492" s="196"/>
      <c r="O492" s="196"/>
      <c r="P492" s="196"/>
      <c r="Q492" s="196"/>
      <c r="R492" s="196"/>
      <c r="S492" s="196"/>
      <c r="T492" s="196"/>
      <c r="U492" s="196"/>
      <c r="V492" s="196"/>
      <c r="W492" s="196"/>
      <c r="X492" s="196"/>
      <c r="Y492" s="196"/>
      <c r="Z492" s="196"/>
    </row>
    <row r="493" customFormat="false" ht="14.25" hidden="false" customHeight="true" outlineLevel="0" collapsed="false">
      <c r="A493" s="196"/>
      <c r="B493" s="275"/>
      <c r="C493" s="196"/>
      <c r="D493" s="196"/>
      <c r="E493" s="243"/>
      <c r="F493" s="244"/>
      <c r="G493" s="243"/>
      <c r="H493" s="244"/>
      <c r="I493" s="243"/>
      <c r="J493" s="276"/>
      <c r="K493" s="196"/>
      <c r="L493" s="196"/>
      <c r="M493" s="196"/>
      <c r="N493" s="196"/>
      <c r="O493" s="196"/>
      <c r="P493" s="196"/>
      <c r="Q493" s="196"/>
      <c r="R493" s="196"/>
      <c r="S493" s="196"/>
      <c r="T493" s="196"/>
      <c r="U493" s="196"/>
      <c r="V493" s="196"/>
      <c r="W493" s="196"/>
      <c r="X493" s="196"/>
      <c r="Y493" s="196"/>
      <c r="Z493" s="196"/>
    </row>
    <row r="494" customFormat="false" ht="14.25" hidden="false" customHeight="true" outlineLevel="0" collapsed="false">
      <c r="A494" s="196"/>
      <c r="B494" s="275"/>
      <c r="C494" s="196"/>
      <c r="D494" s="196"/>
      <c r="E494" s="243"/>
      <c r="F494" s="244"/>
      <c r="G494" s="243"/>
      <c r="H494" s="244"/>
      <c r="I494" s="243"/>
      <c r="J494" s="276"/>
      <c r="K494" s="196"/>
      <c r="L494" s="196"/>
      <c r="M494" s="196"/>
      <c r="N494" s="196"/>
      <c r="O494" s="196"/>
      <c r="P494" s="196"/>
      <c r="Q494" s="196"/>
      <c r="R494" s="196"/>
      <c r="S494" s="196"/>
      <c r="T494" s="196"/>
      <c r="U494" s="196"/>
      <c r="V494" s="196"/>
      <c r="W494" s="196"/>
      <c r="X494" s="196"/>
      <c r="Y494" s="196"/>
      <c r="Z494" s="196"/>
    </row>
    <row r="495" customFormat="false" ht="14.25" hidden="false" customHeight="true" outlineLevel="0" collapsed="false">
      <c r="A495" s="196"/>
      <c r="B495" s="275"/>
      <c r="C495" s="196"/>
      <c r="D495" s="196"/>
      <c r="E495" s="243"/>
      <c r="F495" s="244"/>
      <c r="G495" s="243"/>
      <c r="H495" s="244"/>
      <c r="I495" s="243"/>
      <c r="J495" s="276"/>
      <c r="K495" s="196"/>
      <c r="L495" s="196"/>
      <c r="M495" s="196"/>
      <c r="N495" s="196"/>
      <c r="O495" s="196"/>
      <c r="P495" s="196"/>
      <c r="Q495" s="196"/>
      <c r="R495" s="196"/>
      <c r="S495" s="196"/>
      <c r="T495" s="196"/>
      <c r="U495" s="196"/>
      <c r="V495" s="196"/>
      <c r="W495" s="196"/>
      <c r="X495" s="196"/>
      <c r="Y495" s="196"/>
      <c r="Z495" s="196"/>
    </row>
    <row r="496" customFormat="false" ht="14.25" hidden="false" customHeight="true" outlineLevel="0" collapsed="false">
      <c r="A496" s="196"/>
      <c r="B496" s="275"/>
      <c r="C496" s="196"/>
      <c r="D496" s="196"/>
      <c r="E496" s="243"/>
      <c r="F496" s="244"/>
      <c r="G496" s="243"/>
      <c r="H496" s="244"/>
      <c r="I496" s="243"/>
      <c r="J496" s="276"/>
      <c r="K496" s="196"/>
      <c r="L496" s="196"/>
      <c r="M496" s="196"/>
      <c r="N496" s="196"/>
      <c r="O496" s="196"/>
      <c r="P496" s="196"/>
      <c r="Q496" s="196"/>
      <c r="R496" s="196"/>
      <c r="S496" s="196"/>
      <c r="T496" s="196"/>
      <c r="U496" s="196"/>
      <c r="V496" s="196"/>
      <c r="W496" s="196"/>
      <c r="X496" s="196"/>
      <c r="Y496" s="196"/>
      <c r="Z496" s="196"/>
    </row>
    <row r="497" customFormat="false" ht="14.25" hidden="false" customHeight="true" outlineLevel="0" collapsed="false">
      <c r="A497" s="196"/>
      <c r="B497" s="275"/>
      <c r="C497" s="196"/>
      <c r="D497" s="196"/>
      <c r="E497" s="243"/>
      <c r="F497" s="244"/>
      <c r="G497" s="243"/>
      <c r="H497" s="244"/>
      <c r="I497" s="243"/>
      <c r="J497" s="276"/>
      <c r="K497" s="196"/>
      <c r="L497" s="196"/>
      <c r="M497" s="196"/>
      <c r="N497" s="196"/>
      <c r="O497" s="196"/>
      <c r="P497" s="196"/>
      <c r="Q497" s="196"/>
      <c r="R497" s="196"/>
      <c r="S497" s="196"/>
      <c r="T497" s="196"/>
      <c r="U497" s="196"/>
      <c r="V497" s="196"/>
      <c r="W497" s="196"/>
      <c r="X497" s="196"/>
      <c r="Y497" s="196"/>
      <c r="Z497" s="196"/>
    </row>
    <row r="498" customFormat="false" ht="14.25" hidden="false" customHeight="true" outlineLevel="0" collapsed="false">
      <c r="A498" s="196"/>
      <c r="B498" s="275"/>
      <c r="C498" s="196"/>
      <c r="D498" s="196"/>
      <c r="E498" s="243"/>
      <c r="F498" s="244"/>
      <c r="G498" s="243"/>
      <c r="H498" s="244"/>
      <c r="I498" s="243"/>
      <c r="J498" s="276"/>
      <c r="K498" s="196"/>
      <c r="L498" s="196"/>
      <c r="M498" s="196"/>
      <c r="N498" s="196"/>
      <c r="O498" s="196"/>
      <c r="P498" s="196"/>
      <c r="Q498" s="196"/>
      <c r="R498" s="196"/>
      <c r="S498" s="196"/>
      <c r="T498" s="196"/>
      <c r="U498" s="196"/>
      <c r="V498" s="196"/>
      <c r="W498" s="196"/>
      <c r="X498" s="196"/>
      <c r="Y498" s="196"/>
      <c r="Z498" s="196"/>
    </row>
    <row r="499" customFormat="false" ht="14.25" hidden="false" customHeight="true" outlineLevel="0" collapsed="false">
      <c r="A499" s="196"/>
      <c r="B499" s="275"/>
      <c r="C499" s="196"/>
      <c r="D499" s="196"/>
      <c r="E499" s="243"/>
      <c r="F499" s="244"/>
      <c r="G499" s="243"/>
      <c r="H499" s="244"/>
      <c r="I499" s="243"/>
      <c r="J499" s="276"/>
      <c r="K499" s="196"/>
      <c r="L499" s="196"/>
      <c r="M499" s="196"/>
      <c r="N499" s="196"/>
      <c r="O499" s="196"/>
      <c r="P499" s="196"/>
      <c r="Q499" s="196"/>
      <c r="R499" s="196"/>
      <c r="S499" s="196"/>
      <c r="T499" s="196"/>
      <c r="U499" s="196"/>
      <c r="V499" s="196"/>
      <c r="W499" s="196"/>
      <c r="X499" s="196"/>
      <c r="Y499" s="196"/>
      <c r="Z499" s="196"/>
    </row>
    <row r="500" customFormat="false" ht="14.25" hidden="false" customHeight="true" outlineLevel="0" collapsed="false">
      <c r="A500" s="196"/>
      <c r="B500" s="275"/>
      <c r="C500" s="196"/>
      <c r="D500" s="196"/>
      <c r="E500" s="243"/>
      <c r="F500" s="244"/>
      <c r="G500" s="243"/>
      <c r="H500" s="244"/>
      <c r="I500" s="243"/>
      <c r="J500" s="276"/>
      <c r="K500" s="196"/>
      <c r="L500" s="196"/>
      <c r="M500" s="196"/>
      <c r="N500" s="196"/>
      <c r="O500" s="196"/>
      <c r="P500" s="196"/>
      <c r="Q500" s="196"/>
      <c r="R500" s="196"/>
      <c r="S500" s="196"/>
      <c r="T500" s="196"/>
      <c r="U500" s="196"/>
      <c r="V500" s="196"/>
      <c r="W500" s="196"/>
      <c r="X500" s="196"/>
      <c r="Y500" s="196"/>
      <c r="Z500" s="196"/>
    </row>
    <row r="501" customFormat="false" ht="14.25" hidden="false" customHeight="true" outlineLevel="0" collapsed="false">
      <c r="A501" s="196"/>
      <c r="B501" s="275"/>
      <c r="C501" s="196"/>
      <c r="D501" s="196"/>
      <c r="E501" s="243"/>
      <c r="F501" s="244"/>
      <c r="G501" s="243"/>
      <c r="H501" s="244"/>
      <c r="I501" s="243"/>
      <c r="J501" s="276"/>
      <c r="K501" s="196"/>
      <c r="L501" s="196"/>
      <c r="M501" s="196"/>
      <c r="N501" s="196"/>
      <c r="O501" s="196"/>
      <c r="P501" s="196"/>
      <c r="Q501" s="196"/>
      <c r="R501" s="196"/>
      <c r="S501" s="196"/>
      <c r="T501" s="196"/>
      <c r="U501" s="196"/>
      <c r="V501" s="196"/>
      <c r="W501" s="196"/>
      <c r="X501" s="196"/>
      <c r="Y501" s="196"/>
      <c r="Z501" s="196"/>
    </row>
    <row r="502" customFormat="false" ht="14.25" hidden="false" customHeight="true" outlineLevel="0" collapsed="false">
      <c r="A502" s="196"/>
      <c r="B502" s="275"/>
      <c r="C502" s="196"/>
      <c r="D502" s="196"/>
      <c r="E502" s="243"/>
      <c r="F502" s="244"/>
      <c r="G502" s="243"/>
      <c r="H502" s="244"/>
      <c r="I502" s="243"/>
      <c r="J502" s="276"/>
      <c r="K502" s="196"/>
      <c r="L502" s="196"/>
      <c r="M502" s="196"/>
      <c r="N502" s="196"/>
      <c r="O502" s="196"/>
      <c r="P502" s="196"/>
      <c r="Q502" s="196"/>
      <c r="R502" s="196"/>
      <c r="S502" s="196"/>
      <c r="T502" s="196"/>
      <c r="U502" s="196"/>
      <c r="V502" s="196"/>
      <c r="W502" s="196"/>
      <c r="X502" s="196"/>
      <c r="Y502" s="196"/>
      <c r="Z502" s="196"/>
    </row>
    <row r="503" customFormat="false" ht="14.25" hidden="false" customHeight="true" outlineLevel="0" collapsed="false">
      <c r="A503" s="196"/>
      <c r="B503" s="275"/>
      <c r="C503" s="196"/>
      <c r="D503" s="196"/>
      <c r="E503" s="243"/>
      <c r="F503" s="244"/>
      <c r="G503" s="243"/>
      <c r="H503" s="244"/>
      <c r="I503" s="243"/>
      <c r="J503" s="276"/>
      <c r="K503" s="196"/>
      <c r="L503" s="196"/>
      <c r="M503" s="196"/>
      <c r="N503" s="196"/>
      <c r="O503" s="196"/>
      <c r="P503" s="196"/>
      <c r="Q503" s="196"/>
      <c r="R503" s="196"/>
      <c r="S503" s="196"/>
      <c r="T503" s="196"/>
      <c r="U503" s="196"/>
      <c r="V503" s="196"/>
      <c r="W503" s="196"/>
      <c r="X503" s="196"/>
      <c r="Y503" s="196"/>
      <c r="Z503" s="196"/>
    </row>
    <row r="504" customFormat="false" ht="14.25" hidden="false" customHeight="true" outlineLevel="0" collapsed="false">
      <c r="A504" s="196"/>
      <c r="B504" s="275"/>
      <c r="C504" s="196"/>
      <c r="D504" s="196"/>
      <c r="E504" s="243"/>
      <c r="F504" s="244"/>
      <c r="G504" s="243"/>
      <c r="H504" s="244"/>
      <c r="I504" s="243"/>
      <c r="J504" s="276"/>
      <c r="K504" s="196"/>
      <c r="L504" s="196"/>
      <c r="M504" s="196"/>
      <c r="N504" s="196"/>
      <c r="O504" s="196"/>
      <c r="P504" s="196"/>
      <c r="Q504" s="196"/>
      <c r="R504" s="196"/>
      <c r="S504" s="196"/>
      <c r="T504" s="196"/>
      <c r="U504" s="196"/>
      <c r="V504" s="196"/>
      <c r="W504" s="196"/>
      <c r="X504" s="196"/>
      <c r="Y504" s="196"/>
      <c r="Z504" s="196"/>
    </row>
    <row r="505" customFormat="false" ht="14.25" hidden="false" customHeight="true" outlineLevel="0" collapsed="false">
      <c r="A505" s="196"/>
      <c r="B505" s="275"/>
      <c r="C505" s="196"/>
      <c r="D505" s="196"/>
      <c r="E505" s="243"/>
      <c r="F505" s="244"/>
      <c r="G505" s="243"/>
      <c r="H505" s="244"/>
      <c r="I505" s="243"/>
      <c r="J505" s="276"/>
      <c r="K505" s="196"/>
      <c r="L505" s="196"/>
      <c r="M505" s="196"/>
      <c r="N505" s="196"/>
      <c r="O505" s="196"/>
      <c r="P505" s="196"/>
      <c r="Q505" s="196"/>
      <c r="R505" s="196"/>
      <c r="S505" s="196"/>
      <c r="T505" s="196"/>
      <c r="U505" s="196"/>
      <c r="V505" s="196"/>
      <c r="W505" s="196"/>
      <c r="X505" s="196"/>
      <c r="Y505" s="196"/>
      <c r="Z505" s="196"/>
    </row>
    <row r="506" customFormat="false" ht="14.25" hidden="false" customHeight="true" outlineLevel="0" collapsed="false">
      <c r="A506" s="196"/>
      <c r="B506" s="275"/>
      <c r="C506" s="196"/>
      <c r="D506" s="196"/>
      <c r="E506" s="243"/>
      <c r="F506" s="244"/>
      <c r="G506" s="243"/>
      <c r="H506" s="244"/>
      <c r="I506" s="243"/>
      <c r="J506" s="276"/>
      <c r="K506" s="196"/>
      <c r="L506" s="196"/>
      <c r="M506" s="196"/>
      <c r="N506" s="196"/>
      <c r="O506" s="196"/>
      <c r="P506" s="196"/>
      <c r="Q506" s="196"/>
      <c r="R506" s="196"/>
      <c r="S506" s="196"/>
      <c r="T506" s="196"/>
      <c r="U506" s="196"/>
      <c r="V506" s="196"/>
      <c r="W506" s="196"/>
      <c r="X506" s="196"/>
      <c r="Y506" s="196"/>
      <c r="Z506" s="196"/>
    </row>
    <row r="507" customFormat="false" ht="14.25" hidden="false" customHeight="true" outlineLevel="0" collapsed="false">
      <c r="A507" s="196"/>
      <c r="B507" s="275"/>
      <c r="C507" s="196"/>
      <c r="D507" s="196"/>
      <c r="E507" s="243"/>
      <c r="F507" s="244"/>
      <c r="G507" s="243"/>
      <c r="H507" s="244"/>
      <c r="I507" s="243"/>
      <c r="J507" s="276"/>
      <c r="K507" s="196"/>
      <c r="L507" s="196"/>
      <c r="M507" s="196"/>
      <c r="N507" s="196"/>
      <c r="O507" s="196"/>
      <c r="P507" s="196"/>
      <c r="Q507" s="196"/>
      <c r="R507" s="196"/>
      <c r="S507" s="196"/>
      <c r="T507" s="196"/>
      <c r="U507" s="196"/>
      <c r="V507" s="196"/>
      <c r="W507" s="196"/>
      <c r="X507" s="196"/>
      <c r="Y507" s="196"/>
      <c r="Z507" s="196"/>
    </row>
    <row r="508" customFormat="false" ht="14.25" hidden="false" customHeight="true" outlineLevel="0" collapsed="false">
      <c r="A508" s="196"/>
      <c r="B508" s="275"/>
      <c r="C508" s="196"/>
      <c r="D508" s="196"/>
      <c r="E508" s="243"/>
      <c r="F508" s="244"/>
      <c r="G508" s="243"/>
      <c r="H508" s="244"/>
      <c r="I508" s="243"/>
      <c r="J508" s="276"/>
      <c r="K508" s="196"/>
      <c r="L508" s="196"/>
      <c r="M508" s="196"/>
      <c r="N508" s="196"/>
      <c r="O508" s="196"/>
      <c r="P508" s="196"/>
      <c r="Q508" s="196"/>
      <c r="R508" s="196"/>
      <c r="S508" s="196"/>
      <c r="T508" s="196"/>
      <c r="U508" s="196"/>
      <c r="V508" s="196"/>
      <c r="W508" s="196"/>
      <c r="X508" s="196"/>
      <c r="Y508" s="196"/>
      <c r="Z508" s="196"/>
    </row>
    <row r="509" customFormat="false" ht="14.25" hidden="false" customHeight="true" outlineLevel="0" collapsed="false">
      <c r="A509" s="196"/>
      <c r="B509" s="275"/>
      <c r="C509" s="196"/>
      <c r="D509" s="196"/>
      <c r="E509" s="243"/>
      <c r="F509" s="244"/>
      <c r="G509" s="243"/>
      <c r="H509" s="244"/>
      <c r="I509" s="243"/>
      <c r="J509" s="276"/>
      <c r="K509" s="196"/>
      <c r="L509" s="196"/>
      <c r="M509" s="196"/>
      <c r="N509" s="196"/>
      <c r="O509" s="196"/>
      <c r="P509" s="196"/>
      <c r="Q509" s="196"/>
      <c r="R509" s="196"/>
      <c r="S509" s="196"/>
      <c r="T509" s="196"/>
      <c r="U509" s="196"/>
      <c r="V509" s="196"/>
      <c r="W509" s="196"/>
      <c r="X509" s="196"/>
      <c r="Y509" s="196"/>
      <c r="Z509" s="196"/>
    </row>
    <row r="510" customFormat="false" ht="14.25" hidden="false" customHeight="true" outlineLevel="0" collapsed="false">
      <c r="A510" s="196"/>
      <c r="B510" s="275"/>
      <c r="C510" s="196"/>
      <c r="D510" s="196"/>
      <c r="E510" s="243"/>
      <c r="F510" s="244"/>
      <c r="G510" s="243"/>
      <c r="H510" s="244"/>
      <c r="I510" s="243"/>
      <c r="J510" s="276"/>
      <c r="K510" s="196"/>
      <c r="L510" s="196"/>
      <c r="M510" s="196"/>
      <c r="N510" s="196"/>
      <c r="O510" s="196"/>
      <c r="P510" s="196"/>
      <c r="Q510" s="196"/>
      <c r="R510" s="196"/>
      <c r="S510" s="196"/>
      <c r="T510" s="196"/>
      <c r="U510" s="196"/>
      <c r="V510" s="196"/>
      <c r="W510" s="196"/>
      <c r="X510" s="196"/>
      <c r="Y510" s="196"/>
      <c r="Z510" s="196"/>
    </row>
    <row r="511" customFormat="false" ht="14.25" hidden="false" customHeight="true" outlineLevel="0" collapsed="false">
      <c r="A511" s="196"/>
      <c r="B511" s="275"/>
      <c r="C511" s="196"/>
      <c r="D511" s="196"/>
      <c r="E511" s="243"/>
      <c r="F511" s="244"/>
      <c r="G511" s="243"/>
      <c r="H511" s="244"/>
      <c r="I511" s="243"/>
      <c r="J511" s="276"/>
      <c r="K511" s="196"/>
      <c r="L511" s="196"/>
      <c r="M511" s="196"/>
      <c r="N511" s="196"/>
      <c r="O511" s="196"/>
      <c r="P511" s="196"/>
      <c r="Q511" s="196"/>
      <c r="R511" s="196"/>
      <c r="S511" s="196"/>
      <c r="T511" s="196"/>
      <c r="U511" s="196"/>
      <c r="V511" s="196"/>
      <c r="W511" s="196"/>
      <c r="X511" s="196"/>
      <c r="Y511" s="196"/>
      <c r="Z511" s="196"/>
    </row>
    <row r="512" customFormat="false" ht="14.25" hidden="false" customHeight="true" outlineLevel="0" collapsed="false">
      <c r="A512" s="196"/>
      <c r="B512" s="275"/>
      <c r="C512" s="196"/>
      <c r="D512" s="196"/>
      <c r="E512" s="243"/>
      <c r="F512" s="244"/>
      <c r="G512" s="243"/>
      <c r="H512" s="244"/>
      <c r="I512" s="243"/>
      <c r="J512" s="276"/>
      <c r="K512" s="196"/>
      <c r="L512" s="196"/>
      <c r="M512" s="196"/>
      <c r="N512" s="196"/>
      <c r="O512" s="196"/>
      <c r="P512" s="196"/>
      <c r="Q512" s="196"/>
      <c r="R512" s="196"/>
      <c r="S512" s="196"/>
      <c r="T512" s="196"/>
      <c r="U512" s="196"/>
      <c r="V512" s="196"/>
      <c r="W512" s="196"/>
      <c r="X512" s="196"/>
      <c r="Y512" s="196"/>
      <c r="Z512" s="196"/>
    </row>
    <row r="513" customFormat="false" ht="14.25" hidden="false" customHeight="true" outlineLevel="0" collapsed="false">
      <c r="A513" s="196"/>
      <c r="B513" s="275"/>
      <c r="C513" s="196"/>
      <c r="D513" s="196"/>
      <c r="E513" s="243"/>
      <c r="F513" s="244"/>
      <c r="G513" s="243"/>
      <c r="H513" s="244"/>
      <c r="I513" s="243"/>
      <c r="J513" s="276"/>
      <c r="K513" s="196"/>
      <c r="L513" s="196"/>
      <c r="M513" s="196"/>
      <c r="N513" s="196"/>
      <c r="O513" s="196"/>
      <c r="P513" s="196"/>
      <c r="Q513" s="196"/>
      <c r="R513" s="196"/>
      <c r="S513" s="196"/>
      <c r="T513" s="196"/>
      <c r="U513" s="196"/>
      <c r="V513" s="196"/>
      <c r="W513" s="196"/>
      <c r="X513" s="196"/>
      <c r="Y513" s="196"/>
      <c r="Z513" s="196"/>
    </row>
    <row r="514" customFormat="false" ht="14.25" hidden="false" customHeight="true" outlineLevel="0" collapsed="false">
      <c r="A514" s="196"/>
      <c r="B514" s="275"/>
      <c r="C514" s="196"/>
      <c r="D514" s="196"/>
      <c r="E514" s="243"/>
      <c r="F514" s="244"/>
      <c r="G514" s="243"/>
      <c r="H514" s="244"/>
      <c r="I514" s="243"/>
      <c r="J514" s="276"/>
      <c r="K514" s="196"/>
      <c r="L514" s="196"/>
      <c r="M514" s="196"/>
      <c r="N514" s="196"/>
      <c r="O514" s="196"/>
      <c r="P514" s="196"/>
      <c r="Q514" s="196"/>
      <c r="R514" s="196"/>
      <c r="S514" s="196"/>
      <c r="T514" s="196"/>
      <c r="U514" s="196"/>
      <c r="V514" s="196"/>
      <c r="W514" s="196"/>
      <c r="X514" s="196"/>
      <c r="Y514" s="196"/>
      <c r="Z514" s="196"/>
    </row>
    <row r="515" customFormat="false" ht="14.25" hidden="false" customHeight="true" outlineLevel="0" collapsed="false">
      <c r="A515" s="196"/>
      <c r="B515" s="275"/>
      <c r="C515" s="196"/>
      <c r="D515" s="196"/>
      <c r="E515" s="243"/>
      <c r="F515" s="244"/>
      <c r="G515" s="243"/>
      <c r="H515" s="244"/>
      <c r="I515" s="243"/>
      <c r="J515" s="276"/>
      <c r="K515" s="196"/>
      <c r="L515" s="196"/>
      <c r="M515" s="196"/>
      <c r="N515" s="196"/>
      <c r="O515" s="196"/>
      <c r="P515" s="196"/>
      <c r="Q515" s="196"/>
      <c r="R515" s="196"/>
      <c r="S515" s="196"/>
      <c r="T515" s="196"/>
      <c r="U515" s="196"/>
      <c r="V515" s="196"/>
      <c r="W515" s="196"/>
      <c r="X515" s="196"/>
      <c r="Y515" s="196"/>
      <c r="Z515" s="196"/>
    </row>
    <row r="516" customFormat="false" ht="14.25" hidden="false" customHeight="true" outlineLevel="0" collapsed="false">
      <c r="A516" s="196"/>
      <c r="B516" s="275"/>
      <c r="C516" s="196"/>
      <c r="D516" s="196"/>
      <c r="E516" s="243"/>
      <c r="F516" s="244"/>
      <c r="G516" s="243"/>
      <c r="H516" s="244"/>
      <c r="I516" s="243"/>
      <c r="J516" s="276"/>
      <c r="K516" s="196"/>
      <c r="L516" s="196"/>
      <c r="M516" s="196"/>
      <c r="N516" s="196"/>
      <c r="O516" s="196"/>
      <c r="P516" s="196"/>
      <c r="Q516" s="196"/>
      <c r="R516" s="196"/>
      <c r="S516" s="196"/>
      <c r="T516" s="196"/>
      <c r="U516" s="196"/>
      <c r="V516" s="196"/>
      <c r="W516" s="196"/>
      <c r="X516" s="196"/>
      <c r="Y516" s="196"/>
      <c r="Z516" s="196"/>
    </row>
    <row r="517" customFormat="false" ht="14.25" hidden="false" customHeight="true" outlineLevel="0" collapsed="false">
      <c r="A517" s="196"/>
      <c r="B517" s="275"/>
      <c r="C517" s="196"/>
      <c r="D517" s="196"/>
      <c r="E517" s="243"/>
      <c r="F517" s="244"/>
      <c r="G517" s="243"/>
      <c r="H517" s="244"/>
      <c r="I517" s="243"/>
      <c r="J517" s="276"/>
      <c r="K517" s="196"/>
      <c r="L517" s="196"/>
      <c r="M517" s="196"/>
      <c r="N517" s="196"/>
      <c r="O517" s="196"/>
      <c r="P517" s="196"/>
      <c r="Q517" s="196"/>
      <c r="R517" s="196"/>
      <c r="S517" s="196"/>
      <c r="T517" s="196"/>
      <c r="U517" s="196"/>
      <c r="V517" s="196"/>
      <c r="W517" s="196"/>
      <c r="X517" s="196"/>
      <c r="Y517" s="196"/>
      <c r="Z517" s="196"/>
    </row>
    <row r="518" customFormat="false" ht="14.25" hidden="false" customHeight="true" outlineLevel="0" collapsed="false">
      <c r="A518" s="196"/>
      <c r="B518" s="275"/>
      <c r="C518" s="196"/>
      <c r="D518" s="196"/>
      <c r="E518" s="243"/>
      <c r="F518" s="244"/>
      <c r="G518" s="243"/>
      <c r="H518" s="244"/>
      <c r="I518" s="243"/>
      <c r="J518" s="276"/>
      <c r="K518" s="196"/>
      <c r="L518" s="196"/>
      <c r="M518" s="196"/>
      <c r="N518" s="196"/>
      <c r="O518" s="196"/>
      <c r="P518" s="196"/>
      <c r="Q518" s="196"/>
      <c r="R518" s="196"/>
      <c r="S518" s="196"/>
      <c r="T518" s="196"/>
      <c r="U518" s="196"/>
      <c r="V518" s="196"/>
      <c r="W518" s="196"/>
      <c r="X518" s="196"/>
      <c r="Y518" s="196"/>
      <c r="Z518" s="196"/>
    </row>
    <row r="519" customFormat="false" ht="14.25" hidden="false" customHeight="true" outlineLevel="0" collapsed="false">
      <c r="A519" s="196"/>
      <c r="B519" s="275"/>
      <c r="C519" s="196"/>
      <c r="D519" s="196"/>
      <c r="E519" s="243"/>
      <c r="F519" s="244"/>
      <c r="G519" s="243"/>
      <c r="H519" s="244"/>
      <c r="I519" s="243"/>
      <c r="J519" s="276"/>
      <c r="K519" s="196"/>
      <c r="L519" s="196"/>
      <c r="M519" s="196"/>
      <c r="N519" s="196"/>
      <c r="O519" s="196"/>
      <c r="P519" s="196"/>
      <c r="Q519" s="196"/>
      <c r="R519" s="196"/>
      <c r="S519" s="196"/>
      <c r="T519" s="196"/>
      <c r="U519" s="196"/>
      <c r="V519" s="196"/>
      <c r="W519" s="196"/>
      <c r="X519" s="196"/>
      <c r="Y519" s="196"/>
      <c r="Z519" s="196"/>
    </row>
    <row r="520" customFormat="false" ht="14.25" hidden="false" customHeight="true" outlineLevel="0" collapsed="false">
      <c r="A520" s="196"/>
      <c r="B520" s="275"/>
      <c r="C520" s="196"/>
      <c r="D520" s="196"/>
      <c r="E520" s="243"/>
      <c r="F520" s="244"/>
      <c r="G520" s="243"/>
      <c r="H520" s="244"/>
      <c r="I520" s="243"/>
      <c r="J520" s="276"/>
      <c r="K520" s="196"/>
      <c r="L520" s="196"/>
      <c r="M520" s="196"/>
      <c r="N520" s="196"/>
      <c r="O520" s="196"/>
      <c r="P520" s="196"/>
      <c r="Q520" s="196"/>
      <c r="R520" s="196"/>
      <c r="S520" s="196"/>
      <c r="T520" s="196"/>
      <c r="U520" s="196"/>
      <c r="V520" s="196"/>
      <c r="W520" s="196"/>
      <c r="X520" s="196"/>
      <c r="Y520" s="196"/>
      <c r="Z520" s="196"/>
    </row>
    <row r="521" customFormat="false" ht="14.25" hidden="false" customHeight="true" outlineLevel="0" collapsed="false">
      <c r="A521" s="196"/>
      <c r="B521" s="275"/>
      <c r="C521" s="196"/>
      <c r="D521" s="196"/>
      <c r="E521" s="243"/>
      <c r="F521" s="244"/>
      <c r="G521" s="243"/>
      <c r="H521" s="244"/>
      <c r="I521" s="243"/>
      <c r="J521" s="276"/>
      <c r="K521" s="196"/>
      <c r="L521" s="196"/>
      <c r="M521" s="196"/>
      <c r="N521" s="196"/>
      <c r="O521" s="196"/>
      <c r="P521" s="196"/>
      <c r="Q521" s="196"/>
      <c r="R521" s="196"/>
      <c r="S521" s="196"/>
      <c r="T521" s="196"/>
      <c r="U521" s="196"/>
      <c r="V521" s="196"/>
      <c r="W521" s="196"/>
      <c r="X521" s="196"/>
      <c r="Y521" s="196"/>
      <c r="Z521" s="196"/>
    </row>
    <row r="522" customFormat="false" ht="14.25" hidden="false" customHeight="true" outlineLevel="0" collapsed="false">
      <c r="A522" s="196"/>
      <c r="B522" s="275"/>
      <c r="C522" s="196"/>
      <c r="D522" s="196"/>
      <c r="E522" s="243"/>
      <c r="F522" s="244"/>
      <c r="G522" s="243"/>
      <c r="H522" s="244"/>
      <c r="I522" s="243"/>
      <c r="J522" s="276"/>
      <c r="K522" s="196"/>
      <c r="L522" s="196"/>
      <c r="M522" s="196"/>
      <c r="N522" s="196"/>
      <c r="O522" s="196"/>
      <c r="P522" s="196"/>
      <c r="Q522" s="196"/>
      <c r="R522" s="196"/>
      <c r="S522" s="196"/>
      <c r="T522" s="196"/>
      <c r="U522" s="196"/>
      <c r="V522" s="196"/>
      <c r="W522" s="196"/>
      <c r="X522" s="196"/>
      <c r="Y522" s="196"/>
      <c r="Z522" s="196"/>
    </row>
    <row r="523" customFormat="false" ht="14.25" hidden="false" customHeight="true" outlineLevel="0" collapsed="false">
      <c r="A523" s="196"/>
      <c r="B523" s="275"/>
      <c r="C523" s="196"/>
      <c r="D523" s="196"/>
      <c r="E523" s="243"/>
      <c r="F523" s="244"/>
      <c r="G523" s="243"/>
      <c r="H523" s="244"/>
      <c r="I523" s="243"/>
      <c r="J523" s="276"/>
      <c r="K523" s="196"/>
      <c r="L523" s="196"/>
      <c r="M523" s="196"/>
      <c r="N523" s="196"/>
      <c r="O523" s="196"/>
      <c r="P523" s="196"/>
      <c r="Q523" s="196"/>
      <c r="R523" s="196"/>
      <c r="S523" s="196"/>
      <c r="T523" s="196"/>
      <c r="U523" s="196"/>
      <c r="V523" s="196"/>
      <c r="W523" s="196"/>
      <c r="X523" s="196"/>
      <c r="Y523" s="196"/>
      <c r="Z523" s="196"/>
    </row>
    <row r="524" customFormat="false" ht="14.25" hidden="false" customHeight="true" outlineLevel="0" collapsed="false">
      <c r="A524" s="196"/>
      <c r="B524" s="275"/>
      <c r="C524" s="196"/>
      <c r="D524" s="196"/>
      <c r="E524" s="243"/>
      <c r="F524" s="244"/>
      <c r="G524" s="243"/>
      <c r="H524" s="244"/>
      <c r="I524" s="243"/>
      <c r="J524" s="276"/>
      <c r="K524" s="196"/>
      <c r="L524" s="196"/>
      <c r="M524" s="196"/>
      <c r="N524" s="196"/>
      <c r="O524" s="196"/>
      <c r="P524" s="196"/>
      <c r="Q524" s="196"/>
      <c r="R524" s="196"/>
      <c r="S524" s="196"/>
      <c r="T524" s="196"/>
      <c r="U524" s="196"/>
      <c r="V524" s="196"/>
      <c r="W524" s="196"/>
      <c r="X524" s="196"/>
      <c r="Y524" s="196"/>
      <c r="Z524" s="196"/>
    </row>
    <row r="525" customFormat="false" ht="14.25" hidden="false" customHeight="true" outlineLevel="0" collapsed="false">
      <c r="A525" s="196"/>
      <c r="B525" s="275"/>
      <c r="C525" s="196"/>
      <c r="D525" s="196"/>
      <c r="E525" s="243"/>
      <c r="F525" s="244"/>
      <c r="G525" s="243"/>
      <c r="H525" s="244"/>
      <c r="I525" s="243"/>
      <c r="J525" s="276"/>
      <c r="K525" s="196"/>
      <c r="L525" s="196"/>
      <c r="M525" s="196"/>
      <c r="N525" s="196"/>
      <c r="O525" s="196"/>
      <c r="P525" s="196"/>
      <c r="Q525" s="196"/>
      <c r="R525" s="196"/>
      <c r="S525" s="196"/>
      <c r="T525" s="196"/>
      <c r="U525" s="196"/>
      <c r="V525" s="196"/>
      <c r="W525" s="196"/>
      <c r="X525" s="196"/>
      <c r="Y525" s="196"/>
      <c r="Z525" s="196"/>
    </row>
    <row r="526" customFormat="false" ht="14.25" hidden="false" customHeight="true" outlineLevel="0" collapsed="false">
      <c r="A526" s="196"/>
      <c r="B526" s="275"/>
      <c r="C526" s="196"/>
      <c r="D526" s="196"/>
      <c r="E526" s="243"/>
      <c r="F526" s="244"/>
      <c r="G526" s="243"/>
      <c r="H526" s="244"/>
      <c r="I526" s="243"/>
      <c r="J526" s="276"/>
      <c r="K526" s="196"/>
      <c r="L526" s="196"/>
      <c r="M526" s="196"/>
      <c r="N526" s="196"/>
      <c r="O526" s="196"/>
      <c r="P526" s="196"/>
      <c r="Q526" s="196"/>
      <c r="R526" s="196"/>
      <c r="S526" s="196"/>
      <c r="T526" s="196"/>
      <c r="U526" s="196"/>
      <c r="V526" s="196"/>
      <c r="W526" s="196"/>
      <c r="X526" s="196"/>
      <c r="Y526" s="196"/>
      <c r="Z526" s="196"/>
    </row>
    <row r="527" customFormat="false" ht="14.25" hidden="false" customHeight="true" outlineLevel="0" collapsed="false">
      <c r="A527" s="196"/>
      <c r="B527" s="275"/>
      <c r="C527" s="196"/>
      <c r="D527" s="196"/>
      <c r="E527" s="243"/>
      <c r="F527" s="244"/>
      <c r="G527" s="243"/>
      <c r="H527" s="244"/>
      <c r="I527" s="243"/>
      <c r="J527" s="276"/>
      <c r="K527" s="196"/>
      <c r="L527" s="196"/>
      <c r="M527" s="196"/>
      <c r="N527" s="196"/>
      <c r="O527" s="196"/>
      <c r="P527" s="196"/>
      <c r="Q527" s="196"/>
      <c r="R527" s="196"/>
      <c r="S527" s="196"/>
      <c r="T527" s="196"/>
      <c r="U527" s="196"/>
      <c r="V527" s="196"/>
      <c r="W527" s="196"/>
      <c r="X527" s="196"/>
      <c r="Y527" s="196"/>
      <c r="Z527" s="196"/>
    </row>
    <row r="528" customFormat="false" ht="14.25" hidden="false" customHeight="true" outlineLevel="0" collapsed="false">
      <c r="A528" s="196"/>
      <c r="B528" s="275"/>
      <c r="C528" s="196"/>
      <c r="D528" s="196"/>
      <c r="E528" s="243"/>
      <c r="F528" s="244"/>
      <c r="G528" s="243"/>
      <c r="H528" s="244"/>
      <c r="I528" s="243"/>
      <c r="J528" s="276"/>
      <c r="K528" s="196"/>
      <c r="L528" s="196"/>
      <c r="M528" s="196"/>
      <c r="N528" s="196"/>
      <c r="O528" s="196"/>
      <c r="P528" s="196"/>
      <c r="Q528" s="196"/>
      <c r="R528" s="196"/>
      <c r="S528" s="196"/>
      <c r="T528" s="196"/>
      <c r="U528" s="196"/>
      <c r="V528" s="196"/>
      <c r="W528" s="196"/>
      <c r="X528" s="196"/>
      <c r="Y528" s="196"/>
      <c r="Z528" s="196"/>
    </row>
    <row r="529" customFormat="false" ht="14.25" hidden="false" customHeight="true" outlineLevel="0" collapsed="false">
      <c r="A529" s="196"/>
      <c r="B529" s="275"/>
      <c r="C529" s="196"/>
      <c r="D529" s="196"/>
      <c r="E529" s="243"/>
      <c r="F529" s="244"/>
      <c r="G529" s="243"/>
      <c r="H529" s="244"/>
      <c r="I529" s="243"/>
      <c r="J529" s="276"/>
      <c r="K529" s="196"/>
      <c r="L529" s="196"/>
      <c r="M529" s="196"/>
      <c r="N529" s="196"/>
      <c r="O529" s="196"/>
      <c r="P529" s="196"/>
      <c r="Q529" s="196"/>
      <c r="R529" s="196"/>
      <c r="S529" s="196"/>
      <c r="T529" s="196"/>
      <c r="U529" s="196"/>
      <c r="V529" s="196"/>
      <c r="W529" s="196"/>
      <c r="X529" s="196"/>
      <c r="Y529" s="196"/>
      <c r="Z529" s="196"/>
    </row>
    <row r="530" customFormat="false" ht="14.25" hidden="false" customHeight="true" outlineLevel="0" collapsed="false">
      <c r="A530" s="196"/>
      <c r="B530" s="275"/>
      <c r="C530" s="196"/>
      <c r="D530" s="196"/>
      <c r="E530" s="243"/>
      <c r="F530" s="244"/>
      <c r="G530" s="243"/>
      <c r="H530" s="244"/>
      <c r="I530" s="243"/>
      <c r="J530" s="276"/>
      <c r="K530" s="196"/>
      <c r="L530" s="196"/>
      <c r="M530" s="196"/>
      <c r="N530" s="196"/>
      <c r="O530" s="196"/>
      <c r="P530" s="196"/>
      <c r="Q530" s="196"/>
      <c r="R530" s="196"/>
      <c r="S530" s="196"/>
      <c r="T530" s="196"/>
      <c r="U530" s="196"/>
      <c r="V530" s="196"/>
      <c r="W530" s="196"/>
      <c r="X530" s="196"/>
      <c r="Y530" s="196"/>
      <c r="Z530" s="196"/>
    </row>
    <row r="531" customFormat="false" ht="14.25" hidden="false" customHeight="true" outlineLevel="0" collapsed="false">
      <c r="A531" s="196"/>
      <c r="B531" s="275"/>
      <c r="C531" s="196"/>
      <c r="D531" s="196"/>
      <c r="E531" s="243"/>
      <c r="F531" s="244"/>
      <c r="G531" s="243"/>
      <c r="H531" s="244"/>
      <c r="I531" s="243"/>
      <c r="J531" s="276"/>
      <c r="K531" s="196"/>
      <c r="L531" s="196"/>
      <c r="M531" s="196"/>
      <c r="N531" s="196"/>
      <c r="O531" s="196"/>
      <c r="P531" s="196"/>
      <c r="Q531" s="196"/>
      <c r="R531" s="196"/>
      <c r="S531" s="196"/>
      <c r="T531" s="196"/>
      <c r="U531" s="196"/>
      <c r="V531" s="196"/>
      <c r="W531" s="196"/>
      <c r="X531" s="196"/>
      <c r="Y531" s="196"/>
      <c r="Z531" s="196"/>
    </row>
    <row r="532" customFormat="false" ht="14.25" hidden="false" customHeight="true" outlineLevel="0" collapsed="false">
      <c r="A532" s="196"/>
      <c r="B532" s="275"/>
      <c r="C532" s="196"/>
      <c r="D532" s="196"/>
      <c r="E532" s="243"/>
      <c r="F532" s="244"/>
      <c r="G532" s="243"/>
      <c r="H532" s="244"/>
      <c r="I532" s="243"/>
      <c r="J532" s="276"/>
      <c r="K532" s="196"/>
      <c r="L532" s="196"/>
      <c r="M532" s="196"/>
      <c r="N532" s="196"/>
      <c r="O532" s="196"/>
      <c r="P532" s="196"/>
      <c r="Q532" s="196"/>
      <c r="R532" s="196"/>
      <c r="S532" s="196"/>
      <c r="T532" s="196"/>
      <c r="U532" s="196"/>
      <c r="V532" s="196"/>
      <c r="W532" s="196"/>
      <c r="X532" s="196"/>
      <c r="Y532" s="196"/>
      <c r="Z532" s="196"/>
    </row>
    <row r="533" customFormat="false" ht="14.25" hidden="false" customHeight="true" outlineLevel="0" collapsed="false">
      <c r="A533" s="196"/>
      <c r="B533" s="275"/>
      <c r="C533" s="196"/>
      <c r="D533" s="196"/>
      <c r="E533" s="243"/>
      <c r="F533" s="244"/>
      <c r="G533" s="243"/>
      <c r="H533" s="244"/>
      <c r="I533" s="243"/>
      <c r="J533" s="276"/>
      <c r="K533" s="196"/>
      <c r="L533" s="196"/>
      <c r="M533" s="196"/>
      <c r="N533" s="196"/>
      <c r="O533" s="196"/>
      <c r="P533" s="196"/>
      <c r="Q533" s="196"/>
      <c r="R533" s="196"/>
      <c r="S533" s="196"/>
      <c r="T533" s="196"/>
      <c r="U533" s="196"/>
      <c r="V533" s="196"/>
      <c r="W533" s="196"/>
      <c r="X533" s="196"/>
      <c r="Y533" s="196"/>
      <c r="Z533" s="196"/>
    </row>
    <row r="534" customFormat="false" ht="14.25" hidden="false" customHeight="true" outlineLevel="0" collapsed="false">
      <c r="A534" s="196"/>
      <c r="B534" s="275"/>
      <c r="C534" s="196"/>
      <c r="D534" s="196"/>
      <c r="E534" s="243"/>
      <c r="F534" s="244"/>
      <c r="G534" s="243"/>
      <c r="H534" s="244"/>
      <c r="I534" s="243"/>
      <c r="J534" s="276"/>
      <c r="K534" s="196"/>
      <c r="L534" s="196"/>
      <c r="M534" s="196"/>
      <c r="N534" s="196"/>
      <c r="O534" s="196"/>
      <c r="P534" s="196"/>
      <c r="Q534" s="196"/>
      <c r="R534" s="196"/>
      <c r="S534" s="196"/>
      <c r="T534" s="196"/>
      <c r="U534" s="196"/>
      <c r="V534" s="196"/>
      <c r="W534" s="196"/>
      <c r="X534" s="196"/>
      <c r="Y534" s="196"/>
      <c r="Z534" s="196"/>
    </row>
    <row r="535" customFormat="false" ht="14.25" hidden="false" customHeight="true" outlineLevel="0" collapsed="false">
      <c r="A535" s="196"/>
      <c r="B535" s="275"/>
      <c r="C535" s="196"/>
      <c r="D535" s="196"/>
      <c r="E535" s="243"/>
      <c r="F535" s="244"/>
      <c r="G535" s="243"/>
      <c r="H535" s="244"/>
      <c r="I535" s="243"/>
      <c r="J535" s="276"/>
      <c r="K535" s="196"/>
      <c r="L535" s="196"/>
      <c r="M535" s="196"/>
      <c r="N535" s="196"/>
      <c r="O535" s="196"/>
      <c r="P535" s="196"/>
      <c r="Q535" s="196"/>
      <c r="R535" s="196"/>
      <c r="S535" s="196"/>
      <c r="T535" s="196"/>
      <c r="U535" s="196"/>
      <c r="V535" s="196"/>
      <c r="W535" s="196"/>
      <c r="X535" s="196"/>
      <c r="Y535" s="196"/>
      <c r="Z535" s="196"/>
    </row>
    <row r="536" customFormat="false" ht="14.25" hidden="false" customHeight="true" outlineLevel="0" collapsed="false">
      <c r="A536" s="196"/>
      <c r="B536" s="275"/>
      <c r="C536" s="196"/>
      <c r="D536" s="196"/>
      <c r="E536" s="243"/>
      <c r="F536" s="244"/>
      <c r="G536" s="243"/>
      <c r="H536" s="244"/>
      <c r="I536" s="243"/>
      <c r="J536" s="276"/>
      <c r="K536" s="196"/>
      <c r="L536" s="196"/>
      <c r="M536" s="196"/>
      <c r="N536" s="196"/>
      <c r="O536" s="196"/>
      <c r="P536" s="196"/>
      <c r="Q536" s="196"/>
      <c r="R536" s="196"/>
      <c r="S536" s="196"/>
      <c r="T536" s="196"/>
      <c r="U536" s="196"/>
      <c r="V536" s="196"/>
      <c r="W536" s="196"/>
      <c r="X536" s="196"/>
      <c r="Y536" s="196"/>
      <c r="Z536" s="196"/>
    </row>
    <row r="537" customFormat="false" ht="14.25" hidden="false" customHeight="true" outlineLevel="0" collapsed="false">
      <c r="A537" s="196"/>
      <c r="B537" s="275"/>
      <c r="C537" s="196"/>
      <c r="D537" s="196"/>
      <c r="E537" s="243"/>
      <c r="F537" s="244"/>
      <c r="G537" s="243"/>
      <c r="H537" s="244"/>
      <c r="I537" s="243"/>
      <c r="J537" s="276"/>
      <c r="K537" s="196"/>
      <c r="L537" s="196"/>
      <c r="M537" s="196"/>
      <c r="N537" s="196"/>
      <c r="O537" s="196"/>
      <c r="P537" s="196"/>
      <c r="Q537" s="196"/>
      <c r="R537" s="196"/>
      <c r="S537" s="196"/>
      <c r="T537" s="196"/>
      <c r="U537" s="196"/>
      <c r="V537" s="196"/>
      <c r="W537" s="196"/>
      <c r="X537" s="196"/>
      <c r="Y537" s="196"/>
      <c r="Z537" s="196"/>
    </row>
    <row r="538" customFormat="false" ht="14.25" hidden="false" customHeight="true" outlineLevel="0" collapsed="false">
      <c r="A538" s="196"/>
      <c r="B538" s="275"/>
      <c r="C538" s="196"/>
      <c r="D538" s="196"/>
      <c r="E538" s="243"/>
      <c r="F538" s="244"/>
      <c r="G538" s="243"/>
      <c r="H538" s="244"/>
      <c r="I538" s="243"/>
      <c r="J538" s="276"/>
      <c r="K538" s="196"/>
      <c r="L538" s="196"/>
      <c r="M538" s="196"/>
      <c r="N538" s="196"/>
      <c r="O538" s="196"/>
      <c r="P538" s="196"/>
      <c r="Q538" s="196"/>
      <c r="R538" s="196"/>
      <c r="S538" s="196"/>
      <c r="T538" s="196"/>
      <c r="U538" s="196"/>
      <c r="V538" s="196"/>
      <c r="W538" s="196"/>
      <c r="X538" s="196"/>
      <c r="Y538" s="196"/>
      <c r="Z538" s="196"/>
    </row>
    <row r="539" customFormat="false" ht="14.25" hidden="false" customHeight="true" outlineLevel="0" collapsed="false">
      <c r="A539" s="196"/>
      <c r="B539" s="275"/>
      <c r="C539" s="196"/>
      <c r="D539" s="196"/>
      <c r="E539" s="243"/>
      <c r="F539" s="244"/>
      <c r="G539" s="243"/>
      <c r="H539" s="244"/>
      <c r="I539" s="243"/>
      <c r="J539" s="276"/>
      <c r="K539" s="196"/>
      <c r="L539" s="196"/>
      <c r="M539" s="196"/>
      <c r="N539" s="196"/>
      <c r="O539" s="196"/>
      <c r="P539" s="196"/>
      <c r="Q539" s="196"/>
      <c r="R539" s="196"/>
      <c r="S539" s="196"/>
      <c r="T539" s="196"/>
      <c r="U539" s="196"/>
      <c r="V539" s="196"/>
      <c r="W539" s="196"/>
      <c r="X539" s="196"/>
      <c r="Y539" s="196"/>
      <c r="Z539" s="196"/>
    </row>
    <row r="540" customFormat="false" ht="14.25" hidden="false" customHeight="true" outlineLevel="0" collapsed="false">
      <c r="A540" s="196"/>
      <c r="B540" s="275"/>
      <c r="C540" s="196"/>
      <c r="D540" s="196"/>
      <c r="E540" s="243"/>
      <c r="F540" s="244"/>
      <c r="G540" s="243"/>
      <c r="H540" s="244"/>
      <c r="I540" s="243"/>
      <c r="J540" s="276"/>
      <c r="K540" s="196"/>
      <c r="L540" s="196"/>
      <c r="M540" s="196"/>
      <c r="N540" s="196"/>
      <c r="O540" s="196"/>
      <c r="P540" s="196"/>
      <c r="Q540" s="196"/>
      <c r="R540" s="196"/>
      <c r="S540" s="196"/>
      <c r="T540" s="196"/>
      <c r="U540" s="196"/>
      <c r="V540" s="196"/>
      <c r="W540" s="196"/>
      <c r="X540" s="196"/>
      <c r="Y540" s="196"/>
      <c r="Z540" s="196"/>
    </row>
    <row r="541" customFormat="false" ht="14.25" hidden="false" customHeight="true" outlineLevel="0" collapsed="false">
      <c r="A541" s="196"/>
      <c r="B541" s="275"/>
      <c r="C541" s="196"/>
      <c r="D541" s="196"/>
      <c r="E541" s="243"/>
      <c r="F541" s="244"/>
      <c r="G541" s="243"/>
      <c r="H541" s="244"/>
      <c r="I541" s="243"/>
      <c r="J541" s="276"/>
      <c r="K541" s="196"/>
      <c r="L541" s="196"/>
      <c r="M541" s="196"/>
      <c r="N541" s="196"/>
      <c r="O541" s="196"/>
      <c r="P541" s="196"/>
      <c r="Q541" s="196"/>
      <c r="R541" s="196"/>
      <c r="S541" s="196"/>
      <c r="T541" s="196"/>
      <c r="U541" s="196"/>
      <c r="V541" s="196"/>
      <c r="W541" s="196"/>
      <c r="X541" s="196"/>
      <c r="Y541" s="196"/>
      <c r="Z541" s="196"/>
    </row>
    <row r="542" customFormat="false" ht="14.25" hidden="false" customHeight="true" outlineLevel="0" collapsed="false">
      <c r="A542" s="196"/>
      <c r="B542" s="275"/>
      <c r="C542" s="196"/>
      <c r="D542" s="196"/>
      <c r="E542" s="243"/>
      <c r="F542" s="244"/>
      <c r="G542" s="243"/>
      <c r="H542" s="244"/>
      <c r="I542" s="243"/>
      <c r="J542" s="276"/>
      <c r="K542" s="196"/>
      <c r="L542" s="196"/>
      <c r="M542" s="196"/>
      <c r="N542" s="196"/>
      <c r="O542" s="196"/>
      <c r="P542" s="196"/>
      <c r="Q542" s="196"/>
      <c r="R542" s="196"/>
      <c r="S542" s="196"/>
      <c r="T542" s="196"/>
      <c r="U542" s="196"/>
      <c r="V542" s="196"/>
      <c r="W542" s="196"/>
      <c r="X542" s="196"/>
      <c r="Y542" s="196"/>
      <c r="Z542" s="196"/>
    </row>
    <row r="543" customFormat="false" ht="14.25" hidden="false" customHeight="true" outlineLevel="0" collapsed="false">
      <c r="A543" s="196"/>
      <c r="B543" s="275"/>
      <c r="C543" s="196"/>
      <c r="D543" s="196"/>
      <c r="E543" s="243"/>
      <c r="F543" s="244"/>
      <c r="G543" s="243"/>
      <c r="H543" s="244"/>
      <c r="I543" s="243"/>
      <c r="J543" s="276"/>
      <c r="K543" s="196"/>
      <c r="L543" s="196"/>
      <c r="M543" s="196"/>
      <c r="N543" s="196"/>
      <c r="O543" s="196"/>
      <c r="P543" s="196"/>
      <c r="Q543" s="196"/>
      <c r="R543" s="196"/>
      <c r="S543" s="196"/>
      <c r="T543" s="196"/>
      <c r="U543" s="196"/>
      <c r="V543" s="196"/>
      <c r="W543" s="196"/>
      <c r="X543" s="196"/>
      <c r="Y543" s="196"/>
      <c r="Z543" s="196"/>
    </row>
    <row r="544" customFormat="false" ht="14.25" hidden="false" customHeight="true" outlineLevel="0" collapsed="false">
      <c r="A544" s="196"/>
      <c r="B544" s="275"/>
      <c r="C544" s="196"/>
      <c r="D544" s="196"/>
      <c r="E544" s="243"/>
      <c r="F544" s="244"/>
      <c r="G544" s="243"/>
      <c r="H544" s="244"/>
      <c r="I544" s="243"/>
      <c r="J544" s="276"/>
      <c r="K544" s="196"/>
      <c r="L544" s="196"/>
      <c r="M544" s="196"/>
      <c r="N544" s="196"/>
      <c r="O544" s="196"/>
      <c r="P544" s="196"/>
      <c r="Q544" s="196"/>
      <c r="R544" s="196"/>
      <c r="S544" s="196"/>
      <c r="T544" s="196"/>
      <c r="U544" s="196"/>
      <c r="V544" s="196"/>
      <c r="W544" s="196"/>
      <c r="X544" s="196"/>
      <c r="Y544" s="196"/>
      <c r="Z544" s="196"/>
    </row>
    <row r="545" customFormat="false" ht="14.25" hidden="false" customHeight="true" outlineLevel="0" collapsed="false">
      <c r="A545" s="196"/>
      <c r="B545" s="275"/>
      <c r="C545" s="196"/>
      <c r="D545" s="196"/>
      <c r="E545" s="243"/>
      <c r="F545" s="244"/>
      <c r="G545" s="243"/>
      <c r="H545" s="244"/>
      <c r="I545" s="243"/>
      <c r="J545" s="276"/>
      <c r="K545" s="196"/>
      <c r="L545" s="196"/>
      <c r="M545" s="196"/>
      <c r="N545" s="196"/>
      <c r="O545" s="196"/>
      <c r="P545" s="196"/>
      <c r="Q545" s="196"/>
      <c r="R545" s="196"/>
      <c r="S545" s="196"/>
      <c r="T545" s="196"/>
      <c r="U545" s="196"/>
      <c r="V545" s="196"/>
      <c r="W545" s="196"/>
      <c r="X545" s="196"/>
      <c r="Y545" s="196"/>
      <c r="Z545" s="196"/>
    </row>
    <row r="546" customFormat="false" ht="14.25" hidden="false" customHeight="true" outlineLevel="0" collapsed="false">
      <c r="A546" s="196"/>
      <c r="B546" s="275"/>
      <c r="C546" s="196"/>
      <c r="D546" s="196"/>
      <c r="E546" s="243"/>
      <c r="F546" s="244"/>
      <c r="G546" s="243"/>
      <c r="H546" s="244"/>
      <c r="I546" s="243"/>
      <c r="J546" s="276"/>
      <c r="K546" s="196"/>
      <c r="L546" s="196"/>
      <c r="M546" s="196"/>
      <c r="N546" s="196"/>
      <c r="O546" s="196"/>
      <c r="P546" s="196"/>
      <c r="Q546" s="196"/>
      <c r="R546" s="196"/>
      <c r="S546" s="196"/>
      <c r="T546" s="196"/>
      <c r="U546" s="196"/>
      <c r="V546" s="196"/>
      <c r="W546" s="196"/>
      <c r="X546" s="196"/>
      <c r="Y546" s="196"/>
      <c r="Z546" s="196"/>
    </row>
    <row r="547" customFormat="false" ht="14.25" hidden="false" customHeight="true" outlineLevel="0" collapsed="false">
      <c r="A547" s="196"/>
      <c r="B547" s="275"/>
      <c r="C547" s="196"/>
      <c r="D547" s="196"/>
      <c r="E547" s="243"/>
      <c r="F547" s="244"/>
      <c r="G547" s="243"/>
      <c r="H547" s="244"/>
      <c r="I547" s="243"/>
      <c r="J547" s="276"/>
      <c r="K547" s="196"/>
      <c r="L547" s="196"/>
      <c r="M547" s="196"/>
      <c r="N547" s="196"/>
      <c r="O547" s="196"/>
      <c r="P547" s="196"/>
      <c r="Q547" s="196"/>
      <c r="R547" s="196"/>
      <c r="S547" s="196"/>
      <c r="T547" s="196"/>
      <c r="U547" s="196"/>
      <c r="V547" s="196"/>
      <c r="W547" s="196"/>
      <c r="X547" s="196"/>
      <c r="Y547" s="196"/>
      <c r="Z547" s="196"/>
    </row>
    <row r="548" customFormat="false" ht="14.25" hidden="false" customHeight="true" outlineLevel="0" collapsed="false">
      <c r="A548" s="196"/>
      <c r="B548" s="275"/>
      <c r="C548" s="196"/>
      <c r="D548" s="196"/>
      <c r="E548" s="243"/>
      <c r="F548" s="244"/>
      <c r="G548" s="243"/>
      <c r="H548" s="244"/>
      <c r="I548" s="243"/>
      <c r="J548" s="276"/>
      <c r="K548" s="196"/>
      <c r="L548" s="196"/>
      <c r="M548" s="196"/>
      <c r="N548" s="196"/>
      <c r="O548" s="196"/>
      <c r="P548" s="196"/>
      <c r="Q548" s="196"/>
      <c r="R548" s="196"/>
      <c r="S548" s="196"/>
      <c r="T548" s="196"/>
      <c r="U548" s="196"/>
      <c r="V548" s="196"/>
      <c r="W548" s="196"/>
      <c r="X548" s="196"/>
      <c r="Y548" s="196"/>
      <c r="Z548" s="196"/>
    </row>
    <row r="549" customFormat="false" ht="14.25" hidden="false" customHeight="true" outlineLevel="0" collapsed="false">
      <c r="A549" s="196"/>
      <c r="B549" s="275"/>
      <c r="C549" s="196"/>
      <c r="D549" s="196"/>
      <c r="E549" s="243"/>
      <c r="F549" s="244"/>
      <c r="G549" s="243"/>
      <c r="H549" s="244"/>
      <c r="I549" s="243"/>
      <c r="J549" s="276"/>
      <c r="K549" s="196"/>
      <c r="L549" s="196"/>
      <c r="M549" s="196"/>
      <c r="N549" s="196"/>
      <c r="O549" s="196"/>
      <c r="P549" s="196"/>
      <c r="Q549" s="196"/>
      <c r="R549" s="196"/>
      <c r="S549" s="196"/>
      <c r="T549" s="196"/>
      <c r="U549" s="196"/>
      <c r="V549" s="196"/>
      <c r="W549" s="196"/>
      <c r="X549" s="196"/>
      <c r="Y549" s="196"/>
      <c r="Z549" s="196"/>
    </row>
    <row r="550" customFormat="false" ht="14.25" hidden="false" customHeight="true" outlineLevel="0" collapsed="false">
      <c r="A550" s="196"/>
      <c r="B550" s="275"/>
      <c r="C550" s="196"/>
      <c r="D550" s="196"/>
      <c r="E550" s="243"/>
      <c r="F550" s="244"/>
      <c r="G550" s="243"/>
      <c r="H550" s="244"/>
      <c r="I550" s="243"/>
      <c r="J550" s="276"/>
      <c r="K550" s="196"/>
      <c r="L550" s="196"/>
      <c r="M550" s="196"/>
      <c r="N550" s="196"/>
      <c r="O550" s="196"/>
      <c r="P550" s="196"/>
      <c r="Q550" s="196"/>
      <c r="R550" s="196"/>
      <c r="S550" s="196"/>
      <c r="T550" s="196"/>
      <c r="U550" s="196"/>
      <c r="V550" s="196"/>
      <c r="W550" s="196"/>
      <c r="X550" s="196"/>
      <c r="Y550" s="196"/>
      <c r="Z550" s="196"/>
    </row>
    <row r="551" customFormat="false" ht="14.25" hidden="false" customHeight="true" outlineLevel="0" collapsed="false">
      <c r="A551" s="196"/>
      <c r="B551" s="275"/>
      <c r="C551" s="196"/>
      <c r="D551" s="196"/>
      <c r="E551" s="243"/>
      <c r="F551" s="244"/>
      <c r="G551" s="243"/>
      <c r="H551" s="244"/>
      <c r="I551" s="243"/>
      <c r="J551" s="276"/>
      <c r="K551" s="196"/>
      <c r="L551" s="196"/>
      <c r="M551" s="196"/>
      <c r="N551" s="196"/>
      <c r="O551" s="196"/>
      <c r="P551" s="196"/>
      <c r="Q551" s="196"/>
      <c r="R551" s="196"/>
      <c r="S551" s="196"/>
      <c r="T551" s="196"/>
      <c r="U551" s="196"/>
      <c r="V551" s="196"/>
      <c r="W551" s="196"/>
      <c r="X551" s="196"/>
      <c r="Y551" s="196"/>
      <c r="Z551" s="196"/>
    </row>
    <row r="552" customFormat="false" ht="14.25" hidden="false" customHeight="true" outlineLevel="0" collapsed="false">
      <c r="A552" s="196"/>
      <c r="B552" s="275"/>
      <c r="C552" s="196"/>
      <c r="D552" s="196"/>
      <c r="E552" s="243"/>
      <c r="F552" s="244"/>
      <c r="G552" s="243"/>
      <c r="H552" s="244"/>
      <c r="I552" s="243"/>
      <c r="J552" s="276"/>
      <c r="K552" s="196"/>
      <c r="L552" s="196"/>
      <c r="M552" s="196"/>
      <c r="N552" s="196"/>
      <c r="O552" s="196"/>
      <c r="P552" s="196"/>
      <c r="Q552" s="196"/>
      <c r="R552" s="196"/>
      <c r="S552" s="196"/>
      <c r="T552" s="196"/>
      <c r="U552" s="196"/>
      <c r="V552" s="196"/>
      <c r="W552" s="196"/>
      <c r="X552" s="196"/>
      <c r="Y552" s="196"/>
      <c r="Z552" s="196"/>
    </row>
    <row r="553" customFormat="false" ht="14.25" hidden="false" customHeight="true" outlineLevel="0" collapsed="false">
      <c r="A553" s="196"/>
      <c r="B553" s="275"/>
      <c r="C553" s="196"/>
      <c r="D553" s="196"/>
      <c r="E553" s="243"/>
      <c r="F553" s="244"/>
      <c r="G553" s="243"/>
      <c r="H553" s="244"/>
      <c r="I553" s="243"/>
      <c r="J553" s="276"/>
      <c r="K553" s="196"/>
      <c r="L553" s="196"/>
      <c r="M553" s="196"/>
      <c r="N553" s="196"/>
      <c r="O553" s="196"/>
      <c r="P553" s="196"/>
      <c r="Q553" s="196"/>
      <c r="R553" s="196"/>
      <c r="S553" s="196"/>
      <c r="T553" s="196"/>
      <c r="U553" s="196"/>
      <c r="V553" s="196"/>
      <c r="W553" s="196"/>
      <c r="X553" s="196"/>
      <c r="Y553" s="196"/>
      <c r="Z553" s="196"/>
    </row>
    <row r="554" customFormat="false" ht="14.25" hidden="false" customHeight="true" outlineLevel="0" collapsed="false">
      <c r="A554" s="196"/>
      <c r="B554" s="275"/>
      <c r="C554" s="196"/>
      <c r="D554" s="196"/>
      <c r="E554" s="243"/>
      <c r="F554" s="244"/>
      <c r="G554" s="243"/>
      <c r="H554" s="244"/>
      <c r="I554" s="243"/>
      <c r="J554" s="276"/>
      <c r="K554" s="196"/>
      <c r="L554" s="196"/>
      <c r="M554" s="196"/>
      <c r="N554" s="196"/>
      <c r="O554" s="196"/>
      <c r="P554" s="196"/>
      <c r="Q554" s="196"/>
      <c r="R554" s="196"/>
      <c r="S554" s="196"/>
      <c r="T554" s="196"/>
      <c r="U554" s="196"/>
      <c r="V554" s="196"/>
      <c r="W554" s="196"/>
      <c r="X554" s="196"/>
      <c r="Y554" s="196"/>
      <c r="Z554" s="196"/>
    </row>
    <row r="555" customFormat="false" ht="14.25" hidden="false" customHeight="true" outlineLevel="0" collapsed="false">
      <c r="A555" s="196"/>
      <c r="B555" s="275"/>
      <c r="C555" s="196"/>
      <c r="D555" s="196"/>
      <c r="E555" s="243"/>
      <c r="F555" s="244"/>
      <c r="G555" s="243"/>
      <c r="H555" s="244"/>
      <c r="I555" s="243"/>
      <c r="J555" s="276"/>
      <c r="K555" s="196"/>
      <c r="L555" s="196"/>
      <c r="M555" s="196"/>
      <c r="N555" s="196"/>
      <c r="O555" s="196"/>
      <c r="P555" s="196"/>
      <c r="Q555" s="196"/>
      <c r="R555" s="196"/>
      <c r="S555" s="196"/>
      <c r="T555" s="196"/>
      <c r="U555" s="196"/>
      <c r="V555" s="196"/>
      <c r="W555" s="196"/>
      <c r="X555" s="196"/>
      <c r="Y555" s="196"/>
      <c r="Z555" s="196"/>
    </row>
    <row r="556" customFormat="false" ht="14.25" hidden="false" customHeight="true" outlineLevel="0" collapsed="false">
      <c r="A556" s="196"/>
      <c r="B556" s="275"/>
      <c r="C556" s="196"/>
      <c r="D556" s="196"/>
      <c r="E556" s="243"/>
      <c r="F556" s="244"/>
      <c r="G556" s="243"/>
      <c r="H556" s="244"/>
      <c r="I556" s="243"/>
      <c r="J556" s="276"/>
      <c r="K556" s="196"/>
      <c r="L556" s="196"/>
      <c r="M556" s="196"/>
      <c r="N556" s="196"/>
      <c r="O556" s="196"/>
      <c r="P556" s="196"/>
      <c r="Q556" s="196"/>
      <c r="R556" s="196"/>
      <c r="S556" s="196"/>
      <c r="T556" s="196"/>
      <c r="U556" s="196"/>
      <c r="V556" s="196"/>
      <c r="W556" s="196"/>
      <c r="X556" s="196"/>
      <c r="Y556" s="196"/>
      <c r="Z556" s="196"/>
    </row>
    <row r="557" customFormat="false" ht="14.25" hidden="false" customHeight="true" outlineLevel="0" collapsed="false">
      <c r="A557" s="196"/>
      <c r="B557" s="275"/>
      <c r="C557" s="196"/>
      <c r="D557" s="196"/>
      <c r="E557" s="243"/>
      <c r="F557" s="244"/>
      <c r="G557" s="243"/>
      <c r="H557" s="244"/>
      <c r="I557" s="243"/>
      <c r="J557" s="276"/>
      <c r="K557" s="196"/>
      <c r="L557" s="196"/>
      <c r="M557" s="196"/>
      <c r="N557" s="196"/>
      <c r="O557" s="196"/>
      <c r="P557" s="196"/>
      <c r="Q557" s="196"/>
      <c r="R557" s="196"/>
      <c r="S557" s="196"/>
      <c r="T557" s="196"/>
      <c r="U557" s="196"/>
      <c r="V557" s="196"/>
      <c r="W557" s="196"/>
      <c r="X557" s="196"/>
      <c r="Y557" s="196"/>
      <c r="Z557" s="196"/>
    </row>
    <row r="558" customFormat="false" ht="14.25" hidden="false" customHeight="true" outlineLevel="0" collapsed="false">
      <c r="A558" s="196"/>
      <c r="B558" s="275"/>
      <c r="C558" s="196"/>
      <c r="D558" s="196"/>
      <c r="E558" s="243"/>
      <c r="F558" s="244"/>
      <c r="G558" s="243"/>
      <c r="H558" s="244"/>
      <c r="I558" s="243"/>
      <c r="J558" s="276"/>
      <c r="K558" s="196"/>
      <c r="L558" s="196"/>
      <c r="M558" s="196"/>
      <c r="N558" s="196"/>
      <c r="O558" s="196"/>
      <c r="P558" s="196"/>
      <c r="Q558" s="196"/>
      <c r="R558" s="196"/>
      <c r="S558" s="196"/>
      <c r="T558" s="196"/>
      <c r="U558" s="196"/>
      <c r="V558" s="196"/>
      <c r="W558" s="196"/>
      <c r="X558" s="196"/>
      <c r="Y558" s="196"/>
      <c r="Z558" s="196"/>
    </row>
    <row r="559" customFormat="false" ht="14.25" hidden="false" customHeight="true" outlineLevel="0" collapsed="false">
      <c r="A559" s="196"/>
      <c r="B559" s="275"/>
      <c r="C559" s="196"/>
      <c r="D559" s="196"/>
      <c r="E559" s="243"/>
      <c r="F559" s="244"/>
      <c r="G559" s="243"/>
      <c r="H559" s="244"/>
      <c r="I559" s="243"/>
      <c r="J559" s="276"/>
      <c r="K559" s="196"/>
      <c r="L559" s="196"/>
      <c r="M559" s="196"/>
      <c r="N559" s="196"/>
      <c r="O559" s="196"/>
      <c r="P559" s="196"/>
      <c r="Q559" s="196"/>
      <c r="R559" s="196"/>
      <c r="S559" s="196"/>
      <c r="T559" s="196"/>
      <c r="U559" s="196"/>
      <c r="V559" s="196"/>
      <c r="W559" s="196"/>
      <c r="X559" s="196"/>
      <c r="Y559" s="196"/>
      <c r="Z559" s="196"/>
    </row>
    <row r="560" customFormat="false" ht="14.25" hidden="false" customHeight="true" outlineLevel="0" collapsed="false">
      <c r="A560" s="196"/>
      <c r="B560" s="275"/>
      <c r="C560" s="196"/>
      <c r="D560" s="196"/>
      <c r="E560" s="243"/>
      <c r="F560" s="244"/>
      <c r="G560" s="243"/>
      <c r="H560" s="244"/>
      <c r="I560" s="243"/>
      <c r="J560" s="276"/>
      <c r="K560" s="196"/>
      <c r="L560" s="196"/>
      <c r="M560" s="196"/>
      <c r="N560" s="196"/>
      <c r="O560" s="196"/>
      <c r="P560" s="196"/>
      <c r="Q560" s="196"/>
      <c r="R560" s="196"/>
      <c r="S560" s="196"/>
      <c r="T560" s="196"/>
      <c r="U560" s="196"/>
      <c r="V560" s="196"/>
      <c r="W560" s="196"/>
      <c r="X560" s="196"/>
      <c r="Y560" s="196"/>
      <c r="Z560" s="196"/>
    </row>
    <row r="561" customFormat="false" ht="14.25" hidden="false" customHeight="true" outlineLevel="0" collapsed="false">
      <c r="A561" s="196"/>
      <c r="B561" s="275"/>
      <c r="C561" s="196"/>
      <c r="D561" s="196"/>
      <c r="E561" s="243"/>
      <c r="F561" s="244"/>
      <c r="G561" s="243"/>
      <c r="H561" s="244"/>
      <c r="I561" s="243"/>
      <c r="J561" s="276"/>
      <c r="K561" s="196"/>
      <c r="L561" s="196"/>
      <c r="M561" s="196"/>
      <c r="N561" s="196"/>
      <c r="O561" s="196"/>
      <c r="P561" s="196"/>
      <c r="Q561" s="196"/>
      <c r="R561" s="196"/>
      <c r="S561" s="196"/>
      <c r="T561" s="196"/>
      <c r="U561" s="196"/>
      <c r="V561" s="196"/>
      <c r="W561" s="196"/>
      <c r="X561" s="196"/>
      <c r="Y561" s="196"/>
      <c r="Z561" s="196"/>
    </row>
    <row r="562" customFormat="false" ht="14.25" hidden="false" customHeight="true" outlineLevel="0" collapsed="false">
      <c r="A562" s="196"/>
      <c r="B562" s="275"/>
      <c r="C562" s="196"/>
      <c r="D562" s="196"/>
      <c r="E562" s="243"/>
      <c r="F562" s="244"/>
      <c r="G562" s="243"/>
      <c r="H562" s="244"/>
      <c r="I562" s="243"/>
      <c r="J562" s="276"/>
      <c r="K562" s="196"/>
      <c r="L562" s="196"/>
      <c r="M562" s="196"/>
      <c r="N562" s="196"/>
      <c r="O562" s="196"/>
      <c r="P562" s="196"/>
      <c r="Q562" s="196"/>
      <c r="R562" s="196"/>
      <c r="S562" s="196"/>
      <c r="T562" s="196"/>
      <c r="U562" s="196"/>
      <c r="V562" s="196"/>
      <c r="W562" s="196"/>
      <c r="X562" s="196"/>
      <c r="Y562" s="196"/>
      <c r="Z562" s="196"/>
    </row>
    <row r="563" customFormat="false" ht="14.25" hidden="false" customHeight="true" outlineLevel="0" collapsed="false">
      <c r="A563" s="196"/>
      <c r="B563" s="275"/>
      <c r="C563" s="196"/>
      <c r="D563" s="196"/>
      <c r="E563" s="243"/>
      <c r="F563" s="244"/>
      <c r="G563" s="243"/>
      <c r="H563" s="244"/>
      <c r="I563" s="243"/>
      <c r="J563" s="276"/>
      <c r="K563" s="196"/>
      <c r="L563" s="196"/>
      <c r="M563" s="196"/>
      <c r="N563" s="196"/>
      <c r="O563" s="196"/>
      <c r="P563" s="196"/>
      <c r="Q563" s="196"/>
      <c r="R563" s="196"/>
      <c r="S563" s="196"/>
      <c r="T563" s="196"/>
      <c r="U563" s="196"/>
      <c r="V563" s="196"/>
      <c r="W563" s="196"/>
      <c r="X563" s="196"/>
      <c r="Y563" s="196"/>
      <c r="Z563" s="196"/>
    </row>
    <row r="564" customFormat="false" ht="14.25" hidden="false" customHeight="true" outlineLevel="0" collapsed="false">
      <c r="A564" s="196"/>
      <c r="B564" s="275"/>
      <c r="C564" s="196"/>
      <c r="D564" s="196"/>
      <c r="E564" s="243"/>
      <c r="F564" s="244"/>
      <c r="G564" s="243"/>
      <c r="H564" s="244"/>
      <c r="I564" s="243"/>
      <c r="J564" s="276"/>
      <c r="K564" s="196"/>
      <c r="L564" s="196"/>
      <c r="M564" s="196"/>
      <c r="N564" s="196"/>
      <c r="O564" s="196"/>
      <c r="P564" s="196"/>
      <c r="Q564" s="196"/>
      <c r="R564" s="196"/>
      <c r="S564" s="196"/>
      <c r="T564" s="196"/>
      <c r="U564" s="196"/>
      <c r="V564" s="196"/>
      <c r="W564" s="196"/>
      <c r="X564" s="196"/>
      <c r="Y564" s="196"/>
      <c r="Z564" s="196"/>
    </row>
    <row r="565" customFormat="false" ht="14.25" hidden="false" customHeight="true" outlineLevel="0" collapsed="false">
      <c r="A565" s="196"/>
      <c r="B565" s="275"/>
      <c r="C565" s="196"/>
      <c r="D565" s="196"/>
      <c r="E565" s="243"/>
      <c r="F565" s="244"/>
      <c r="G565" s="243"/>
      <c r="H565" s="244"/>
      <c r="I565" s="243"/>
      <c r="J565" s="276"/>
      <c r="K565" s="196"/>
      <c r="L565" s="196"/>
      <c r="M565" s="196"/>
      <c r="N565" s="196"/>
      <c r="O565" s="196"/>
      <c r="P565" s="196"/>
      <c r="Q565" s="196"/>
      <c r="R565" s="196"/>
      <c r="S565" s="196"/>
      <c r="T565" s="196"/>
      <c r="U565" s="196"/>
      <c r="V565" s="196"/>
      <c r="W565" s="196"/>
      <c r="X565" s="196"/>
      <c r="Y565" s="196"/>
      <c r="Z565" s="196"/>
    </row>
    <row r="566" customFormat="false" ht="14.25" hidden="false" customHeight="true" outlineLevel="0" collapsed="false">
      <c r="A566" s="196"/>
      <c r="B566" s="275"/>
      <c r="C566" s="196"/>
      <c r="D566" s="196"/>
      <c r="E566" s="243"/>
      <c r="F566" s="244"/>
      <c r="G566" s="243"/>
      <c r="H566" s="244"/>
      <c r="I566" s="243"/>
      <c r="J566" s="276"/>
      <c r="K566" s="196"/>
      <c r="L566" s="196"/>
      <c r="M566" s="196"/>
      <c r="N566" s="196"/>
      <c r="O566" s="196"/>
      <c r="P566" s="196"/>
      <c r="Q566" s="196"/>
      <c r="R566" s="196"/>
      <c r="S566" s="196"/>
      <c r="T566" s="196"/>
      <c r="U566" s="196"/>
      <c r="V566" s="196"/>
      <c r="W566" s="196"/>
      <c r="X566" s="196"/>
      <c r="Y566" s="196"/>
      <c r="Z566" s="196"/>
    </row>
    <row r="567" customFormat="false" ht="14.25" hidden="false" customHeight="true" outlineLevel="0" collapsed="false">
      <c r="A567" s="196"/>
      <c r="B567" s="275"/>
      <c r="C567" s="196"/>
      <c r="D567" s="196"/>
      <c r="E567" s="243"/>
      <c r="F567" s="244"/>
      <c r="G567" s="243"/>
      <c r="H567" s="244"/>
      <c r="I567" s="243"/>
      <c r="J567" s="276"/>
      <c r="K567" s="196"/>
      <c r="L567" s="196"/>
      <c r="M567" s="196"/>
      <c r="N567" s="196"/>
      <c r="O567" s="196"/>
      <c r="P567" s="196"/>
      <c r="Q567" s="196"/>
      <c r="R567" s="196"/>
      <c r="S567" s="196"/>
      <c r="T567" s="196"/>
      <c r="U567" s="196"/>
      <c r="V567" s="196"/>
      <c r="W567" s="196"/>
      <c r="X567" s="196"/>
      <c r="Y567" s="196"/>
      <c r="Z567" s="196"/>
    </row>
    <row r="568" customFormat="false" ht="14.25" hidden="false" customHeight="true" outlineLevel="0" collapsed="false">
      <c r="A568" s="196"/>
      <c r="B568" s="275"/>
      <c r="C568" s="196"/>
      <c r="D568" s="196"/>
      <c r="E568" s="243"/>
      <c r="F568" s="244"/>
      <c r="G568" s="243"/>
      <c r="H568" s="244"/>
      <c r="I568" s="243"/>
      <c r="J568" s="276"/>
      <c r="K568" s="196"/>
      <c r="L568" s="196"/>
      <c r="M568" s="196"/>
      <c r="N568" s="196"/>
      <c r="O568" s="196"/>
      <c r="P568" s="196"/>
      <c r="Q568" s="196"/>
      <c r="R568" s="196"/>
      <c r="S568" s="196"/>
      <c r="T568" s="196"/>
      <c r="U568" s="196"/>
      <c r="V568" s="196"/>
      <c r="W568" s="196"/>
      <c r="X568" s="196"/>
      <c r="Y568" s="196"/>
      <c r="Z568" s="196"/>
    </row>
    <row r="569" customFormat="false" ht="14.25" hidden="false" customHeight="true" outlineLevel="0" collapsed="false">
      <c r="A569" s="196"/>
      <c r="B569" s="275"/>
      <c r="C569" s="196"/>
      <c r="D569" s="196"/>
      <c r="E569" s="243"/>
      <c r="F569" s="244"/>
      <c r="G569" s="243"/>
      <c r="H569" s="244"/>
      <c r="I569" s="243"/>
      <c r="J569" s="276"/>
      <c r="K569" s="196"/>
      <c r="L569" s="196"/>
      <c r="M569" s="196"/>
      <c r="N569" s="196"/>
      <c r="O569" s="196"/>
      <c r="P569" s="196"/>
      <c r="Q569" s="196"/>
      <c r="R569" s="196"/>
      <c r="S569" s="196"/>
      <c r="T569" s="196"/>
      <c r="U569" s="196"/>
      <c r="V569" s="196"/>
      <c r="W569" s="196"/>
      <c r="X569" s="196"/>
      <c r="Y569" s="196"/>
      <c r="Z569" s="196"/>
    </row>
    <row r="570" customFormat="false" ht="14.25" hidden="false" customHeight="true" outlineLevel="0" collapsed="false">
      <c r="A570" s="196"/>
      <c r="B570" s="275"/>
      <c r="C570" s="196"/>
      <c r="D570" s="196"/>
      <c r="E570" s="243"/>
      <c r="F570" s="244"/>
      <c r="G570" s="243"/>
      <c r="H570" s="244"/>
      <c r="I570" s="243"/>
      <c r="J570" s="276"/>
      <c r="K570" s="196"/>
      <c r="L570" s="196"/>
      <c r="M570" s="196"/>
      <c r="N570" s="196"/>
      <c r="O570" s="196"/>
      <c r="P570" s="196"/>
      <c r="Q570" s="196"/>
      <c r="R570" s="196"/>
      <c r="S570" s="196"/>
      <c r="T570" s="196"/>
      <c r="U570" s="196"/>
      <c r="V570" s="196"/>
      <c r="W570" s="196"/>
      <c r="X570" s="196"/>
      <c r="Y570" s="196"/>
      <c r="Z570" s="196"/>
    </row>
    <row r="571" customFormat="false" ht="14.25" hidden="false" customHeight="true" outlineLevel="0" collapsed="false">
      <c r="A571" s="196"/>
      <c r="B571" s="275"/>
      <c r="C571" s="196"/>
      <c r="D571" s="196"/>
      <c r="E571" s="243"/>
      <c r="F571" s="244"/>
      <c r="G571" s="243"/>
      <c r="H571" s="244"/>
      <c r="I571" s="243"/>
      <c r="J571" s="276"/>
      <c r="K571" s="196"/>
      <c r="L571" s="196"/>
      <c r="M571" s="196"/>
      <c r="N571" s="196"/>
      <c r="O571" s="196"/>
      <c r="P571" s="196"/>
      <c r="Q571" s="196"/>
      <c r="R571" s="196"/>
      <c r="S571" s="196"/>
      <c r="T571" s="196"/>
      <c r="U571" s="196"/>
      <c r="V571" s="196"/>
      <c r="W571" s="196"/>
      <c r="X571" s="196"/>
      <c r="Y571" s="196"/>
      <c r="Z571" s="196"/>
    </row>
    <row r="572" customFormat="false" ht="14.25" hidden="false" customHeight="true" outlineLevel="0" collapsed="false">
      <c r="A572" s="196"/>
      <c r="B572" s="275"/>
      <c r="C572" s="196"/>
      <c r="D572" s="196"/>
      <c r="E572" s="243"/>
      <c r="F572" s="244"/>
      <c r="G572" s="243"/>
      <c r="H572" s="244"/>
      <c r="I572" s="243"/>
      <c r="J572" s="276"/>
      <c r="K572" s="196"/>
      <c r="L572" s="196"/>
      <c r="M572" s="196"/>
      <c r="N572" s="196"/>
      <c r="O572" s="196"/>
      <c r="P572" s="196"/>
      <c r="Q572" s="196"/>
      <c r="R572" s="196"/>
      <c r="S572" s="196"/>
      <c r="T572" s="196"/>
      <c r="U572" s="196"/>
      <c r="V572" s="196"/>
      <c r="W572" s="196"/>
      <c r="X572" s="196"/>
      <c r="Y572" s="196"/>
      <c r="Z572" s="196"/>
    </row>
    <row r="573" customFormat="false" ht="14.25" hidden="false" customHeight="true" outlineLevel="0" collapsed="false">
      <c r="A573" s="196"/>
      <c r="B573" s="275"/>
      <c r="C573" s="196"/>
      <c r="D573" s="196"/>
      <c r="E573" s="243"/>
      <c r="F573" s="244"/>
      <c r="G573" s="243"/>
      <c r="H573" s="244"/>
      <c r="I573" s="243"/>
      <c r="J573" s="276"/>
      <c r="K573" s="196"/>
      <c r="L573" s="196"/>
      <c r="M573" s="196"/>
      <c r="N573" s="196"/>
      <c r="O573" s="196"/>
      <c r="P573" s="196"/>
      <c r="Q573" s="196"/>
      <c r="R573" s="196"/>
      <c r="S573" s="196"/>
      <c r="T573" s="196"/>
      <c r="U573" s="196"/>
      <c r="V573" s="196"/>
      <c r="W573" s="196"/>
      <c r="X573" s="196"/>
      <c r="Y573" s="196"/>
      <c r="Z573" s="196"/>
    </row>
    <row r="574" customFormat="false" ht="14.25" hidden="false" customHeight="true" outlineLevel="0" collapsed="false">
      <c r="A574" s="196"/>
      <c r="B574" s="275"/>
      <c r="C574" s="196"/>
      <c r="D574" s="196"/>
      <c r="E574" s="243"/>
      <c r="F574" s="244"/>
      <c r="G574" s="243"/>
      <c r="H574" s="244"/>
      <c r="I574" s="243"/>
      <c r="J574" s="276"/>
      <c r="K574" s="196"/>
      <c r="L574" s="196"/>
      <c r="M574" s="196"/>
      <c r="N574" s="196"/>
      <c r="O574" s="196"/>
      <c r="P574" s="196"/>
      <c r="Q574" s="196"/>
      <c r="R574" s="196"/>
      <c r="S574" s="196"/>
      <c r="T574" s="196"/>
      <c r="U574" s="196"/>
      <c r="V574" s="196"/>
      <c r="W574" s="196"/>
      <c r="X574" s="196"/>
      <c r="Y574" s="196"/>
      <c r="Z574" s="196"/>
    </row>
    <row r="575" customFormat="false" ht="14.25" hidden="false" customHeight="true" outlineLevel="0" collapsed="false">
      <c r="A575" s="196"/>
      <c r="B575" s="275"/>
      <c r="C575" s="196"/>
      <c r="D575" s="196"/>
      <c r="E575" s="243"/>
      <c r="F575" s="244"/>
      <c r="G575" s="243"/>
      <c r="H575" s="244"/>
      <c r="I575" s="243"/>
      <c r="J575" s="276"/>
      <c r="K575" s="196"/>
      <c r="L575" s="196"/>
      <c r="M575" s="196"/>
      <c r="N575" s="196"/>
      <c r="O575" s="196"/>
      <c r="P575" s="196"/>
      <c r="Q575" s="196"/>
      <c r="R575" s="196"/>
      <c r="S575" s="196"/>
      <c r="T575" s="196"/>
      <c r="U575" s="196"/>
      <c r="V575" s="196"/>
      <c r="W575" s="196"/>
      <c r="X575" s="196"/>
      <c r="Y575" s="196"/>
      <c r="Z575" s="196"/>
    </row>
    <row r="576" customFormat="false" ht="14.25" hidden="false" customHeight="true" outlineLevel="0" collapsed="false">
      <c r="A576" s="196"/>
      <c r="B576" s="275"/>
      <c r="C576" s="196"/>
      <c r="D576" s="196"/>
      <c r="E576" s="243"/>
      <c r="F576" s="244"/>
      <c r="G576" s="243"/>
      <c r="H576" s="244"/>
      <c r="I576" s="243"/>
      <c r="J576" s="276"/>
      <c r="K576" s="196"/>
      <c r="L576" s="196"/>
      <c r="M576" s="196"/>
      <c r="N576" s="196"/>
      <c r="O576" s="196"/>
      <c r="P576" s="196"/>
      <c r="Q576" s="196"/>
      <c r="R576" s="196"/>
      <c r="S576" s="196"/>
      <c r="T576" s="196"/>
      <c r="U576" s="196"/>
      <c r="V576" s="196"/>
      <c r="W576" s="196"/>
      <c r="X576" s="196"/>
      <c r="Y576" s="196"/>
      <c r="Z576" s="196"/>
    </row>
    <row r="577" customFormat="false" ht="14.25" hidden="false" customHeight="true" outlineLevel="0" collapsed="false">
      <c r="A577" s="196"/>
      <c r="B577" s="275"/>
      <c r="C577" s="196"/>
      <c r="D577" s="196"/>
      <c r="E577" s="243"/>
      <c r="F577" s="244"/>
      <c r="G577" s="243"/>
      <c r="H577" s="244"/>
      <c r="I577" s="243"/>
      <c r="J577" s="276"/>
      <c r="K577" s="196"/>
      <c r="L577" s="196"/>
      <c r="M577" s="196"/>
      <c r="N577" s="196"/>
      <c r="O577" s="196"/>
      <c r="P577" s="196"/>
      <c r="Q577" s="196"/>
      <c r="R577" s="196"/>
      <c r="S577" s="196"/>
      <c r="T577" s="196"/>
      <c r="U577" s="196"/>
      <c r="V577" s="196"/>
      <c r="W577" s="196"/>
      <c r="X577" s="196"/>
      <c r="Y577" s="196"/>
      <c r="Z577" s="196"/>
    </row>
    <row r="578" customFormat="false" ht="14.25" hidden="false" customHeight="true" outlineLevel="0" collapsed="false">
      <c r="A578" s="196"/>
      <c r="B578" s="275"/>
      <c r="C578" s="196"/>
      <c r="D578" s="196"/>
      <c r="E578" s="243"/>
      <c r="F578" s="244"/>
      <c r="G578" s="243"/>
      <c r="H578" s="244"/>
      <c r="I578" s="243"/>
      <c r="J578" s="276"/>
      <c r="K578" s="196"/>
      <c r="L578" s="196"/>
      <c r="M578" s="196"/>
      <c r="N578" s="196"/>
      <c r="O578" s="196"/>
      <c r="P578" s="196"/>
      <c r="Q578" s="196"/>
      <c r="R578" s="196"/>
      <c r="S578" s="196"/>
      <c r="T578" s="196"/>
      <c r="U578" s="196"/>
      <c r="V578" s="196"/>
      <c r="W578" s="196"/>
      <c r="X578" s="196"/>
      <c r="Y578" s="196"/>
      <c r="Z578" s="196"/>
    </row>
    <row r="579" customFormat="false" ht="14.25" hidden="false" customHeight="true" outlineLevel="0" collapsed="false">
      <c r="A579" s="196"/>
      <c r="B579" s="275"/>
      <c r="C579" s="196"/>
      <c r="D579" s="196"/>
      <c r="E579" s="243"/>
      <c r="F579" s="244"/>
      <c r="G579" s="243"/>
      <c r="H579" s="244"/>
      <c r="I579" s="243"/>
      <c r="J579" s="276"/>
      <c r="K579" s="196"/>
      <c r="L579" s="196"/>
      <c r="M579" s="196"/>
      <c r="N579" s="196"/>
      <c r="O579" s="196"/>
      <c r="P579" s="196"/>
      <c r="Q579" s="196"/>
      <c r="R579" s="196"/>
      <c r="S579" s="196"/>
      <c r="T579" s="196"/>
      <c r="U579" s="196"/>
      <c r="V579" s="196"/>
      <c r="W579" s="196"/>
      <c r="X579" s="196"/>
      <c r="Y579" s="196"/>
      <c r="Z579" s="196"/>
    </row>
    <row r="580" customFormat="false" ht="14.25" hidden="false" customHeight="true" outlineLevel="0" collapsed="false">
      <c r="A580" s="196"/>
      <c r="B580" s="275"/>
      <c r="C580" s="196"/>
      <c r="D580" s="196"/>
      <c r="E580" s="243"/>
      <c r="F580" s="244"/>
      <c r="G580" s="243"/>
      <c r="H580" s="244"/>
      <c r="I580" s="243"/>
      <c r="J580" s="276"/>
      <c r="K580" s="196"/>
      <c r="L580" s="196"/>
      <c r="M580" s="196"/>
      <c r="N580" s="196"/>
      <c r="O580" s="196"/>
      <c r="P580" s="196"/>
      <c r="Q580" s="196"/>
      <c r="R580" s="196"/>
      <c r="S580" s="196"/>
      <c r="T580" s="196"/>
      <c r="U580" s="196"/>
      <c r="V580" s="196"/>
      <c r="W580" s="196"/>
      <c r="X580" s="196"/>
      <c r="Y580" s="196"/>
      <c r="Z580" s="196"/>
    </row>
    <row r="581" customFormat="false" ht="14.25" hidden="false" customHeight="true" outlineLevel="0" collapsed="false">
      <c r="A581" s="196"/>
      <c r="B581" s="275"/>
      <c r="C581" s="196"/>
      <c r="D581" s="196"/>
      <c r="E581" s="243"/>
      <c r="F581" s="244"/>
      <c r="G581" s="243"/>
      <c r="H581" s="244"/>
      <c r="I581" s="243"/>
      <c r="J581" s="276"/>
      <c r="K581" s="196"/>
      <c r="L581" s="196"/>
      <c r="M581" s="196"/>
      <c r="N581" s="196"/>
      <c r="O581" s="196"/>
      <c r="P581" s="196"/>
      <c r="Q581" s="196"/>
      <c r="R581" s="196"/>
      <c r="S581" s="196"/>
      <c r="T581" s="196"/>
      <c r="U581" s="196"/>
      <c r="V581" s="196"/>
      <c r="W581" s="196"/>
      <c r="X581" s="196"/>
      <c r="Y581" s="196"/>
      <c r="Z581" s="196"/>
    </row>
    <row r="582" customFormat="false" ht="14.25" hidden="false" customHeight="true" outlineLevel="0" collapsed="false">
      <c r="A582" s="196"/>
      <c r="B582" s="275"/>
      <c r="C582" s="196"/>
      <c r="D582" s="196"/>
      <c r="E582" s="243"/>
      <c r="F582" s="244"/>
      <c r="G582" s="243"/>
      <c r="H582" s="244"/>
      <c r="I582" s="243"/>
      <c r="J582" s="276"/>
      <c r="K582" s="196"/>
      <c r="L582" s="196"/>
      <c r="M582" s="196"/>
      <c r="N582" s="196"/>
      <c r="O582" s="196"/>
      <c r="P582" s="196"/>
      <c r="Q582" s="196"/>
      <c r="R582" s="196"/>
      <c r="S582" s="196"/>
      <c r="T582" s="196"/>
      <c r="U582" s="196"/>
      <c r="V582" s="196"/>
      <c r="W582" s="196"/>
      <c r="X582" s="196"/>
      <c r="Y582" s="196"/>
      <c r="Z582" s="196"/>
    </row>
    <row r="583" customFormat="false" ht="14.25" hidden="false" customHeight="true" outlineLevel="0" collapsed="false">
      <c r="A583" s="196"/>
      <c r="B583" s="275"/>
      <c r="C583" s="196"/>
      <c r="D583" s="196"/>
      <c r="E583" s="243"/>
      <c r="F583" s="244"/>
      <c r="G583" s="243"/>
      <c r="H583" s="244"/>
      <c r="I583" s="243"/>
      <c r="J583" s="276"/>
      <c r="K583" s="196"/>
      <c r="L583" s="196"/>
      <c r="M583" s="196"/>
      <c r="N583" s="196"/>
      <c r="O583" s="196"/>
      <c r="P583" s="196"/>
      <c r="Q583" s="196"/>
      <c r="R583" s="196"/>
      <c r="S583" s="196"/>
      <c r="T583" s="196"/>
      <c r="U583" s="196"/>
      <c r="V583" s="196"/>
      <c r="W583" s="196"/>
      <c r="X583" s="196"/>
      <c r="Y583" s="196"/>
      <c r="Z583" s="196"/>
    </row>
    <row r="584" customFormat="false" ht="14.25" hidden="false" customHeight="true" outlineLevel="0" collapsed="false">
      <c r="A584" s="196"/>
      <c r="B584" s="275"/>
      <c r="C584" s="196"/>
      <c r="D584" s="196"/>
      <c r="E584" s="243"/>
      <c r="F584" s="244"/>
      <c r="G584" s="243"/>
      <c r="H584" s="244"/>
      <c r="I584" s="243"/>
      <c r="J584" s="276"/>
      <c r="K584" s="196"/>
      <c r="L584" s="196"/>
      <c r="M584" s="196"/>
      <c r="N584" s="196"/>
      <c r="O584" s="196"/>
      <c r="P584" s="196"/>
      <c r="Q584" s="196"/>
      <c r="R584" s="196"/>
      <c r="S584" s="196"/>
      <c r="T584" s="196"/>
      <c r="U584" s="196"/>
      <c r="V584" s="196"/>
      <c r="W584" s="196"/>
      <c r="X584" s="196"/>
      <c r="Y584" s="196"/>
      <c r="Z584" s="196"/>
    </row>
    <row r="585" customFormat="false" ht="14.25" hidden="false" customHeight="true" outlineLevel="0" collapsed="false">
      <c r="A585" s="196"/>
      <c r="B585" s="275"/>
      <c r="C585" s="196"/>
      <c r="D585" s="196"/>
      <c r="E585" s="243"/>
      <c r="F585" s="244"/>
      <c r="G585" s="243"/>
      <c r="H585" s="244"/>
      <c r="I585" s="243"/>
      <c r="J585" s="276"/>
      <c r="K585" s="196"/>
      <c r="L585" s="196"/>
      <c r="M585" s="196"/>
      <c r="N585" s="196"/>
      <c r="O585" s="196"/>
      <c r="P585" s="196"/>
      <c r="Q585" s="196"/>
      <c r="R585" s="196"/>
      <c r="S585" s="196"/>
      <c r="T585" s="196"/>
      <c r="U585" s="196"/>
      <c r="V585" s="196"/>
      <c r="W585" s="196"/>
      <c r="X585" s="196"/>
      <c r="Y585" s="196"/>
      <c r="Z585" s="196"/>
    </row>
    <row r="586" customFormat="false" ht="14.25" hidden="false" customHeight="true" outlineLevel="0" collapsed="false">
      <c r="A586" s="196"/>
      <c r="B586" s="275"/>
      <c r="C586" s="196"/>
      <c r="D586" s="196"/>
      <c r="E586" s="243"/>
      <c r="F586" s="244"/>
      <c r="G586" s="243"/>
      <c r="H586" s="244"/>
      <c r="I586" s="243"/>
      <c r="J586" s="276"/>
      <c r="K586" s="196"/>
      <c r="L586" s="196"/>
      <c r="M586" s="196"/>
      <c r="N586" s="196"/>
      <c r="O586" s="196"/>
      <c r="P586" s="196"/>
      <c r="Q586" s="196"/>
      <c r="R586" s="196"/>
      <c r="S586" s="196"/>
      <c r="T586" s="196"/>
      <c r="U586" s="196"/>
      <c r="V586" s="196"/>
      <c r="W586" s="196"/>
      <c r="X586" s="196"/>
      <c r="Y586" s="196"/>
      <c r="Z586" s="196"/>
    </row>
    <row r="587" customFormat="false" ht="14.25" hidden="false" customHeight="true" outlineLevel="0" collapsed="false">
      <c r="A587" s="196"/>
      <c r="B587" s="275"/>
      <c r="C587" s="196"/>
      <c r="D587" s="196"/>
      <c r="E587" s="243"/>
      <c r="F587" s="244"/>
      <c r="G587" s="243"/>
      <c r="H587" s="244"/>
      <c r="I587" s="243"/>
      <c r="J587" s="276"/>
      <c r="K587" s="196"/>
      <c r="L587" s="196"/>
      <c r="M587" s="196"/>
      <c r="N587" s="196"/>
      <c r="O587" s="196"/>
      <c r="P587" s="196"/>
      <c r="Q587" s="196"/>
      <c r="R587" s="196"/>
      <c r="S587" s="196"/>
      <c r="T587" s="196"/>
      <c r="U587" s="196"/>
      <c r="V587" s="196"/>
      <c r="W587" s="196"/>
      <c r="X587" s="196"/>
      <c r="Y587" s="196"/>
      <c r="Z587" s="196"/>
    </row>
    <row r="588" customFormat="false" ht="14.25" hidden="false" customHeight="true" outlineLevel="0" collapsed="false">
      <c r="A588" s="196"/>
      <c r="B588" s="275"/>
      <c r="C588" s="196"/>
      <c r="D588" s="196"/>
      <c r="E588" s="243"/>
      <c r="F588" s="244"/>
      <c r="G588" s="243"/>
      <c r="H588" s="244"/>
      <c r="I588" s="243"/>
      <c r="J588" s="276"/>
      <c r="K588" s="196"/>
      <c r="L588" s="196"/>
      <c r="M588" s="196"/>
      <c r="N588" s="196"/>
      <c r="O588" s="196"/>
      <c r="P588" s="196"/>
      <c r="Q588" s="196"/>
      <c r="R588" s="196"/>
      <c r="S588" s="196"/>
      <c r="T588" s="196"/>
      <c r="U588" s="196"/>
      <c r="V588" s="196"/>
      <c r="W588" s="196"/>
      <c r="X588" s="196"/>
      <c r="Y588" s="196"/>
      <c r="Z588" s="196"/>
    </row>
    <row r="589" customFormat="false" ht="14.25" hidden="false" customHeight="true" outlineLevel="0" collapsed="false">
      <c r="A589" s="196"/>
      <c r="B589" s="275"/>
      <c r="C589" s="196"/>
      <c r="D589" s="196"/>
      <c r="E589" s="243"/>
      <c r="F589" s="244"/>
      <c r="G589" s="243"/>
      <c r="H589" s="244"/>
      <c r="I589" s="243"/>
      <c r="J589" s="276"/>
      <c r="K589" s="196"/>
      <c r="L589" s="196"/>
      <c r="M589" s="196"/>
      <c r="N589" s="196"/>
      <c r="O589" s="196"/>
      <c r="P589" s="196"/>
      <c r="Q589" s="196"/>
      <c r="R589" s="196"/>
      <c r="S589" s="196"/>
      <c r="T589" s="196"/>
      <c r="U589" s="196"/>
      <c r="V589" s="196"/>
      <c r="W589" s="196"/>
      <c r="X589" s="196"/>
      <c r="Y589" s="196"/>
      <c r="Z589" s="196"/>
    </row>
    <row r="590" customFormat="false" ht="14.25" hidden="false" customHeight="true" outlineLevel="0" collapsed="false">
      <c r="A590" s="196"/>
      <c r="B590" s="275"/>
      <c r="C590" s="196"/>
      <c r="D590" s="196"/>
      <c r="E590" s="243"/>
      <c r="F590" s="244"/>
      <c r="G590" s="243"/>
      <c r="H590" s="244"/>
      <c r="I590" s="243"/>
      <c r="J590" s="276"/>
      <c r="K590" s="196"/>
      <c r="L590" s="196"/>
      <c r="M590" s="196"/>
      <c r="N590" s="196"/>
      <c r="O590" s="196"/>
      <c r="P590" s="196"/>
      <c r="Q590" s="196"/>
      <c r="R590" s="196"/>
      <c r="S590" s="196"/>
      <c r="T590" s="196"/>
      <c r="U590" s="196"/>
      <c r="V590" s="196"/>
      <c r="W590" s="196"/>
      <c r="X590" s="196"/>
      <c r="Y590" s="196"/>
      <c r="Z590" s="196"/>
    </row>
    <row r="591" customFormat="false" ht="14.25" hidden="false" customHeight="true" outlineLevel="0" collapsed="false">
      <c r="A591" s="196"/>
      <c r="B591" s="275"/>
      <c r="C591" s="196"/>
      <c r="D591" s="196"/>
      <c r="E591" s="243"/>
      <c r="F591" s="244"/>
      <c r="G591" s="243"/>
      <c r="H591" s="244"/>
      <c r="I591" s="243"/>
      <c r="J591" s="276"/>
      <c r="K591" s="196"/>
      <c r="L591" s="196"/>
      <c r="M591" s="196"/>
      <c r="N591" s="196"/>
      <c r="O591" s="196"/>
      <c r="P591" s="196"/>
      <c r="Q591" s="196"/>
      <c r="R591" s="196"/>
      <c r="S591" s="196"/>
      <c r="T591" s="196"/>
      <c r="U591" s="196"/>
      <c r="V591" s="196"/>
      <c r="W591" s="196"/>
      <c r="X591" s="196"/>
      <c r="Y591" s="196"/>
      <c r="Z591" s="196"/>
    </row>
    <row r="592" customFormat="false" ht="14.25" hidden="false" customHeight="true" outlineLevel="0" collapsed="false">
      <c r="A592" s="196"/>
      <c r="B592" s="275"/>
      <c r="C592" s="196"/>
      <c r="D592" s="196"/>
      <c r="E592" s="243"/>
      <c r="F592" s="244"/>
      <c r="G592" s="243"/>
      <c r="H592" s="244"/>
      <c r="I592" s="243"/>
      <c r="J592" s="276"/>
      <c r="K592" s="196"/>
      <c r="L592" s="196"/>
      <c r="M592" s="196"/>
      <c r="N592" s="196"/>
      <c r="O592" s="196"/>
      <c r="P592" s="196"/>
      <c r="Q592" s="196"/>
      <c r="R592" s="196"/>
      <c r="S592" s="196"/>
      <c r="T592" s="196"/>
      <c r="U592" s="196"/>
      <c r="V592" s="196"/>
      <c r="W592" s="196"/>
      <c r="X592" s="196"/>
      <c r="Y592" s="196"/>
      <c r="Z592" s="196"/>
    </row>
    <row r="593" customFormat="false" ht="14.25" hidden="false" customHeight="true" outlineLevel="0" collapsed="false">
      <c r="A593" s="196"/>
      <c r="B593" s="275"/>
      <c r="C593" s="196"/>
      <c r="D593" s="196"/>
      <c r="E593" s="243"/>
      <c r="F593" s="244"/>
      <c r="G593" s="243"/>
      <c r="H593" s="244"/>
      <c r="I593" s="243"/>
      <c r="J593" s="276"/>
      <c r="K593" s="196"/>
      <c r="L593" s="196"/>
      <c r="M593" s="196"/>
      <c r="N593" s="196"/>
      <c r="O593" s="196"/>
      <c r="P593" s="196"/>
      <c r="Q593" s="196"/>
      <c r="R593" s="196"/>
      <c r="S593" s="196"/>
      <c r="T593" s="196"/>
      <c r="U593" s="196"/>
      <c r="V593" s="196"/>
      <c r="W593" s="196"/>
      <c r="X593" s="196"/>
      <c r="Y593" s="196"/>
      <c r="Z593" s="196"/>
    </row>
    <row r="594" customFormat="false" ht="14.25" hidden="false" customHeight="true" outlineLevel="0" collapsed="false">
      <c r="A594" s="196"/>
      <c r="B594" s="275"/>
      <c r="C594" s="196"/>
      <c r="D594" s="196"/>
      <c r="E594" s="243"/>
      <c r="F594" s="244"/>
      <c r="G594" s="243"/>
      <c r="H594" s="244"/>
      <c r="I594" s="243"/>
      <c r="J594" s="276"/>
      <c r="K594" s="196"/>
      <c r="L594" s="196"/>
      <c r="M594" s="196"/>
      <c r="N594" s="196"/>
      <c r="O594" s="196"/>
      <c r="P594" s="196"/>
      <c r="Q594" s="196"/>
      <c r="R594" s="196"/>
      <c r="S594" s="196"/>
      <c r="T594" s="196"/>
      <c r="U594" s="196"/>
      <c r="V594" s="196"/>
      <c r="W594" s="196"/>
      <c r="X594" s="196"/>
      <c r="Y594" s="196"/>
      <c r="Z594" s="196"/>
    </row>
    <row r="595" customFormat="false" ht="14.25" hidden="false" customHeight="true" outlineLevel="0" collapsed="false">
      <c r="A595" s="196"/>
      <c r="B595" s="275"/>
      <c r="C595" s="196"/>
      <c r="D595" s="196"/>
      <c r="E595" s="243"/>
      <c r="F595" s="244"/>
      <c r="G595" s="243"/>
      <c r="H595" s="244"/>
      <c r="I595" s="243"/>
      <c r="J595" s="276"/>
      <c r="K595" s="196"/>
      <c r="L595" s="196"/>
      <c r="M595" s="196"/>
      <c r="N595" s="196"/>
      <c r="O595" s="196"/>
      <c r="P595" s="196"/>
      <c r="Q595" s="196"/>
      <c r="R595" s="196"/>
      <c r="S595" s="196"/>
      <c r="T595" s="196"/>
      <c r="U595" s="196"/>
      <c r="V595" s="196"/>
      <c r="W595" s="196"/>
      <c r="X595" s="196"/>
      <c r="Y595" s="196"/>
      <c r="Z595" s="196"/>
    </row>
    <row r="596" customFormat="false" ht="14.25" hidden="false" customHeight="true" outlineLevel="0" collapsed="false">
      <c r="A596" s="196"/>
      <c r="B596" s="275"/>
      <c r="C596" s="196"/>
      <c r="D596" s="196"/>
      <c r="E596" s="243"/>
      <c r="F596" s="244"/>
      <c r="G596" s="243"/>
      <c r="H596" s="244"/>
      <c r="I596" s="243"/>
      <c r="J596" s="276"/>
      <c r="K596" s="196"/>
      <c r="L596" s="196"/>
      <c r="M596" s="196"/>
      <c r="N596" s="196"/>
      <c r="O596" s="196"/>
      <c r="P596" s="196"/>
      <c r="Q596" s="196"/>
      <c r="R596" s="196"/>
      <c r="S596" s="196"/>
      <c r="T596" s="196"/>
      <c r="U596" s="196"/>
      <c r="V596" s="196"/>
      <c r="W596" s="196"/>
      <c r="X596" s="196"/>
      <c r="Y596" s="196"/>
      <c r="Z596" s="196"/>
    </row>
    <row r="597" customFormat="false" ht="14.25" hidden="false" customHeight="true" outlineLevel="0" collapsed="false">
      <c r="A597" s="196"/>
      <c r="B597" s="275"/>
      <c r="C597" s="196"/>
      <c r="D597" s="196"/>
      <c r="E597" s="243"/>
      <c r="F597" s="244"/>
      <c r="G597" s="243"/>
      <c r="H597" s="244"/>
      <c r="I597" s="243"/>
      <c r="J597" s="276"/>
      <c r="K597" s="196"/>
      <c r="L597" s="196"/>
      <c r="M597" s="196"/>
      <c r="N597" s="196"/>
      <c r="O597" s="196"/>
      <c r="P597" s="196"/>
      <c r="Q597" s="196"/>
      <c r="R597" s="196"/>
      <c r="S597" s="196"/>
      <c r="T597" s="196"/>
      <c r="U597" s="196"/>
      <c r="V597" s="196"/>
      <c r="W597" s="196"/>
      <c r="X597" s="196"/>
      <c r="Y597" s="196"/>
      <c r="Z597" s="196"/>
    </row>
    <row r="598" customFormat="false" ht="14.25" hidden="false" customHeight="true" outlineLevel="0" collapsed="false">
      <c r="A598" s="196"/>
      <c r="B598" s="275"/>
      <c r="C598" s="196"/>
      <c r="D598" s="196"/>
      <c r="E598" s="243"/>
      <c r="F598" s="244"/>
      <c r="G598" s="243"/>
      <c r="H598" s="244"/>
      <c r="I598" s="243"/>
      <c r="J598" s="276"/>
      <c r="K598" s="196"/>
      <c r="L598" s="196"/>
      <c r="M598" s="196"/>
      <c r="N598" s="196"/>
      <c r="O598" s="196"/>
      <c r="P598" s="196"/>
      <c r="Q598" s="196"/>
      <c r="R598" s="196"/>
      <c r="S598" s="196"/>
      <c r="T598" s="196"/>
      <c r="U598" s="196"/>
      <c r="V598" s="196"/>
      <c r="W598" s="196"/>
      <c r="X598" s="196"/>
      <c r="Y598" s="196"/>
      <c r="Z598" s="196"/>
    </row>
    <row r="599" customFormat="false" ht="14.25" hidden="false" customHeight="true" outlineLevel="0" collapsed="false">
      <c r="A599" s="196"/>
      <c r="B599" s="275"/>
      <c r="C599" s="196"/>
      <c r="D599" s="196"/>
      <c r="E599" s="243"/>
      <c r="F599" s="244"/>
      <c r="G599" s="243"/>
      <c r="H599" s="244"/>
      <c r="I599" s="243"/>
      <c r="J599" s="276"/>
      <c r="K599" s="196"/>
      <c r="L599" s="196"/>
      <c r="M599" s="196"/>
      <c r="N599" s="196"/>
      <c r="O599" s="196"/>
      <c r="P599" s="196"/>
      <c r="Q599" s="196"/>
      <c r="R599" s="196"/>
      <c r="S599" s="196"/>
      <c r="T599" s="196"/>
      <c r="U599" s="196"/>
      <c r="V599" s="196"/>
      <c r="W599" s="196"/>
      <c r="X599" s="196"/>
      <c r="Y599" s="196"/>
      <c r="Z599" s="196"/>
    </row>
    <row r="600" customFormat="false" ht="14.25" hidden="false" customHeight="true" outlineLevel="0" collapsed="false">
      <c r="A600" s="196"/>
      <c r="B600" s="275"/>
      <c r="C600" s="196"/>
      <c r="D600" s="196"/>
      <c r="E600" s="243"/>
      <c r="F600" s="244"/>
      <c r="G600" s="243"/>
      <c r="H600" s="244"/>
      <c r="I600" s="243"/>
      <c r="J600" s="276"/>
      <c r="K600" s="196"/>
      <c r="L600" s="196"/>
      <c r="M600" s="196"/>
      <c r="N600" s="196"/>
      <c r="O600" s="196"/>
      <c r="P600" s="196"/>
      <c r="Q600" s="196"/>
      <c r="R600" s="196"/>
      <c r="S600" s="196"/>
      <c r="T600" s="196"/>
      <c r="U600" s="196"/>
      <c r="V600" s="196"/>
      <c r="W600" s="196"/>
      <c r="X600" s="196"/>
      <c r="Y600" s="196"/>
      <c r="Z600" s="196"/>
    </row>
    <row r="601" customFormat="false" ht="14.25" hidden="false" customHeight="true" outlineLevel="0" collapsed="false">
      <c r="A601" s="196"/>
      <c r="B601" s="275"/>
      <c r="C601" s="196"/>
      <c r="D601" s="196"/>
      <c r="E601" s="243"/>
      <c r="F601" s="244"/>
      <c r="G601" s="243"/>
      <c r="H601" s="244"/>
      <c r="I601" s="243"/>
      <c r="J601" s="276"/>
      <c r="K601" s="196"/>
      <c r="L601" s="196"/>
      <c r="M601" s="196"/>
      <c r="N601" s="196"/>
      <c r="O601" s="196"/>
      <c r="P601" s="196"/>
      <c r="Q601" s="196"/>
      <c r="R601" s="196"/>
      <c r="S601" s="196"/>
      <c r="T601" s="196"/>
      <c r="U601" s="196"/>
      <c r="V601" s="196"/>
      <c r="W601" s="196"/>
      <c r="X601" s="196"/>
      <c r="Y601" s="196"/>
      <c r="Z601" s="196"/>
    </row>
    <row r="602" customFormat="false" ht="14.25" hidden="false" customHeight="true" outlineLevel="0" collapsed="false">
      <c r="A602" s="196"/>
      <c r="B602" s="275"/>
      <c r="C602" s="196"/>
      <c r="D602" s="196"/>
      <c r="E602" s="243"/>
      <c r="F602" s="244"/>
      <c r="G602" s="243"/>
      <c r="H602" s="244"/>
      <c r="I602" s="243"/>
      <c r="J602" s="276"/>
      <c r="K602" s="196"/>
      <c r="L602" s="196"/>
      <c r="M602" s="196"/>
      <c r="N602" s="196"/>
      <c r="O602" s="196"/>
      <c r="P602" s="196"/>
      <c r="Q602" s="196"/>
      <c r="R602" s="196"/>
      <c r="S602" s="196"/>
      <c r="T602" s="196"/>
      <c r="U602" s="196"/>
      <c r="V602" s="196"/>
      <c r="W602" s="196"/>
      <c r="X602" s="196"/>
      <c r="Y602" s="196"/>
      <c r="Z602" s="196"/>
    </row>
    <row r="603" customFormat="false" ht="14.25" hidden="false" customHeight="true" outlineLevel="0" collapsed="false">
      <c r="A603" s="196"/>
      <c r="B603" s="275"/>
      <c r="C603" s="196"/>
      <c r="D603" s="196"/>
      <c r="E603" s="243"/>
      <c r="F603" s="244"/>
      <c r="G603" s="243"/>
      <c r="H603" s="244"/>
      <c r="I603" s="243"/>
      <c r="J603" s="276"/>
      <c r="K603" s="196"/>
      <c r="L603" s="196"/>
      <c r="M603" s="196"/>
      <c r="N603" s="196"/>
      <c r="O603" s="196"/>
      <c r="P603" s="196"/>
      <c r="Q603" s="196"/>
      <c r="R603" s="196"/>
      <c r="S603" s="196"/>
      <c r="T603" s="196"/>
      <c r="U603" s="196"/>
      <c r="V603" s="196"/>
      <c r="W603" s="196"/>
      <c r="X603" s="196"/>
      <c r="Y603" s="196"/>
      <c r="Z603" s="196"/>
    </row>
    <row r="604" customFormat="false" ht="14.25" hidden="false" customHeight="true" outlineLevel="0" collapsed="false">
      <c r="A604" s="196"/>
      <c r="B604" s="275"/>
      <c r="C604" s="196"/>
      <c r="D604" s="196"/>
      <c r="E604" s="243"/>
      <c r="F604" s="244"/>
      <c r="G604" s="243"/>
      <c r="H604" s="244"/>
      <c r="I604" s="243"/>
      <c r="J604" s="276"/>
      <c r="K604" s="196"/>
      <c r="L604" s="196"/>
      <c r="M604" s="196"/>
      <c r="N604" s="196"/>
      <c r="O604" s="196"/>
      <c r="P604" s="196"/>
      <c r="Q604" s="196"/>
      <c r="R604" s="196"/>
      <c r="S604" s="196"/>
      <c r="T604" s="196"/>
      <c r="U604" s="196"/>
      <c r="V604" s="196"/>
      <c r="W604" s="196"/>
      <c r="X604" s="196"/>
      <c r="Y604" s="196"/>
      <c r="Z604" s="196"/>
    </row>
    <row r="605" customFormat="false" ht="14.25" hidden="false" customHeight="true" outlineLevel="0" collapsed="false">
      <c r="A605" s="196"/>
      <c r="B605" s="275"/>
      <c r="C605" s="196"/>
      <c r="D605" s="196"/>
      <c r="E605" s="243"/>
      <c r="F605" s="244"/>
      <c r="G605" s="243"/>
      <c r="H605" s="244"/>
      <c r="I605" s="243"/>
      <c r="J605" s="276"/>
      <c r="K605" s="196"/>
      <c r="L605" s="196"/>
      <c r="M605" s="196"/>
      <c r="N605" s="196"/>
      <c r="O605" s="196"/>
      <c r="P605" s="196"/>
      <c r="Q605" s="196"/>
      <c r="R605" s="196"/>
      <c r="S605" s="196"/>
      <c r="T605" s="196"/>
      <c r="U605" s="196"/>
      <c r="V605" s="196"/>
      <c r="W605" s="196"/>
      <c r="X605" s="196"/>
      <c r="Y605" s="196"/>
      <c r="Z605" s="196"/>
    </row>
    <row r="606" customFormat="false" ht="14.25" hidden="false" customHeight="true" outlineLevel="0" collapsed="false">
      <c r="A606" s="196"/>
      <c r="B606" s="275"/>
      <c r="C606" s="196"/>
      <c r="D606" s="196"/>
      <c r="E606" s="243"/>
      <c r="F606" s="244"/>
      <c r="G606" s="243"/>
      <c r="H606" s="244"/>
      <c r="I606" s="243"/>
      <c r="J606" s="276"/>
      <c r="K606" s="196"/>
      <c r="L606" s="196"/>
      <c r="M606" s="196"/>
      <c r="N606" s="196"/>
      <c r="O606" s="196"/>
      <c r="P606" s="196"/>
      <c r="Q606" s="196"/>
      <c r="R606" s="196"/>
      <c r="S606" s="196"/>
      <c r="T606" s="196"/>
      <c r="U606" s="196"/>
      <c r="V606" s="196"/>
      <c r="W606" s="196"/>
      <c r="X606" s="196"/>
      <c r="Y606" s="196"/>
      <c r="Z606" s="196"/>
    </row>
    <row r="607" customFormat="false" ht="14.25" hidden="false" customHeight="true" outlineLevel="0" collapsed="false">
      <c r="A607" s="196"/>
      <c r="B607" s="275"/>
      <c r="C607" s="196"/>
      <c r="D607" s="196"/>
      <c r="E607" s="243"/>
      <c r="F607" s="244"/>
      <c r="G607" s="243"/>
      <c r="H607" s="244"/>
      <c r="I607" s="243"/>
      <c r="J607" s="276"/>
      <c r="K607" s="196"/>
      <c r="L607" s="196"/>
      <c r="M607" s="196"/>
      <c r="N607" s="196"/>
      <c r="O607" s="196"/>
      <c r="P607" s="196"/>
      <c r="Q607" s="196"/>
      <c r="R607" s="196"/>
      <c r="S607" s="196"/>
      <c r="T607" s="196"/>
      <c r="U607" s="196"/>
      <c r="V607" s="196"/>
      <c r="W607" s="196"/>
      <c r="X607" s="196"/>
      <c r="Y607" s="196"/>
      <c r="Z607" s="196"/>
    </row>
    <row r="608" customFormat="false" ht="14.25" hidden="false" customHeight="true" outlineLevel="0" collapsed="false">
      <c r="A608" s="196"/>
      <c r="B608" s="275"/>
      <c r="C608" s="196"/>
      <c r="D608" s="196"/>
      <c r="E608" s="243"/>
      <c r="F608" s="244"/>
      <c r="G608" s="243"/>
      <c r="H608" s="244"/>
      <c r="I608" s="243"/>
      <c r="J608" s="276"/>
      <c r="K608" s="196"/>
      <c r="L608" s="196"/>
      <c r="M608" s="196"/>
      <c r="N608" s="196"/>
      <c r="O608" s="196"/>
      <c r="P608" s="196"/>
      <c r="Q608" s="196"/>
      <c r="R608" s="196"/>
      <c r="S608" s="196"/>
      <c r="T608" s="196"/>
      <c r="U608" s="196"/>
      <c r="V608" s="196"/>
      <c r="W608" s="196"/>
      <c r="X608" s="196"/>
      <c r="Y608" s="196"/>
      <c r="Z608" s="196"/>
    </row>
    <row r="609" customFormat="false" ht="14.25" hidden="false" customHeight="true" outlineLevel="0" collapsed="false">
      <c r="A609" s="196"/>
      <c r="B609" s="275"/>
      <c r="C609" s="196"/>
      <c r="D609" s="196"/>
      <c r="E609" s="243"/>
      <c r="F609" s="244"/>
      <c r="G609" s="243"/>
      <c r="H609" s="244"/>
      <c r="I609" s="243"/>
      <c r="J609" s="276"/>
      <c r="K609" s="196"/>
      <c r="L609" s="196"/>
      <c r="M609" s="196"/>
      <c r="N609" s="196"/>
      <c r="O609" s="196"/>
      <c r="P609" s="196"/>
      <c r="Q609" s="196"/>
      <c r="R609" s="196"/>
      <c r="S609" s="196"/>
      <c r="T609" s="196"/>
      <c r="U609" s="196"/>
      <c r="V609" s="196"/>
      <c r="W609" s="196"/>
      <c r="X609" s="196"/>
      <c r="Y609" s="196"/>
      <c r="Z609" s="196"/>
    </row>
    <row r="610" customFormat="false" ht="14.25" hidden="false" customHeight="true" outlineLevel="0" collapsed="false">
      <c r="A610" s="196"/>
      <c r="B610" s="275"/>
      <c r="C610" s="196"/>
      <c r="D610" s="196"/>
      <c r="E610" s="243"/>
      <c r="F610" s="244"/>
      <c r="G610" s="243"/>
      <c r="H610" s="244"/>
      <c r="I610" s="243"/>
      <c r="J610" s="276"/>
      <c r="K610" s="196"/>
      <c r="L610" s="196"/>
      <c r="M610" s="196"/>
      <c r="N610" s="196"/>
      <c r="O610" s="196"/>
      <c r="P610" s="196"/>
      <c r="Q610" s="196"/>
      <c r="R610" s="196"/>
      <c r="S610" s="196"/>
      <c r="T610" s="196"/>
      <c r="U610" s="196"/>
      <c r="V610" s="196"/>
      <c r="W610" s="196"/>
      <c r="X610" s="196"/>
      <c r="Y610" s="196"/>
      <c r="Z610" s="196"/>
    </row>
    <row r="611" customFormat="false" ht="14.25" hidden="false" customHeight="true" outlineLevel="0" collapsed="false">
      <c r="A611" s="196"/>
      <c r="B611" s="275"/>
      <c r="C611" s="196"/>
      <c r="D611" s="196"/>
      <c r="E611" s="243"/>
      <c r="F611" s="244"/>
      <c r="G611" s="243"/>
      <c r="H611" s="244"/>
      <c r="I611" s="243"/>
      <c r="J611" s="276"/>
      <c r="K611" s="196"/>
      <c r="L611" s="196"/>
      <c r="M611" s="196"/>
      <c r="N611" s="196"/>
      <c r="O611" s="196"/>
      <c r="P611" s="196"/>
      <c r="Q611" s="196"/>
      <c r="R611" s="196"/>
      <c r="S611" s="196"/>
      <c r="T611" s="196"/>
      <c r="U611" s="196"/>
      <c r="V611" s="196"/>
      <c r="W611" s="196"/>
      <c r="X611" s="196"/>
      <c r="Y611" s="196"/>
      <c r="Z611" s="196"/>
    </row>
    <row r="612" customFormat="false" ht="14.25" hidden="false" customHeight="true" outlineLevel="0" collapsed="false">
      <c r="A612" s="196"/>
      <c r="B612" s="275"/>
      <c r="C612" s="196"/>
      <c r="D612" s="196"/>
      <c r="E612" s="243"/>
      <c r="F612" s="244"/>
      <c r="G612" s="243"/>
      <c r="H612" s="244"/>
      <c r="I612" s="243"/>
      <c r="J612" s="276"/>
      <c r="K612" s="196"/>
      <c r="L612" s="196"/>
      <c r="M612" s="196"/>
      <c r="N612" s="196"/>
      <c r="O612" s="196"/>
      <c r="P612" s="196"/>
      <c r="Q612" s="196"/>
      <c r="R612" s="196"/>
      <c r="S612" s="196"/>
      <c r="T612" s="196"/>
      <c r="U612" s="196"/>
      <c r="V612" s="196"/>
      <c r="W612" s="196"/>
      <c r="X612" s="196"/>
      <c r="Y612" s="196"/>
      <c r="Z612" s="196"/>
    </row>
    <row r="613" customFormat="false" ht="14.25" hidden="false" customHeight="true" outlineLevel="0" collapsed="false">
      <c r="A613" s="196"/>
      <c r="B613" s="275"/>
      <c r="C613" s="196"/>
      <c r="D613" s="196"/>
      <c r="E613" s="243"/>
      <c r="F613" s="244"/>
      <c r="G613" s="243"/>
      <c r="H613" s="244"/>
      <c r="I613" s="243"/>
      <c r="J613" s="276"/>
      <c r="K613" s="196"/>
      <c r="L613" s="196"/>
      <c r="M613" s="196"/>
      <c r="N613" s="196"/>
      <c r="O613" s="196"/>
      <c r="P613" s="196"/>
      <c r="Q613" s="196"/>
      <c r="R613" s="196"/>
      <c r="S613" s="196"/>
      <c r="T613" s="196"/>
      <c r="U613" s="196"/>
      <c r="V613" s="196"/>
      <c r="W613" s="196"/>
      <c r="X613" s="196"/>
      <c r="Y613" s="196"/>
      <c r="Z613" s="196"/>
    </row>
    <row r="614" customFormat="false" ht="14.25" hidden="false" customHeight="true" outlineLevel="0" collapsed="false">
      <c r="A614" s="196"/>
      <c r="B614" s="275"/>
      <c r="C614" s="196"/>
      <c r="D614" s="196"/>
      <c r="E614" s="243"/>
      <c r="F614" s="244"/>
      <c r="G614" s="243"/>
      <c r="H614" s="244"/>
      <c r="I614" s="243"/>
      <c r="J614" s="276"/>
      <c r="K614" s="196"/>
      <c r="L614" s="196"/>
      <c r="M614" s="196"/>
      <c r="N614" s="196"/>
      <c r="O614" s="196"/>
      <c r="P614" s="196"/>
      <c r="Q614" s="196"/>
      <c r="R614" s="196"/>
      <c r="S614" s="196"/>
      <c r="T614" s="196"/>
      <c r="U614" s="196"/>
      <c r="V614" s="196"/>
      <c r="W614" s="196"/>
      <c r="X614" s="196"/>
      <c r="Y614" s="196"/>
      <c r="Z614" s="196"/>
    </row>
    <row r="615" customFormat="false" ht="14.25" hidden="false" customHeight="true" outlineLevel="0" collapsed="false">
      <c r="A615" s="196"/>
      <c r="B615" s="275"/>
      <c r="C615" s="196"/>
      <c r="D615" s="196"/>
      <c r="E615" s="243"/>
      <c r="F615" s="244"/>
      <c r="G615" s="243"/>
      <c r="H615" s="244"/>
      <c r="I615" s="243"/>
      <c r="J615" s="276"/>
      <c r="K615" s="196"/>
      <c r="L615" s="196"/>
      <c r="M615" s="196"/>
      <c r="N615" s="196"/>
      <c r="O615" s="196"/>
      <c r="P615" s="196"/>
      <c r="Q615" s="196"/>
      <c r="R615" s="196"/>
      <c r="S615" s="196"/>
      <c r="T615" s="196"/>
      <c r="U615" s="196"/>
      <c r="V615" s="196"/>
      <c r="W615" s="196"/>
      <c r="X615" s="196"/>
      <c r="Y615" s="196"/>
      <c r="Z615" s="196"/>
    </row>
    <row r="616" customFormat="false" ht="14.25" hidden="false" customHeight="true" outlineLevel="0" collapsed="false">
      <c r="A616" s="196"/>
      <c r="B616" s="275"/>
      <c r="C616" s="196"/>
      <c r="D616" s="196"/>
      <c r="E616" s="243"/>
      <c r="F616" s="244"/>
      <c r="G616" s="243"/>
      <c r="H616" s="244"/>
      <c r="I616" s="243"/>
      <c r="J616" s="276"/>
      <c r="K616" s="196"/>
      <c r="L616" s="196"/>
      <c r="M616" s="196"/>
      <c r="N616" s="196"/>
      <c r="O616" s="196"/>
      <c r="P616" s="196"/>
      <c r="Q616" s="196"/>
      <c r="R616" s="196"/>
      <c r="S616" s="196"/>
      <c r="T616" s="196"/>
      <c r="U616" s="196"/>
      <c r="V616" s="196"/>
      <c r="W616" s="196"/>
      <c r="X616" s="196"/>
      <c r="Y616" s="196"/>
      <c r="Z616" s="196"/>
    </row>
    <row r="617" customFormat="false" ht="14.25" hidden="false" customHeight="true" outlineLevel="0" collapsed="false">
      <c r="A617" s="196"/>
      <c r="B617" s="275"/>
      <c r="C617" s="196"/>
      <c r="D617" s="196"/>
      <c r="E617" s="243"/>
      <c r="F617" s="244"/>
      <c r="G617" s="243"/>
      <c r="H617" s="244"/>
      <c r="I617" s="243"/>
      <c r="J617" s="276"/>
      <c r="K617" s="196"/>
      <c r="L617" s="196"/>
      <c r="M617" s="196"/>
      <c r="N617" s="196"/>
      <c r="O617" s="196"/>
      <c r="P617" s="196"/>
      <c r="Q617" s="196"/>
      <c r="R617" s="196"/>
      <c r="S617" s="196"/>
      <c r="T617" s="196"/>
      <c r="U617" s="196"/>
      <c r="V617" s="196"/>
      <c r="W617" s="196"/>
      <c r="X617" s="196"/>
      <c r="Y617" s="196"/>
      <c r="Z617" s="196"/>
    </row>
    <row r="618" customFormat="false" ht="14.25" hidden="false" customHeight="true" outlineLevel="0" collapsed="false">
      <c r="A618" s="196"/>
      <c r="B618" s="275"/>
      <c r="C618" s="196"/>
      <c r="D618" s="196"/>
      <c r="E618" s="243"/>
      <c r="F618" s="244"/>
      <c r="G618" s="243"/>
      <c r="H618" s="244"/>
      <c r="I618" s="243"/>
      <c r="J618" s="276"/>
      <c r="K618" s="196"/>
      <c r="L618" s="196"/>
      <c r="M618" s="196"/>
      <c r="N618" s="196"/>
      <c r="O618" s="196"/>
      <c r="P618" s="196"/>
      <c r="Q618" s="196"/>
      <c r="R618" s="196"/>
      <c r="S618" s="196"/>
      <c r="T618" s="196"/>
      <c r="U618" s="196"/>
      <c r="V618" s="196"/>
      <c r="W618" s="196"/>
      <c r="X618" s="196"/>
      <c r="Y618" s="196"/>
      <c r="Z618" s="196"/>
    </row>
    <row r="619" customFormat="false" ht="14.25" hidden="false" customHeight="true" outlineLevel="0" collapsed="false">
      <c r="A619" s="196"/>
      <c r="B619" s="275"/>
      <c r="C619" s="196"/>
      <c r="D619" s="196"/>
      <c r="E619" s="243"/>
      <c r="F619" s="244"/>
      <c r="G619" s="243"/>
      <c r="H619" s="244"/>
      <c r="I619" s="243"/>
      <c r="J619" s="276"/>
      <c r="K619" s="196"/>
      <c r="L619" s="196"/>
      <c r="M619" s="196"/>
      <c r="N619" s="196"/>
      <c r="O619" s="196"/>
      <c r="P619" s="196"/>
      <c r="Q619" s="196"/>
      <c r="R619" s="196"/>
      <c r="S619" s="196"/>
      <c r="T619" s="196"/>
      <c r="U619" s="196"/>
      <c r="V619" s="196"/>
      <c r="W619" s="196"/>
      <c r="X619" s="196"/>
      <c r="Y619" s="196"/>
      <c r="Z619" s="196"/>
    </row>
    <row r="620" customFormat="false" ht="14.25" hidden="false" customHeight="true" outlineLevel="0" collapsed="false">
      <c r="A620" s="196"/>
      <c r="B620" s="275"/>
      <c r="C620" s="196"/>
      <c r="D620" s="196"/>
      <c r="E620" s="243"/>
      <c r="F620" s="244"/>
      <c r="G620" s="243"/>
      <c r="H620" s="244"/>
      <c r="I620" s="243"/>
      <c r="J620" s="276"/>
      <c r="K620" s="196"/>
      <c r="L620" s="196"/>
      <c r="M620" s="196"/>
      <c r="N620" s="196"/>
      <c r="O620" s="196"/>
      <c r="P620" s="196"/>
      <c r="Q620" s="196"/>
      <c r="R620" s="196"/>
      <c r="S620" s="196"/>
      <c r="T620" s="196"/>
      <c r="U620" s="196"/>
      <c r="V620" s="196"/>
      <c r="W620" s="196"/>
      <c r="X620" s="196"/>
      <c r="Y620" s="196"/>
      <c r="Z620" s="196"/>
    </row>
    <row r="621" customFormat="false" ht="14.25" hidden="false" customHeight="true" outlineLevel="0" collapsed="false">
      <c r="A621" s="196"/>
      <c r="B621" s="275"/>
      <c r="C621" s="196"/>
      <c r="D621" s="196"/>
      <c r="E621" s="243"/>
      <c r="F621" s="244"/>
      <c r="G621" s="243"/>
      <c r="H621" s="244"/>
      <c r="I621" s="243"/>
      <c r="J621" s="276"/>
      <c r="K621" s="196"/>
      <c r="L621" s="196"/>
      <c r="M621" s="196"/>
      <c r="N621" s="196"/>
      <c r="O621" s="196"/>
      <c r="P621" s="196"/>
      <c r="Q621" s="196"/>
      <c r="R621" s="196"/>
      <c r="S621" s="196"/>
      <c r="T621" s="196"/>
      <c r="U621" s="196"/>
      <c r="V621" s="196"/>
      <c r="W621" s="196"/>
      <c r="X621" s="196"/>
      <c r="Y621" s="196"/>
      <c r="Z621" s="196"/>
    </row>
    <row r="622" customFormat="false" ht="14.25" hidden="false" customHeight="true" outlineLevel="0" collapsed="false">
      <c r="A622" s="196"/>
      <c r="B622" s="275"/>
      <c r="C622" s="196"/>
      <c r="D622" s="196"/>
      <c r="E622" s="243"/>
      <c r="F622" s="244"/>
      <c r="G622" s="243"/>
      <c r="H622" s="244"/>
      <c r="I622" s="243"/>
      <c r="J622" s="276"/>
      <c r="K622" s="196"/>
      <c r="L622" s="196"/>
      <c r="M622" s="196"/>
      <c r="N622" s="196"/>
      <c r="O622" s="196"/>
      <c r="P622" s="196"/>
      <c r="Q622" s="196"/>
      <c r="R622" s="196"/>
      <c r="S622" s="196"/>
      <c r="T622" s="196"/>
      <c r="U622" s="196"/>
      <c r="V622" s="196"/>
      <c r="W622" s="196"/>
      <c r="X622" s="196"/>
      <c r="Y622" s="196"/>
      <c r="Z622" s="196"/>
    </row>
    <row r="623" customFormat="false" ht="14.25" hidden="false" customHeight="true" outlineLevel="0" collapsed="false">
      <c r="A623" s="196"/>
      <c r="B623" s="275"/>
      <c r="C623" s="196"/>
      <c r="D623" s="196"/>
      <c r="E623" s="243"/>
      <c r="F623" s="244"/>
      <c r="G623" s="243"/>
      <c r="H623" s="244"/>
      <c r="I623" s="243"/>
      <c r="J623" s="276"/>
      <c r="K623" s="196"/>
      <c r="L623" s="196"/>
      <c r="M623" s="196"/>
      <c r="N623" s="196"/>
      <c r="O623" s="196"/>
      <c r="P623" s="196"/>
      <c r="Q623" s="196"/>
      <c r="R623" s="196"/>
      <c r="S623" s="196"/>
      <c r="T623" s="196"/>
      <c r="U623" s="196"/>
      <c r="V623" s="196"/>
      <c r="W623" s="196"/>
      <c r="X623" s="196"/>
      <c r="Y623" s="196"/>
      <c r="Z623" s="196"/>
    </row>
    <row r="624" customFormat="false" ht="14.25" hidden="false" customHeight="true" outlineLevel="0" collapsed="false">
      <c r="A624" s="196"/>
      <c r="B624" s="275"/>
      <c r="C624" s="196"/>
      <c r="D624" s="196"/>
      <c r="E624" s="243"/>
      <c r="F624" s="244"/>
      <c r="G624" s="243"/>
      <c r="H624" s="244"/>
      <c r="I624" s="243"/>
      <c r="J624" s="276"/>
      <c r="K624" s="196"/>
      <c r="L624" s="196"/>
      <c r="M624" s="196"/>
      <c r="N624" s="196"/>
      <c r="O624" s="196"/>
      <c r="P624" s="196"/>
      <c r="Q624" s="196"/>
      <c r="R624" s="196"/>
      <c r="S624" s="196"/>
      <c r="T624" s="196"/>
      <c r="U624" s="196"/>
      <c r="V624" s="196"/>
      <c r="W624" s="196"/>
      <c r="X624" s="196"/>
      <c r="Y624" s="196"/>
      <c r="Z624" s="196"/>
    </row>
    <row r="625" customFormat="false" ht="14.25" hidden="false" customHeight="true" outlineLevel="0" collapsed="false">
      <c r="A625" s="196"/>
      <c r="B625" s="275"/>
      <c r="C625" s="196"/>
      <c r="D625" s="196"/>
      <c r="E625" s="243"/>
      <c r="F625" s="244"/>
      <c r="G625" s="243"/>
      <c r="H625" s="244"/>
      <c r="I625" s="243"/>
      <c r="J625" s="276"/>
      <c r="K625" s="196"/>
      <c r="L625" s="196"/>
      <c r="M625" s="196"/>
      <c r="N625" s="196"/>
      <c r="O625" s="196"/>
      <c r="P625" s="196"/>
      <c r="Q625" s="196"/>
      <c r="R625" s="196"/>
      <c r="S625" s="196"/>
      <c r="T625" s="196"/>
      <c r="U625" s="196"/>
      <c r="V625" s="196"/>
      <c r="W625" s="196"/>
      <c r="X625" s="196"/>
      <c r="Y625" s="196"/>
      <c r="Z625" s="196"/>
    </row>
    <row r="626" customFormat="false" ht="14.25" hidden="false" customHeight="true" outlineLevel="0" collapsed="false">
      <c r="A626" s="196"/>
      <c r="B626" s="275"/>
      <c r="C626" s="196"/>
      <c r="D626" s="196"/>
      <c r="E626" s="243"/>
      <c r="F626" s="244"/>
      <c r="G626" s="243"/>
      <c r="H626" s="244"/>
      <c r="I626" s="243"/>
      <c r="J626" s="276"/>
      <c r="K626" s="196"/>
      <c r="L626" s="196"/>
      <c r="M626" s="196"/>
      <c r="N626" s="196"/>
      <c r="O626" s="196"/>
      <c r="P626" s="196"/>
      <c r="Q626" s="196"/>
      <c r="R626" s="196"/>
      <c r="S626" s="196"/>
      <c r="T626" s="196"/>
      <c r="U626" s="196"/>
      <c r="V626" s="196"/>
      <c r="W626" s="196"/>
      <c r="X626" s="196"/>
      <c r="Y626" s="196"/>
      <c r="Z626" s="196"/>
    </row>
    <row r="627" customFormat="false" ht="14.25" hidden="false" customHeight="true" outlineLevel="0" collapsed="false">
      <c r="A627" s="196"/>
      <c r="B627" s="275"/>
      <c r="C627" s="196"/>
      <c r="D627" s="196"/>
      <c r="E627" s="243"/>
      <c r="F627" s="244"/>
      <c r="G627" s="243"/>
      <c r="H627" s="244"/>
      <c r="I627" s="243"/>
      <c r="J627" s="276"/>
      <c r="K627" s="196"/>
      <c r="L627" s="196"/>
      <c r="M627" s="196"/>
      <c r="N627" s="196"/>
      <c r="O627" s="196"/>
      <c r="P627" s="196"/>
      <c r="Q627" s="196"/>
      <c r="R627" s="196"/>
      <c r="S627" s="196"/>
      <c r="T627" s="196"/>
      <c r="U627" s="196"/>
      <c r="V627" s="196"/>
      <c r="W627" s="196"/>
      <c r="X627" s="196"/>
      <c r="Y627" s="196"/>
      <c r="Z627" s="196"/>
    </row>
    <row r="628" customFormat="false" ht="14.25" hidden="false" customHeight="true" outlineLevel="0" collapsed="false">
      <c r="A628" s="196"/>
      <c r="B628" s="275"/>
      <c r="C628" s="196"/>
      <c r="D628" s="196"/>
      <c r="E628" s="243"/>
      <c r="F628" s="244"/>
      <c r="G628" s="243"/>
      <c r="H628" s="244"/>
      <c r="I628" s="243"/>
      <c r="J628" s="276"/>
      <c r="K628" s="196"/>
      <c r="L628" s="196"/>
      <c r="M628" s="196"/>
      <c r="N628" s="196"/>
      <c r="O628" s="196"/>
      <c r="P628" s="196"/>
      <c r="Q628" s="196"/>
      <c r="R628" s="196"/>
      <c r="S628" s="196"/>
      <c r="T628" s="196"/>
      <c r="U628" s="196"/>
      <c r="V628" s="196"/>
      <c r="W628" s="196"/>
      <c r="X628" s="196"/>
      <c r="Y628" s="196"/>
      <c r="Z628" s="196"/>
    </row>
    <row r="629" customFormat="false" ht="14.25" hidden="false" customHeight="true" outlineLevel="0" collapsed="false">
      <c r="A629" s="196"/>
      <c r="B629" s="275"/>
      <c r="C629" s="196"/>
      <c r="D629" s="196"/>
      <c r="E629" s="243"/>
      <c r="F629" s="244"/>
      <c r="G629" s="243"/>
      <c r="H629" s="244"/>
      <c r="I629" s="243"/>
      <c r="J629" s="276"/>
      <c r="K629" s="196"/>
      <c r="L629" s="196"/>
      <c r="M629" s="196"/>
      <c r="N629" s="196"/>
      <c r="O629" s="196"/>
      <c r="P629" s="196"/>
      <c r="Q629" s="196"/>
      <c r="R629" s="196"/>
      <c r="S629" s="196"/>
      <c r="T629" s="196"/>
      <c r="U629" s="196"/>
      <c r="V629" s="196"/>
      <c r="W629" s="196"/>
      <c r="X629" s="196"/>
      <c r="Y629" s="196"/>
      <c r="Z629" s="196"/>
    </row>
    <row r="630" customFormat="false" ht="14.25" hidden="false" customHeight="true" outlineLevel="0" collapsed="false">
      <c r="A630" s="196"/>
      <c r="B630" s="275"/>
      <c r="C630" s="196"/>
      <c r="D630" s="196"/>
      <c r="E630" s="243"/>
      <c r="F630" s="244"/>
      <c r="G630" s="243"/>
      <c r="H630" s="244"/>
      <c r="I630" s="243"/>
      <c r="J630" s="276"/>
      <c r="K630" s="196"/>
      <c r="L630" s="196"/>
      <c r="M630" s="196"/>
      <c r="N630" s="196"/>
      <c r="O630" s="196"/>
      <c r="P630" s="196"/>
      <c r="Q630" s="196"/>
      <c r="R630" s="196"/>
      <c r="S630" s="196"/>
      <c r="T630" s="196"/>
      <c r="U630" s="196"/>
      <c r="V630" s="196"/>
      <c r="W630" s="196"/>
      <c r="X630" s="196"/>
      <c r="Y630" s="196"/>
      <c r="Z630" s="196"/>
    </row>
    <row r="631" customFormat="false" ht="14.25" hidden="false" customHeight="true" outlineLevel="0" collapsed="false">
      <c r="A631" s="196"/>
      <c r="B631" s="275"/>
      <c r="C631" s="196"/>
      <c r="D631" s="196"/>
      <c r="E631" s="243"/>
      <c r="F631" s="244"/>
      <c r="G631" s="243"/>
      <c r="H631" s="244"/>
      <c r="I631" s="243"/>
      <c r="J631" s="276"/>
      <c r="K631" s="196"/>
      <c r="L631" s="196"/>
      <c r="M631" s="196"/>
      <c r="N631" s="196"/>
      <c r="O631" s="196"/>
      <c r="P631" s="196"/>
      <c r="Q631" s="196"/>
      <c r="R631" s="196"/>
      <c r="S631" s="196"/>
      <c r="T631" s="196"/>
      <c r="U631" s="196"/>
      <c r="V631" s="196"/>
      <c r="W631" s="196"/>
      <c r="X631" s="196"/>
      <c r="Y631" s="196"/>
      <c r="Z631" s="196"/>
    </row>
    <row r="632" customFormat="false" ht="14.25" hidden="false" customHeight="true" outlineLevel="0" collapsed="false">
      <c r="A632" s="196"/>
      <c r="B632" s="275"/>
      <c r="C632" s="196"/>
      <c r="D632" s="196"/>
      <c r="E632" s="243"/>
      <c r="F632" s="244"/>
      <c r="G632" s="243"/>
      <c r="H632" s="244"/>
      <c r="I632" s="243"/>
      <c r="J632" s="276"/>
      <c r="K632" s="196"/>
      <c r="L632" s="196"/>
      <c r="M632" s="196"/>
      <c r="N632" s="196"/>
      <c r="O632" s="196"/>
      <c r="P632" s="196"/>
      <c r="Q632" s="196"/>
      <c r="R632" s="196"/>
      <c r="S632" s="196"/>
      <c r="T632" s="196"/>
      <c r="U632" s="196"/>
      <c r="V632" s="196"/>
      <c r="W632" s="196"/>
      <c r="X632" s="196"/>
      <c r="Y632" s="196"/>
      <c r="Z632" s="196"/>
    </row>
    <row r="633" customFormat="false" ht="14.25" hidden="false" customHeight="true" outlineLevel="0" collapsed="false">
      <c r="A633" s="196"/>
      <c r="B633" s="275"/>
      <c r="C633" s="196"/>
      <c r="D633" s="196"/>
      <c r="E633" s="243"/>
      <c r="F633" s="244"/>
      <c r="G633" s="243"/>
      <c r="H633" s="244"/>
      <c r="I633" s="243"/>
      <c r="J633" s="276"/>
      <c r="K633" s="196"/>
      <c r="L633" s="196"/>
      <c r="M633" s="196"/>
      <c r="N633" s="196"/>
      <c r="O633" s="196"/>
      <c r="P633" s="196"/>
      <c r="Q633" s="196"/>
      <c r="R633" s="196"/>
      <c r="S633" s="196"/>
      <c r="T633" s="196"/>
      <c r="U633" s="196"/>
      <c r="V633" s="196"/>
      <c r="W633" s="196"/>
      <c r="X633" s="196"/>
      <c r="Y633" s="196"/>
      <c r="Z633" s="196"/>
    </row>
    <row r="634" customFormat="false" ht="14.25" hidden="false" customHeight="true" outlineLevel="0" collapsed="false">
      <c r="A634" s="196"/>
      <c r="B634" s="275"/>
      <c r="C634" s="196"/>
      <c r="D634" s="196"/>
      <c r="E634" s="243"/>
      <c r="F634" s="244"/>
      <c r="G634" s="243"/>
      <c r="H634" s="244"/>
      <c r="I634" s="243"/>
      <c r="J634" s="276"/>
      <c r="K634" s="196"/>
      <c r="L634" s="196"/>
      <c r="M634" s="196"/>
      <c r="N634" s="196"/>
      <c r="O634" s="196"/>
      <c r="P634" s="196"/>
      <c r="Q634" s="196"/>
      <c r="R634" s="196"/>
      <c r="S634" s="196"/>
      <c r="T634" s="196"/>
      <c r="U634" s="196"/>
      <c r="V634" s="196"/>
      <c r="W634" s="196"/>
      <c r="X634" s="196"/>
      <c r="Y634" s="196"/>
      <c r="Z634" s="196"/>
    </row>
    <row r="635" customFormat="false" ht="14.25" hidden="false" customHeight="true" outlineLevel="0" collapsed="false">
      <c r="A635" s="196"/>
      <c r="B635" s="275"/>
      <c r="C635" s="196"/>
      <c r="D635" s="196"/>
      <c r="E635" s="243"/>
      <c r="F635" s="244"/>
      <c r="G635" s="243"/>
      <c r="H635" s="244"/>
      <c r="I635" s="243"/>
      <c r="J635" s="276"/>
      <c r="K635" s="196"/>
      <c r="L635" s="196"/>
      <c r="M635" s="196"/>
      <c r="N635" s="196"/>
      <c r="O635" s="196"/>
      <c r="P635" s="196"/>
      <c r="Q635" s="196"/>
      <c r="R635" s="196"/>
      <c r="S635" s="196"/>
      <c r="T635" s="196"/>
      <c r="U635" s="196"/>
      <c r="V635" s="196"/>
      <c r="W635" s="196"/>
      <c r="X635" s="196"/>
      <c r="Y635" s="196"/>
      <c r="Z635" s="196"/>
    </row>
    <row r="636" customFormat="false" ht="14.25" hidden="false" customHeight="true" outlineLevel="0" collapsed="false">
      <c r="A636" s="196"/>
      <c r="B636" s="275"/>
      <c r="C636" s="196"/>
      <c r="D636" s="196"/>
      <c r="E636" s="243"/>
      <c r="F636" s="244"/>
      <c r="G636" s="243"/>
      <c r="H636" s="244"/>
      <c r="I636" s="243"/>
      <c r="J636" s="276"/>
      <c r="K636" s="196"/>
      <c r="L636" s="196"/>
      <c r="M636" s="196"/>
      <c r="N636" s="196"/>
      <c r="O636" s="196"/>
      <c r="P636" s="196"/>
      <c r="Q636" s="196"/>
      <c r="R636" s="196"/>
      <c r="S636" s="196"/>
      <c r="T636" s="196"/>
      <c r="U636" s="196"/>
      <c r="V636" s="196"/>
      <c r="W636" s="196"/>
      <c r="X636" s="196"/>
      <c r="Y636" s="196"/>
      <c r="Z636" s="196"/>
    </row>
    <row r="637" customFormat="false" ht="14.25" hidden="false" customHeight="true" outlineLevel="0" collapsed="false">
      <c r="A637" s="196"/>
      <c r="B637" s="275"/>
      <c r="C637" s="196"/>
      <c r="D637" s="196"/>
      <c r="E637" s="243"/>
      <c r="F637" s="244"/>
      <c r="G637" s="243"/>
      <c r="H637" s="244"/>
      <c r="I637" s="243"/>
      <c r="J637" s="276"/>
      <c r="K637" s="196"/>
      <c r="L637" s="196"/>
      <c r="M637" s="196"/>
      <c r="N637" s="196"/>
      <c r="O637" s="196"/>
      <c r="P637" s="196"/>
      <c r="Q637" s="196"/>
      <c r="R637" s="196"/>
      <c r="S637" s="196"/>
      <c r="T637" s="196"/>
      <c r="U637" s="196"/>
      <c r="V637" s="196"/>
      <c r="W637" s="196"/>
      <c r="X637" s="196"/>
      <c r="Y637" s="196"/>
      <c r="Z637" s="196"/>
    </row>
    <row r="638" customFormat="false" ht="14.25" hidden="false" customHeight="true" outlineLevel="0" collapsed="false">
      <c r="A638" s="196"/>
      <c r="B638" s="275"/>
      <c r="C638" s="196"/>
      <c r="D638" s="196"/>
      <c r="E638" s="243"/>
      <c r="F638" s="244"/>
      <c r="G638" s="243"/>
      <c r="H638" s="244"/>
      <c r="I638" s="243"/>
      <c r="J638" s="276"/>
      <c r="K638" s="196"/>
      <c r="L638" s="196"/>
      <c r="M638" s="196"/>
      <c r="N638" s="196"/>
      <c r="O638" s="196"/>
      <c r="P638" s="196"/>
      <c r="Q638" s="196"/>
      <c r="R638" s="196"/>
      <c r="S638" s="196"/>
      <c r="T638" s="196"/>
      <c r="U638" s="196"/>
      <c r="V638" s="196"/>
      <c r="W638" s="196"/>
      <c r="X638" s="196"/>
      <c r="Y638" s="196"/>
      <c r="Z638" s="196"/>
    </row>
    <row r="639" customFormat="false" ht="14.25" hidden="false" customHeight="true" outlineLevel="0" collapsed="false">
      <c r="A639" s="196"/>
      <c r="B639" s="275"/>
      <c r="C639" s="196"/>
      <c r="D639" s="196"/>
      <c r="E639" s="243"/>
      <c r="F639" s="244"/>
      <c r="G639" s="243"/>
      <c r="H639" s="244"/>
      <c r="I639" s="243"/>
      <c r="J639" s="276"/>
      <c r="K639" s="196"/>
      <c r="L639" s="196"/>
      <c r="M639" s="196"/>
      <c r="N639" s="196"/>
      <c r="O639" s="196"/>
      <c r="P639" s="196"/>
      <c r="Q639" s="196"/>
      <c r="R639" s="196"/>
      <c r="S639" s="196"/>
      <c r="T639" s="196"/>
      <c r="U639" s="196"/>
      <c r="V639" s="196"/>
      <c r="W639" s="196"/>
      <c r="X639" s="196"/>
      <c r="Y639" s="196"/>
      <c r="Z639" s="196"/>
    </row>
    <row r="640" customFormat="false" ht="14.25" hidden="false" customHeight="true" outlineLevel="0" collapsed="false">
      <c r="A640" s="196"/>
      <c r="B640" s="275"/>
      <c r="C640" s="196"/>
      <c r="D640" s="196"/>
      <c r="E640" s="243"/>
      <c r="F640" s="244"/>
      <c r="G640" s="243"/>
      <c r="H640" s="244"/>
      <c r="I640" s="243"/>
      <c r="J640" s="276"/>
      <c r="K640" s="196"/>
      <c r="L640" s="196"/>
      <c r="M640" s="196"/>
      <c r="N640" s="196"/>
      <c r="O640" s="196"/>
      <c r="P640" s="196"/>
      <c r="Q640" s="196"/>
      <c r="R640" s="196"/>
      <c r="S640" s="196"/>
      <c r="T640" s="196"/>
      <c r="U640" s="196"/>
      <c r="V640" s="196"/>
      <c r="W640" s="196"/>
      <c r="X640" s="196"/>
      <c r="Y640" s="196"/>
      <c r="Z640" s="196"/>
    </row>
    <row r="641" customFormat="false" ht="14.25" hidden="false" customHeight="true" outlineLevel="0" collapsed="false">
      <c r="A641" s="196"/>
      <c r="B641" s="275"/>
      <c r="C641" s="196"/>
      <c r="D641" s="196"/>
      <c r="E641" s="243"/>
      <c r="F641" s="244"/>
      <c r="G641" s="243"/>
      <c r="H641" s="244"/>
      <c r="I641" s="243"/>
      <c r="J641" s="276"/>
      <c r="K641" s="196"/>
      <c r="L641" s="196"/>
      <c r="M641" s="196"/>
      <c r="N641" s="196"/>
      <c r="O641" s="196"/>
      <c r="P641" s="196"/>
      <c r="Q641" s="196"/>
      <c r="R641" s="196"/>
      <c r="S641" s="196"/>
      <c r="T641" s="196"/>
      <c r="U641" s="196"/>
      <c r="V641" s="196"/>
      <c r="W641" s="196"/>
      <c r="X641" s="196"/>
      <c r="Y641" s="196"/>
      <c r="Z641" s="196"/>
    </row>
    <row r="642" customFormat="false" ht="14.25" hidden="false" customHeight="true" outlineLevel="0" collapsed="false">
      <c r="A642" s="196"/>
      <c r="B642" s="275"/>
      <c r="C642" s="196"/>
      <c r="D642" s="196"/>
      <c r="E642" s="243"/>
      <c r="F642" s="244"/>
      <c r="G642" s="243"/>
      <c r="H642" s="244"/>
      <c r="I642" s="243"/>
      <c r="J642" s="276"/>
      <c r="K642" s="196"/>
      <c r="L642" s="196"/>
      <c r="M642" s="196"/>
      <c r="N642" s="196"/>
      <c r="O642" s="196"/>
      <c r="P642" s="196"/>
      <c r="Q642" s="196"/>
      <c r="R642" s="196"/>
      <c r="S642" s="196"/>
      <c r="T642" s="196"/>
      <c r="U642" s="196"/>
      <c r="V642" s="196"/>
      <c r="W642" s="196"/>
      <c r="X642" s="196"/>
      <c r="Y642" s="196"/>
      <c r="Z642" s="196"/>
    </row>
    <row r="643" customFormat="false" ht="14.25" hidden="false" customHeight="true" outlineLevel="0" collapsed="false">
      <c r="A643" s="196"/>
      <c r="B643" s="275"/>
      <c r="C643" s="196"/>
      <c r="D643" s="196"/>
      <c r="E643" s="243"/>
      <c r="F643" s="244"/>
      <c r="G643" s="243"/>
      <c r="H643" s="244"/>
      <c r="I643" s="243"/>
      <c r="J643" s="276"/>
      <c r="K643" s="196"/>
      <c r="L643" s="196"/>
      <c r="M643" s="196"/>
      <c r="N643" s="196"/>
      <c r="O643" s="196"/>
      <c r="P643" s="196"/>
      <c r="Q643" s="196"/>
      <c r="R643" s="196"/>
      <c r="S643" s="196"/>
      <c r="T643" s="196"/>
      <c r="U643" s="196"/>
      <c r="V643" s="196"/>
      <c r="W643" s="196"/>
      <c r="X643" s="196"/>
      <c r="Y643" s="196"/>
      <c r="Z643" s="196"/>
    </row>
    <row r="644" customFormat="false" ht="14.25" hidden="false" customHeight="true" outlineLevel="0" collapsed="false">
      <c r="A644" s="196"/>
      <c r="B644" s="275"/>
      <c r="C644" s="196"/>
      <c r="D644" s="196"/>
      <c r="E644" s="243"/>
      <c r="F644" s="244"/>
      <c r="G644" s="243"/>
      <c r="H644" s="244"/>
      <c r="I644" s="243"/>
      <c r="J644" s="276"/>
      <c r="K644" s="196"/>
      <c r="L644" s="196"/>
      <c r="M644" s="196"/>
      <c r="N644" s="196"/>
      <c r="O644" s="196"/>
      <c r="P644" s="196"/>
      <c r="Q644" s="196"/>
      <c r="R644" s="196"/>
      <c r="S644" s="196"/>
      <c r="T644" s="196"/>
      <c r="U644" s="196"/>
      <c r="V644" s="196"/>
      <c r="W644" s="196"/>
      <c r="X644" s="196"/>
      <c r="Y644" s="196"/>
      <c r="Z644" s="196"/>
    </row>
    <row r="645" customFormat="false" ht="14.25" hidden="false" customHeight="true" outlineLevel="0" collapsed="false">
      <c r="A645" s="196"/>
      <c r="B645" s="275"/>
      <c r="C645" s="196"/>
      <c r="D645" s="196"/>
      <c r="E645" s="243"/>
      <c r="F645" s="244"/>
      <c r="G645" s="243"/>
      <c r="H645" s="244"/>
      <c r="I645" s="243"/>
      <c r="J645" s="276"/>
      <c r="K645" s="196"/>
      <c r="L645" s="196"/>
      <c r="M645" s="196"/>
      <c r="N645" s="196"/>
      <c r="O645" s="196"/>
      <c r="P645" s="196"/>
      <c r="Q645" s="196"/>
      <c r="R645" s="196"/>
      <c r="S645" s="196"/>
      <c r="T645" s="196"/>
      <c r="U645" s="196"/>
      <c r="V645" s="196"/>
      <c r="W645" s="196"/>
      <c r="X645" s="196"/>
      <c r="Y645" s="196"/>
      <c r="Z645" s="196"/>
    </row>
    <row r="646" customFormat="false" ht="14.25" hidden="false" customHeight="true" outlineLevel="0" collapsed="false">
      <c r="A646" s="196"/>
      <c r="B646" s="275"/>
      <c r="C646" s="196"/>
      <c r="D646" s="196"/>
      <c r="E646" s="243"/>
      <c r="F646" s="244"/>
      <c r="G646" s="243"/>
      <c r="H646" s="244"/>
      <c r="I646" s="243"/>
      <c r="J646" s="276"/>
      <c r="K646" s="196"/>
      <c r="L646" s="196"/>
      <c r="M646" s="196"/>
      <c r="N646" s="196"/>
      <c r="O646" s="196"/>
      <c r="P646" s="196"/>
      <c r="Q646" s="196"/>
      <c r="R646" s="196"/>
      <c r="S646" s="196"/>
      <c r="T646" s="196"/>
      <c r="U646" s="196"/>
      <c r="V646" s="196"/>
      <c r="W646" s="196"/>
      <c r="X646" s="196"/>
      <c r="Y646" s="196"/>
      <c r="Z646" s="196"/>
    </row>
    <row r="647" customFormat="false" ht="14.25" hidden="false" customHeight="true" outlineLevel="0" collapsed="false">
      <c r="A647" s="196"/>
      <c r="B647" s="275"/>
      <c r="C647" s="196"/>
      <c r="D647" s="196"/>
      <c r="E647" s="243"/>
      <c r="F647" s="244"/>
      <c r="G647" s="243"/>
      <c r="H647" s="244"/>
      <c r="I647" s="243"/>
      <c r="J647" s="276"/>
      <c r="K647" s="196"/>
      <c r="L647" s="196"/>
      <c r="M647" s="196"/>
      <c r="N647" s="196"/>
      <c r="O647" s="196"/>
      <c r="P647" s="196"/>
      <c r="Q647" s="196"/>
      <c r="R647" s="196"/>
      <c r="S647" s="196"/>
      <c r="T647" s="196"/>
      <c r="U647" s="196"/>
      <c r="V647" s="196"/>
      <c r="W647" s="196"/>
      <c r="X647" s="196"/>
      <c r="Y647" s="196"/>
      <c r="Z647" s="196"/>
    </row>
    <row r="648" customFormat="false" ht="14.25" hidden="false" customHeight="true" outlineLevel="0" collapsed="false">
      <c r="A648" s="196"/>
      <c r="B648" s="275"/>
      <c r="C648" s="196"/>
      <c r="D648" s="196"/>
      <c r="E648" s="243"/>
      <c r="F648" s="244"/>
      <c r="G648" s="243"/>
      <c r="H648" s="244"/>
      <c r="I648" s="243"/>
      <c r="J648" s="276"/>
      <c r="K648" s="196"/>
      <c r="L648" s="196"/>
      <c r="M648" s="196"/>
      <c r="N648" s="196"/>
      <c r="O648" s="196"/>
      <c r="P648" s="196"/>
      <c r="Q648" s="196"/>
      <c r="R648" s="196"/>
      <c r="S648" s="196"/>
      <c r="T648" s="196"/>
      <c r="U648" s="196"/>
      <c r="V648" s="196"/>
      <c r="W648" s="196"/>
      <c r="X648" s="196"/>
      <c r="Y648" s="196"/>
      <c r="Z648" s="196"/>
    </row>
    <row r="649" customFormat="false" ht="14.25" hidden="false" customHeight="true" outlineLevel="0" collapsed="false">
      <c r="A649" s="196"/>
      <c r="B649" s="275"/>
      <c r="C649" s="196"/>
      <c r="D649" s="196"/>
      <c r="E649" s="243"/>
      <c r="F649" s="244"/>
      <c r="G649" s="243"/>
      <c r="H649" s="244"/>
      <c r="I649" s="243"/>
      <c r="J649" s="276"/>
      <c r="K649" s="196"/>
      <c r="L649" s="196"/>
      <c r="M649" s="196"/>
      <c r="N649" s="196"/>
      <c r="O649" s="196"/>
      <c r="P649" s="196"/>
      <c r="Q649" s="196"/>
      <c r="R649" s="196"/>
      <c r="S649" s="196"/>
      <c r="T649" s="196"/>
      <c r="U649" s="196"/>
      <c r="V649" s="196"/>
      <c r="W649" s="196"/>
      <c r="X649" s="196"/>
      <c r="Y649" s="196"/>
      <c r="Z649" s="196"/>
    </row>
    <row r="650" customFormat="false" ht="14.25" hidden="false" customHeight="true" outlineLevel="0" collapsed="false">
      <c r="A650" s="196"/>
      <c r="B650" s="275"/>
      <c r="C650" s="196"/>
      <c r="D650" s="196"/>
      <c r="E650" s="243"/>
      <c r="F650" s="244"/>
      <c r="G650" s="243"/>
      <c r="H650" s="244"/>
      <c r="I650" s="243"/>
      <c r="J650" s="276"/>
      <c r="K650" s="196"/>
      <c r="L650" s="196"/>
      <c r="M650" s="196"/>
      <c r="N650" s="196"/>
      <c r="O650" s="196"/>
      <c r="P650" s="196"/>
      <c r="Q650" s="196"/>
      <c r="R650" s="196"/>
      <c r="S650" s="196"/>
      <c r="T650" s="196"/>
      <c r="U650" s="196"/>
      <c r="V650" s="196"/>
      <c r="W650" s="196"/>
      <c r="X650" s="196"/>
      <c r="Y650" s="196"/>
      <c r="Z650" s="196"/>
    </row>
    <row r="651" customFormat="false" ht="14.25" hidden="false" customHeight="true" outlineLevel="0" collapsed="false">
      <c r="A651" s="196"/>
      <c r="B651" s="275"/>
      <c r="C651" s="196"/>
      <c r="D651" s="196"/>
      <c r="E651" s="243"/>
      <c r="F651" s="244"/>
      <c r="G651" s="243"/>
      <c r="H651" s="244"/>
      <c r="I651" s="243"/>
      <c r="J651" s="276"/>
      <c r="K651" s="196"/>
      <c r="L651" s="196"/>
      <c r="M651" s="196"/>
      <c r="N651" s="196"/>
      <c r="O651" s="196"/>
      <c r="P651" s="196"/>
      <c r="Q651" s="196"/>
      <c r="R651" s="196"/>
      <c r="S651" s="196"/>
      <c r="T651" s="196"/>
      <c r="U651" s="196"/>
      <c r="V651" s="196"/>
      <c r="W651" s="196"/>
      <c r="X651" s="196"/>
      <c r="Y651" s="196"/>
      <c r="Z651" s="196"/>
    </row>
    <row r="652" customFormat="false" ht="14.25" hidden="false" customHeight="true" outlineLevel="0" collapsed="false">
      <c r="A652" s="196"/>
      <c r="B652" s="275"/>
      <c r="C652" s="196"/>
      <c r="D652" s="196"/>
      <c r="E652" s="243"/>
      <c r="F652" s="244"/>
      <c r="G652" s="243"/>
      <c r="H652" s="244"/>
      <c r="I652" s="243"/>
      <c r="J652" s="276"/>
      <c r="K652" s="196"/>
      <c r="L652" s="196"/>
      <c r="M652" s="196"/>
      <c r="N652" s="196"/>
      <c r="O652" s="196"/>
      <c r="P652" s="196"/>
      <c r="Q652" s="196"/>
      <c r="R652" s="196"/>
      <c r="S652" s="196"/>
      <c r="T652" s="196"/>
      <c r="U652" s="196"/>
      <c r="V652" s="196"/>
      <c r="W652" s="196"/>
      <c r="X652" s="196"/>
      <c r="Y652" s="196"/>
      <c r="Z652" s="196"/>
    </row>
    <row r="653" customFormat="false" ht="14.25" hidden="false" customHeight="true" outlineLevel="0" collapsed="false">
      <c r="A653" s="196"/>
      <c r="B653" s="275"/>
      <c r="C653" s="196"/>
      <c r="D653" s="196"/>
      <c r="E653" s="243"/>
      <c r="F653" s="244"/>
      <c r="G653" s="243"/>
      <c r="H653" s="244"/>
      <c r="I653" s="243"/>
      <c r="J653" s="276"/>
      <c r="K653" s="196"/>
      <c r="L653" s="196"/>
      <c r="M653" s="196"/>
      <c r="N653" s="196"/>
      <c r="O653" s="196"/>
      <c r="P653" s="196"/>
      <c r="Q653" s="196"/>
      <c r="R653" s="196"/>
      <c r="S653" s="196"/>
      <c r="T653" s="196"/>
      <c r="U653" s="196"/>
      <c r="V653" s="196"/>
      <c r="W653" s="196"/>
      <c r="X653" s="196"/>
      <c r="Y653" s="196"/>
      <c r="Z653" s="196"/>
    </row>
    <row r="654" customFormat="false" ht="14.25" hidden="false" customHeight="true" outlineLevel="0" collapsed="false">
      <c r="A654" s="196"/>
      <c r="B654" s="275"/>
      <c r="C654" s="196"/>
      <c r="D654" s="196"/>
      <c r="E654" s="243"/>
      <c r="F654" s="244"/>
      <c r="G654" s="243"/>
      <c r="H654" s="244"/>
      <c r="I654" s="243"/>
      <c r="J654" s="276"/>
      <c r="K654" s="196"/>
      <c r="L654" s="196"/>
      <c r="M654" s="196"/>
      <c r="N654" s="196"/>
      <c r="O654" s="196"/>
      <c r="P654" s="196"/>
      <c r="Q654" s="196"/>
      <c r="R654" s="196"/>
      <c r="S654" s="196"/>
      <c r="T654" s="196"/>
      <c r="U654" s="196"/>
      <c r="V654" s="196"/>
      <c r="W654" s="196"/>
      <c r="X654" s="196"/>
      <c r="Y654" s="196"/>
      <c r="Z654" s="196"/>
    </row>
    <row r="655" customFormat="false" ht="14.25" hidden="false" customHeight="true" outlineLevel="0" collapsed="false">
      <c r="A655" s="196"/>
      <c r="B655" s="275"/>
      <c r="C655" s="196"/>
      <c r="D655" s="196"/>
      <c r="E655" s="243"/>
      <c r="F655" s="244"/>
      <c r="G655" s="243"/>
      <c r="H655" s="244"/>
      <c r="I655" s="243"/>
      <c r="J655" s="276"/>
      <c r="K655" s="196"/>
      <c r="L655" s="196"/>
      <c r="M655" s="196"/>
      <c r="N655" s="196"/>
      <c r="O655" s="196"/>
      <c r="P655" s="196"/>
      <c r="Q655" s="196"/>
      <c r="R655" s="196"/>
      <c r="S655" s="196"/>
      <c r="T655" s="196"/>
      <c r="U655" s="196"/>
      <c r="V655" s="196"/>
      <c r="W655" s="196"/>
      <c r="X655" s="196"/>
      <c r="Y655" s="196"/>
      <c r="Z655" s="196"/>
    </row>
    <row r="656" customFormat="false" ht="14.25" hidden="false" customHeight="true" outlineLevel="0" collapsed="false">
      <c r="A656" s="196"/>
      <c r="B656" s="275"/>
      <c r="C656" s="196"/>
      <c r="D656" s="196"/>
      <c r="E656" s="243"/>
      <c r="F656" s="244"/>
      <c r="G656" s="243"/>
      <c r="H656" s="244"/>
      <c r="I656" s="243"/>
      <c r="J656" s="276"/>
      <c r="K656" s="196"/>
      <c r="L656" s="196"/>
      <c r="M656" s="196"/>
      <c r="N656" s="196"/>
      <c r="O656" s="196"/>
      <c r="P656" s="196"/>
      <c r="Q656" s="196"/>
      <c r="R656" s="196"/>
      <c r="S656" s="196"/>
      <c r="T656" s="196"/>
      <c r="U656" s="196"/>
      <c r="V656" s="196"/>
      <c r="W656" s="196"/>
      <c r="X656" s="196"/>
      <c r="Y656" s="196"/>
      <c r="Z656" s="196"/>
    </row>
    <row r="657" customFormat="false" ht="14.25" hidden="false" customHeight="true" outlineLevel="0" collapsed="false">
      <c r="A657" s="196"/>
      <c r="B657" s="275"/>
      <c r="C657" s="196"/>
      <c r="D657" s="196"/>
      <c r="E657" s="243"/>
      <c r="F657" s="244"/>
      <c r="G657" s="243"/>
      <c r="H657" s="244"/>
      <c r="I657" s="243"/>
      <c r="J657" s="276"/>
      <c r="K657" s="196"/>
      <c r="L657" s="196"/>
      <c r="M657" s="196"/>
      <c r="N657" s="196"/>
      <c r="O657" s="196"/>
      <c r="P657" s="196"/>
      <c r="Q657" s="196"/>
      <c r="R657" s="196"/>
      <c r="S657" s="196"/>
      <c r="T657" s="196"/>
      <c r="U657" s="196"/>
      <c r="V657" s="196"/>
      <c r="W657" s="196"/>
      <c r="X657" s="196"/>
      <c r="Y657" s="196"/>
      <c r="Z657" s="196"/>
    </row>
    <row r="658" customFormat="false" ht="14.25" hidden="false" customHeight="true" outlineLevel="0" collapsed="false">
      <c r="A658" s="196"/>
      <c r="B658" s="275"/>
      <c r="C658" s="196"/>
      <c r="D658" s="196"/>
      <c r="E658" s="243"/>
      <c r="F658" s="244"/>
      <c r="G658" s="243"/>
      <c r="H658" s="244"/>
      <c r="I658" s="243"/>
      <c r="J658" s="276"/>
      <c r="K658" s="196"/>
      <c r="L658" s="196"/>
      <c r="M658" s="196"/>
      <c r="N658" s="196"/>
      <c r="O658" s="196"/>
      <c r="P658" s="196"/>
      <c r="Q658" s="196"/>
      <c r="R658" s="196"/>
      <c r="S658" s="196"/>
      <c r="T658" s="196"/>
      <c r="U658" s="196"/>
      <c r="V658" s="196"/>
      <c r="W658" s="196"/>
      <c r="X658" s="196"/>
      <c r="Y658" s="196"/>
      <c r="Z658" s="196"/>
    </row>
    <row r="659" customFormat="false" ht="14.25" hidden="false" customHeight="true" outlineLevel="0" collapsed="false">
      <c r="A659" s="196"/>
      <c r="B659" s="275"/>
      <c r="C659" s="196"/>
      <c r="D659" s="196"/>
      <c r="E659" s="243"/>
      <c r="F659" s="244"/>
      <c r="G659" s="243"/>
      <c r="H659" s="244"/>
      <c r="I659" s="243"/>
      <c r="J659" s="276"/>
      <c r="K659" s="196"/>
      <c r="L659" s="196"/>
      <c r="M659" s="196"/>
      <c r="N659" s="196"/>
      <c r="O659" s="196"/>
      <c r="P659" s="196"/>
      <c r="Q659" s="196"/>
      <c r="R659" s="196"/>
      <c r="S659" s="196"/>
      <c r="T659" s="196"/>
      <c r="U659" s="196"/>
      <c r="V659" s="196"/>
      <c r="W659" s="196"/>
      <c r="X659" s="196"/>
      <c r="Y659" s="196"/>
      <c r="Z659" s="196"/>
    </row>
    <row r="660" customFormat="false" ht="14.25" hidden="false" customHeight="true" outlineLevel="0" collapsed="false">
      <c r="A660" s="196"/>
      <c r="B660" s="275"/>
      <c r="C660" s="196"/>
      <c r="D660" s="196"/>
      <c r="E660" s="243"/>
      <c r="F660" s="244"/>
      <c r="G660" s="243"/>
      <c r="H660" s="244"/>
      <c r="I660" s="243"/>
      <c r="J660" s="276"/>
      <c r="K660" s="196"/>
      <c r="L660" s="196"/>
      <c r="M660" s="196"/>
      <c r="N660" s="196"/>
      <c r="O660" s="196"/>
      <c r="P660" s="196"/>
      <c r="Q660" s="196"/>
      <c r="R660" s="196"/>
      <c r="S660" s="196"/>
      <c r="T660" s="196"/>
      <c r="U660" s="196"/>
      <c r="V660" s="196"/>
      <c r="W660" s="196"/>
      <c r="X660" s="196"/>
      <c r="Y660" s="196"/>
      <c r="Z660" s="196"/>
    </row>
    <row r="661" customFormat="false" ht="14.25" hidden="false" customHeight="true" outlineLevel="0" collapsed="false">
      <c r="A661" s="196"/>
      <c r="B661" s="275"/>
      <c r="C661" s="196"/>
      <c r="D661" s="196"/>
      <c r="E661" s="243"/>
      <c r="F661" s="244"/>
      <c r="G661" s="243"/>
      <c r="H661" s="244"/>
      <c r="I661" s="243"/>
      <c r="J661" s="276"/>
      <c r="K661" s="196"/>
      <c r="L661" s="196"/>
      <c r="M661" s="196"/>
      <c r="N661" s="196"/>
      <c r="O661" s="196"/>
      <c r="P661" s="196"/>
      <c r="Q661" s="196"/>
      <c r="R661" s="196"/>
      <c r="S661" s="196"/>
      <c r="T661" s="196"/>
      <c r="U661" s="196"/>
      <c r="V661" s="196"/>
      <c r="W661" s="196"/>
      <c r="X661" s="196"/>
      <c r="Y661" s="196"/>
      <c r="Z661" s="196"/>
    </row>
    <row r="662" customFormat="false" ht="14.25" hidden="false" customHeight="true" outlineLevel="0" collapsed="false">
      <c r="A662" s="196"/>
      <c r="B662" s="275"/>
      <c r="C662" s="196"/>
      <c r="D662" s="196"/>
      <c r="E662" s="243"/>
      <c r="F662" s="244"/>
      <c r="G662" s="243"/>
      <c r="H662" s="244"/>
      <c r="I662" s="243"/>
      <c r="J662" s="276"/>
      <c r="K662" s="196"/>
      <c r="L662" s="196"/>
      <c r="M662" s="196"/>
      <c r="N662" s="196"/>
      <c r="O662" s="196"/>
      <c r="P662" s="196"/>
      <c r="Q662" s="196"/>
      <c r="R662" s="196"/>
      <c r="S662" s="196"/>
      <c r="T662" s="196"/>
      <c r="U662" s="196"/>
      <c r="V662" s="196"/>
      <c r="W662" s="196"/>
      <c r="X662" s="196"/>
      <c r="Y662" s="196"/>
      <c r="Z662" s="196"/>
    </row>
    <row r="663" customFormat="false" ht="14.25" hidden="false" customHeight="true" outlineLevel="0" collapsed="false">
      <c r="A663" s="196"/>
      <c r="B663" s="275"/>
      <c r="C663" s="196"/>
      <c r="D663" s="196"/>
      <c r="E663" s="243"/>
      <c r="F663" s="244"/>
      <c r="G663" s="243"/>
      <c r="H663" s="244"/>
      <c r="I663" s="243"/>
      <c r="J663" s="276"/>
      <c r="K663" s="196"/>
      <c r="L663" s="196"/>
      <c r="M663" s="196"/>
      <c r="N663" s="196"/>
      <c r="O663" s="196"/>
      <c r="P663" s="196"/>
      <c r="Q663" s="196"/>
      <c r="R663" s="196"/>
      <c r="S663" s="196"/>
      <c r="T663" s="196"/>
      <c r="U663" s="196"/>
      <c r="V663" s="196"/>
      <c r="W663" s="196"/>
      <c r="X663" s="196"/>
      <c r="Y663" s="196"/>
      <c r="Z663" s="196"/>
    </row>
    <row r="664" customFormat="false" ht="14.25" hidden="false" customHeight="true" outlineLevel="0" collapsed="false">
      <c r="A664" s="196"/>
      <c r="B664" s="275"/>
      <c r="C664" s="196"/>
      <c r="D664" s="196"/>
      <c r="E664" s="243"/>
      <c r="F664" s="244"/>
      <c r="G664" s="243"/>
      <c r="H664" s="244"/>
      <c r="I664" s="243"/>
      <c r="J664" s="276"/>
      <c r="K664" s="196"/>
      <c r="L664" s="196"/>
      <c r="M664" s="196"/>
      <c r="N664" s="196"/>
      <c r="O664" s="196"/>
      <c r="P664" s="196"/>
      <c r="Q664" s="196"/>
      <c r="R664" s="196"/>
      <c r="S664" s="196"/>
      <c r="T664" s="196"/>
      <c r="U664" s="196"/>
      <c r="V664" s="196"/>
      <c r="W664" s="196"/>
      <c r="X664" s="196"/>
      <c r="Y664" s="196"/>
      <c r="Z664" s="196"/>
    </row>
    <row r="665" customFormat="false" ht="14.25" hidden="false" customHeight="true" outlineLevel="0" collapsed="false">
      <c r="A665" s="196"/>
      <c r="B665" s="275"/>
      <c r="C665" s="196"/>
      <c r="D665" s="196"/>
      <c r="E665" s="243"/>
      <c r="F665" s="244"/>
      <c r="G665" s="243"/>
      <c r="H665" s="244"/>
      <c r="I665" s="243"/>
      <c r="J665" s="276"/>
      <c r="K665" s="196"/>
      <c r="L665" s="196"/>
      <c r="M665" s="196"/>
      <c r="N665" s="196"/>
      <c r="O665" s="196"/>
      <c r="P665" s="196"/>
      <c r="Q665" s="196"/>
      <c r="R665" s="196"/>
      <c r="S665" s="196"/>
      <c r="T665" s="196"/>
      <c r="U665" s="196"/>
      <c r="V665" s="196"/>
      <c r="W665" s="196"/>
      <c r="X665" s="196"/>
      <c r="Y665" s="196"/>
      <c r="Z665" s="196"/>
    </row>
    <row r="666" customFormat="false" ht="14.25" hidden="false" customHeight="true" outlineLevel="0" collapsed="false">
      <c r="A666" s="196"/>
      <c r="B666" s="275"/>
      <c r="C666" s="196"/>
      <c r="D666" s="196"/>
      <c r="E666" s="243"/>
      <c r="F666" s="244"/>
      <c r="G666" s="243"/>
      <c r="H666" s="244"/>
      <c r="I666" s="243"/>
      <c r="J666" s="276"/>
      <c r="K666" s="196"/>
      <c r="L666" s="196"/>
      <c r="M666" s="196"/>
      <c r="N666" s="196"/>
      <c r="O666" s="196"/>
      <c r="P666" s="196"/>
      <c r="Q666" s="196"/>
      <c r="R666" s="196"/>
      <c r="S666" s="196"/>
      <c r="T666" s="196"/>
      <c r="U666" s="196"/>
      <c r="V666" s="196"/>
      <c r="W666" s="196"/>
      <c r="X666" s="196"/>
      <c r="Y666" s="196"/>
      <c r="Z666" s="196"/>
    </row>
    <row r="667" customFormat="false" ht="14.25" hidden="false" customHeight="true" outlineLevel="0" collapsed="false">
      <c r="A667" s="196"/>
      <c r="B667" s="275"/>
      <c r="C667" s="196"/>
      <c r="D667" s="196"/>
      <c r="E667" s="243"/>
      <c r="F667" s="244"/>
      <c r="G667" s="243"/>
      <c r="H667" s="244"/>
      <c r="I667" s="243"/>
      <c r="J667" s="276"/>
      <c r="K667" s="196"/>
      <c r="L667" s="196"/>
      <c r="M667" s="196"/>
      <c r="N667" s="196"/>
      <c r="O667" s="196"/>
      <c r="P667" s="196"/>
      <c r="Q667" s="196"/>
      <c r="R667" s="196"/>
      <c r="S667" s="196"/>
      <c r="T667" s="196"/>
      <c r="U667" s="196"/>
      <c r="V667" s="196"/>
      <c r="W667" s="196"/>
      <c r="X667" s="196"/>
      <c r="Y667" s="196"/>
      <c r="Z667" s="196"/>
    </row>
    <row r="668" customFormat="false" ht="14.25" hidden="false" customHeight="true" outlineLevel="0" collapsed="false">
      <c r="A668" s="196"/>
      <c r="B668" s="275"/>
      <c r="C668" s="196"/>
      <c r="D668" s="196"/>
      <c r="E668" s="243"/>
      <c r="F668" s="244"/>
      <c r="G668" s="243"/>
      <c r="H668" s="244"/>
      <c r="I668" s="243"/>
      <c r="J668" s="276"/>
      <c r="K668" s="196"/>
      <c r="L668" s="196"/>
      <c r="M668" s="196"/>
      <c r="N668" s="196"/>
      <c r="O668" s="196"/>
      <c r="P668" s="196"/>
      <c r="Q668" s="196"/>
      <c r="R668" s="196"/>
      <c r="S668" s="196"/>
      <c r="T668" s="196"/>
      <c r="U668" s="196"/>
      <c r="V668" s="196"/>
      <c r="W668" s="196"/>
      <c r="X668" s="196"/>
      <c r="Y668" s="196"/>
      <c r="Z668" s="196"/>
    </row>
    <row r="669" customFormat="false" ht="14.25" hidden="false" customHeight="true" outlineLevel="0" collapsed="false">
      <c r="A669" s="196"/>
      <c r="B669" s="275"/>
      <c r="C669" s="196"/>
      <c r="D669" s="196"/>
      <c r="E669" s="243"/>
      <c r="F669" s="244"/>
      <c r="G669" s="243"/>
      <c r="H669" s="244"/>
      <c r="I669" s="243"/>
      <c r="J669" s="276"/>
      <c r="K669" s="196"/>
      <c r="L669" s="196"/>
      <c r="M669" s="196"/>
      <c r="N669" s="196"/>
      <c r="O669" s="196"/>
      <c r="P669" s="196"/>
      <c r="Q669" s="196"/>
      <c r="R669" s="196"/>
      <c r="S669" s="196"/>
      <c r="T669" s="196"/>
      <c r="U669" s="196"/>
      <c r="V669" s="196"/>
      <c r="W669" s="196"/>
      <c r="X669" s="196"/>
      <c r="Y669" s="196"/>
      <c r="Z669" s="196"/>
    </row>
    <row r="670" customFormat="false" ht="14.25" hidden="false" customHeight="true" outlineLevel="0" collapsed="false">
      <c r="A670" s="196"/>
      <c r="B670" s="275"/>
      <c r="C670" s="196"/>
      <c r="D670" s="196"/>
      <c r="E670" s="243"/>
      <c r="F670" s="244"/>
      <c r="G670" s="243"/>
      <c r="H670" s="244"/>
      <c r="I670" s="243"/>
      <c r="J670" s="276"/>
      <c r="K670" s="196"/>
      <c r="L670" s="196"/>
      <c r="M670" s="196"/>
      <c r="N670" s="196"/>
      <c r="O670" s="196"/>
      <c r="P670" s="196"/>
      <c r="Q670" s="196"/>
      <c r="R670" s="196"/>
      <c r="S670" s="196"/>
      <c r="T670" s="196"/>
      <c r="U670" s="196"/>
      <c r="V670" s="196"/>
      <c r="W670" s="196"/>
      <c r="X670" s="196"/>
      <c r="Y670" s="196"/>
      <c r="Z670" s="196"/>
    </row>
    <row r="671" customFormat="false" ht="14.25" hidden="false" customHeight="true" outlineLevel="0" collapsed="false">
      <c r="A671" s="196"/>
      <c r="B671" s="275"/>
      <c r="C671" s="196"/>
      <c r="D671" s="196"/>
      <c r="E671" s="243"/>
      <c r="F671" s="244"/>
      <c r="G671" s="243"/>
      <c r="H671" s="244"/>
      <c r="I671" s="243"/>
      <c r="J671" s="276"/>
      <c r="K671" s="196"/>
      <c r="L671" s="196"/>
      <c r="M671" s="196"/>
      <c r="N671" s="196"/>
      <c r="O671" s="196"/>
      <c r="P671" s="196"/>
      <c r="Q671" s="196"/>
      <c r="R671" s="196"/>
      <c r="S671" s="196"/>
      <c r="T671" s="196"/>
      <c r="U671" s="196"/>
      <c r="V671" s="196"/>
      <c r="W671" s="196"/>
      <c r="X671" s="196"/>
      <c r="Y671" s="196"/>
      <c r="Z671" s="196"/>
    </row>
    <row r="672" customFormat="false" ht="14.25" hidden="false" customHeight="true" outlineLevel="0" collapsed="false">
      <c r="A672" s="196"/>
      <c r="B672" s="275"/>
      <c r="C672" s="196"/>
      <c r="D672" s="196"/>
      <c r="E672" s="243"/>
      <c r="F672" s="244"/>
      <c r="G672" s="243"/>
      <c r="H672" s="244"/>
      <c r="I672" s="243"/>
      <c r="J672" s="276"/>
      <c r="K672" s="196"/>
      <c r="L672" s="196"/>
      <c r="M672" s="196"/>
      <c r="N672" s="196"/>
      <c r="O672" s="196"/>
      <c r="P672" s="196"/>
      <c r="Q672" s="196"/>
      <c r="R672" s="196"/>
      <c r="S672" s="196"/>
      <c r="T672" s="196"/>
      <c r="U672" s="196"/>
      <c r="V672" s="196"/>
      <c r="W672" s="196"/>
      <c r="X672" s="196"/>
      <c r="Y672" s="196"/>
      <c r="Z672" s="196"/>
    </row>
    <row r="673" customFormat="false" ht="14.25" hidden="false" customHeight="true" outlineLevel="0" collapsed="false">
      <c r="A673" s="196"/>
      <c r="B673" s="275"/>
      <c r="C673" s="196"/>
      <c r="D673" s="196"/>
      <c r="E673" s="243"/>
      <c r="F673" s="244"/>
      <c r="G673" s="243"/>
      <c r="H673" s="244"/>
      <c r="I673" s="243"/>
      <c r="J673" s="276"/>
      <c r="K673" s="196"/>
      <c r="L673" s="196"/>
      <c r="M673" s="196"/>
      <c r="N673" s="196"/>
      <c r="O673" s="196"/>
      <c r="P673" s="196"/>
      <c r="Q673" s="196"/>
      <c r="R673" s="196"/>
      <c r="S673" s="196"/>
      <c r="T673" s="196"/>
      <c r="U673" s="196"/>
      <c r="V673" s="196"/>
      <c r="W673" s="196"/>
      <c r="X673" s="196"/>
      <c r="Y673" s="196"/>
      <c r="Z673" s="196"/>
    </row>
    <row r="674" customFormat="false" ht="14.25" hidden="false" customHeight="true" outlineLevel="0" collapsed="false">
      <c r="A674" s="196"/>
      <c r="B674" s="275"/>
      <c r="C674" s="196"/>
      <c r="D674" s="196"/>
      <c r="E674" s="243"/>
      <c r="F674" s="244"/>
      <c r="G674" s="243"/>
      <c r="H674" s="244"/>
      <c r="I674" s="243"/>
      <c r="J674" s="276"/>
      <c r="K674" s="196"/>
      <c r="L674" s="196"/>
      <c r="M674" s="196"/>
      <c r="N674" s="196"/>
      <c r="O674" s="196"/>
      <c r="P674" s="196"/>
      <c r="Q674" s="196"/>
      <c r="R674" s="196"/>
      <c r="S674" s="196"/>
      <c r="T674" s="196"/>
      <c r="U674" s="196"/>
      <c r="V674" s="196"/>
      <c r="W674" s="196"/>
      <c r="X674" s="196"/>
      <c r="Y674" s="196"/>
      <c r="Z674" s="196"/>
    </row>
    <row r="675" customFormat="false" ht="14.25" hidden="false" customHeight="true" outlineLevel="0" collapsed="false">
      <c r="A675" s="196"/>
      <c r="B675" s="275"/>
      <c r="C675" s="196"/>
      <c r="D675" s="196"/>
      <c r="E675" s="243"/>
      <c r="F675" s="244"/>
      <c r="G675" s="243"/>
      <c r="H675" s="244"/>
      <c r="I675" s="243"/>
      <c r="J675" s="276"/>
      <c r="K675" s="196"/>
      <c r="L675" s="196"/>
      <c r="M675" s="196"/>
      <c r="N675" s="196"/>
      <c r="O675" s="196"/>
      <c r="P675" s="196"/>
      <c r="Q675" s="196"/>
      <c r="R675" s="196"/>
      <c r="S675" s="196"/>
      <c r="T675" s="196"/>
      <c r="U675" s="196"/>
      <c r="V675" s="196"/>
      <c r="W675" s="196"/>
      <c r="X675" s="196"/>
      <c r="Y675" s="196"/>
      <c r="Z675" s="196"/>
    </row>
    <row r="676" customFormat="false" ht="14.25" hidden="false" customHeight="true" outlineLevel="0" collapsed="false">
      <c r="A676" s="196"/>
      <c r="B676" s="275"/>
      <c r="C676" s="196"/>
      <c r="D676" s="196"/>
      <c r="E676" s="243"/>
      <c r="F676" s="244"/>
      <c r="G676" s="243"/>
      <c r="H676" s="244"/>
      <c r="I676" s="243"/>
      <c r="J676" s="276"/>
      <c r="K676" s="196"/>
      <c r="L676" s="196"/>
      <c r="M676" s="196"/>
      <c r="N676" s="196"/>
      <c r="O676" s="196"/>
      <c r="P676" s="196"/>
      <c r="Q676" s="196"/>
      <c r="R676" s="196"/>
      <c r="S676" s="196"/>
      <c r="T676" s="196"/>
      <c r="U676" s="196"/>
      <c r="V676" s="196"/>
      <c r="W676" s="196"/>
      <c r="X676" s="196"/>
      <c r="Y676" s="196"/>
      <c r="Z676" s="196"/>
    </row>
    <row r="677" customFormat="false" ht="14.25" hidden="false" customHeight="true" outlineLevel="0" collapsed="false">
      <c r="A677" s="196"/>
      <c r="B677" s="275"/>
      <c r="C677" s="196"/>
      <c r="D677" s="196"/>
      <c r="E677" s="243"/>
      <c r="F677" s="244"/>
      <c r="G677" s="243"/>
      <c r="H677" s="244"/>
      <c r="I677" s="243"/>
      <c r="J677" s="276"/>
      <c r="K677" s="196"/>
      <c r="L677" s="196"/>
      <c r="M677" s="196"/>
      <c r="N677" s="196"/>
      <c r="O677" s="196"/>
      <c r="P677" s="196"/>
      <c r="Q677" s="196"/>
      <c r="R677" s="196"/>
      <c r="S677" s="196"/>
      <c r="T677" s="196"/>
      <c r="U677" s="196"/>
      <c r="V677" s="196"/>
      <c r="W677" s="196"/>
      <c r="X677" s="196"/>
      <c r="Y677" s="196"/>
      <c r="Z677" s="196"/>
    </row>
    <row r="678" customFormat="false" ht="14.25" hidden="false" customHeight="true" outlineLevel="0" collapsed="false">
      <c r="A678" s="196"/>
      <c r="B678" s="275"/>
      <c r="C678" s="196"/>
      <c r="D678" s="196"/>
      <c r="E678" s="243"/>
      <c r="F678" s="244"/>
      <c r="G678" s="243"/>
      <c r="H678" s="244"/>
      <c r="I678" s="243"/>
      <c r="J678" s="276"/>
      <c r="K678" s="196"/>
      <c r="L678" s="196"/>
      <c r="M678" s="196"/>
      <c r="N678" s="196"/>
      <c r="O678" s="196"/>
      <c r="P678" s="196"/>
      <c r="Q678" s="196"/>
      <c r="R678" s="196"/>
      <c r="S678" s="196"/>
      <c r="T678" s="196"/>
      <c r="U678" s="196"/>
      <c r="V678" s="196"/>
      <c r="W678" s="196"/>
      <c r="X678" s="196"/>
      <c r="Y678" s="196"/>
      <c r="Z678" s="196"/>
    </row>
    <row r="679" customFormat="false" ht="14.25" hidden="false" customHeight="true" outlineLevel="0" collapsed="false">
      <c r="A679" s="196"/>
      <c r="B679" s="275"/>
      <c r="C679" s="196"/>
      <c r="D679" s="196"/>
      <c r="E679" s="243"/>
      <c r="F679" s="244"/>
      <c r="G679" s="243"/>
      <c r="H679" s="244"/>
      <c r="I679" s="243"/>
      <c r="J679" s="276"/>
      <c r="K679" s="196"/>
      <c r="L679" s="196"/>
      <c r="M679" s="196"/>
      <c r="N679" s="196"/>
      <c r="O679" s="196"/>
      <c r="P679" s="196"/>
      <c r="Q679" s="196"/>
      <c r="R679" s="196"/>
      <c r="S679" s="196"/>
      <c r="T679" s="196"/>
      <c r="U679" s="196"/>
      <c r="V679" s="196"/>
      <c r="W679" s="196"/>
      <c r="X679" s="196"/>
      <c r="Y679" s="196"/>
      <c r="Z679" s="196"/>
    </row>
    <row r="680" customFormat="false" ht="14.25" hidden="false" customHeight="true" outlineLevel="0" collapsed="false">
      <c r="A680" s="196"/>
      <c r="B680" s="275"/>
      <c r="C680" s="196"/>
      <c r="D680" s="196"/>
      <c r="E680" s="243"/>
      <c r="F680" s="244"/>
      <c r="G680" s="243"/>
      <c r="H680" s="244"/>
      <c r="I680" s="243"/>
      <c r="J680" s="276"/>
      <c r="K680" s="196"/>
      <c r="L680" s="196"/>
      <c r="M680" s="196"/>
      <c r="N680" s="196"/>
      <c r="O680" s="196"/>
      <c r="P680" s="196"/>
      <c r="Q680" s="196"/>
      <c r="R680" s="196"/>
      <c r="S680" s="196"/>
      <c r="T680" s="196"/>
      <c r="U680" s="196"/>
      <c r="V680" s="196"/>
      <c r="W680" s="196"/>
      <c r="X680" s="196"/>
      <c r="Y680" s="196"/>
      <c r="Z680" s="196"/>
    </row>
    <row r="681" customFormat="false" ht="14.25" hidden="false" customHeight="true" outlineLevel="0" collapsed="false">
      <c r="A681" s="196"/>
      <c r="B681" s="275"/>
      <c r="C681" s="196"/>
      <c r="D681" s="196"/>
      <c r="E681" s="243"/>
      <c r="F681" s="244"/>
      <c r="G681" s="243"/>
      <c r="H681" s="244"/>
      <c r="I681" s="243"/>
      <c r="J681" s="276"/>
      <c r="K681" s="196"/>
      <c r="L681" s="196"/>
      <c r="M681" s="196"/>
      <c r="N681" s="196"/>
      <c r="O681" s="196"/>
      <c r="P681" s="196"/>
      <c r="Q681" s="196"/>
      <c r="R681" s="196"/>
      <c r="S681" s="196"/>
      <c r="T681" s="196"/>
      <c r="U681" s="196"/>
      <c r="V681" s="196"/>
      <c r="W681" s="196"/>
      <c r="X681" s="196"/>
      <c r="Y681" s="196"/>
      <c r="Z681" s="196"/>
    </row>
    <row r="682" customFormat="false" ht="14.25" hidden="false" customHeight="true" outlineLevel="0" collapsed="false">
      <c r="A682" s="196"/>
      <c r="B682" s="275"/>
      <c r="C682" s="196"/>
      <c r="D682" s="196"/>
      <c r="E682" s="243"/>
      <c r="F682" s="244"/>
      <c r="G682" s="243"/>
      <c r="H682" s="244"/>
      <c r="I682" s="243"/>
      <c r="J682" s="276"/>
      <c r="K682" s="196"/>
      <c r="L682" s="196"/>
      <c r="M682" s="196"/>
      <c r="N682" s="196"/>
      <c r="O682" s="196"/>
      <c r="P682" s="196"/>
      <c r="Q682" s="196"/>
      <c r="R682" s="196"/>
      <c r="S682" s="196"/>
      <c r="T682" s="196"/>
      <c r="U682" s="196"/>
      <c r="V682" s="196"/>
      <c r="W682" s="196"/>
      <c r="X682" s="196"/>
      <c r="Y682" s="196"/>
      <c r="Z682" s="196"/>
    </row>
    <row r="683" customFormat="false" ht="14.25" hidden="false" customHeight="true" outlineLevel="0" collapsed="false">
      <c r="A683" s="196"/>
      <c r="B683" s="275"/>
      <c r="C683" s="196"/>
      <c r="D683" s="196"/>
      <c r="E683" s="243"/>
      <c r="F683" s="244"/>
      <c r="G683" s="243"/>
      <c r="H683" s="244"/>
      <c r="I683" s="243"/>
      <c r="J683" s="276"/>
      <c r="K683" s="196"/>
      <c r="L683" s="196"/>
      <c r="M683" s="196"/>
      <c r="N683" s="196"/>
      <c r="O683" s="196"/>
      <c r="P683" s="196"/>
      <c r="Q683" s="196"/>
      <c r="R683" s="196"/>
      <c r="S683" s="196"/>
      <c r="T683" s="196"/>
      <c r="U683" s="196"/>
      <c r="V683" s="196"/>
      <c r="W683" s="196"/>
      <c r="X683" s="196"/>
      <c r="Y683" s="196"/>
      <c r="Z683" s="196"/>
    </row>
    <row r="684" customFormat="false" ht="14.25" hidden="false" customHeight="true" outlineLevel="0" collapsed="false">
      <c r="A684" s="196"/>
      <c r="B684" s="275"/>
      <c r="C684" s="196"/>
      <c r="D684" s="196"/>
      <c r="E684" s="243"/>
      <c r="F684" s="244"/>
      <c r="G684" s="243"/>
      <c r="H684" s="244"/>
      <c r="I684" s="243"/>
      <c r="J684" s="276"/>
      <c r="K684" s="196"/>
      <c r="L684" s="196"/>
      <c r="M684" s="196"/>
      <c r="N684" s="196"/>
      <c r="O684" s="196"/>
      <c r="P684" s="196"/>
      <c r="Q684" s="196"/>
      <c r="R684" s="196"/>
      <c r="S684" s="196"/>
      <c r="T684" s="196"/>
      <c r="U684" s="196"/>
      <c r="V684" s="196"/>
      <c r="W684" s="196"/>
      <c r="X684" s="196"/>
      <c r="Y684" s="196"/>
      <c r="Z684" s="196"/>
    </row>
    <row r="685" customFormat="false" ht="14.25" hidden="false" customHeight="true" outlineLevel="0" collapsed="false">
      <c r="A685" s="196"/>
      <c r="B685" s="275"/>
      <c r="C685" s="196"/>
      <c r="D685" s="196"/>
      <c r="E685" s="243"/>
      <c r="F685" s="244"/>
      <c r="G685" s="243"/>
      <c r="H685" s="244"/>
      <c r="I685" s="243"/>
      <c r="J685" s="276"/>
      <c r="K685" s="196"/>
      <c r="L685" s="196"/>
      <c r="M685" s="196"/>
      <c r="N685" s="196"/>
      <c r="O685" s="196"/>
      <c r="P685" s="196"/>
      <c r="Q685" s="196"/>
      <c r="R685" s="196"/>
      <c r="S685" s="196"/>
      <c r="T685" s="196"/>
      <c r="U685" s="196"/>
      <c r="V685" s="196"/>
      <c r="W685" s="196"/>
      <c r="X685" s="196"/>
      <c r="Y685" s="196"/>
      <c r="Z685" s="196"/>
    </row>
    <row r="686" customFormat="false" ht="14.25" hidden="false" customHeight="true" outlineLevel="0" collapsed="false">
      <c r="A686" s="196"/>
      <c r="B686" s="275"/>
      <c r="C686" s="196"/>
      <c r="D686" s="196"/>
      <c r="E686" s="243"/>
      <c r="F686" s="244"/>
      <c r="G686" s="243"/>
      <c r="H686" s="244"/>
      <c r="I686" s="243"/>
      <c r="J686" s="276"/>
      <c r="K686" s="196"/>
      <c r="L686" s="196"/>
      <c r="M686" s="196"/>
      <c r="N686" s="196"/>
      <c r="O686" s="196"/>
      <c r="P686" s="196"/>
      <c r="Q686" s="196"/>
      <c r="R686" s="196"/>
      <c r="S686" s="196"/>
      <c r="T686" s="196"/>
      <c r="U686" s="196"/>
      <c r="V686" s="196"/>
      <c r="W686" s="196"/>
      <c r="X686" s="196"/>
      <c r="Y686" s="196"/>
      <c r="Z686" s="196"/>
    </row>
    <row r="687" customFormat="false" ht="14.25" hidden="false" customHeight="true" outlineLevel="0" collapsed="false">
      <c r="A687" s="196"/>
      <c r="B687" s="275"/>
      <c r="C687" s="196"/>
      <c r="D687" s="196"/>
      <c r="E687" s="243"/>
      <c r="F687" s="244"/>
      <c r="G687" s="243"/>
      <c r="H687" s="244"/>
      <c r="I687" s="243"/>
      <c r="J687" s="276"/>
      <c r="K687" s="196"/>
      <c r="L687" s="196"/>
      <c r="M687" s="196"/>
      <c r="N687" s="196"/>
      <c r="O687" s="196"/>
      <c r="P687" s="196"/>
      <c r="Q687" s="196"/>
      <c r="R687" s="196"/>
      <c r="S687" s="196"/>
      <c r="T687" s="196"/>
      <c r="U687" s="196"/>
      <c r="V687" s="196"/>
      <c r="W687" s="196"/>
      <c r="X687" s="196"/>
      <c r="Y687" s="196"/>
      <c r="Z687" s="196"/>
    </row>
    <row r="688" customFormat="false" ht="14.25" hidden="false" customHeight="true" outlineLevel="0" collapsed="false">
      <c r="A688" s="196"/>
      <c r="B688" s="275"/>
      <c r="C688" s="196"/>
      <c r="D688" s="196"/>
      <c r="E688" s="243"/>
      <c r="F688" s="244"/>
      <c r="G688" s="243"/>
      <c r="H688" s="244"/>
      <c r="I688" s="243"/>
      <c r="J688" s="276"/>
      <c r="K688" s="196"/>
      <c r="L688" s="196"/>
      <c r="M688" s="196"/>
      <c r="N688" s="196"/>
      <c r="O688" s="196"/>
      <c r="P688" s="196"/>
      <c r="Q688" s="196"/>
      <c r="R688" s="196"/>
      <c r="S688" s="196"/>
      <c r="T688" s="196"/>
      <c r="U688" s="196"/>
      <c r="V688" s="196"/>
      <c r="W688" s="196"/>
      <c r="X688" s="196"/>
      <c r="Y688" s="196"/>
      <c r="Z688" s="196"/>
    </row>
    <row r="689" customFormat="false" ht="14.25" hidden="false" customHeight="true" outlineLevel="0" collapsed="false">
      <c r="A689" s="196"/>
      <c r="B689" s="275"/>
      <c r="C689" s="196"/>
      <c r="D689" s="196"/>
      <c r="E689" s="243"/>
      <c r="F689" s="244"/>
      <c r="G689" s="243"/>
      <c r="H689" s="244"/>
      <c r="I689" s="243"/>
      <c r="J689" s="276"/>
      <c r="K689" s="196"/>
      <c r="L689" s="196"/>
      <c r="M689" s="196"/>
      <c r="N689" s="196"/>
      <c r="O689" s="196"/>
      <c r="P689" s="196"/>
      <c r="Q689" s="196"/>
      <c r="R689" s="196"/>
      <c r="S689" s="196"/>
      <c r="T689" s="196"/>
      <c r="U689" s="196"/>
      <c r="V689" s="196"/>
      <c r="W689" s="196"/>
      <c r="X689" s="196"/>
      <c r="Y689" s="196"/>
      <c r="Z689" s="196"/>
    </row>
    <row r="690" customFormat="false" ht="14.25" hidden="false" customHeight="true" outlineLevel="0" collapsed="false">
      <c r="A690" s="196"/>
      <c r="B690" s="275"/>
      <c r="C690" s="196"/>
      <c r="D690" s="196"/>
      <c r="E690" s="243"/>
      <c r="F690" s="244"/>
      <c r="G690" s="243"/>
      <c r="H690" s="244"/>
      <c r="I690" s="243"/>
      <c r="J690" s="276"/>
      <c r="K690" s="196"/>
      <c r="L690" s="196"/>
      <c r="M690" s="196"/>
      <c r="N690" s="196"/>
      <c r="O690" s="196"/>
      <c r="P690" s="196"/>
      <c r="Q690" s="196"/>
      <c r="R690" s="196"/>
      <c r="S690" s="196"/>
      <c r="T690" s="196"/>
      <c r="U690" s="196"/>
      <c r="V690" s="196"/>
      <c r="W690" s="196"/>
      <c r="X690" s="196"/>
      <c r="Y690" s="196"/>
      <c r="Z690" s="196"/>
    </row>
    <row r="691" customFormat="false" ht="14.25" hidden="false" customHeight="true" outlineLevel="0" collapsed="false">
      <c r="A691" s="196"/>
      <c r="B691" s="275"/>
      <c r="C691" s="196"/>
      <c r="D691" s="196"/>
      <c r="E691" s="243"/>
      <c r="F691" s="244"/>
      <c r="G691" s="243"/>
      <c r="H691" s="244"/>
      <c r="I691" s="243"/>
      <c r="J691" s="276"/>
      <c r="K691" s="196"/>
      <c r="L691" s="196"/>
      <c r="M691" s="196"/>
      <c r="N691" s="196"/>
      <c r="O691" s="196"/>
      <c r="P691" s="196"/>
      <c r="Q691" s="196"/>
      <c r="R691" s="196"/>
      <c r="S691" s="196"/>
      <c r="T691" s="196"/>
      <c r="U691" s="196"/>
      <c r="V691" s="196"/>
      <c r="W691" s="196"/>
      <c r="X691" s="196"/>
      <c r="Y691" s="196"/>
      <c r="Z691" s="196"/>
    </row>
    <row r="692" customFormat="false" ht="14.25" hidden="false" customHeight="true" outlineLevel="0" collapsed="false">
      <c r="A692" s="196"/>
      <c r="B692" s="275"/>
      <c r="C692" s="196"/>
      <c r="D692" s="196"/>
      <c r="E692" s="243"/>
      <c r="F692" s="244"/>
      <c r="G692" s="243"/>
      <c r="H692" s="244"/>
      <c r="I692" s="243"/>
      <c r="J692" s="276"/>
      <c r="K692" s="196"/>
      <c r="L692" s="196"/>
      <c r="M692" s="196"/>
      <c r="N692" s="196"/>
      <c r="O692" s="196"/>
      <c r="P692" s="196"/>
      <c r="Q692" s="196"/>
      <c r="R692" s="196"/>
      <c r="S692" s="196"/>
      <c r="T692" s="196"/>
      <c r="U692" s="196"/>
      <c r="V692" s="196"/>
      <c r="W692" s="196"/>
      <c r="X692" s="196"/>
      <c r="Y692" s="196"/>
      <c r="Z692" s="196"/>
    </row>
    <row r="693" customFormat="false" ht="14.25" hidden="false" customHeight="true" outlineLevel="0" collapsed="false">
      <c r="A693" s="196"/>
      <c r="B693" s="275"/>
      <c r="C693" s="196"/>
      <c r="D693" s="196"/>
      <c r="E693" s="243"/>
      <c r="F693" s="244"/>
      <c r="G693" s="243"/>
      <c r="H693" s="244"/>
      <c r="I693" s="243"/>
      <c r="J693" s="276"/>
      <c r="K693" s="196"/>
      <c r="L693" s="196"/>
      <c r="M693" s="196"/>
      <c r="N693" s="196"/>
      <c r="O693" s="196"/>
      <c r="P693" s="196"/>
      <c r="Q693" s="196"/>
      <c r="R693" s="196"/>
      <c r="S693" s="196"/>
      <c r="T693" s="196"/>
      <c r="U693" s="196"/>
      <c r="V693" s="196"/>
      <c r="W693" s="196"/>
      <c r="X693" s="196"/>
      <c r="Y693" s="196"/>
      <c r="Z693" s="196"/>
    </row>
    <row r="694" customFormat="false" ht="14.25" hidden="false" customHeight="true" outlineLevel="0" collapsed="false">
      <c r="A694" s="196"/>
      <c r="B694" s="275"/>
      <c r="C694" s="196"/>
      <c r="D694" s="196"/>
      <c r="E694" s="243"/>
      <c r="F694" s="244"/>
      <c r="G694" s="243"/>
      <c r="H694" s="244"/>
      <c r="I694" s="243"/>
      <c r="J694" s="276"/>
      <c r="K694" s="196"/>
      <c r="L694" s="196"/>
      <c r="M694" s="196"/>
      <c r="N694" s="196"/>
      <c r="O694" s="196"/>
      <c r="P694" s="196"/>
      <c r="Q694" s="196"/>
      <c r="R694" s="196"/>
      <c r="S694" s="196"/>
      <c r="T694" s="196"/>
      <c r="U694" s="196"/>
      <c r="V694" s="196"/>
      <c r="W694" s="196"/>
      <c r="X694" s="196"/>
      <c r="Y694" s="196"/>
      <c r="Z694" s="196"/>
    </row>
    <row r="695" customFormat="false" ht="14.25" hidden="false" customHeight="true" outlineLevel="0" collapsed="false">
      <c r="A695" s="196"/>
      <c r="B695" s="275"/>
      <c r="C695" s="196"/>
      <c r="D695" s="196"/>
      <c r="E695" s="243"/>
      <c r="F695" s="244"/>
      <c r="G695" s="243"/>
      <c r="H695" s="244"/>
      <c r="I695" s="243"/>
      <c r="J695" s="276"/>
      <c r="K695" s="196"/>
      <c r="L695" s="196"/>
      <c r="M695" s="196"/>
      <c r="N695" s="196"/>
      <c r="O695" s="196"/>
      <c r="P695" s="196"/>
      <c r="Q695" s="196"/>
      <c r="R695" s="196"/>
      <c r="S695" s="196"/>
      <c r="T695" s="196"/>
      <c r="U695" s="196"/>
      <c r="V695" s="196"/>
      <c r="W695" s="196"/>
      <c r="X695" s="196"/>
      <c r="Y695" s="196"/>
      <c r="Z695" s="196"/>
    </row>
    <row r="696" customFormat="false" ht="14.25" hidden="false" customHeight="true" outlineLevel="0" collapsed="false">
      <c r="A696" s="196"/>
      <c r="B696" s="275"/>
      <c r="C696" s="196"/>
      <c r="D696" s="196"/>
      <c r="E696" s="243"/>
      <c r="F696" s="244"/>
      <c r="G696" s="243"/>
      <c r="H696" s="244"/>
      <c r="I696" s="243"/>
      <c r="J696" s="276"/>
      <c r="K696" s="196"/>
      <c r="L696" s="196"/>
      <c r="M696" s="196"/>
      <c r="N696" s="196"/>
      <c r="O696" s="196"/>
      <c r="P696" s="196"/>
      <c r="Q696" s="196"/>
      <c r="R696" s="196"/>
      <c r="S696" s="196"/>
      <c r="T696" s="196"/>
      <c r="U696" s="196"/>
      <c r="V696" s="196"/>
      <c r="W696" s="196"/>
      <c r="X696" s="196"/>
      <c r="Y696" s="196"/>
      <c r="Z696" s="196"/>
    </row>
    <row r="697" customFormat="false" ht="14.25" hidden="false" customHeight="true" outlineLevel="0" collapsed="false">
      <c r="A697" s="196"/>
      <c r="B697" s="275"/>
      <c r="C697" s="196"/>
      <c r="D697" s="196"/>
      <c r="E697" s="243"/>
      <c r="F697" s="244"/>
      <c r="G697" s="243"/>
      <c r="H697" s="244"/>
      <c r="I697" s="243"/>
      <c r="J697" s="276"/>
      <c r="K697" s="196"/>
      <c r="L697" s="196"/>
      <c r="M697" s="196"/>
      <c r="N697" s="196"/>
      <c r="O697" s="196"/>
      <c r="P697" s="196"/>
      <c r="Q697" s="196"/>
      <c r="R697" s="196"/>
      <c r="S697" s="196"/>
      <c r="T697" s="196"/>
      <c r="U697" s="196"/>
      <c r="V697" s="196"/>
      <c r="W697" s="196"/>
      <c r="X697" s="196"/>
      <c r="Y697" s="196"/>
      <c r="Z697" s="196"/>
    </row>
    <row r="698" customFormat="false" ht="14.25" hidden="false" customHeight="true" outlineLevel="0" collapsed="false">
      <c r="A698" s="196"/>
      <c r="B698" s="275"/>
      <c r="C698" s="196"/>
      <c r="D698" s="196"/>
      <c r="E698" s="243"/>
      <c r="F698" s="244"/>
      <c r="G698" s="243"/>
      <c r="H698" s="244"/>
      <c r="I698" s="243"/>
      <c r="J698" s="276"/>
      <c r="K698" s="196"/>
      <c r="L698" s="196"/>
      <c r="M698" s="196"/>
      <c r="N698" s="196"/>
      <c r="O698" s="196"/>
      <c r="P698" s="196"/>
      <c r="Q698" s="196"/>
      <c r="R698" s="196"/>
      <c r="S698" s="196"/>
      <c r="T698" s="196"/>
      <c r="U698" s="196"/>
      <c r="V698" s="196"/>
      <c r="W698" s="196"/>
      <c r="X698" s="196"/>
      <c r="Y698" s="196"/>
      <c r="Z698" s="196"/>
    </row>
    <row r="699" customFormat="false" ht="14.25" hidden="false" customHeight="true" outlineLevel="0" collapsed="false">
      <c r="A699" s="196"/>
      <c r="B699" s="275"/>
      <c r="C699" s="196"/>
      <c r="D699" s="196"/>
      <c r="E699" s="243"/>
      <c r="F699" s="244"/>
      <c r="G699" s="243"/>
      <c r="H699" s="244"/>
      <c r="I699" s="243"/>
      <c r="J699" s="276"/>
      <c r="K699" s="196"/>
      <c r="L699" s="196"/>
      <c r="M699" s="196"/>
      <c r="N699" s="196"/>
      <c r="O699" s="196"/>
      <c r="P699" s="196"/>
      <c r="Q699" s="196"/>
      <c r="R699" s="196"/>
      <c r="S699" s="196"/>
      <c r="T699" s="196"/>
      <c r="U699" s="196"/>
      <c r="V699" s="196"/>
      <c r="W699" s="196"/>
      <c r="X699" s="196"/>
      <c r="Y699" s="196"/>
      <c r="Z699" s="196"/>
    </row>
    <row r="700" customFormat="false" ht="14.25" hidden="false" customHeight="true" outlineLevel="0" collapsed="false">
      <c r="A700" s="196"/>
      <c r="B700" s="275"/>
      <c r="C700" s="196"/>
      <c r="D700" s="196"/>
      <c r="E700" s="243"/>
      <c r="F700" s="244"/>
      <c r="G700" s="243"/>
      <c r="H700" s="244"/>
      <c r="I700" s="243"/>
      <c r="J700" s="276"/>
      <c r="K700" s="196"/>
      <c r="L700" s="196"/>
      <c r="M700" s="196"/>
      <c r="N700" s="196"/>
      <c r="O700" s="196"/>
      <c r="P700" s="196"/>
      <c r="Q700" s="196"/>
      <c r="R700" s="196"/>
      <c r="S700" s="196"/>
      <c r="T700" s="196"/>
      <c r="U700" s="196"/>
      <c r="V700" s="196"/>
      <c r="W700" s="196"/>
      <c r="X700" s="196"/>
      <c r="Y700" s="196"/>
      <c r="Z700" s="196"/>
    </row>
    <row r="701" customFormat="false" ht="14.25" hidden="false" customHeight="true" outlineLevel="0" collapsed="false">
      <c r="A701" s="196"/>
      <c r="B701" s="275"/>
      <c r="C701" s="196"/>
      <c r="D701" s="196"/>
      <c r="E701" s="243"/>
      <c r="F701" s="244"/>
      <c r="G701" s="243"/>
      <c r="H701" s="244"/>
      <c r="I701" s="243"/>
      <c r="J701" s="276"/>
      <c r="K701" s="196"/>
      <c r="L701" s="196"/>
      <c r="M701" s="196"/>
      <c r="N701" s="196"/>
      <c r="O701" s="196"/>
      <c r="P701" s="196"/>
      <c r="Q701" s="196"/>
      <c r="R701" s="196"/>
      <c r="S701" s="196"/>
      <c r="T701" s="196"/>
      <c r="U701" s="196"/>
      <c r="V701" s="196"/>
      <c r="W701" s="196"/>
      <c r="X701" s="196"/>
      <c r="Y701" s="196"/>
      <c r="Z701" s="196"/>
    </row>
    <row r="702" customFormat="false" ht="14.25" hidden="false" customHeight="true" outlineLevel="0" collapsed="false">
      <c r="A702" s="196"/>
      <c r="B702" s="275"/>
      <c r="C702" s="196"/>
      <c r="D702" s="196"/>
      <c r="E702" s="243"/>
      <c r="F702" s="244"/>
      <c r="G702" s="243"/>
      <c r="H702" s="244"/>
      <c r="I702" s="243"/>
      <c r="J702" s="276"/>
      <c r="K702" s="196"/>
      <c r="L702" s="196"/>
      <c r="M702" s="196"/>
      <c r="N702" s="196"/>
      <c r="O702" s="196"/>
      <c r="P702" s="196"/>
      <c r="Q702" s="196"/>
      <c r="R702" s="196"/>
      <c r="S702" s="196"/>
      <c r="T702" s="196"/>
      <c r="U702" s="196"/>
      <c r="V702" s="196"/>
      <c r="W702" s="196"/>
      <c r="X702" s="196"/>
      <c r="Y702" s="196"/>
      <c r="Z702" s="196"/>
    </row>
    <row r="703" customFormat="false" ht="14.25" hidden="false" customHeight="true" outlineLevel="0" collapsed="false">
      <c r="A703" s="196"/>
      <c r="B703" s="275"/>
      <c r="C703" s="196"/>
      <c r="D703" s="196"/>
      <c r="E703" s="243"/>
      <c r="F703" s="244"/>
      <c r="G703" s="243"/>
      <c r="H703" s="244"/>
      <c r="I703" s="243"/>
      <c r="J703" s="276"/>
      <c r="K703" s="196"/>
      <c r="L703" s="196"/>
      <c r="M703" s="196"/>
      <c r="N703" s="196"/>
      <c r="O703" s="196"/>
      <c r="P703" s="196"/>
      <c r="Q703" s="196"/>
      <c r="R703" s="196"/>
      <c r="S703" s="196"/>
      <c r="T703" s="196"/>
      <c r="U703" s="196"/>
      <c r="V703" s="196"/>
      <c r="W703" s="196"/>
      <c r="X703" s="196"/>
      <c r="Y703" s="196"/>
      <c r="Z703" s="196"/>
    </row>
    <row r="704" customFormat="false" ht="14.25" hidden="false" customHeight="true" outlineLevel="0" collapsed="false">
      <c r="A704" s="196"/>
      <c r="B704" s="275"/>
      <c r="C704" s="196"/>
      <c r="D704" s="196"/>
      <c r="E704" s="243"/>
      <c r="F704" s="244"/>
      <c r="G704" s="243"/>
      <c r="H704" s="244"/>
      <c r="I704" s="243"/>
      <c r="J704" s="276"/>
      <c r="K704" s="196"/>
      <c r="L704" s="196"/>
      <c r="M704" s="196"/>
      <c r="N704" s="196"/>
      <c r="O704" s="196"/>
      <c r="P704" s="196"/>
      <c r="Q704" s="196"/>
      <c r="R704" s="196"/>
      <c r="S704" s="196"/>
      <c r="T704" s="196"/>
      <c r="U704" s="196"/>
      <c r="V704" s="196"/>
      <c r="W704" s="196"/>
      <c r="X704" s="196"/>
      <c r="Y704" s="196"/>
      <c r="Z704" s="196"/>
    </row>
    <row r="705" customFormat="false" ht="14.25" hidden="false" customHeight="true" outlineLevel="0" collapsed="false">
      <c r="A705" s="196"/>
      <c r="B705" s="275"/>
      <c r="C705" s="196"/>
      <c r="D705" s="196"/>
      <c r="E705" s="243"/>
      <c r="F705" s="244"/>
      <c r="G705" s="243"/>
      <c r="H705" s="244"/>
      <c r="I705" s="243"/>
      <c r="J705" s="276"/>
      <c r="K705" s="196"/>
      <c r="L705" s="196"/>
      <c r="M705" s="196"/>
      <c r="N705" s="196"/>
      <c r="O705" s="196"/>
      <c r="P705" s="196"/>
      <c r="Q705" s="196"/>
      <c r="R705" s="196"/>
      <c r="S705" s="196"/>
      <c r="T705" s="196"/>
      <c r="U705" s="196"/>
      <c r="V705" s="196"/>
      <c r="W705" s="196"/>
      <c r="X705" s="196"/>
      <c r="Y705" s="196"/>
      <c r="Z705" s="196"/>
    </row>
    <row r="706" customFormat="false" ht="14.25" hidden="false" customHeight="true" outlineLevel="0" collapsed="false">
      <c r="A706" s="196"/>
      <c r="B706" s="275"/>
      <c r="C706" s="196"/>
      <c r="D706" s="196"/>
      <c r="E706" s="243"/>
      <c r="F706" s="244"/>
      <c r="G706" s="243"/>
      <c r="H706" s="244"/>
      <c r="I706" s="243"/>
      <c r="J706" s="276"/>
      <c r="K706" s="196"/>
      <c r="L706" s="196"/>
      <c r="M706" s="196"/>
      <c r="N706" s="196"/>
      <c r="O706" s="196"/>
      <c r="P706" s="196"/>
      <c r="Q706" s="196"/>
      <c r="R706" s="196"/>
      <c r="S706" s="196"/>
      <c r="T706" s="196"/>
      <c r="U706" s="196"/>
      <c r="V706" s="196"/>
      <c r="W706" s="196"/>
      <c r="X706" s="196"/>
      <c r="Y706" s="196"/>
      <c r="Z706" s="196"/>
    </row>
    <row r="707" customFormat="false" ht="14.25" hidden="false" customHeight="true" outlineLevel="0" collapsed="false">
      <c r="A707" s="196"/>
      <c r="B707" s="275"/>
      <c r="C707" s="196"/>
      <c r="D707" s="196"/>
      <c r="E707" s="243"/>
      <c r="F707" s="244"/>
      <c r="G707" s="243"/>
      <c r="H707" s="244"/>
      <c r="I707" s="243"/>
      <c r="J707" s="276"/>
      <c r="K707" s="196"/>
      <c r="L707" s="196"/>
      <c r="M707" s="196"/>
      <c r="N707" s="196"/>
      <c r="O707" s="196"/>
      <c r="P707" s="196"/>
      <c r="Q707" s="196"/>
      <c r="R707" s="196"/>
      <c r="S707" s="196"/>
      <c r="T707" s="196"/>
      <c r="U707" s="196"/>
      <c r="V707" s="196"/>
      <c r="W707" s="196"/>
      <c r="X707" s="196"/>
      <c r="Y707" s="196"/>
      <c r="Z707" s="196"/>
    </row>
    <row r="708" customFormat="false" ht="14.25" hidden="false" customHeight="true" outlineLevel="0" collapsed="false">
      <c r="A708" s="196"/>
      <c r="B708" s="275"/>
      <c r="C708" s="196"/>
      <c r="D708" s="196"/>
      <c r="E708" s="243"/>
      <c r="F708" s="244"/>
      <c r="G708" s="243"/>
      <c r="H708" s="244"/>
      <c r="I708" s="243"/>
      <c r="J708" s="276"/>
      <c r="K708" s="196"/>
      <c r="L708" s="196"/>
      <c r="M708" s="196"/>
      <c r="N708" s="196"/>
      <c r="O708" s="196"/>
      <c r="P708" s="196"/>
      <c r="Q708" s="196"/>
      <c r="R708" s="196"/>
      <c r="S708" s="196"/>
      <c r="T708" s="196"/>
      <c r="U708" s="196"/>
      <c r="V708" s="196"/>
      <c r="W708" s="196"/>
      <c r="X708" s="196"/>
      <c r="Y708" s="196"/>
      <c r="Z708" s="196"/>
    </row>
    <row r="709" customFormat="false" ht="14.25" hidden="false" customHeight="true" outlineLevel="0" collapsed="false">
      <c r="A709" s="196"/>
      <c r="B709" s="275"/>
      <c r="C709" s="196"/>
      <c r="D709" s="196"/>
      <c r="E709" s="243"/>
      <c r="F709" s="244"/>
      <c r="G709" s="243"/>
      <c r="H709" s="244"/>
      <c r="I709" s="243"/>
      <c r="J709" s="276"/>
      <c r="K709" s="196"/>
      <c r="L709" s="196"/>
      <c r="M709" s="196"/>
      <c r="N709" s="196"/>
      <c r="O709" s="196"/>
      <c r="P709" s="196"/>
      <c r="Q709" s="196"/>
      <c r="R709" s="196"/>
      <c r="S709" s="196"/>
      <c r="T709" s="196"/>
      <c r="U709" s="196"/>
      <c r="V709" s="196"/>
      <c r="W709" s="196"/>
      <c r="X709" s="196"/>
      <c r="Y709" s="196"/>
      <c r="Z709" s="196"/>
    </row>
    <row r="710" customFormat="false" ht="14.25" hidden="false" customHeight="true" outlineLevel="0" collapsed="false">
      <c r="A710" s="196"/>
      <c r="B710" s="275"/>
      <c r="C710" s="196"/>
      <c r="D710" s="196"/>
      <c r="E710" s="243"/>
      <c r="F710" s="244"/>
      <c r="G710" s="243"/>
      <c r="H710" s="244"/>
      <c r="I710" s="243"/>
      <c r="J710" s="276"/>
      <c r="K710" s="196"/>
      <c r="L710" s="196"/>
      <c r="M710" s="196"/>
      <c r="N710" s="196"/>
      <c r="O710" s="196"/>
      <c r="P710" s="196"/>
      <c r="Q710" s="196"/>
      <c r="R710" s="196"/>
      <c r="S710" s="196"/>
      <c r="T710" s="196"/>
      <c r="U710" s="196"/>
      <c r="V710" s="196"/>
      <c r="W710" s="196"/>
      <c r="X710" s="196"/>
      <c r="Y710" s="196"/>
      <c r="Z710" s="196"/>
    </row>
    <row r="711" customFormat="false" ht="14.25" hidden="false" customHeight="true" outlineLevel="0" collapsed="false">
      <c r="A711" s="196"/>
      <c r="B711" s="275"/>
      <c r="C711" s="196"/>
      <c r="D711" s="196"/>
      <c r="E711" s="243"/>
      <c r="F711" s="244"/>
      <c r="G711" s="243"/>
      <c r="H711" s="244"/>
      <c r="I711" s="243"/>
      <c r="J711" s="276"/>
      <c r="K711" s="196"/>
      <c r="L711" s="196"/>
      <c r="M711" s="196"/>
      <c r="N711" s="196"/>
      <c r="O711" s="196"/>
      <c r="P711" s="196"/>
      <c r="Q711" s="196"/>
      <c r="R711" s="196"/>
      <c r="S711" s="196"/>
      <c r="T711" s="196"/>
      <c r="U711" s="196"/>
      <c r="V711" s="196"/>
      <c r="W711" s="196"/>
      <c r="X711" s="196"/>
      <c r="Y711" s="196"/>
      <c r="Z711" s="196"/>
    </row>
    <row r="712" customFormat="false" ht="14.25" hidden="false" customHeight="true" outlineLevel="0" collapsed="false">
      <c r="A712" s="196"/>
      <c r="B712" s="275"/>
      <c r="C712" s="196"/>
      <c r="D712" s="196"/>
      <c r="E712" s="243"/>
      <c r="F712" s="244"/>
      <c r="G712" s="243"/>
      <c r="H712" s="244"/>
      <c r="I712" s="243"/>
      <c r="J712" s="276"/>
      <c r="K712" s="196"/>
      <c r="L712" s="196"/>
      <c r="M712" s="196"/>
      <c r="N712" s="196"/>
      <c r="O712" s="196"/>
      <c r="P712" s="196"/>
      <c r="Q712" s="196"/>
      <c r="R712" s="196"/>
      <c r="S712" s="196"/>
      <c r="T712" s="196"/>
      <c r="U712" s="196"/>
      <c r="V712" s="196"/>
      <c r="W712" s="196"/>
      <c r="X712" s="196"/>
      <c r="Y712" s="196"/>
      <c r="Z712" s="196"/>
    </row>
    <row r="713" customFormat="false" ht="14.25" hidden="false" customHeight="true" outlineLevel="0" collapsed="false">
      <c r="A713" s="196"/>
      <c r="B713" s="275"/>
      <c r="C713" s="196"/>
      <c r="D713" s="196"/>
      <c r="E713" s="243"/>
      <c r="F713" s="244"/>
      <c r="G713" s="243"/>
      <c r="H713" s="244"/>
      <c r="I713" s="243"/>
      <c r="J713" s="276"/>
      <c r="K713" s="196"/>
      <c r="L713" s="196"/>
      <c r="M713" s="196"/>
      <c r="N713" s="196"/>
      <c r="O713" s="196"/>
      <c r="P713" s="196"/>
      <c r="Q713" s="196"/>
      <c r="R713" s="196"/>
      <c r="S713" s="196"/>
      <c r="T713" s="196"/>
      <c r="U713" s="196"/>
      <c r="V713" s="196"/>
      <c r="W713" s="196"/>
      <c r="X713" s="196"/>
      <c r="Y713" s="196"/>
      <c r="Z713" s="196"/>
    </row>
    <row r="714" customFormat="false" ht="14.25" hidden="false" customHeight="true" outlineLevel="0" collapsed="false">
      <c r="A714" s="196"/>
      <c r="B714" s="275"/>
      <c r="C714" s="196"/>
      <c r="D714" s="196"/>
      <c r="E714" s="243"/>
      <c r="F714" s="244"/>
      <c r="G714" s="243"/>
      <c r="H714" s="244"/>
      <c r="I714" s="243"/>
      <c r="J714" s="276"/>
      <c r="K714" s="196"/>
      <c r="L714" s="196"/>
      <c r="M714" s="196"/>
      <c r="N714" s="196"/>
      <c r="O714" s="196"/>
      <c r="P714" s="196"/>
      <c r="Q714" s="196"/>
      <c r="R714" s="196"/>
      <c r="S714" s="196"/>
      <c r="T714" s="196"/>
      <c r="U714" s="196"/>
      <c r="V714" s="196"/>
      <c r="W714" s="196"/>
      <c r="X714" s="196"/>
      <c r="Y714" s="196"/>
      <c r="Z714" s="196"/>
    </row>
    <row r="715" customFormat="false" ht="14.25" hidden="false" customHeight="true" outlineLevel="0" collapsed="false">
      <c r="A715" s="196"/>
      <c r="B715" s="275"/>
      <c r="C715" s="196"/>
      <c r="D715" s="196"/>
      <c r="E715" s="243"/>
      <c r="F715" s="244"/>
      <c r="G715" s="243"/>
      <c r="H715" s="244"/>
      <c r="I715" s="243"/>
      <c r="J715" s="276"/>
      <c r="K715" s="196"/>
      <c r="L715" s="196"/>
      <c r="M715" s="196"/>
      <c r="N715" s="196"/>
      <c r="O715" s="196"/>
      <c r="P715" s="196"/>
      <c r="Q715" s="196"/>
      <c r="R715" s="196"/>
      <c r="S715" s="196"/>
      <c r="T715" s="196"/>
      <c r="U715" s="196"/>
      <c r="V715" s="196"/>
      <c r="W715" s="196"/>
      <c r="X715" s="196"/>
      <c r="Y715" s="196"/>
      <c r="Z715" s="196"/>
    </row>
    <row r="716" customFormat="false" ht="14.25" hidden="false" customHeight="true" outlineLevel="0" collapsed="false">
      <c r="A716" s="196"/>
      <c r="B716" s="275"/>
      <c r="C716" s="196"/>
      <c r="D716" s="196"/>
      <c r="E716" s="243"/>
      <c r="F716" s="244"/>
      <c r="G716" s="243"/>
      <c r="H716" s="244"/>
      <c r="I716" s="243"/>
      <c r="J716" s="276"/>
      <c r="K716" s="196"/>
      <c r="L716" s="196"/>
      <c r="M716" s="196"/>
      <c r="N716" s="196"/>
      <c r="O716" s="196"/>
      <c r="P716" s="196"/>
      <c r="Q716" s="196"/>
      <c r="R716" s="196"/>
      <c r="S716" s="196"/>
      <c r="T716" s="196"/>
      <c r="U716" s="196"/>
      <c r="V716" s="196"/>
      <c r="W716" s="196"/>
      <c r="X716" s="196"/>
      <c r="Y716" s="196"/>
      <c r="Z716" s="196"/>
    </row>
    <row r="717" customFormat="false" ht="14.25" hidden="false" customHeight="true" outlineLevel="0" collapsed="false">
      <c r="A717" s="196"/>
      <c r="B717" s="275"/>
      <c r="C717" s="196"/>
      <c r="D717" s="196"/>
      <c r="E717" s="243"/>
      <c r="F717" s="244"/>
      <c r="G717" s="243"/>
      <c r="H717" s="244"/>
      <c r="I717" s="243"/>
      <c r="J717" s="276"/>
      <c r="K717" s="196"/>
      <c r="L717" s="196"/>
      <c r="M717" s="196"/>
      <c r="N717" s="196"/>
      <c r="O717" s="196"/>
      <c r="P717" s="196"/>
      <c r="Q717" s="196"/>
      <c r="R717" s="196"/>
      <c r="S717" s="196"/>
      <c r="T717" s="196"/>
      <c r="U717" s="196"/>
      <c r="V717" s="196"/>
      <c r="W717" s="196"/>
      <c r="X717" s="196"/>
      <c r="Y717" s="196"/>
      <c r="Z717" s="196"/>
    </row>
    <row r="718" customFormat="false" ht="14.25" hidden="false" customHeight="true" outlineLevel="0" collapsed="false">
      <c r="A718" s="196"/>
      <c r="B718" s="275"/>
      <c r="C718" s="196"/>
      <c r="D718" s="196"/>
      <c r="E718" s="243"/>
      <c r="F718" s="244"/>
      <c r="G718" s="243"/>
      <c r="H718" s="244"/>
      <c r="I718" s="243"/>
      <c r="J718" s="276"/>
      <c r="K718" s="196"/>
      <c r="L718" s="196"/>
      <c r="M718" s="196"/>
      <c r="N718" s="196"/>
      <c r="O718" s="196"/>
      <c r="P718" s="196"/>
      <c r="Q718" s="196"/>
      <c r="R718" s="196"/>
      <c r="S718" s="196"/>
      <c r="T718" s="196"/>
      <c r="U718" s="196"/>
      <c r="V718" s="196"/>
      <c r="W718" s="196"/>
      <c r="X718" s="196"/>
      <c r="Y718" s="196"/>
      <c r="Z718" s="196"/>
    </row>
    <row r="719" customFormat="false" ht="14.25" hidden="false" customHeight="true" outlineLevel="0" collapsed="false">
      <c r="A719" s="196"/>
      <c r="B719" s="275"/>
      <c r="C719" s="196"/>
      <c r="D719" s="196"/>
      <c r="E719" s="243"/>
      <c r="F719" s="244"/>
      <c r="G719" s="243"/>
      <c r="H719" s="244"/>
      <c r="I719" s="243"/>
      <c r="J719" s="276"/>
      <c r="K719" s="196"/>
      <c r="L719" s="196"/>
      <c r="M719" s="196"/>
      <c r="N719" s="196"/>
      <c r="O719" s="196"/>
      <c r="P719" s="196"/>
      <c r="Q719" s="196"/>
      <c r="R719" s="196"/>
      <c r="S719" s="196"/>
      <c r="T719" s="196"/>
      <c r="U719" s="196"/>
      <c r="V719" s="196"/>
      <c r="W719" s="196"/>
      <c r="X719" s="196"/>
      <c r="Y719" s="196"/>
      <c r="Z719" s="196"/>
    </row>
    <row r="720" customFormat="false" ht="14.25" hidden="false" customHeight="true" outlineLevel="0" collapsed="false">
      <c r="A720" s="196"/>
      <c r="B720" s="275"/>
      <c r="C720" s="196"/>
      <c r="D720" s="196"/>
      <c r="E720" s="243"/>
      <c r="F720" s="244"/>
      <c r="G720" s="243"/>
      <c r="H720" s="244"/>
      <c r="I720" s="243"/>
      <c r="J720" s="276"/>
      <c r="K720" s="196"/>
      <c r="L720" s="196"/>
      <c r="M720" s="196"/>
      <c r="N720" s="196"/>
      <c r="O720" s="196"/>
      <c r="P720" s="196"/>
      <c r="Q720" s="196"/>
      <c r="R720" s="196"/>
      <c r="S720" s="196"/>
      <c r="T720" s="196"/>
      <c r="U720" s="196"/>
      <c r="V720" s="196"/>
      <c r="W720" s="196"/>
      <c r="X720" s="196"/>
      <c r="Y720" s="196"/>
      <c r="Z720" s="196"/>
    </row>
    <row r="721" customFormat="false" ht="14.25" hidden="false" customHeight="true" outlineLevel="0" collapsed="false">
      <c r="A721" s="196"/>
      <c r="B721" s="275"/>
      <c r="C721" s="196"/>
      <c r="D721" s="196"/>
      <c r="E721" s="243"/>
      <c r="F721" s="244"/>
      <c r="G721" s="243"/>
      <c r="H721" s="244"/>
      <c r="I721" s="243"/>
      <c r="J721" s="276"/>
      <c r="K721" s="196"/>
      <c r="L721" s="196"/>
      <c r="M721" s="196"/>
      <c r="N721" s="196"/>
      <c r="O721" s="196"/>
      <c r="P721" s="196"/>
      <c r="Q721" s="196"/>
      <c r="R721" s="196"/>
      <c r="S721" s="196"/>
      <c r="T721" s="196"/>
      <c r="U721" s="196"/>
      <c r="V721" s="196"/>
      <c r="W721" s="196"/>
      <c r="X721" s="196"/>
      <c r="Y721" s="196"/>
      <c r="Z721" s="196"/>
    </row>
    <row r="722" customFormat="false" ht="14.25" hidden="false" customHeight="true" outlineLevel="0" collapsed="false">
      <c r="A722" s="196"/>
      <c r="B722" s="275"/>
      <c r="C722" s="196"/>
      <c r="D722" s="196"/>
      <c r="E722" s="243"/>
      <c r="F722" s="244"/>
      <c r="G722" s="243"/>
      <c r="H722" s="244"/>
      <c r="I722" s="243"/>
      <c r="J722" s="276"/>
      <c r="K722" s="196"/>
      <c r="L722" s="196"/>
      <c r="M722" s="196"/>
      <c r="N722" s="196"/>
      <c r="O722" s="196"/>
      <c r="P722" s="196"/>
      <c r="Q722" s="196"/>
      <c r="R722" s="196"/>
      <c r="S722" s="196"/>
      <c r="T722" s="196"/>
      <c r="U722" s="196"/>
      <c r="V722" s="196"/>
      <c r="W722" s="196"/>
      <c r="X722" s="196"/>
      <c r="Y722" s="196"/>
      <c r="Z722" s="196"/>
    </row>
    <row r="723" customFormat="false" ht="14.25" hidden="false" customHeight="true" outlineLevel="0" collapsed="false">
      <c r="A723" s="196"/>
      <c r="B723" s="275"/>
      <c r="C723" s="196"/>
      <c r="D723" s="196"/>
      <c r="E723" s="243"/>
      <c r="F723" s="244"/>
      <c r="G723" s="243"/>
      <c r="H723" s="244"/>
      <c r="I723" s="243"/>
      <c r="J723" s="276"/>
      <c r="K723" s="196"/>
      <c r="L723" s="196"/>
      <c r="M723" s="196"/>
      <c r="N723" s="196"/>
      <c r="O723" s="196"/>
      <c r="P723" s="196"/>
      <c r="Q723" s="196"/>
      <c r="R723" s="196"/>
      <c r="S723" s="196"/>
      <c r="T723" s="196"/>
      <c r="U723" s="196"/>
      <c r="V723" s="196"/>
      <c r="W723" s="196"/>
      <c r="X723" s="196"/>
      <c r="Y723" s="196"/>
      <c r="Z723" s="196"/>
    </row>
    <row r="724" customFormat="false" ht="14.25" hidden="false" customHeight="true" outlineLevel="0" collapsed="false">
      <c r="A724" s="196"/>
      <c r="B724" s="275"/>
      <c r="C724" s="196"/>
      <c r="D724" s="196"/>
      <c r="E724" s="243"/>
      <c r="F724" s="244"/>
      <c r="G724" s="243"/>
      <c r="H724" s="244"/>
      <c r="I724" s="243"/>
      <c r="J724" s="276"/>
      <c r="K724" s="196"/>
      <c r="L724" s="196"/>
      <c r="M724" s="196"/>
      <c r="N724" s="196"/>
      <c r="O724" s="196"/>
      <c r="P724" s="196"/>
      <c r="Q724" s="196"/>
      <c r="R724" s="196"/>
      <c r="S724" s="196"/>
      <c r="T724" s="196"/>
      <c r="U724" s="196"/>
      <c r="V724" s="196"/>
      <c r="W724" s="196"/>
      <c r="X724" s="196"/>
      <c r="Y724" s="196"/>
      <c r="Z724" s="196"/>
    </row>
    <row r="725" customFormat="false" ht="14.25" hidden="false" customHeight="true" outlineLevel="0" collapsed="false">
      <c r="A725" s="196"/>
      <c r="B725" s="275"/>
      <c r="C725" s="196"/>
      <c r="D725" s="196"/>
      <c r="E725" s="243"/>
      <c r="F725" s="244"/>
      <c r="G725" s="243"/>
      <c r="H725" s="244"/>
      <c r="I725" s="243"/>
      <c r="J725" s="276"/>
      <c r="K725" s="196"/>
      <c r="L725" s="196"/>
      <c r="M725" s="196"/>
      <c r="N725" s="196"/>
      <c r="O725" s="196"/>
      <c r="P725" s="196"/>
      <c r="Q725" s="196"/>
      <c r="R725" s="196"/>
      <c r="S725" s="196"/>
      <c r="T725" s="196"/>
      <c r="U725" s="196"/>
      <c r="V725" s="196"/>
      <c r="W725" s="196"/>
      <c r="X725" s="196"/>
      <c r="Y725" s="196"/>
      <c r="Z725" s="196"/>
    </row>
    <row r="726" customFormat="false" ht="14.25" hidden="false" customHeight="true" outlineLevel="0" collapsed="false">
      <c r="A726" s="196"/>
      <c r="B726" s="275"/>
      <c r="C726" s="196"/>
      <c r="D726" s="196"/>
      <c r="E726" s="243"/>
      <c r="F726" s="244"/>
      <c r="G726" s="243"/>
      <c r="H726" s="244"/>
      <c r="I726" s="243"/>
      <c r="J726" s="276"/>
      <c r="K726" s="196"/>
      <c r="L726" s="196"/>
      <c r="M726" s="196"/>
      <c r="N726" s="196"/>
      <c r="O726" s="196"/>
      <c r="P726" s="196"/>
      <c r="Q726" s="196"/>
      <c r="R726" s="196"/>
      <c r="S726" s="196"/>
      <c r="T726" s="196"/>
      <c r="U726" s="196"/>
      <c r="V726" s="196"/>
      <c r="W726" s="196"/>
      <c r="X726" s="196"/>
      <c r="Y726" s="196"/>
      <c r="Z726" s="196"/>
    </row>
    <row r="727" customFormat="false" ht="14.25" hidden="false" customHeight="true" outlineLevel="0" collapsed="false">
      <c r="A727" s="196"/>
      <c r="B727" s="275"/>
      <c r="C727" s="196"/>
      <c r="D727" s="196"/>
      <c r="E727" s="243"/>
      <c r="F727" s="244"/>
      <c r="G727" s="243"/>
      <c r="H727" s="244"/>
      <c r="I727" s="243"/>
      <c r="J727" s="276"/>
      <c r="K727" s="196"/>
      <c r="L727" s="196"/>
      <c r="M727" s="196"/>
      <c r="N727" s="196"/>
      <c r="O727" s="196"/>
      <c r="P727" s="196"/>
      <c r="Q727" s="196"/>
      <c r="R727" s="196"/>
      <c r="S727" s="196"/>
      <c r="T727" s="196"/>
      <c r="U727" s="196"/>
      <c r="V727" s="196"/>
      <c r="W727" s="196"/>
      <c r="X727" s="196"/>
      <c r="Y727" s="196"/>
      <c r="Z727" s="196"/>
    </row>
    <row r="728" customFormat="false" ht="14.25" hidden="false" customHeight="true" outlineLevel="0" collapsed="false">
      <c r="A728" s="196"/>
      <c r="B728" s="275"/>
      <c r="C728" s="196"/>
      <c r="D728" s="196"/>
      <c r="E728" s="243"/>
      <c r="F728" s="244"/>
      <c r="G728" s="243"/>
      <c r="H728" s="244"/>
      <c r="I728" s="243"/>
      <c r="J728" s="276"/>
      <c r="K728" s="196"/>
      <c r="L728" s="196"/>
      <c r="M728" s="196"/>
      <c r="N728" s="196"/>
      <c r="O728" s="196"/>
      <c r="P728" s="196"/>
      <c r="Q728" s="196"/>
      <c r="R728" s="196"/>
      <c r="S728" s="196"/>
      <c r="T728" s="196"/>
      <c r="U728" s="196"/>
      <c r="V728" s="196"/>
      <c r="W728" s="196"/>
      <c r="X728" s="196"/>
      <c r="Y728" s="196"/>
      <c r="Z728" s="196"/>
    </row>
    <row r="729" customFormat="false" ht="14.25" hidden="false" customHeight="true" outlineLevel="0" collapsed="false">
      <c r="A729" s="196"/>
      <c r="B729" s="275"/>
      <c r="C729" s="196"/>
      <c r="D729" s="196"/>
      <c r="E729" s="243"/>
      <c r="F729" s="244"/>
      <c r="G729" s="243"/>
      <c r="H729" s="244"/>
      <c r="I729" s="243"/>
      <c r="J729" s="276"/>
      <c r="K729" s="196"/>
      <c r="L729" s="196"/>
      <c r="M729" s="196"/>
      <c r="N729" s="196"/>
      <c r="O729" s="196"/>
      <c r="P729" s="196"/>
      <c r="Q729" s="196"/>
      <c r="R729" s="196"/>
      <c r="S729" s="196"/>
      <c r="T729" s="196"/>
      <c r="U729" s="196"/>
      <c r="V729" s="196"/>
      <c r="W729" s="196"/>
      <c r="X729" s="196"/>
      <c r="Y729" s="196"/>
      <c r="Z729" s="196"/>
    </row>
    <row r="730" customFormat="false" ht="14.25" hidden="false" customHeight="true" outlineLevel="0" collapsed="false">
      <c r="A730" s="196"/>
      <c r="B730" s="275"/>
      <c r="C730" s="196"/>
      <c r="D730" s="196"/>
      <c r="E730" s="243"/>
      <c r="F730" s="244"/>
      <c r="G730" s="243"/>
      <c r="H730" s="244"/>
      <c r="I730" s="243"/>
      <c r="J730" s="276"/>
      <c r="K730" s="196"/>
      <c r="L730" s="196"/>
      <c r="M730" s="196"/>
      <c r="N730" s="196"/>
      <c r="O730" s="196"/>
      <c r="P730" s="196"/>
      <c r="Q730" s="196"/>
      <c r="R730" s="196"/>
      <c r="S730" s="196"/>
      <c r="T730" s="196"/>
      <c r="U730" s="196"/>
      <c r="V730" s="196"/>
      <c r="W730" s="196"/>
      <c r="X730" s="196"/>
      <c r="Y730" s="196"/>
      <c r="Z730" s="196"/>
    </row>
    <row r="731" customFormat="false" ht="14.25" hidden="false" customHeight="true" outlineLevel="0" collapsed="false">
      <c r="A731" s="196"/>
      <c r="B731" s="275"/>
      <c r="C731" s="196"/>
      <c r="D731" s="196"/>
      <c r="E731" s="243"/>
      <c r="F731" s="244"/>
      <c r="G731" s="243"/>
      <c r="H731" s="244"/>
      <c r="I731" s="243"/>
      <c r="J731" s="276"/>
      <c r="K731" s="196"/>
      <c r="L731" s="196"/>
      <c r="M731" s="196"/>
      <c r="N731" s="196"/>
      <c r="O731" s="196"/>
      <c r="P731" s="196"/>
      <c r="Q731" s="196"/>
      <c r="R731" s="196"/>
      <c r="S731" s="196"/>
      <c r="T731" s="196"/>
      <c r="U731" s="196"/>
      <c r="V731" s="196"/>
      <c r="W731" s="196"/>
      <c r="X731" s="196"/>
      <c r="Y731" s="196"/>
      <c r="Z731" s="196"/>
    </row>
    <row r="732" customFormat="false" ht="14.25" hidden="false" customHeight="true" outlineLevel="0" collapsed="false">
      <c r="A732" s="196"/>
      <c r="B732" s="275"/>
      <c r="C732" s="196"/>
      <c r="D732" s="196"/>
      <c r="E732" s="243"/>
      <c r="F732" s="244"/>
      <c r="G732" s="243"/>
      <c r="H732" s="244"/>
      <c r="I732" s="243"/>
      <c r="J732" s="276"/>
      <c r="K732" s="196"/>
      <c r="L732" s="196"/>
      <c r="M732" s="196"/>
      <c r="N732" s="196"/>
      <c r="O732" s="196"/>
      <c r="P732" s="196"/>
      <c r="Q732" s="196"/>
      <c r="R732" s="196"/>
      <c r="S732" s="196"/>
      <c r="T732" s="196"/>
      <c r="U732" s="196"/>
      <c r="V732" s="196"/>
      <c r="W732" s="196"/>
      <c r="X732" s="196"/>
      <c r="Y732" s="196"/>
      <c r="Z732" s="196"/>
    </row>
    <row r="733" customFormat="false" ht="14.25" hidden="false" customHeight="true" outlineLevel="0" collapsed="false">
      <c r="A733" s="196"/>
      <c r="B733" s="275"/>
      <c r="C733" s="196"/>
      <c r="D733" s="196"/>
      <c r="E733" s="243"/>
      <c r="F733" s="244"/>
      <c r="G733" s="243"/>
      <c r="H733" s="244"/>
      <c r="I733" s="243"/>
      <c r="J733" s="276"/>
      <c r="K733" s="196"/>
      <c r="L733" s="196"/>
      <c r="M733" s="196"/>
      <c r="N733" s="196"/>
      <c r="O733" s="196"/>
      <c r="P733" s="196"/>
      <c r="Q733" s="196"/>
      <c r="R733" s="196"/>
      <c r="S733" s="196"/>
      <c r="T733" s="196"/>
      <c r="U733" s="196"/>
      <c r="V733" s="196"/>
      <c r="W733" s="196"/>
      <c r="X733" s="196"/>
      <c r="Y733" s="196"/>
      <c r="Z733" s="196"/>
    </row>
    <row r="734" customFormat="false" ht="14.25" hidden="false" customHeight="true" outlineLevel="0" collapsed="false">
      <c r="A734" s="196"/>
      <c r="B734" s="275"/>
      <c r="C734" s="196"/>
      <c r="D734" s="196"/>
      <c r="E734" s="243"/>
      <c r="F734" s="244"/>
      <c r="G734" s="243"/>
      <c r="H734" s="244"/>
      <c r="I734" s="243"/>
      <c r="J734" s="276"/>
      <c r="K734" s="196"/>
      <c r="L734" s="196"/>
      <c r="M734" s="196"/>
      <c r="N734" s="196"/>
      <c r="O734" s="196"/>
      <c r="P734" s="196"/>
      <c r="Q734" s="196"/>
      <c r="R734" s="196"/>
      <c r="S734" s="196"/>
      <c r="T734" s="196"/>
      <c r="U734" s="196"/>
      <c r="V734" s="196"/>
      <c r="W734" s="196"/>
      <c r="X734" s="196"/>
      <c r="Y734" s="196"/>
      <c r="Z734" s="196"/>
    </row>
    <row r="735" customFormat="false" ht="14.25" hidden="false" customHeight="true" outlineLevel="0" collapsed="false">
      <c r="A735" s="196"/>
      <c r="B735" s="275"/>
      <c r="C735" s="196"/>
      <c r="D735" s="196"/>
      <c r="E735" s="243"/>
      <c r="F735" s="244"/>
      <c r="G735" s="243"/>
      <c r="H735" s="244"/>
      <c r="I735" s="243"/>
      <c r="J735" s="276"/>
      <c r="K735" s="196"/>
      <c r="L735" s="196"/>
      <c r="M735" s="196"/>
      <c r="N735" s="196"/>
      <c r="O735" s="196"/>
      <c r="P735" s="196"/>
      <c r="Q735" s="196"/>
      <c r="R735" s="196"/>
      <c r="S735" s="196"/>
      <c r="T735" s="196"/>
      <c r="U735" s="196"/>
      <c r="V735" s="196"/>
      <c r="W735" s="196"/>
      <c r="X735" s="196"/>
      <c r="Y735" s="196"/>
      <c r="Z735" s="196"/>
    </row>
    <row r="736" customFormat="false" ht="14.25" hidden="false" customHeight="true" outlineLevel="0" collapsed="false">
      <c r="A736" s="196"/>
      <c r="B736" s="275"/>
      <c r="C736" s="196"/>
      <c r="D736" s="196"/>
      <c r="E736" s="243"/>
      <c r="F736" s="244"/>
      <c r="G736" s="243"/>
      <c r="H736" s="244"/>
      <c r="I736" s="243"/>
      <c r="J736" s="276"/>
      <c r="K736" s="196"/>
      <c r="L736" s="196"/>
      <c r="M736" s="196"/>
      <c r="N736" s="196"/>
      <c r="O736" s="196"/>
      <c r="P736" s="196"/>
      <c r="Q736" s="196"/>
      <c r="R736" s="196"/>
      <c r="S736" s="196"/>
      <c r="T736" s="196"/>
      <c r="U736" s="196"/>
      <c r="V736" s="196"/>
      <c r="W736" s="196"/>
      <c r="X736" s="196"/>
      <c r="Y736" s="196"/>
      <c r="Z736" s="196"/>
    </row>
    <row r="737" customFormat="false" ht="14.25" hidden="false" customHeight="true" outlineLevel="0" collapsed="false">
      <c r="A737" s="196"/>
      <c r="B737" s="275"/>
      <c r="C737" s="196"/>
      <c r="D737" s="196"/>
      <c r="E737" s="243"/>
      <c r="F737" s="244"/>
      <c r="G737" s="243"/>
      <c r="H737" s="244"/>
      <c r="I737" s="243"/>
      <c r="J737" s="276"/>
      <c r="K737" s="196"/>
      <c r="L737" s="196"/>
      <c r="M737" s="196"/>
      <c r="N737" s="196"/>
      <c r="O737" s="196"/>
      <c r="P737" s="196"/>
      <c r="Q737" s="196"/>
      <c r="R737" s="196"/>
      <c r="S737" s="196"/>
      <c r="T737" s="196"/>
      <c r="U737" s="196"/>
      <c r="V737" s="196"/>
      <c r="W737" s="196"/>
      <c r="X737" s="196"/>
      <c r="Y737" s="196"/>
      <c r="Z737" s="196"/>
    </row>
    <row r="738" customFormat="false" ht="14.25" hidden="false" customHeight="true" outlineLevel="0" collapsed="false">
      <c r="A738" s="196"/>
      <c r="B738" s="275"/>
      <c r="C738" s="196"/>
      <c r="D738" s="196"/>
      <c r="E738" s="243"/>
      <c r="F738" s="244"/>
      <c r="G738" s="243"/>
      <c r="H738" s="244"/>
      <c r="I738" s="243"/>
      <c r="J738" s="276"/>
      <c r="K738" s="196"/>
      <c r="L738" s="196"/>
      <c r="M738" s="196"/>
      <c r="N738" s="196"/>
      <c r="O738" s="196"/>
      <c r="P738" s="196"/>
      <c r="Q738" s="196"/>
      <c r="R738" s="196"/>
      <c r="S738" s="196"/>
      <c r="T738" s="196"/>
      <c r="U738" s="196"/>
      <c r="V738" s="196"/>
      <c r="W738" s="196"/>
      <c r="X738" s="196"/>
      <c r="Y738" s="196"/>
      <c r="Z738" s="196"/>
    </row>
    <row r="739" customFormat="false" ht="14.25" hidden="false" customHeight="true" outlineLevel="0" collapsed="false">
      <c r="A739" s="196"/>
      <c r="B739" s="275"/>
      <c r="C739" s="196"/>
      <c r="D739" s="196"/>
      <c r="E739" s="243"/>
      <c r="F739" s="244"/>
      <c r="G739" s="243"/>
      <c r="H739" s="244"/>
      <c r="I739" s="243"/>
      <c r="J739" s="276"/>
      <c r="K739" s="196"/>
      <c r="L739" s="196"/>
      <c r="M739" s="196"/>
      <c r="N739" s="196"/>
      <c r="O739" s="196"/>
      <c r="P739" s="196"/>
      <c r="Q739" s="196"/>
      <c r="R739" s="196"/>
      <c r="S739" s="196"/>
      <c r="T739" s="196"/>
      <c r="U739" s="196"/>
      <c r="V739" s="196"/>
      <c r="W739" s="196"/>
      <c r="X739" s="196"/>
      <c r="Y739" s="196"/>
      <c r="Z739" s="196"/>
    </row>
    <row r="740" customFormat="false" ht="14.25" hidden="false" customHeight="true" outlineLevel="0" collapsed="false">
      <c r="A740" s="196"/>
      <c r="B740" s="275"/>
      <c r="C740" s="196"/>
      <c r="D740" s="196"/>
      <c r="E740" s="243"/>
      <c r="F740" s="244"/>
      <c r="G740" s="243"/>
      <c r="H740" s="244"/>
      <c r="I740" s="243"/>
      <c r="J740" s="276"/>
      <c r="K740" s="196"/>
      <c r="L740" s="196"/>
      <c r="M740" s="196"/>
      <c r="N740" s="196"/>
      <c r="O740" s="196"/>
      <c r="P740" s="196"/>
      <c r="Q740" s="196"/>
      <c r="R740" s="196"/>
      <c r="S740" s="196"/>
      <c r="T740" s="196"/>
      <c r="U740" s="196"/>
      <c r="V740" s="196"/>
      <c r="W740" s="196"/>
      <c r="X740" s="196"/>
      <c r="Y740" s="196"/>
      <c r="Z740" s="196"/>
    </row>
    <row r="741" customFormat="false" ht="14.25" hidden="false" customHeight="true" outlineLevel="0" collapsed="false">
      <c r="A741" s="196"/>
      <c r="B741" s="275"/>
      <c r="C741" s="196"/>
      <c r="D741" s="196"/>
      <c r="E741" s="243"/>
      <c r="F741" s="244"/>
      <c r="G741" s="243"/>
      <c r="H741" s="244"/>
      <c r="I741" s="243"/>
      <c r="J741" s="276"/>
      <c r="K741" s="196"/>
      <c r="L741" s="196"/>
      <c r="M741" s="196"/>
      <c r="N741" s="196"/>
      <c r="O741" s="196"/>
      <c r="P741" s="196"/>
      <c r="Q741" s="196"/>
      <c r="R741" s="196"/>
      <c r="S741" s="196"/>
      <c r="T741" s="196"/>
      <c r="U741" s="196"/>
      <c r="V741" s="196"/>
      <c r="W741" s="196"/>
      <c r="X741" s="196"/>
      <c r="Y741" s="196"/>
      <c r="Z741" s="196"/>
    </row>
    <row r="742" customFormat="false" ht="14.25" hidden="false" customHeight="true" outlineLevel="0" collapsed="false">
      <c r="A742" s="196"/>
      <c r="B742" s="275"/>
      <c r="C742" s="196"/>
      <c r="D742" s="196"/>
      <c r="E742" s="243"/>
      <c r="F742" s="244"/>
      <c r="G742" s="243"/>
      <c r="H742" s="244"/>
      <c r="I742" s="243"/>
      <c r="J742" s="276"/>
      <c r="K742" s="196"/>
      <c r="L742" s="196"/>
      <c r="M742" s="196"/>
      <c r="N742" s="196"/>
      <c r="O742" s="196"/>
      <c r="P742" s="196"/>
      <c r="Q742" s="196"/>
      <c r="R742" s="196"/>
      <c r="S742" s="196"/>
      <c r="T742" s="196"/>
      <c r="U742" s="196"/>
      <c r="V742" s="196"/>
      <c r="W742" s="196"/>
      <c r="X742" s="196"/>
      <c r="Y742" s="196"/>
      <c r="Z742" s="196"/>
    </row>
    <row r="743" customFormat="false" ht="14.25" hidden="false" customHeight="true" outlineLevel="0" collapsed="false">
      <c r="A743" s="196"/>
      <c r="B743" s="275"/>
      <c r="C743" s="196"/>
      <c r="D743" s="196"/>
      <c r="E743" s="243"/>
      <c r="F743" s="244"/>
      <c r="G743" s="243"/>
      <c r="H743" s="244"/>
      <c r="I743" s="243"/>
      <c r="J743" s="276"/>
      <c r="K743" s="196"/>
      <c r="L743" s="196"/>
      <c r="M743" s="196"/>
      <c r="N743" s="196"/>
      <c r="O743" s="196"/>
      <c r="P743" s="196"/>
      <c r="Q743" s="196"/>
      <c r="R743" s="196"/>
      <c r="S743" s="196"/>
      <c r="T743" s="196"/>
      <c r="U743" s="196"/>
      <c r="V743" s="196"/>
      <c r="W743" s="196"/>
      <c r="X743" s="196"/>
      <c r="Y743" s="196"/>
      <c r="Z743" s="196"/>
    </row>
    <row r="744" customFormat="false" ht="14.25" hidden="false" customHeight="true" outlineLevel="0" collapsed="false">
      <c r="A744" s="196"/>
      <c r="B744" s="275"/>
      <c r="C744" s="196"/>
      <c r="D744" s="196"/>
      <c r="E744" s="243"/>
      <c r="F744" s="244"/>
      <c r="G744" s="243"/>
      <c r="H744" s="244"/>
      <c r="I744" s="243"/>
      <c r="J744" s="276"/>
      <c r="K744" s="196"/>
      <c r="L744" s="196"/>
      <c r="M744" s="196"/>
      <c r="N744" s="196"/>
      <c r="O744" s="196"/>
      <c r="P744" s="196"/>
      <c r="Q744" s="196"/>
      <c r="R744" s="196"/>
      <c r="S744" s="196"/>
      <c r="T744" s="196"/>
      <c r="U744" s="196"/>
      <c r="V744" s="196"/>
      <c r="W744" s="196"/>
      <c r="X744" s="196"/>
      <c r="Y744" s="196"/>
      <c r="Z744" s="196"/>
    </row>
    <row r="745" customFormat="false" ht="14.25" hidden="false" customHeight="true" outlineLevel="0" collapsed="false">
      <c r="A745" s="196"/>
      <c r="B745" s="275"/>
      <c r="C745" s="196"/>
      <c r="D745" s="196"/>
      <c r="E745" s="243"/>
      <c r="F745" s="244"/>
      <c r="G745" s="243"/>
      <c r="H745" s="244"/>
      <c r="I745" s="243"/>
      <c r="J745" s="276"/>
      <c r="K745" s="196"/>
      <c r="L745" s="196"/>
      <c r="M745" s="196"/>
      <c r="N745" s="196"/>
      <c r="O745" s="196"/>
      <c r="P745" s="196"/>
      <c r="Q745" s="196"/>
      <c r="R745" s="196"/>
      <c r="S745" s="196"/>
      <c r="T745" s="196"/>
      <c r="U745" s="196"/>
      <c r="V745" s="196"/>
      <c r="W745" s="196"/>
      <c r="X745" s="196"/>
      <c r="Y745" s="196"/>
      <c r="Z745" s="196"/>
    </row>
    <row r="746" customFormat="false" ht="14.25" hidden="false" customHeight="true" outlineLevel="0" collapsed="false">
      <c r="A746" s="196"/>
      <c r="B746" s="275"/>
      <c r="C746" s="196"/>
      <c r="D746" s="196"/>
      <c r="E746" s="243"/>
      <c r="F746" s="244"/>
      <c r="G746" s="243"/>
      <c r="H746" s="244"/>
      <c r="I746" s="243"/>
      <c r="J746" s="276"/>
      <c r="K746" s="196"/>
      <c r="L746" s="196"/>
      <c r="M746" s="196"/>
      <c r="N746" s="196"/>
      <c r="O746" s="196"/>
      <c r="P746" s="196"/>
      <c r="Q746" s="196"/>
      <c r="R746" s="196"/>
      <c r="S746" s="196"/>
      <c r="T746" s="196"/>
      <c r="U746" s="196"/>
      <c r="V746" s="196"/>
      <c r="W746" s="196"/>
      <c r="X746" s="196"/>
      <c r="Y746" s="196"/>
      <c r="Z746" s="196"/>
    </row>
    <row r="747" customFormat="false" ht="14.25" hidden="false" customHeight="true" outlineLevel="0" collapsed="false">
      <c r="A747" s="196"/>
      <c r="B747" s="275"/>
      <c r="C747" s="196"/>
      <c r="D747" s="196"/>
      <c r="E747" s="243"/>
      <c r="F747" s="244"/>
      <c r="G747" s="243"/>
      <c r="H747" s="244"/>
      <c r="I747" s="243"/>
      <c r="J747" s="276"/>
      <c r="K747" s="196"/>
      <c r="L747" s="196"/>
      <c r="M747" s="196"/>
      <c r="N747" s="196"/>
      <c r="O747" s="196"/>
      <c r="P747" s="196"/>
      <c r="Q747" s="196"/>
      <c r="R747" s="196"/>
      <c r="S747" s="196"/>
      <c r="T747" s="196"/>
      <c r="U747" s="196"/>
      <c r="V747" s="196"/>
      <c r="W747" s="196"/>
      <c r="X747" s="196"/>
      <c r="Y747" s="196"/>
      <c r="Z747" s="196"/>
    </row>
    <row r="748" customFormat="false" ht="14.25" hidden="false" customHeight="true" outlineLevel="0" collapsed="false">
      <c r="A748" s="196"/>
      <c r="B748" s="275"/>
      <c r="C748" s="196"/>
      <c r="D748" s="196"/>
      <c r="E748" s="243"/>
      <c r="F748" s="244"/>
      <c r="G748" s="243"/>
      <c r="H748" s="244"/>
      <c r="I748" s="243"/>
      <c r="J748" s="276"/>
      <c r="K748" s="196"/>
      <c r="L748" s="196"/>
      <c r="M748" s="196"/>
      <c r="N748" s="196"/>
      <c r="O748" s="196"/>
      <c r="P748" s="196"/>
      <c r="Q748" s="196"/>
      <c r="R748" s="196"/>
      <c r="S748" s="196"/>
      <c r="T748" s="196"/>
      <c r="U748" s="196"/>
      <c r="V748" s="196"/>
      <c r="W748" s="196"/>
      <c r="X748" s="196"/>
      <c r="Y748" s="196"/>
      <c r="Z748" s="196"/>
    </row>
    <row r="749" customFormat="false" ht="14.25" hidden="false" customHeight="true" outlineLevel="0" collapsed="false">
      <c r="A749" s="196"/>
      <c r="B749" s="275"/>
      <c r="C749" s="196"/>
      <c r="D749" s="196"/>
      <c r="E749" s="243"/>
      <c r="F749" s="244"/>
      <c r="G749" s="243"/>
      <c r="H749" s="244"/>
      <c r="I749" s="243"/>
      <c r="J749" s="276"/>
      <c r="K749" s="196"/>
      <c r="L749" s="196"/>
      <c r="M749" s="196"/>
      <c r="N749" s="196"/>
      <c r="O749" s="196"/>
      <c r="P749" s="196"/>
      <c r="Q749" s="196"/>
      <c r="R749" s="196"/>
      <c r="S749" s="196"/>
      <c r="T749" s="196"/>
      <c r="U749" s="196"/>
      <c r="V749" s="196"/>
      <c r="W749" s="196"/>
      <c r="X749" s="196"/>
      <c r="Y749" s="196"/>
      <c r="Z749" s="196"/>
    </row>
    <row r="750" customFormat="false" ht="14.25" hidden="false" customHeight="true" outlineLevel="0" collapsed="false">
      <c r="A750" s="196"/>
      <c r="B750" s="275"/>
      <c r="C750" s="196"/>
      <c r="D750" s="196"/>
      <c r="E750" s="243"/>
      <c r="F750" s="244"/>
      <c r="G750" s="243"/>
      <c r="H750" s="244"/>
      <c r="I750" s="243"/>
      <c r="J750" s="276"/>
      <c r="K750" s="196"/>
      <c r="L750" s="196"/>
      <c r="M750" s="196"/>
      <c r="N750" s="196"/>
      <c r="O750" s="196"/>
      <c r="P750" s="196"/>
      <c r="Q750" s="196"/>
      <c r="R750" s="196"/>
      <c r="S750" s="196"/>
      <c r="T750" s="196"/>
      <c r="U750" s="196"/>
      <c r="V750" s="196"/>
      <c r="W750" s="196"/>
      <c r="X750" s="196"/>
      <c r="Y750" s="196"/>
      <c r="Z750" s="196"/>
    </row>
    <row r="751" customFormat="false" ht="14.25" hidden="false" customHeight="true" outlineLevel="0" collapsed="false">
      <c r="A751" s="196"/>
      <c r="B751" s="275"/>
      <c r="C751" s="196"/>
      <c r="D751" s="196"/>
      <c r="E751" s="243"/>
      <c r="F751" s="244"/>
      <c r="G751" s="243"/>
      <c r="H751" s="244"/>
      <c r="I751" s="243"/>
      <c r="J751" s="276"/>
      <c r="K751" s="196"/>
      <c r="L751" s="196"/>
      <c r="M751" s="196"/>
      <c r="N751" s="196"/>
      <c r="O751" s="196"/>
      <c r="P751" s="196"/>
      <c r="Q751" s="196"/>
      <c r="R751" s="196"/>
      <c r="S751" s="196"/>
      <c r="T751" s="196"/>
      <c r="U751" s="196"/>
      <c r="V751" s="196"/>
      <c r="W751" s="196"/>
      <c r="X751" s="196"/>
      <c r="Y751" s="196"/>
      <c r="Z751" s="196"/>
    </row>
    <row r="752" customFormat="false" ht="14.25" hidden="false" customHeight="true" outlineLevel="0" collapsed="false">
      <c r="A752" s="196"/>
      <c r="B752" s="275"/>
      <c r="C752" s="196"/>
      <c r="D752" s="196"/>
      <c r="E752" s="243"/>
      <c r="F752" s="244"/>
      <c r="G752" s="243"/>
      <c r="H752" s="244"/>
      <c r="I752" s="243"/>
      <c r="J752" s="276"/>
      <c r="K752" s="196"/>
      <c r="L752" s="196"/>
      <c r="M752" s="196"/>
      <c r="N752" s="196"/>
      <c r="O752" s="196"/>
      <c r="P752" s="196"/>
      <c r="Q752" s="196"/>
      <c r="R752" s="196"/>
      <c r="S752" s="196"/>
      <c r="T752" s="196"/>
      <c r="U752" s="196"/>
      <c r="V752" s="196"/>
      <c r="W752" s="196"/>
      <c r="X752" s="196"/>
      <c r="Y752" s="196"/>
      <c r="Z752" s="196"/>
    </row>
    <row r="753" customFormat="false" ht="14.25" hidden="false" customHeight="true" outlineLevel="0" collapsed="false">
      <c r="A753" s="196"/>
      <c r="B753" s="275"/>
      <c r="C753" s="196"/>
      <c r="D753" s="196"/>
      <c r="E753" s="243"/>
      <c r="F753" s="244"/>
      <c r="G753" s="243"/>
      <c r="H753" s="244"/>
      <c r="I753" s="243"/>
      <c r="J753" s="276"/>
      <c r="K753" s="196"/>
      <c r="L753" s="196"/>
      <c r="M753" s="196"/>
      <c r="N753" s="196"/>
      <c r="O753" s="196"/>
      <c r="P753" s="196"/>
      <c r="Q753" s="196"/>
      <c r="R753" s="196"/>
      <c r="S753" s="196"/>
      <c r="T753" s="196"/>
      <c r="U753" s="196"/>
      <c r="V753" s="196"/>
      <c r="W753" s="196"/>
      <c r="X753" s="196"/>
      <c r="Y753" s="196"/>
      <c r="Z753" s="196"/>
    </row>
    <row r="754" customFormat="false" ht="14.25" hidden="false" customHeight="true" outlineLevel="0" collapsed="false">
      <c r="A754" s="196"/>
      <c r="B754" s="275"/>
      <c r="C754" s="196"/>
      <c r="D754" s="196"/>
      <c r="E754" s="243"/>
      <c r="F754" s="244"/>
      <c r="G754" s="243"/>
      <c r="H754" s="244"/>
      <c r="I754" s="243"/>
      <c r="J754" s="276"/>
      <c r="K754" s="196"/>
      <c r="L754" s="196"/>
      <c r="M754" s="196"/>
      <c r="N754" s="196"/>
      <c r="O754" s="196"/>
      <c r="P754" s="196"/>
      <c r="Q754" s="196"/>
      <c r="R754" s="196"/>
      <c r="S754" s="196"/>
      <c r="T754" s="196"/>
      <c r="U754" s="196"/>
      <c r="V754" s="196"/>
      <c r="W754" s="196"/>
      <c r="X754" s="196"/>
      <c r="Y754" s="196"/>
      <c r="Z754" s="196"/>
    </row>
    <row r="755" customFormat="false" ht="14.25" hidden="false" customHeight="true" outlineLevel="0" collapsed="false">
      <c r="A755" s="196"/>
      <c r="B755" s="275"/>
      <c r="C755" s="196"/>
      <c r="D755" s="196"/>
      <c r="E755" s="243"/>
      <c r="F755" s="244"/>
      <c r="G755" s="243"/>
      <c r="H755" s="244"/>
      <c r="I755" s="243"/>
      <c r="J755" s="276"/>
      <c r="K755" s="196"/>
      <c r="L755" s="196"/>
      <c r="M755" s="196"/>
      <c r="N755" s="196"/>
      <c r="O755" s="196"/>
      <c r="P755" s="196"/>
      <c r="Q755" s="196"/>
      <c r="R755" s="196"/>
      <c r="S755" s="196"/>
      <c r="T755" s="196"/>
      <c r="U755" s="196"/>
      <c r="V755" s="196"/>
      <c r="W755" s="196"/>
      <c r="X755" s="196"/>
      <c r="Y755" s="196"/>
      <c r="Z755" s="196"/>
    </row>
    <row r="756" customFormat="false" ht="14.25" hidden="false" customHeight="true" outlineLevel="0" collapsed="false">
      <c r="A756" s="196"/>
      <c r="B756" s="275"/>
      <c r="C756" s="196"/>
      <c r="D756" s="196"/>
      <c r="E756" s="243"/>
      <c r="F756" s="244"/>
      <c r="G756" s="243"/>
      <c r="H756" s="244"/>
      <c r="I756" s="243"/>
      <c r="J756" s="276"/>
      <c r="K756" s="196"/>
      <c r="L756" s="196"/>
      <c r="M756" s="196"/>
      <c r="N756" s="196"/>
      <c r="O756" s="196"/>
      <c r="P756" s="196"/>
      <c r="Q756" s="196"/>
      <c r="R756" s="196"/>
      <c r="S756" s="196"/>
      <c r="T756" s="196"/>
      <c r="U756" s="196"/>
      <c r="V756" s="196"/>
      <c r="W756" s="196"/>
      <c r="X756" s="196"/>
      <c r="Y756" s="196"/>
      <c r="Z756" s="196"/>
    </row>
    <row r="757" customFormat="false" ht="14.25" hidden="false" customHeight="true" outlineLevel="0" collapsed="false">
      <c r="A757" s="196"/>
      <c r="B757" s="275"/>
      <c r="C757" s="196"/>
      <c r="D757" s="196"/>
      <c r="E757" s="243"/>
      <c r="F757" s="244"/>
      <c r="G757" s="243"/>
      <c r="H757" s="244"/>
      <c r="I757" s="243"/>
      <c r="J757" s="276"/>
      <c r="K757" s="196"/>
      <c r="L757" s="196"/>
      <c r="M757" s="196"/>
      <c r="N757" s="196"/>
      <c r="O757" s="196"/>
      <c r="P757" s="196"/>
      <c r="Q757" s="196"/>
      <c r="R757" s="196"/>
      <c r="S757" s="196"/>
      <c r="T757" s="196"/>
      <c r="U757" s="196"/>
      <c r="V757" s="196"/>
      <c r="W757" s="196"/>
      <c r="X757" s="196"/>
      <c r="Y757" s="196"/>
      <c r="Z757" s="196"/>
    </row>
    <row r="758" customFormat="false" ht="14.25" hidden="false" customHeight="true" outlineLevel="0" collapsed="false">
      <c r="A758" s="196"/>
      <c r="B758" s="275"/>
      <c r="C758" s="196"/>
      <c r="D758" s="196"/>
      <c r="E758" s="243"/>
      <c r="F758" s="244"/>
      <c r="G758" s="243"/>
      <c r="H758" s="244"/>
      <c r="I758" s="243"/>
      <c r="J758" s="276"/>
      <c r="K758" s="196"/>
      <c r="L758" s="196"/>
      <c r="M758" s="196"/>
      <c r="N758" s="196"/>
      <c r="O758" s="196"/>
      <c r="P758" s="196"/>
      <c r="Q758" s="196"/>
      <c r="R758" s="196"/>
      <c r="S758" s="196"/>
      <c r="T758" s="196"/>
      <c r="U758" s="196"/>
      <c r="V758" s="196"/>
      <c r="W758" s="196"/>
      <c r="X758" s="196"/>
      <c r="Y758" s="196"/>
      <c r="Z758" s="196"/>
    </row>
    <row r="759" customFormat="false" ht="14.25" hidden="false" customHeight="true" outlineLevel="0" collapsed="false">
      <c r="A759" s="196"/>
      <c r="B759" s="275"/>
      <c r="C759" s="196"/>
      <c r="D759" s="196"/>
      <c r="E759" s="243"/>
      <c r="F759" s="244"/>
      <c r="G759" s="243"/>
      <c r="H759" s="244"/>
      <c r="I759" s="243"/>
      <c r="J759" s="276"/>
      <c r="K759" s="196"/>
      <c r="L759" s="196"/>
      <c r="M759" s="196"/>
      <c r="N759" s="196"/>
      <c r="O759" s="196"/>
      <c r="P759" s="196"/>
      <c r="Q759" s="196"/>
      <c r="R759" s="196"/>
      <c r="S759" s="196"/>
      <c r="T759" s="196"/>
      <c r="U759" s="196"/>
      <c r="V759" s="196"/>
      <c r="W759" s="196"/>
      <c r="X759" s="196"/>
      <c r="Y759" s="196"/>
      <c r="Z759" s="196"/>
    </row>
    <row r="760" customFormat="false" ht="14.25" hidden="false" customHeight="true" outlineLevel="0" collapsed="false">
      <c r="A760" s="196"/>
      <c r="B760" s="275"/>
      <c r="C760" s="196"/>
      <c r="D760" s="196"/>
      <c r="E760" s="243"/>
      <c r="F760" s="244"/>
      <c r="G760" s="243"/>
      <c r="H760" s="244"/>
      <c r="I760" s="243"/>
      <c r="J760" s="276"/>
      <c r="K760" s="196"/>
      <c r="L760" s="196"/>
      <c r="M760" s="196"/>
      <c r="N760" s="196"/>
      <c r="O760" s="196"/>
      <c r="P760" s="196"/>
      <c r="Q760" s="196"/>
      <c r="R760" s="196"/>
      <c r="S760" s="196"/>
      <c r="T760" s="196"/>
      <c r="U760" s="196"/>
      <c r="V760" s="196"/>
      <c r="W760" s="196"/>
      <c r="X760" s="196"/>
      <c r="Y760" s="196"/>
      <c r="Z760" s="196"/>
    </row>
    <row r="761" customFormat="false" ht="14.25" hidden="false" customHeight="true" outlineLevel="0" collapsed="false">
      <c r="A761" s="196"/>
      <c r="B761" s="275"/>
      <c r="C761" s="196"/>
      <c r="D761" s="196"/>
      <c r="E761" s="243"/>
      <c r="F761" s="244"/>
      <c r="G761" s="243"/>
      <c r="H761" s="244"/>
      <c r="I761" s="243"/>
      <c r="J761" s="276"/>
      <c r="K761" s="196"/>
      <c r="L761" s="196"/>
      <c r="M761" s="196"/>
      <c r="N761" s="196"/>
      <c r="O761" s="196"/>
      <c r="P761" s="196"/>
      <c r="Q761" s="196"/>
      <c r="R761" s="196"/>
      <c r="S761" s="196"/>
      <c r="T761" s="196"/>
      <c r="U761" s="196"/>
      <c r="V761" s="196"/>
      <c r="W761" s="196"/>
      <c r="X761" s="196"/>
      <c r="Y761" s="196"/>
      <c r="Z761" s="196"/>
    </row>
    <row r="762" customFormat="false" ht="14.25" hidden="false" customHeight="true" outlineLevel="0" collapsed="false">
      <c r="A762" s="196"/>
      <c r="B762" s="275"/>
      <c r="C762" s="196"/>
      <c r="D762" s="196"/>
      <c r="E762" s="243"/>
      <c r="F762" s="244"/>
      <c r="G762" s="243"/>
      <c r="H762" s="244"/>
      <c r="I762" s="243"/>
      <c r="J762" s="276"/>
      <c r="K762" s="196"/>
      <c r="L762" s="196"/>
      <c r="M762" s="196"/>
      <c r="N762" s="196"/>
      <c r="O762" s="196"/>
      <c r="P762" s="196"/>
      <c r="Q762" s="196"/>
      <c r="R762" s="196"/>
      <c r="S762" s="196"/>
      <c r="T762" s="196"/>
      <c r="U762" s="196"/>
      <c r="V762" s="196"/>
      <c r="W762" s="196"/>
      <c r="X762" s="196"/>
      <c r="Y762" s="196"/>
      <c r="Z762" s="196"/>
    </row>
    <row r="763" customFormat="false" ht="14.25" hidden="false" customHeight="true" outlineLevel="0" collapsed="false">
      <c r="A763" s="196"/>
      <c r="B763" s="275"/>
      <c r="C763" s="196"/>
      <c r="D763" s="196"/>
      <c r="E763" s="243"/>
      <c r="F763" s="244"/>
      <c r="G763" s="243"/>
      <c r="H763" s="244"/>
      <c r="I763" s="243"/>
      <c r="J763" s="276"/>
      <c r="K763" s="196"/>
      <c r="L763" s="196"/>
      <c r="M763" s="196"/>
      <c r="N763" s="196"/>
      <c r="O763" s="196"/>
      <c r="P763" s="196"/>
      <c r="Q763" s="196"/>
      <c r="R763" s="196"/>
      <c r="S763" s="196"/>
      <c r="T763" s="196"/>
      <c r="U763" s="196"/>
      <c r="V763" s="196"/>
      <c r="W763" s="196"/>
      <c r="X763" s="196"/>
      <c r="Y763" s="196"/>
      <c r="Z763" s="196"/>
    </row>
    <row r="764" customFormat="false" ht="14.25" hidden="false" customHeight="true" outlineLevel="0" collapsed="false">
      <c r="A764" s="196"/>
      <c r="B764" s="275"/>
      <c r="C764" s="196"/>
      <c r="D764" s="196"/>
      <c r="E764" s="243"/>
      <c r="F764" s="244"/>
      <c r="G764" s="243"/>
      <c r="H764" s="244"/>
      <c r="I764" s="243"/>
      <c r="J764" s="276"/>
      <c r="K764" s="196"/>
      <c r="L764" s="196"/>
      <c r="M764" s="196"/>
      <c r="N764" s="196"/>
      <c r="O764" s="196"/>
      <c r="P764" s="196"/>
      <c r="Q764" s="196"/>
      <c r="R764" s="196"/>
      <c r="S764" s="196"/>
      <c r="T764" s="196"/>
      <c r="U764" s="196"/>
      <c r="V764" s="196"/>
      <c r="W764" s="196"/>
      <c r="X764" s="196"/>
      <c r="Y764" s="196"/>
      <c r="Z764" s="196"/>
    </row>
    <row r="765" customFormat="false" ht="14.25" hidden="false" customHeight="true" outlineLevel="0" collapsed="false">
      <c r="A765" s="196"/>
      <c r="B765" s="275"/>
      <c r="C765" s="196"/>
      <c r="D765" s="196"/>
      <c r="E765" s="243"/>
      <c r="F765" s="244"/>
      <c r="G765" s="243"/>
      <c r="H765" s="244"/>
      <c r="I765" s="243"/>
      <c r="J765" s="276"/>
      <c r="K765" s="196"/>
      <c r="L765" s="196"/>
      <c r="M765" s="196"/>
      <c r="N765" s="196"/>
      <c r="O765" s="196"/>
      <c r="P765" s="196"/>
      <c r="Q765" s="196"/>
      <c r="R765" s="196"/>
      <c r="S765" s="196"/>
      <c r="T765" s="196"/>
      <c r="U765" s="196"/>
      <c r="V765" s="196"/>
      <c r="W765" s="196"/>
      <c r="X765" s="196"/>
      <c r="Y765" s="196"/>
      <c r="Z765" s="196"/>
    </row>
    <row r="766" customFormat="false" ht="14.25" hidden="false" customHeight="true" outlineLevel="0" collapsed="false">
      <c r="A766" s="196"/>
      <c r="B766" s="275"/>
      <c r="C766" s="196"/>
      <c r="D766" s="196"/>
      <c r="E766" s="243"/>
      <c r="F766" s="244"/>
      <c r="G766" s="243"/>
      <c r="H766" s="244"/>
      <c r="I766" s="243"/>
      <c r="J766" s="276"/>
      <c r="K766" s="196"/>
      <c r="L766" s="196"/>
      <c r="M766" s="196"/>
      <c r="N766" s="196"/>
      <c r="O766" s="196"/>
      <c r="P766" s="196"/>
      <c r="Q766" s="196"/>
      <c r="R766" s="196"/>
      <c r="S766" s="196"/>
      <c r="T766" s="196"/>
      <c r="U766" s="196"/>
      <c r="V766" s="196"/>
      <c r="W766" s="196"/>
      <c r="X766" s="196"/>
      <c r="Y766" s="196"/>
      <c r="Z766" s="196"/>
    </row>
    <row r="767" customFormat="false" ht="14.25" hidden="false" customHeight="true" outlineLevel="0" collapsed="false">
      <c r="A767" s="196"/>
      <c r="B767" s="275"/>
      <c r="C767" s="196"/>
      <c r="D767" s="196"/>
      <c r="E767" s="243"/>
      <c r="F767" s="244"/>
      <c r="G767" s="243"/>
      <c r="H767" s="244"/>
      <c r="I767" s="243"/>
      <c r="J767" s="276"/>
      <c r="K767" s="196"/>
      <c r="L767" s="196"/>
      <c r="M767" s="196"/>
      <c r="N767" s="196"/>
      <c r="O767" s="196"/>
      <c r="P767" s="196"/>
      <c r="Q767" s="196"/>
      <c r="R767" s="196"/>
      <c r="S767" s="196"/>
      <c r="T767" s="196"/>
      <c r="U767" s="196"/>
      <c r="V767" s="196"/>
      <c r="W767" s="196"/>
      <c r="X767" s="196"/>
      <c r="Y767" s="196"/>
      <c r="Z767" s="196"/>
    </row>
    <row r="768" customFormat="false" ht="14.25" hidden="false" customHeight="true" outlineLevel="0" collapsed="false">
      <c r="A768" s="196"/>
      <c r="B768" s="275"/>
      <c r="C768" s="196"/>
      <c r="D768" s="196"/>
      <c r="E768" s="243"/>
      <c r="F768" s="244"/>
      <c r="G768" s="243"/>
      <c r="H768" s="244"/>
      <c r="I768" s="243"/>
      <c r="J768" s="276"/>
      <c r="K768" s="196"/>
      <c r="L768" s="196"/>
      <c r="M768" s="196"/>
      <c r="N768" s="196"/>
      <c r="O768" s="196"/>
      <c r="P768" s="196"/>
      <c r="Q768" s="196"/>
      <c r="R768" s="196"/>
      <c r="S768" s="196"/>
      <c r="T768" s="196"/>
      <c r="U768" s="196"/>
      <c r="V768" s="196"/>
      <c r="W768" s="196"/>
      <c r="X768" s="196"/>
      <c r="Y768" s="196"/>
      <c r="Z768" s="196"/>
    </row>
    <row r="769" customFormat="false" ht="14.25" hidden="false" customHeight="true" outlineLevel="0" collapsed="false">
      <c r="A769" s="196"/>
      <c r="B769" s="275"/>
      <c r="C769" s="196"/>
      <c r="D769" s="196"/>
      <c r="E769" s="243"/>
      <c r="F769" s="244"/>
      <c r="G769" s="243"/>
      <c r="H769" s="244"/>
      <c r="I769" s="243"/>
      <c r="J769" s="276"/>
      <c r="K769" s="196"/>
      <c r="L769" s="196"/>
      <c r="M769" s="196"/>
      <c r="N769" s="196"/>
      <c r="O769" s="196"/>
      <c r="P769" s="196"/>
      <c r="Q769" s="196"/>
      <c r="R769" s="196"/>
      <c r="S769" s="196"/>
      <c r="T769" s="196"/>
      <c r="U769" s="196"/>
      <c r="V769" s="196"/>
      <c r="W769" s="196"/>
      <c r="X769" s="196"/>
      <c r="Y769" s="196"/>
      <c r="Z769" s="196"/>
    </row>
    <row r="770" customFormat="false" ht="14.25" hidden="false" customHeight="true" outlineLevel="0" collapsed="false">
      <c r="A770" s="196"/>
      <c r="B770" s="275"/>
      <c r="C770" s="196"/>
      <c r="D770" s="196"/>
      <c r="E770" s="243"/>
      <c r="F770" s="244"/>
      <c r="G770" s="243"/>
      <c r="H770" s="244"/>
      <c r="I770" s="243"/>
      <c r="J770" s="276"/>
      <c r="K770" s="196"/>
      <c r="L770" s="196"/>
      <c r="M770" s="196"/>
      <c r="N770" s="196"/>
      <c r="O770" s="196"/>
      <c r="P770" s="196"/>
      <c r="Q770" s="196"/>
      <c r="R770" s="196"/>
      <c r="S770" s="196"/>
      <c r="T770" s="196"/>
      <c r="U770" s="196"/>
      <c r="V770" s="196"/>
      <c r="W770" s="196"/>
      <c r="X770" s="196"/>
      <c r="Y770" s="196"/>
      <c r="Z770" s="196"/>
    </row>
    <row r="771" customFormat="false" ht="14.25" hidden="false" customHeight="true" outlineLevel="0" collapsed="false">
      <c r="A771" s="196"/>
      <c r="B771" s="275"/>
      <c r="C771" s="196"/>
      <c r="D771" s="196"/>
      <c r="E771" s="243"/>
      <c r="F771" s="244"/>
      <c r="G771" s="243"/>
      <c r="H771" s="244"/>
      <c r="I771" s="243"/>
      <c r="J771" s="276"/>
      <c r="K771" s="196"/>
      <c r="L771" s="196"/>
      <c r="M771" s="196"/>
      <c r="N771" s="196"/>
      <c r="O771" s="196"/>
      <c r="P771" s="196"/>
      <c r="Q771" s="196"/>
      <c r="R771" s="196"/>
      <c r="S771" s="196"/>
      <c r="T771" s="196"/>
      <c r="U771" s="196"/>
      <c r="V771" s="196"/>
      <c r="W771" s="196"/>
      <c r="X771" s="196"/>
      <c r="Y771" s="196"/>
      <c r="Z771" s="196"/>
    </row>
    <row r="772" customFormat="false" ht="14.25" hidden="false" customHeight="true" outlineLevel="0" collapsed="false">
      <c r="A772" s="196"/>
      <c r="B772" s="275"/>
      <c r="C772" s="196"/>
      <c r="D772" s="196"/>
      <c r="E772" s="243"/>
      <c r="F772" s="244"/>
      <c r="G772" s="243"/>
      <c r="H772" s="244"/>
      <c r="I772" s="243"/>
      <c r="J772" s="276"/>
      <c r="K772" s="196"/>
      <c r="L772" s="196"/>
      <c r="M772" s="196"/>
      <c r="N772" s="196"/>
      <c r="O772" s="196"/>
      <c r="P772" s="196"/>
      <c r="Q772" s="196"/>
      <c r="R772" s="196"/>
      <c r="S772" s="196"/>
      <c r="T772" s="196"/>
      <c r="U772" s="196"/>
      <c r="V772" s="196"/>
      <c r="W772" s="196"/>
      <c r="X772" s="196"/>
      <c r="Y772" s="196"/>
      <c r="Z772" s="196"/>
    </row>
    <row r="773" customFormat="false" ht="14.25" hidden="false" customHeight="true" outlineLevel="0" collapsed="false">
      <c r="A773" s="196"/>
      <c r="B773" s="275"/>
      <c r="C773" s="196"/>
      <c r="D773" s="196"/>
      <c r="E773" s="243"/>
      <c r="F773" s="244"/>
      <c r="G773" s="243"/>
      <c r="H773" s="244"/>
      <c r="I773" s="243"/>
      <c r="J773" s="276"/>
      <c r="K773" s="196"/>
      <c r="L773" s="196"/>
      <c r="M773" s="196"/>
      <c r="N773" s="196"/>
      <c r="O773" s="196"/>
      <c r="P773" s="196"/>
      <c r="Q773" s="196"/>
      <c r="R773" s="196"/>
      <c r="S773" s="196"/>
      <c r="T773" s="196"/>
      <c r="U773" s="196"/>
      <c r="V773" s="196"/>
      <c r="W773" s="196"/>
      <c r="X773" s="196"/>
      <c r="Y773" s="196"/>
      <c r="Z773" s="196"/>
    </row>
    <row r="774" customFormat="false" ht="14.25" hidden="false" customHeight="true" outlineLevel="0" collapsed="false">
      <c r="A774" s="196"/>
      <c r="B774" s="275"/>
      <c r="C774" s="196"/>
      <c r="D774" s="196"/>
      <c r="E774" s="243"/>
      <c r="F774" s="244"/>
      <c r="G774" s="243"/>
      <c r="H774" s="244"/>
      <c r="I774" s="243"/>
      <c r="J774" s="276"/>
      <c r="K774" s="196"/>
      <c r="L774" s="196"/>
      <c r="M774" s="196"/>
      <c r="N774" s="196"/>
      <c r="O774" s="196"/>
      <c r="P774" s="196"/>
      <c r="Q774" s="196"/>
      <c r="R774" s="196"/>
      <c r="S774" s="196"/>
      <c r="T774" s="196"/>
      <c r="U774" s="196"/>
      <c r="V774" s="196"/>
      <c r="W774" s="196"/>
      <c r="X774" s="196"/>
      <c r="Y774" s="196"/>
      <c r="Z774" s="196"/>
    </row>
    <row r="775" customFormat="false" ht="14.25" hidden="false" customHeight="true" outlineLevel="0" collapsed="false">
      <c r="A775" s="196"/>
      <c r="B775" s="275"/>
      <c r="C775" s="196"/>
      <c r="D775" s="196"/>
      <c r="E775" s="243"/>
      <c r="F775" s="244"/>
      <c r="G775" s="243"/>
      <c r="H775" s="244"/>
      <c r="I775" s="243"/>
      <c r="J775" s="276"/>
      <c r="K775" s="196"/>
      <c r="L775" s="196"/>
      <c r="M775" s="196"/>
      <c r="N775" s="196"/>
      <c r="O775" s="196"/>
      <c r="P775" s="196"/>
      <c r="Q775" s="196"/>
      <c r="R775" s="196"/>
      <c r="S775" s="196"/>
      <c r="T775" s="196"/>
      <c r="U775" s="196"/>
      <c r="V775" s="196"/>
      <c r="W775" s="196"/>
      <c r="X775" s="196"/>
      <c r="Y775" s="196"/>
      <c r="Z775" s="196"/>
    </row>
    <row r="776" customFormat="false" ht="14.25" hidden="false" customHeight="true" outlineLevel="0" collapsed="false">
      <c r="A776" s="196"/>
      <c r="B776" s="275"/>
      <c r="C776" s="196"/>
      <c r="D776" s="196"/>
      <c r="E776" s="243"/>
      <c r="F776" s="244"/>
      <c r="G776" s="243"/>
      <c r="H776" s="244"/>
      <c r="I776" s="243"/>
      <c r="J776" s="276"/>
      <c r="K776" s="196"/>
      <c r="L776" s="196"/>
      <c r="M776" s="196"/>
      <c r="N776" s="196"/>
      <c r="O776" s="196"/>
      <c r="P776" s="196"/>
      <c r="Q776" s="196"/>
      <c r="R776" s="196"/>
      <c r="S776" s="196"/>
      <c r="T776" s="196"/>
      <c r="U776" s="196"/>
      <c r="V776" s="196"/>
      <c r="W776" s="196"/>
      <c r="X776" s="196"/>
      <c r="Y776" s="196"/>
      <c r="Z776" s="196"/>
    </row>
    <row r="777" customFormat="false" ht="14.25" hidden="false" customHeight="true" outlineLevel="0" collapsed="false">
      <c r="A777" s="196"/>
      <c r="B777" s="275"/>
      <c r="C777" s="196"/>
      <c r="D777" s="196"/>
      <c r="E777" s="243"/>
      <c r="F777" s="244"/>
      <c r="G777" s="243"/>
      <c r="H777" s="244"/>
      <c r="I777" s="243"/>
      <c r="J777" s="276"/>
      <c r="K777" s="196"/>
      <c r="L777" s="196"/>
      <c r="M777" s="196"/>
      <c r="N777" s="196"/>
      <c r="O777" s="196"/>
      <c r="P777" s="196"/>
      <c r="Q777" s="196"/>
      <c r="R777" s="196"/>
      <c r="S777" s="196"/>
      <c r="T777" s="196"/>
      <c r="U777" s="196"/>
      <c r="V777" s="196"/>
      <c r="W777" s="196"/>
      <c r="X777" s="196"/>
      <c r="Y777" s="196"/>
      <c r="Z777" s="196"/>
    </row>
    <row r="778" customFormat="false" ht="14.25" hidden="false" customHeight="true" outlineLevel="0" collapsed="false">
      <c r="A778" s="196"/>
      <c r="B778" s="275"/>
      <c r="C778" s="196"/>
      <c r="D778" s="196"/>
      <c r="E778" s="243"/>
      <c r="F778" s="244"/>
      <c r="G778" s="243"/>
      <c r="H778" s="244"/>
      <c r="I778" s="243"/>
      <c r="J778" s="276"/>
      <c r="K778" s="196"/>
      <c r="L778" s="196"/>
      <c r="M778" s="196"/>
      <c r="N778" s="196"/>
      <c r="O778" s="196"/>
      <c r="P778" s="196"/>
      <c r="Q778" s="196"/>
      <c r="R778" s="196"/>
      <c r="S778" s="196"/>
      <c r="T778" s="196"/>
      <c r="U778" s="196"/>
      <c r="V778" s="196"/>
      <c r="W778" s="196"/>
      <c r="X778" s="196"/>
      <c r="Y778" s="196"/>
      <c r="Z778" s="196"/>
    </row>
    <row r="779" customFormat="false" ht="14.25" hidden="false" customHeight="true" outlineLevel="0" collapsed="false">
      <c r="A779" s="196"/>
      <c r="B779" s="275"/>
      <c r="C779" s="196"/>
      <c r="D779" s="196"/>
      <c r="E779" s="243"/>
      <c r="F779" s="244"/>
      <c r="G779" s="243"/>
      <c r="H779" s="244"/>
      <c r="I779" s="243"/>
      <c r="J779" s="276"/>
      <c r="K779" s="196"/>
      <c r="L779" s="196"/>
      <c r="M779" s="196"/>
      <c r="N779" s="196"/>
      <c r="O779" s="196"/>
      <c r="P779" s="196"/>
      <c r="Q779" s="196"/>
      <c r="R779" s="196"/>
      <c r="S779" s="196"/>
      <c r="T779" s="196"/>
      <c r="U779" s="196"/>
      <c r="V779" s="196"/>
      <c r="W779" s="196"/>
      <c r="X779" s="196"/>
      <c r="Y779" s="196"/>
      <c r="Z779" s="196"/>
    </row>
    <row r="780" customFormat="false" ht="14.25" hidden="false" customHeight="true" outlineLevel="0" collapsed="false">
      <c r="A780" s="196"/>
      <c r="B780" s="275"/>
      <c r="C780" s="196"/>
      <c r="D780" s="196"/>
      <c r="E780" s="243"/>
      <c r="F780" s="244"/>
      <c r="G780" s="243"/>
      <c r="H780" s="244"/>
      <c r="I780" s="243"/>
      <c r="J780" s="276"/>
      <c r="K780" s="196"/>
      <c r="L780" s="196"/>
      <c r="M780" s="196"/>
      <c r="N780" s="196"/>
      <c r="O780" s="196"/>
      <c r="P780" s="196"/>
      <c r="Q780" s="196"/>
      <c r="R780" s="196"/>
      <c r="S780" s="196"/>
      <c r="T780" s="196"/>
      <c r="U780" s="196"/>
      <c r="V780" s="196"/>
      <c r="W780" s="196"/>
      <c r="X780" s="196"/>
      <c r="Y780" s="196"/>
      <c r="Z780" s="196"/>
    </row>
    <row r="781" customFormat="false" ht="14.25" hidden="false" customHeight="true" outlineLevel="0" collapsed="false">
      <c r="A781" s="196"/>
      <c r="B781" s="275"/>
      <c r="C781" s="196"/>
      <c r="D781" s="196"/>
      <c r="E781" s="243"/>
      <c r="F781" s="244"/>
      <c r="G781" s="243"/>
      <c r="H781" s="244"/>
      <c r="I781" s="243"/>
      <c r="J781" s="276"/>
      <c r="K781" s="196"/>
      <c r="L781" s="196"/>
      <c r="M781" s="196"/>
      <c r="N781" s="196"/>
      <c r="O781" s="196"/>
      <c r="P781" s="196"/>
      <c r="Q781" s="196"/>
      <c r="R781" s="196"/>
      <c r="S781" s="196"/>
      <c r="T781" s="196"/>
      <c r="U781" s="196"/>
      <c r="V781" s="196"/>
      <c r="W781" s="196"/>
      <c r="X781" s="196"/>
      <c r="Y781" s="196"/>
      <c r="Z781" s="196"/>
    </row>
    <row r="782" customFormat="false" ht="14.25" hidden="false" customHeight="true" outlineLevel="0" collapsed="false">
      <c r="A782" s="196"/>
      <c r="B782" s="275"/>
      <c r="C782" s="196"/>
      <c r="D782" s="196"/>
      <c r="E782" s="243"/>
      <c r="F782" s="244"/>
      <c r="G782" s="243"/>
      <c r="H782" s="244"/>
      <c r="I782" s="243"/>
      <c r="J782" s="276"/>
      <c r="K782" s="196"/>
      <c r="L782" s="196"/>
      <c r="M782" s="196"/>
      <c r="N782" s="196"/>
      <c r="O782" s="196"/>
      <c r="P782" s="196"/>
      <c r="Q782" s="196"/>
      <c r="R782" s="196"/>
      <c r="S782" s="196"/>
      <c r="T782" s="196"/>
      <c r="U782" s="196"/>
      <c r="V782" s="196"/>
      <c r="W782" s="196"/>
      <c r="X782" s="196"/>
      <c r="Y782" s="196"/>
      <c r="Z782" s="196"/>
    </row>
    <row r="783" customFormat="false" ht="14.25" hidden="false" customHeight="true" outlineLevel="0" collapsed="false">
      <c r="A783" s="196"/>
      <c r="B783" s="275"/>
      <c r="C783" s="196"/>
      <c r="D783" s="196"/>
      <c r="E783" s="243"/>
      <c r="F783" s="244"/>
      <c r="G783" s="243"/>
      <c r="H783" s="244"/>
      <c r="I783" s="243"/>
      <c r="J783" s="276"/>
      <c r="K783" s="196"/>
      <c r="L783" s="196"/>
      <c r="M783" s="196"/>
      <c r="N783" s="196"/>
      <c r="O783" s="196"/>
      <c r="P783" s="196"/>
      <c r="Q783" s="196"/>
      <c r="R783" s="196"/>
      <c r="S783" s="196"/>
      <c r="T783" s="196"/>
      <c r="U783" s="196"/>
      <c r="V783" s="196"/>
      <c r="W783" s="196"/>
      <c r="X783" s="196"/>
      <c r="Y783" s="196"/>
      <c r="Z783" s="196"/>
    </row>
    <row r="784" customFormat="false" ht="14.25" hidden="false" customHeight="true" outlineLevel="0" collapsed="false">
      <c r="A784" s="196"/>
      <c r="B784" s="275"/>
      <c r="C784" s="196"/>
      <c r="D784" s="196"/>
      <c r="E784" s="243"/>
      <c r="F784" s="244"/>
      <c r="G784" s="243"/>
      <c r="H784" s="244"/>
      <c r="I784" s="243"/>
      <c r="J784" s="276"/>
      <c r="K784" s="196"/>
      <c r="L784" s="196"/>
      <c r="M784" s="196"/>
      <c r="N784" s="196"/>
      <c r="O784" s="196"/>
      <c r="P784" s="196"/>
      <c r="Q784" s="196"/>
      <c r="R784" s="196"/>
      <c r="S784" s="196"/>
      <c r="T784" s="196"/>
      <c r="U784" s="196"/>
      <c r="V784" s="196"/>
      <c r="W784" s="196"/>
      <c r="X784" s="196"/>
      <c r="Y784" s="196"/>
      <c r="Z784" s="196"/>
    </row>
    <row r="785" customFormat="false" ht="14.25" hidden="false" customHeight="true" outlineLevel="0" collapsed="false">
      <c r="A785" s="196"/>
      <c r="B785" s="275"/>
      <c r="C785" s="196"/>
      <c r="D785" s="196"/>
      <c r="E785" s="243"/>
      <c r="F785" s="244"/>
      <c r="G785" s="243"/>
      <c r="H785" s="244"/>
      <c r="I785" s="243"/>
      <c r="J785" s="276"/>
      <c r="K785" s="196"/>
      <c r="L785" s="196"/>
      <c r="M785" s="196"/>
      <c r="N785" s="196"/>
      <c r="O785" s="196"/>
      <c r="P785" s="196"/>
      <c r="Q785" s="196"/>
      <c r="R785" s="196"/>
      <c r="S785" s="196"/>
      <c r="T785" s="196"/>
      <c r="U785" s="196"/>
      <c r="V785" s="196"/>
      <c r="W785" s="196"/>
      <c r="X785" s="196"/>
      <c r="Y785" s="196"/>
      <c r="Z785" s="196"/>
    </row>
    <row r="786" customFormat="false" ht="14.25" hidden="false" customHeight="true" outlineLevel="0" collapsed="false">
      <c r="A786" s="196"/>
      <c r="B786" s="275"/>
      <c r="C786" s="196"/>
      <c r="D786" s="196"/>
      <c r="E786" s="243"/>
      <c r="F786" s="244"/>
      <c r="G786" s="243"/>
      <c r="H786" s="244"/>
      <c r="I786" s="243"/>
      <c r="J786" s="276"/>
      <c r="K786" s="196"/>
      <c r="L786" s="196"/>
      <c r="M786" s="196"/>
      <c r="N786" s="196"/>
      <c r="O786" s="196"/>
      <c r="P786" s="196"/>
      <c r="Q786" s="196"/>
      <c r="R786" s="196"/>
      <c r="S786" s="196"/>
      <c r="T786" s="196"/>
      <c r="U786" s="196"/>
      <c r="V786" s="196"/>
      <c r="W786" s="196"/>
      <c r="X786" s="196"/>
      <c r="Y786" s="196"/>
      <c r="Z786" s="196"/>
    </row>
    <row r="787" customFormat="false" ht="14.25" hidden="false" customHeight="true" outlineLevel="0" collapsed="false">
      <c r="A787" s="196"/>
      <c r="B787" s="275"/>
      <c r="C787" s="196"/>
      <c r="D787" s="196"/>
      <c r="E787" s="243"/>
      <c r="F787" s="244"/>
      <c r="G787" s="243"/>
      <c r="H787" s="244"/>
      <c r="I787" s="243"/>
      <c r="J787" s="276"/>
      <c r="K787" s="196"/>
      <c r="L787" s="196"/>
      <c r="M787" s="196"/>
      <c r="N787" s="196"/>
      <c r="O787" s="196"/>
      <c r="P787" s="196"/>
      <c r="Q787" s="196"/>
      <c r="R787" s="196"/>
      <c r="S787" s="196"/>
      <c r="T787" s="196"/>
      <c r="U787" s="196"/>
      <c r="V787" s="196"/>
      <c r="W787" s="196"/>
      <c r="X787" s="196"/>
      <c r="Y787" s="196"/>
      <c r="Z787" s="196"/>
    </row>
    <row r="788" customFormat="false" ht="14.25" hidden="false" customHeight="true" outlineLevel="0" collapsed="false">
      <c r="A788" s="196"/>
      <c r="B788" s="275"/>
      <c r="C788" s="196"/>
      <c r="D788" s="196"/>
      <c r="E788" s="243"/>
      <c r="F788" s="244"/>
      <c r="G788" s="243"/>
      <c r="H788" s="244"/>
      <c r="I788" s="243"/>
      <c r="J788" s="276"/>
      <c r="K788" s="196"/>
      <c r="L788" s="196"/>
      <c r="M788" s="196"/>
      <c r="N788" s="196"/>
      <c r="O788" s="196"/>
      <c r="P788" s="196"/>
      <c r="Q788" s="196"/>
      <c r="R788" s="196"/>
      <c r="S788" s="196"/>
      <c r="T788" s="196"/>
      <c r="U788" s="196"/>
      <c r="V788" s="196"/>
      <c r="W788" s="196"/>
      <c r="X788" s="196"/>
      <c r="Y788" s="196"/>
      <c r="Z788" s="196"/>
    </row>
    <row r="789" customFormat="false" ht="14.25" hidden="false" customHeight="true" outlineLevel="0" collapsed="false">
      <c r="A789" s="196"/>
      <c r="B789" s="275"/>
      <c r="C789" s="196"/>
      <c r="D789" s="196"/>
      <c r="E789" s="243"/>
      <c r="F789" s="244"/>
      <c r="G789" s="243"/>
      <c r="H789" s="244"/>
      <c r="I789" s="243"/>
      <c r="J789" s="276"/>
      <c r="K789" s="196"/>
      <c r="L789" s="196"/>
      <c r="M789" s="196"/>
      <c r="N789" s="196"/>
      <c r="O789" s="196"/>
      <c r="P789" s="196"/>
      <c r="Q789" s="196"/>
      <c r="R789" s="196"/>
      <c r="S789" s="196"/>
      <c r="T789" s="196"/>
      <c r="U789" s="196"/>
      <c r="V789" s="196"/>
      <c r="W789" s="196"/>
      <c r="X789" s="196"/>
      <c r="Y789" s="196"/>
      <c r="Z789" s="196"/>
    </row>
    <row r="790" customFormat="false" ht="14.25" hidden="false" customHeight="true" outlineLevel="0" collapsed="false">
      <c r="A790" s="196"/>
      <c r="B790" s="275"/>
      <c r="C790" s="196"/>
      <c r="D790" s="196"/>
      <c r="E790" s="243"/>
      <c r="F790" s="244"/>
      <c r="G790" s="243"/>
      <c r="H790" s="244"/>
      <c r="I790" s="243"/>
      <c r="J790" s="276"/>
      <c r="K790" s="196"/>
      <c r="L790" s="196"/>
      <c r="M790" s="196"/>
      <c r="N790" s="196"/>
      <c r="O790" s="196"/>
      <c r="P790" s="196"/>
      <c r="Q790" s="196"/>
      <c r="R790" s="196"/>
      <c r="S790" s="196"/>
      <c r="T790" s="196"/>
      <c r="U790" s="196"/>
      <c r="V790" s="196"/>
      <c r="W790" s="196"/>
      <c r="X790" s="196"/>
      <c r="Y790" s="196"/>
      <c r="Z790" s="196"/>
    </row>
    <row r="791" customFormat="false" ht="14.25" hidden="false" customHeight="true" outlineLevel="0" collapsed="false">
      <c r="A791" s="196"/>
      <c r="B791" s="275"/>
      <c r="C791" s="196"/>
      <c r="D791" s="196"/>
      <c r="E791" s="243"/>
      <c r="F791" s="244"/>
      <c r="G791" s="243"/>
      <c r="H791" s="244"/>
      <c r="I791" s="243"/>
      <c r="J791" s="276"/>
      <c r="K791" s="196"/>
      <c r="L791" s="196"/>
      <c r="M791" s="196"/>
      <c r="N791" s="196"/>
      <c r="O791" s="196"/>
      <c r="P791" s="196"/>
      <c r="Q791" s="196"/>
      <c r="R791" s="196"/>
      <c r="S791" s="196"/>
      <c r="T791" s="196"/>
      <c r="U791" s="196"/>
      <c r="V791" s="196"/>
      <c r="W791" s="196"/>
      <c r="X791" s="196"/>
      <c r="Y791" s="196"/>
      <c r="Z791" s="196"/>
    </row>
    <row r="792" customFormat="false" ht="14.25" hidden="false" customHeight="true" outlineLevel="0" collapsed="false">
      <c r="A792" s="196"/>
      <c r="B792" s="275"/>
      <c r="C792" s="196"/>
      <c r="D792" s="196"/>
      <c r="E792" s="243"/>
      <c r="F792" s="244"/>
      <c r="G792" s="243"/>
      <c r="H792" s="244"/>
      <c r="I792" s="243"/>
      <c r="J792" s="276"/>
      <c r="K792" s="196"/>
      <c r="L792" s="196"/>
      <c r="M792" s="196"/>
      <c r="N792" s="196"/>
      <c r="O792" s="196"/>
      <c r="P792" s="196"/>
      <c r="Q792" s="196"/>
      <c r="R792" s="196"/>
      <c r="S792" s="196"/>
      <c r="T792" s="196"/>
      <c r="U792" s="196"/>
      <c r="V792" s="196"/>
      <c r="W792" s="196"/>
      <c r="X792" s="196"/>
      <c r="Y792" s="196"/>
      <c r="Z792" s="196"/>
    </row>
    <row r="793" customFormat="false" ht="14.25" hidden="false" customHeight="true" outlineLevel="0" collapsed="false">
      <c r="A793" s="196"/>
      <c r="B793" s="275"/>
      <c r="C793" s="196"/>
      <c r="D793" s="196"/>
      <c r="E793" s="243"/>
      <c r="F793" s="244"/>
      <c r="G793" s="243"/>
      <c r="H793" s="244"/>
      <c r="I793" s="243"/>
      <c r="J793" s="276"/>
      <c r="K793" s="196"/>
      <c r="L793" s="196"/>
      <c r="M793" s="196"/>
      <c r="N793" s="196"/>
      <c r="O793" s="196"/>
      <c r="P793" s="196"/>
      <c r="Q793" s="196"/>
      <c r="R793" s="196"/>
      <c r="S793" s="196"/>
      <c r="T793" s="196"/>
      <c r="U793" s="196"/>
      <c r="V793" s="196"/>
      <c r="W793" s="196"/>
      <c r="X793" s="196"/>
      <c r="Y793" s="196"/>
      <c r="Z793" s="196"/>
    </row>
    <row r="794" customFormat="false" ht="14.25" hidden="false" customHeight="true" outlineLevel="0" collapsed="false">
      <c r="A794" s="196"/>
      <c r="B794" s="275"/>
      <c r="C794" s="196"/>
      <c r="D794" s="196"/>
      <c r="E794" s="243"/>
      <c r="F794" s="244"/>
      <c r="G794" s="243"/>
      <c r="H794" s="244"/>
      <c r="I794" s="243"/>
      <c r="J794" s="276"/>
      <c r="K794" s="196"/>
      <c r="L794" s="196"/>
      <c r="M794" s="196"/>
      <c r="N794" s="196"/>
      <c r="O794" s="196"/>
      <c r="P794" s="196"/>
      <c r="Q794" s="196"/>
      <c r="R794" s="196"/>
      <c r="S794" s="196"/>
      <c r="T794" s="196"/>
      <c r="U794" s="196"/>
      <c r="V794" s="196"/>
      <c r="W794" s="196"/>
      <c r="X794" s="196"/>
      <c r="Y794" s="196"/>
      <c r="Z794" s="196"/>
    </row>
    <row r="795" customFormat="false" ht="14.25" hidden="false" customHeight="true" outlineLevel="0" collapsed="false">
      <c r="A795" s="196"/>
      <c r="B795" s="275"/>
      <c r="C795" s="196"/>
      <c r="D795" s="196"/>
      <c r="E795" s="243"/>
      <c r="F795" s="244"/>
      <c r="G795" s="243"/>
      <c r="H795" s="244"/>
      <c r="I795" s="243"/>
      <c r="J795" s="276"/>
      <c r="K795" s="196"/>
      <c r="L795" s="196"/>
      <c r="M795" s="196"/>
      <c r="N795" s="196"/>
      <c r="O795" s="196"/>
      <c r="P795" s="196"/>
      <c r="Q795" s="196"/>
      <c r="R795" s="196"/>
      <c r="S795" s="196"/>
      <c r="T795" s="196"/>
      <c r="U795" s="196"/>
      <c r="V795" s="196"/>
      <c r="W795" s="196"/>
      <c r="X795" s="196"/>
      <c r="Y795" s="196"/>
      <c r="Z795" s="196"/>
    </row>
    <row r="796" customFormat="false" ht="14.25" hidden="false" customHeight="true" outlineLevel="0" collapsed="false">
      <c r="A796" s="196"/>
      <c r="B796" s="275"/>
      <c r="C796" s="196"/>
      <c r="D796" s="196"/>
      <c r="E796" s="243"/>
      <c r="F796" s="244"/>
      <c r="G796" s="243"/>
      <c r="H796" s="244"/>
      <c r="I796" s="243"/>
      <c r="J796" s="276"/>
      <c r="K796" s="196"/>
      <c r="L796" s="196"/>
      <c r="M796" s="196"/>
      <c r="N796" s="196"/>
      <c r="O796" s="196"/>
      <c r="P796" s="196"/>
      <c r="Q796" s="196"/>
      <c r="R796" s="196"/>
      <c r="S796" s="196"/>
      <c r="T796" s="196"/>
      <c r="U796" s="196"/>
      <c r="V796" s="196"/>
      <c r="W796" s="196"/>
      <c r="X796" s="196"/>
      <c r="Y796" s="196"/>
      <c r="Z796" s="196"/>
    </row>
    <row r="797" customFormat="false" ht="14.25" hidden="false" customHeight="true" outlineLevel="0" collapsed="false">
      <c r="A797" s="196"/>
      <c r="B797" s="275"/>
      <c r="C797" s="196"/>
      <c r="D797" s="196"/>
      <c r="E797" s="243"/>
      <c r="F797" s="244"/>
      <c r="G797" s="243"/>
      <c r="H797" s="244"/>
      <c r="I797" s="243"/>
      <c r="J797" s="276"/>
      <c r="K797" s="196"/>
      <c r="L797" s="196"/>
      <c r="M797" s="196"/>
      <c r="N797" s="196"/>
      <c r="O797" s="196"/>
      <c r="P797" s="196"/>
      <c r="Q797" s="196"/>
      <c r="R797" s="196"/>
      <c r="S797" s="196"/>
      <c r="T797" s="196"/>
      <c r="U797" s="196"/>
      <c r="V797" s="196"/>
      <c r="W797" s="196"/>
      <c r="X797" s="196"/>
      <c r="Y797" s="196"/>
      <c r="Z797" s="196"/>
    </row>
    <row r="798" customFormat="false" ht="14.25" hidden="false" customHeight="true" outlineLevel="0" collapsed="false">
      <c r="A798" s="196"/>
      <c r="B798" s="275"/>
      <c r="C798" s="196"/>
      <c r="D798" s="196"/>
      <c r="E798" s="243"/>
      <c r="F798" s="244"/>
      <c r="G798" s="243"/>
      <c r="H798" s="244"/>
      <c r="I798" s="243"/>
      <c r="J798" s="276"/>
      <c r="K798" s="196"/>
      <c r="L798" s="196"/>
      <c r="M798" s="196"/>
      <c r="N798" s="196"/>
      <c r="O798" s="196"/>
      <c r="P798" s="196"/>
      <c r="Q798" s="196"/>
      <c r="R798" s="196"/>
      <c r="S798" s="196"/>
      <c r="T798" s="196"/>
      <c r="U798" s="196"/>
      <c r="V798" s="196"/>
      <c r="W798" s="196"/>
      <c r="X798" s="196"/>
      <c r="Y798" s="196"/>
      <c r="Z798" s="196"/>
    </row>
    <row r="799" customFormat="false" ht="14.25" hidden="false" customHeight="true" outlineLevel="0" collapsed="false">
      <c r="A799" s="196"/>
      <c r="B799" s="275"/>
      <c r="C799" s="196"/>
      <c r="D799" s="196"/>
      <c r="E799" s="243"/>
      <c r="F799" s="244"/>
      <c r="G799" s="243"/>
      <c r="H799" s="244"/>
      <c r="I799" s="243"/>
      <c r="J799" s="276"/>
      <c r="K799" s="196"/>
      <c r="L799" s="196"/>
      <c r="M799" s="196"/>
      <c r="N799" s="196"/>
      <c r="O799" s="196"/>
      <c r="P799" s="196"/>
      <c r="Q799" s="196"/>
      <c r="R799" s="196"/>
      <c r="S799" s="196"/>
      <c r="T799" s="196"/>
      <c r="U799" s="196"/>
      <c r="V799" s="196"/>
      <c r="W799" s="196"/>
      <c r="X799" s="196"/>
      <c r="Y799" s="196"/>
      <c r="Z799" s="196"/>
    </row>
    <row r="800" customFormat="false" ht="14.25" hidden="false" customHeight="true" outlineLevel="0" collapsed="false">
      <c r="A800" s="196"/>
      <c r="B800" s="275"/>
      <c r="C800" s="196"/>
      <c r="D800" s="196"/>
      <c r="E800" s="243"/>
      <c r="F800" s="244"/>
      <c r="G800" s="243"/>
      <c r="H800" s="244"/>
      <c r="I800" s="243"/>
      <c r="J800" s="276"/>
      <c r="K800" s="196"/>
      <c r="L800" s="196"/>
      <c r="M800" s="196"/>
      <c r="N800" s="196"/>
      <c r="O800" s="196"/>
      <c r="P800" s="196"/>
      <c r="Q800" s="196"/>
      <c r="R800" s="196"/>
      <c r="S800" s="196"/>
      <c r="T800" s="196"/>
      <c r="U800" s="196"/>
      <c r="V800" s="196"/>
      <c r="W800" s="196"/>
      <c r="X800" s="196"/>
      <c r="Y800" s="196"/>
      <c r="Z800" s="196"/>
    </row>
    <row r="801" customFormat="false" ht="14.25" hidden="false" customHeight="true" outlineLevel="0" collapsed="false">
      <c r="A801" s="196"/>
      <c r="B801" s="275"/>
      <c r="C801" s="196"/>
      <c r="D801" s="196"/>
      <c r="E801" s="243"/>
      <c r="F801" s="244"/>
      <c r="G801" s="243"/>
      <c r="H801" s="244"/>
      <c r="I801" s="243"/>
      <c r="J801" s="276"/>
      <c r="K801" s="196"/>
      <c r="L801" s="196"/>
      <c r="M801" s="196"/>
      <c r="N801" s="196"/>
      <c r="O801" s="196"/>
      <c r="P801" s="196"/>
      <c r="Q801" s="196"/>
      <c r="R801" s="196"/>
      <c r="S801" s="196"/>
      <c r="T801" s="196"/>
      <c r="U801" s="196"/>
      <c r="V801" s="196"/>
      <c r="W801" s="196"/>
      <c r="X801" s="196"/>
      <c r="Y801" s="196"/>
      <c r="Z801" s="196"/>
    </row>
    <row r="802" customFormat="false" ht="14.25" hidden="false" customHeight="true" outlineLevel="0" collapsed="false">
      <c r="A802" s="196"/>
      <c r="B802" s="275"/>
      <c r="C802" s="196"/>
      <c r="D802" s="196"/>
      <c r="E802" s="243"/>
      <c r="F802" s="244"/>
      <c r="G802" s="243"/>
      <c r="H802" s="244"/>
      <c r="I802" s="243"/>
      <c r="J802" s="276"/>
      <c r="K802" s="196"/>
      <c r="L802" s="196"/>
      <c r="M802" s="196"/>
      <c r="N802" s="196"/>
      <c r="O802" s="196"/>
      <c r="P802" s="196"/>
      <c r="Q802" s="196"/>
      <c r="R802" s="196"/>
      <c r="S802" s="196"/>
      <c r="T802" s="196"/>
      <c r="U802" s="196"/>
      <c r="V802" s="196"/>
      <c r="W802" s="196"/>
      <c r="X802" s="196"/>
      <c r="Y802" s="196"/>
      <c r="Z802" s="196"/>
    </row>
    <row r="803" customFormat="false" ht="14.25" hidden="false" customHeight="true" outlineLevel="0" collapsed="false">
      <c r="A803" s="196"/>
      <c r="B803" s="275"/>
      <c r="C803" s="196"/>
      <c r="D803" s="196"/>
      <c r="E803" s="243"/>
      <c r="F803" s="244"/>
      <c r="G803" s="243"/>
      <c r="H803" s="244"/>
      <c r="I803" s="243"/>
      <c r="J803" s="276"/>
      <c r="K803" s="196"/>
      <c r="L803" s="196"/>
      <c r="M803" s="196"/>
      <c r="N803" s="196"/>
      <c r="O803" s="196"/>
      <c r="P803" s="196"/>
      <c r="Q803" s="196"/>
      <c r="R803" s="196"/>
      <c r="S803" s="196"/>
      <c r="T803" s="196"/>
      <c r="U803" s="196"/>
      <c r="V803" s="196"/>
      <c r="W803" s="196"/>
      <c r="X803" s="196"/>
      <c r="Y803" s="196"/>
      <c r="Z803" s="196"/>
    </row>
    <row r="804" customFormat="false" ht="14.25" hidden="false" customHeight="true" outlineLevel="0" collapsed="false">
      <c r="A804" s="196"/>
      <c r="B804" s="275"/>
      <c r="C804" s="196"/>
      <c r="D804" s="196"/>
      <c r="E804" s="243"/>
      <c r="F804" s="244"/>
      <c r="G804" s="243"/>
      <c r="H804" s="244"/>
      <c r="I804" s="243"/>
      <c r="J804" s="276"/>
      <c r="K804" s="196"/>
      <c r="L804" s="196"/>
      <c r="M804" s="196"/>
      <c r="N804" s="196"/>
      <c r="O804" s="196"/>
      <c r="P804" s="196"/>
      <c r="Q804" s="196"/>
      <c r="R804" s="196"/>
      <c r="S804" s="196"/>
      <c r="T804" s="196"/>
      <c r="U804" s="196"/>
      <c r="V804" s="196"/>
      <c r="W804" s="196"/>
      <c r="X804" s="196"/>
      <c r="Y804" s="196"/>
      <c r="Z804" s="196"/>
    </row>
    <row r="805" customFormat="false" ht="14.25" hidden="false" customHeight="true" outlineLevel="0" collapsed="false">
      <c r="A805" s="196"/>
      <c r="B805" s="275"/>
      <c r="C805" s="196"/>
      <c r="D805" s="196"/>
      <c r="E805" s="243"/>
      <c r="F805" s="244"/>
      <c r="G805" s="243"/>
      <c r="H805" s="244"/>
      <c r="I805" s="243"/>
      <c r="J805" s="276"/>
      <c r="K805" s="196"/>
      <c r="L805" s="196"/>
      <c r="M805" s="196"/>
      <c r="N805" s="196"/>
      <c r="O805" s="196"/>
      <c r="P805" s="196"/>
      <c r="Q805" s="196"/>
      <c r="R805" s="196"/>
      <c r="S805" s="196"/>
      <c r="T805" s="196"/>
      <c r="U805" s="196"/>
      <c r="V805" s="196"/>
      <c r="W805" s="196"/>
      <c r="X805" s="196"/>
      <c r="Y805" s="196"/>
      <c r="Z805" s="196"/>
    </row>
    <row r="806" customFormat="false" ht="14.25" hidden="false" customHeight="true" outlineLevel="0" collapsed="false">
      <c r="A806" s="196"/>
      <c r="B806" s="275"/>
      <c r="C806" s="196"/>
      <c r="D806" s="196"/>
      <c r="E806" s="243"/>
      <c r="F806" s="244"/>
      <c r="G806" s="243"/>
      <c r="H806" s="244"/>
      <c r="I806" s="243"/>
      <c r="J806" s="276"/>
      <c r="K806" s="196"/>
      <c r="L806" s="196"/>
      <c r="M806" s="196"/>
      <c r="N806" s="196"/>
      <c r="O806" s="196"/>
      <c r="P806" s="196"/>
      <c r="Q806" s="196"/>
      <c r="R806" s="196"/>
      <c r="S806" s="196"/>
      <c r="T806" s="196"/>
      <c r="U806" s="196"/>
      <c r="V806" s="196"/>
      <c r="W806" s="196"/>
      <c r="X806" s="196"/>
      <c r="Y806" s="196"/>
      <c r="Z806" s="196"/>
    </row>
    <row r="807" customFormat="false" ht="14.25" hidden="false" customHeight="true" outlineLevel="0" collapsed="false">
      <c r="A807" s="196"/>
      <c r="B807" s="275"/>
      <c r="C807" s="196"/>
      <c r="D807" s="196"/>
      <c r="E807" s="243"/>
      <c r="F807" s="244"/>
      <c r="G807" s="243"/>
      <c r="H807" s="244"/>
      <c r="I807" s="243"/>
      <c r="J807" s="276"/>
      <c r="K807" s="196"/>
      <c r="L807" s="196"/>
      <c r="M807" s="196"/>
      <c r="N807" s="196"/>
      <c r="O807" s="196"/>
      <c r="P807" s="196"/>
      <c r="Q807" s="196"/>
      <c r="R807" s="196"/>
      <c r="S807" s="196"/>
      <c r="T807" s="196"/>
      <c r="U807" s="196"/>
      <c r="V807" s="196"/>
      <c r="W807" s="196"/>
      <c r="X807" s="196"/>
      <c r="Y807" s="196"/>
      <c r="Z807" s="196"/>
    </row>
    <row r="808" customFormat="false" ht="14.25" hidden="false" customHeight="true" outlineLevel="0" collapsed="false">
      <c r="A808" s="196"/>
      <c r="B808" s="275"/>
      <c r="C808" s="196"/>
      <c r="D808" s="196"/>
      <c r="E808" s="243"/>
      <c r="F808" s="244"/>
      <c r="G808" s="243"/>
      <c r="H808" s="244"/>
      <c r="I808" s="243"/>
      <c r="J808" s="276"/>
      <c r="K808" s="196"/>
      <c r="L808" s="196"/>
      <c r="M808" s="196"/>
      <c r="N808" s="196"/>
      <c r="O808" s="196"/>
      <c r="P808" s="196"/>
      <c r="Q808" s="196"/>
      <c r="R808" s="196"/>
      <c r="S808" s="196"/>
      <c r="T808" s="196"/>
      <c r="U808" s="196"/>
      <c r="V808" s="196"/>
      <c r="W808" s="196"/>
      <c r="X808" s="196"/>
      <c r="Y808" s="196"/>
      <c r="Z808" s="196"/>
    </row>
    <row r="809" customFormat="false" ht="14.25" hidden="false" customHeight="true" outlineLevel="0" collapsed="false">
      <c r="A809" s="196"/>
      <c r="B809" s="275"/>
      <c r="C809" s="196"/>
      <c r="D809" s="196"/>
      <c r="E809" s="243"/>
      <c r="F809" s="244"/>
      <c r="G809" s="243"/>
      <c r="H809" s="244"/>
      <c r="I809" s="243"/>
      <c r="J809" s="276"/>
      <c r="K809" s="196"/>
      <c r="L809" s="196"/>
      <c r="M809" s="196"/>
      <c r="N809" s="196"/>
      <c r="O809" s="196"/>
      <c r="P809" s="196"/>
      <c r="Q809" s="196"/>
      <c r="R809" s="196"/>
      <c r="S809" s="196"/>
      <c r="T809" s="196"/>
      <c r="U809" s="196"/>
      <c r="V809" s="196"/>
      <c r="W809" s="196"/>
      <c r="X809" s="196"/>
      <c r="Y809" s="196"/>
      <c r="Z809" s="196"/>
    </row>
    <row r="810" customFormat="false" ht="14.25" hidden="false" customHeight="true" outlineLevel="0" collapsed="false">
      <c r="A810" s="196"/>
      <c r="B810" s="275"/>
      <c r="C810" s="196"/>
      <c r="D810" s="196"/>
      <c r="E810" s="243"/>
      <c r="F810" s="244"/>
      <c r="G810" s="243"/>
      <c r="H810" s="244"/>
      <c r="I810" s="243"/>
      <c r="J810" s="276"/>
      <c r="K810" s="196"/>
      <c r="L810" s="196"/>
      <c r="M810" s="196"/>
      <c r="N810" s="196"/>
      <c r="O810" s="196"/>
      <c r="P810" s="196"/>
      <c r="Q810" s="196"/>
      <c r="R810" s="196"/>
      <c r="S810" s="196"/>
      <c r="T810" s="196"/>
      <c r="U810" s="196"/>
      <c r="V810" s="196"/>
      <c r="W810" s="196"/>
      <c r="X810" s="196"/>
      <c r="Y810" s="196"/>
      <c r="Z810" s="196"/>
    </row>
    <row r="811" customFormat="false" ht="14.25" hidden="false" customHeight="true" outlineLevel="0" collapsed="false">
      <c r="A811" s="196"/>
      <c r="B811" s="275"/>
      <c r="C811" s="196"/>
      <c r="D811" s="196"/>
      <c r="E811" s="243"/>
      <c r="F811" s="244"/>
      <c r="G811" s="243"/>
      <c r="H811" s="244"/>
      <c r="I811" s="243"/>
      <c r="J811" s="276"/>
      <c r="K811" s="196"/>
      <c r="L811" s="196"/>
      <c r="M811" s="196"/>
      <c r="N811" s="196"/>
      <c r="O811" s="196"/>
      <c r="P811" s="196"/>
      <c r="Q811" s="196"/>
      <c r="R811" s="196"/>
      <c r="S811" s="196"/>
      <c r="T811" s="196"/>
      <c r="U811" s="196"/>
      <c r="V811" s="196"/>
      <c r="W811" s="196"/>
      <c r="X811" s="196"/>
      <c r="Y811" s="196"/>
      <c r="Z811" s="196"/>
    </row>
    <row r="812" customFormat="false" ht="14.25" hidden="false" customHeight="true" outlineLevel="0" collapsed="false">
      <c r="A812" s="196"/>
      <c r="B812" s="275"/>
      <c r="C812" s="196"/>
      <c r="D812" s="196"/>
      <c r="E812" s="243"/>
      <c r="F812" s="244"/>
      <c r="G812" s="243"/>
      <c r="H812" s="244"/>
      <c r="I812" s="243"/>
      <c r="J812" s="276"/>
      <c r="K812" s="196"/>
      <c r="L812" s="196"/>
      <c r="M812" s="196"/>
      <c r="N812" s="196"/>
      <c r="O812" s="196"/>
      <c r="P812" s="196"/>
      <c r="Q812" s="196"/>
      <c r="R812" s="196"/>
      <c r="S812" s="196"/>
      <c r="T812" s="196"/>
      <c r="U812" s="196"/>
      <c r="V812" s="196"/>
      <c r="W812" s="196"/>
      <c r="X812" s="196"/>
      <c r="Y812" s="196"/>
      <c r="Z812" s="196"/>
    </row>
    <row r="813" customFormat="false" ht="14.25" hidden="false" customHeight="true" outlineLevel="0" collapsed="false">
      <c r="A813" s="196"/>
      <c r="B813" s="275"/>
      <c r="C813" s="196"/>
      <c r="D813" s="196"/>
      <c r="E813" s="243"/>
      <c r="F813" s="244"/>
      <c r="G813" s="243"/>
      <c r="H813" s="244"/>
      <c r="I813" s="243"/>
      <c r="J813" s="276"/>
      <c r="K813" s="196"/>
      <c r="L813" s="196"/>
      <c r="M813" s="196"/>
      <c r="N813" s="196"/>
      <c r="O813" s="196"/>
      <c r="P813" s="196"/>
      <c r="Q813" s="196"/>
      <c r="R813" s="196"/>
      <c r="S813" s="196"/>
      <c r="T813" s="196"/>
      <c r="U813" s="196"/>
      <c r="V813" s="196"/>
      <c r="W813" s="196"/>
      <c r="X813" s="196"/>
      <c r="Y813" s="196"/>
      <c r="Z813" s="196"/>
    </row>
    <row r="814" customFormat="false" ht="14.25" hidden="false" customHeight="true" outlineLevel="0" collapsed="false">
      <c r="A814" s="196"/>
      <c r="B814" s="275"/>
      <c r="C814" s="196"/>
      <c r="D814" s="196"/>
      <c r="E814" s="243"/>
      <c r="F814" s="244"/>
      <c r="G814" s="243"/>
      <c r="H814" s="244"/>
      <c r="I814" s="243"/>
      <c r="J814" s="276"/>
      <c r="K814" s="196"/>
      <c r="L814" s="196"/>
      <c r="M814" s="196"/>
      <c r="N814" s="196"/>
      <c r="O814" s="196"/>
      <c r="P814" s="196"/>
      <c r="Q814" s="196"/>
      <c r="R814" s="196"/>
      <c r="S814" s="196"/>
      <c r="T814" s="196"/>
      <c r="U814" s="196"/>
      <c r="V814" s="196"/>
      <c r="W814" s="196"/>
      <c r="X814" s="196"/>
      <c r="Y814" s="196"/>
      <c r="Z814" s="196"/>
    </row>
    <row r="815" customFormat="false" ht="14.25" hidden="false" customHeight="true" outlineLevel="0" collapsed="false">
      <c r="A815" s="196"/>
      <c r="B815" s="275"/>
      <c r="C815" s="196"/>
      <c r="D815" s="196"/>
      <c r="E815" s="243"/>
      <c r="F815" s="244"/>
      <c r="G815" s="243"/>
      <c r="H815" s="244"/>
      <c r="I815" s="243"/>
      <c r="J815" s="276"/>
      <c r="K815" s="196"/>
      <c r="L815" s="196"/>
      <c r="M815" s="196"/>
      <c r="N815" s="196"/>
      <c r="O815" s="196"/>
      <c r="P815" s="196"/>
      <c r="Q815" s="196"/>
      <c r="R815" s="196"/>
      <c r="S815" s="196"/>
      <c r="T815" s="196"/>
      <c r="U815" s="196"/>
      <c r="V815" s="196"/>
      <c r="W815" s="196"/>
      <c r="X815" s="196"/>
      <c r="Y815" s="196"/>
      <c r="Z815" s="196"/>
    </row>
    <row r="816" customFormat="false" ht="14.25" hidden="false" customHeight="true" outlineLevel="0" collapsed="false">
      <c r="A816" s="196"/>
      <c r="B816" s="275"/>
      <c r="C816" s="196"/>
      <c r="D816" s="196"/>
      <c r="E816" s="243"/>
      <c r="F816" s="244"/>
      <c r="G816" s="243"/>
      <c r="H816" s="244"/>
      <c r="I816" s="243"/>
      <c r="J816" s="276"/>
      <c r="K816" s="196"/>
      <c r="L816" s="196"/>
      <c r="M816" s="196"/>
      <c r="N816" s="196"/>
      <c r="O816" s="196"/>
      <c r="P816" s="196"/>
      <c r="Q816" s="196"/>
      <c r="R816" s="196"/>
      <c r="S816" s="196"/>
      <c r="T816" s="196"/>
      <c r="U816" s="196"/>
      <c r="V816" s="196"/>
      <c r="W816" s="196"/>
      <c r="X816" s="196"/>
      <c r="Y816" s="196"/>
      <c r="Z816" s="196"/>
    </row>
    <row r="817" customFormat="false" ht="14.25" hidden="false" customHeight="true" outlineLevel="0" collapsed="false">
      <c r="A817" s="196"/>
      <c r="B817" s="275"/>
      <c r="C817" s="196"/>
      <c r="D817" s="196"/>
      <c r="E817" s="243"/>
      <c r="F817" s="244"/>
      <c r="G817" s="243"/>
      <c r="H817" s="244"/>
      <c r="I817" s="243"/>
      <c r="J817" s="276"/>
      <c r="K817" s="196"/>
      <c r="L817" s="196"/>
      <c r="M817" s="196"/>
      <c r="N817" s="196"/>
      <c r="O817" s="196"/>
      <c r="P817" s="196"/>
      <c r="Q817" s="196"/>
      <c r="R817" s="196"/>
      <c r="S817" s="196"/>
      <c r="T817" s="196"/>
      <c r="U817" s="196"/>
      <c r="V817" s="196"/>
      <c r="W817" s="196"/>
      <c r="X817" s="196"/>
      <c r="Y817" s="196"/>
      <c r="Z817" s="196"/>
    </row>
    <row r="818" customFormat="false" ht="14.25" hidden="false" customHeight="true" outlineLevel="0" collapsed="false">
      <c r="A818" s="196"/>
      <c r="B818" s="275"/>
      <c r="C818" s="196"/>
      <c r="D818" s="196"/>
      <c r="E818" s="243"/>
      <c r="F818" s="244"/>
      <c r="G818" s="243"/>
      <c r="H818" s="244"/>
      <c r="I818" s="243"/>
      <c r="J818" s="276"/>
      <c r="K818" s="196"/>
      <c r="L818" s="196"/>
      <c r="M818" s="196"/>
      <c r="N818" s="196"/>
      <c r="O818" s="196"/>
      <c r="P818" s="196"/>
      <c r="Q818" s="196"/>
      <c r="R818" s="196"/>
      <c r="S818" s="196"/>
      <c r="T818" s="196"/>
      <c r="U818" s="196"/>
      <c r="V818" s="196"/>
      <c r="W818" s="196"/>
      <c r="X818" s="196"/>
      <c r="Y818" s="196"/>
      <c r="Z818" s="196"/>
    </row>
    <row r="819" customFormat="false" ht="14.25" hidden="false" customHeight="true" outlineLevel="0" collapsed="false">
      <c r="A819" s="196"/>
      <c r="B819" s="275"/>
      <c r="C819" s="196"/>
      <c r="D819" s="196"/>
      <c r="E819" s="243"/>
      <c r="F819" s="244"/>
      <c r="G819" s="243"/>
      <c r="H819" s="244"/>
      <c r="I819" s="243"/>
      <c r="J819" s="276"/>
      <c r="K819" s="196"/>
      <c r="L819" s="196"/>
      <c r="M819" s="196"/>
      <c r="N819" s="196"/>
      <c r="O819" s="196"/>
      <c r="P819" s="196"/>
      <c r="Q819" s="196"/>
      <c r="R819" s="196"/>
      <c r="S819" s="196"/>
      <c r="T819" s="196"/>
      <c r="U819" s="196"/>
      <c r="V819" s="196"/>
      <c r="W819" s="196"/>
      <c r="X819" s="196"/>
      <c r="Y819" s="196"/>
      <c r="Z819" s="196"/>
    </row>
    <row r="820" customFormat="false" ht="14.25" hidden="false" customHeight="true" outlineLevel="0" collapsed="false">
      <c r="A820" s="196"/>
      <c r="B820" s="275"/>
      <c r="C820" s="196"/>
      <c r="D820" s="196"/>
      <c r="E820" s="243"/>
      <c r="F820" s="244"/>
      <c r="G820" s="243"/>
      <c r="H820" s="244"/>
      <c r="I820" s="243"/>
      <c r="J820" s="276"/>
      <c r="K820" s="196"/>
      <c r="L820" s="196"/>
      <c r="M820" s="196"/>
      <c r="N820" s="196"/>
      <c r="O820" s="196"/>
      <c r="P820" s="196"/>
      <c r="Q820" s="196"/>
      <c r="R820" s="196"/>
      <c r="S820" s="196"/>
      <c r="T820" s="196"/>
      <c r="U820" s="196"/>
      <c r="V820" s="196"/>
      <c r="W820" s="196"/>
      <c r="X820" s="196"/>
      <c r="Y820" s="196"/>
      <c r="Z820" s="196"/>
    </row>
    <row r="821" customFormat="false" ht="14.25" hidden="false" customHeight="true" outlineLevel="0" collapsed="false">
      <c r="A821" s="196"/>
      <c r="B821" s="275"/>
      <c r="C821" s="196"/>
      <c r="D821" s="196"/>
      <c r="E821" s="243"/>
      <c r="F821" s="244"/>
      <c r="G821" s="243"/>
      <c r="H821" s="244"/>
      <c r="I821" s="243"/>
      <c r="J821" s="276"/>
      <c r="K821" s="196"/>
      <c r="L821" s="196"/>
      <c r="M821" s="196"/>
      <c r="N821" s="196"/>
      <c r="O821" s="196"/>
      <c r="P821" s="196"/>
      <c r="Q821" s="196"/>
      <c r="R821" s="196"/>
      <c r="S821" s="196"/>
      <c r="T821" s="196"/>
      <c r="U821" s="196"/>
      <c r="V821" s="196"/>
      <c r="W821" s="196"/>
      <c r="X821" s="196"/>
      <c r="Y821" s="196"/>
      <c r="Z821" s="196"/>
    </row>
    <row r="822" customFormat="false" ht="14.25" hidden="false" customHeight="true" outlineLevel="0" collapsed="false">
      <c r="A822" s="196"/>
      <c r="B822" s="275"/>
      <c r="C822" s="196"/>
      <c r="D822" s="196"/>
      <c r="E822" s="243"/>
      <c r="F822" s="244"/>
      <c r="G822" s="243"/>
      <c r="H822" s="244"/>
      <c r="I822" s="243"/>
      <c r="J822" s="276"/>
      <c r="K822" s="196"/>
      <c r="L822" s="196"/>
      <c r="M822" s="196"/>
      <c r="N822" s="196"/>
      <c r="O822" s="196"/>
      <c r="P822" s="196"/>
      <c r="Q822" s="196"/>
      <c r="R822" s="196"/>
      <c r="S822" s="196"/>
      <c r="T822" s="196"/>
      <c r="U822" s="196"/>
      <c r="V822" s="196"/>
      <c r="W822" s="196"/>
      <c r="X822" s="196"/>
      <c r="Y822" s="196"/>
      <c r="Z822" s="196"/>
    </row>
    <row r="823" customFormat="false" ht="14.25" hidden="false" customHeight="true" outlineLevel="0" collapsed="false">
      <c r="A823" s="196"/>
      <c r="B823" s="275"/>
      <c r="C823" s="196"/>
      <c r="D823" s="196"/>
      <c r="E823" s="243"/>
      <c r="F823" s="244"/>
      <c r="G823" s="243"/>
      <c r="H823" s="244"/>
      <c r="I823" s="243"/>
      <c r="J823" s="276"/>
      <c r="K823" s="196"/>
      <c r="L823" s="196"/>
      <c r="M823" s="196"/>
      <c r="N823" s="196"/>
      <c r="O823" s="196"/>
      <c r="P823" s="196"/>
      <c r="Q823" s="196"/>
      <c r="R823" s="196"/>
      <c r="S823" s="196"/>
      <c r="T823" s="196"/>
      <c r="U823" s="196"/>
      <c r="V823" s="196"/>
      <c r="W823" s="196"/>
      <c r="X823" s="196"/>
      <c r="Y823" s="196"/>
      <c r="Z823" s="196"/>
    </row>
    <row r="824" customFormat="false" ht="14.25" hidden="false" customHeight="true" outlineLevel="0" collapsed="false">
      <c r="A824" s="196"/>
      <c r="B824" s="275"/>
      <c r="C824" s="196"/>
      <c r="D824" s="196"/>
      <c r="E824" s="243"/>
      <c r="F824" s="244"/>
      <c r="G824" s="243"/>
      <c r="H824" s="244"/>
      <c r="I824" s="243"/>
      <c r="J824" s="276"/>
      <c r="K824" s="196"/>
      <c r="L824" s="196"/>
      <c r="M824" s="196"/>
      <c r="N824" s="196"/>
      <c r="O824" s="196"/>
      <c r="P824" s="196"/>
      <c r="Q824" s="196"/>
      <c r="R824" s="196"/>
      <c r="S824" s="196"/>
      <c r="T824" s="196"/>
      <c r="U824" s="196"/>
      <c r="V824" s="196"/>
      <c r="W824" s="196"/>
      <c r="X824" s="196"/>
      <c r="Y824" s="196"/>
      <c r="Z824" s="196"/>
    </row>
    <row r="825" customFormat="false" ht="14.25" hidden="false" customHeight="true" outlineLevel="0" collapsed="false">
      <c r="A825" s="196"/>
      <c r="B825" s="275"/>
      <c r="C825" s="196"/>
      <c r="D825" s="196"/>
      <c r="E825" s="243"/>
      <c r="F825" s="244"/>
      <c r="G825" s="243"/>
      <c r="H825" s="244"/>
      <c r="I825" s="243"/>
      <c r="J825" s="276"/>
      <c r="K825" s="196"/>
      <c r="L825" s="196"/>
      <c r="M825" s="196"/>
      <c r="N825" s="196"/>
      <c r="O825" s="196"/>
      <c r="P825" s="196"/>
      <c r="Q825" s="196"/>
      <c r="R825" s="196"/>
      <c r="S825" s="196"/>
      <c r="T825" s="196"/>
      <c r="U825" s="196"/>
      <c r="V825" s="196"/>
      <c r="W825" s="196"/>
      <c r="X825" s="196"/>
      <c r="Y825" s="196"/>
      <c r="Z825" s="196"/>
    </row>
    <row r="826" customFormat="false" ht="14.25" hidden="false" customHeight="true" outlineLevel="0" collapsed="false">
      <c r="A826" s="196"/>
      <c r="B826" s="275"/>
      <c r="C826" s="196"/>
      <c r="D826" s="196"/>
      <c r="E826" s="243"/>
      <c r="F826" s="244"/>
      <c r="G826" s="243"/>
      <c r="H826" s="244"/>
      <c r="I826" s="243"/>
      <c r="J826" s="276"/>
      <c r="K826" s="196"/>
      <c r="L826" s="196"/>
      <c r="M826" s="196"/>
      <c r="N826" s="196"/>
      <c r="O826" s="196"/>
      <c r="P826" s="196"/>
      <c r="Q826" s="196"/>
      <c r="R826" s="196"/>
      <c r="S826" s="196"/>
      <c r="T826" s="196"/>
      <c r="U826" s="196"/>
      <c r="V826" s="196"/>
      <c r="W826" s="196"/>
      <c r="X826" s="196"/>
      <c r="Y826" s="196"/>
      <c r="Z826" s="196"/>
    </row>
    <row r="827" customFormat="false" ht="14.25" hidden="false" customHeight="true" outlineLevel="0" collapsed="false">
      <c r="A827" s="196"/>
      <c r="B827" s="275"/>
      <c r="C827" s="196"/>
      <c r="D827" s="196"/>
      <c r="E827" s="243"/>
      <c r="F827" s="244"/>
      <c r="G827" s="243"/>
      <c r="H827" s="244"/>
      <c r="I827" s="243"/>
      <c r="J827" s="276"/>
      <c r="K827" s="196"/>
      <c r="L827" s="196"/>
      <c r="M827" s="196"/>
      <c r="N827" s="196"/>
      <c r="O827" s="196"/>
      <c r="P827" s="196"/>
      <c r="Q827" s="196"/>
      <c r="R827" s="196"/>
      <c r="S827" s="196"/>
      <c r="T827" s="196"/>
      <c r="U827" s="196"/>
      <c r="V827" s="196"/>
      <c r="W827" s="196"/>
      <c r="X827" s="196"/>
      <c r="Y827" s="196"/>
      <c r="Z827" s="196"/>
    </row>
    <row r="828" customFormat="false" ht="14.25" hidden="false" customHeight="true" outlineLevel="0" collapsed="false">
      <c r="A828" s="196"/>
      <c r="B828" s="275"/>
      <c r="C828" s="196"/>
      <c r="D828" s="196"/>
      <c r="E828" s="243"/>
      <c r="F828" s="244"/>
      <c r="G828" s="243"/>
      <c r="H828" s="244"/>
      <c r="I828" s="243"/>
      <c r="J828" s="276"/>
      <c r="K828" s="196"/>
      <c r="L828" s="196"/>
      <c r="M828" s="196"/>
      <c r="N828" s="196"/>
      <c r="O828" s="196"/>
      <c r="P828" s="196"/>
      <c r="Q828" s="196"/>
      <c r="R828" s="196"/>
      <c r="S828" s="196"/>
      <c r="T828" s="196"/>
      <c r="U828" s="196"/>
      <c r="V828" s="196"/>
      <c r="W828" s="196"/>
      <c r="X828" s="196"/>
      <c r="Y828" s="196"/>
      <c r="Z828" s="196"/>
    </row>
    <row r="829" customFormat="false" ht="14.25" hidden="false" customHeight="true" outlineLevel="0" collapsed="false">
      <c r="A829" s="196"/>
      <c r="B829" s="275"/>
      <c r="C829" s="196"/>
      <c r="D829" s="196"/>
      <c r="E829" s="243"/>
      <c r="F829" s="244"/>
      <c r="G829" s="243"/>
      <c r="H829" s="244"/>
      <c r="I829" s="243"/>
      <c r="J829" s="276"/>
      <c r="K829" s="196"/>
      <c r="L829" s="196"/>
      <c r="M829" s="196"/>
      <c r="N829" s="196"/>
      <c r="O829" s="196"/>
      <c r="P829" s="196"/>
      <c r="Q829" s="196"/>
      <c r="R829" s="196"/>
      <c r="S829" s="196"/>
      <c r="T829" s="196"/>
      <c r="U829" s="196"/>
      <c r="V829" s="196"/>
      <c r="W829" s="196"/>
      <c r="X829" s="196"/>
      <c r="Y829" s="196"/>
      <c r="Z829" s="196"/>
    </row>
    <row r="830" customFormat="false" ht="14.25" hidden="false" customHeight="true" outlineLevel="0" collapsed="false">
      <c r="A830" s="196"/>
      <c r="B830" s="275"/>
      <c r="C830" s="196"/>
      <c r="D830" s="196"/>
      <c r="E830" s="243"/>
      <c r="F830" s="244"/>
      <c r="G830" s="243"/>
      <c r="H830" s="244"/>
      <c r="I830" s="243"/>
      <c r="J830" s="276"/>
      <c r="K830" s="196"/>
      <c r="L830" s="196"/>
      <c r="M830" s="196"/>
      <c r="N830" s="196"/>
      <c r="O830" s="196"/>
      <c r="P830" s="196"/>
      <c r="Q830" s="196"/>
      <c r="R830" s="196"/>
      <c r="S830" s="196"/>
      <c r="T830" s="196"/>
      <c r="U830" s="196"/>
      <c r="V830" s="196"/>
      <c r="W830" s="196"/>
      <c r="X830" s="196"/>
      <c r="Y830" s="196"/>
      <c r="Z830" s="196"/>
    </row>
    <row r="831" customFormat="false" ht="14.25" hidden="false" customHeight="true" outlineLevel="0" collapsed="false">
      <c r="A831" s="196"/>
      <c r="B831" s="275"/>
      <c r="C831" s="196"/>
      <c r="D831" s="196"/>
      <c r="E831" s="243"/>
      <c r="F831" s="244"/>
      <c r="G831" s="243"/>
      <c r="H831" s="244"/>
      <c r="I831" s="243"/>
      <c r="J831" s="276"/>
      <c r="K831" s="196"/>
      <c r="L831" s="196"/>
      <c r="M831" s="196"/>
      <c r="N831" s="196"/>
      <c r="O831" s="196"/>
      <c r="P831" s="196"/>
      <c r="Q831" s="196"/>
      <c r="R831" s="196"/>
      <c r="S831" s="196"/>
      <c r="T831" s="196"/>
      <c r="U831" s="196"/>
      <c r="V831" s="196"/>
      <c r="W831" s="196"/>
      <c r="X831" s="196"/>
      <c r="Y831" s="196"/>
      <c r="Z831" s="196"/>
    </row>
    <row r="832" customFormat="false" ht="14.25" hidden="false" customHeight="true" outlineLevel="0" collapsed="false">
      <c r="A832" s="196"/>
      <c r="B832" s="275"/>
      <c r="C832" s="196"/>
      <c r="D832" s="196"/>
      <c r="E832" s="243"/>
      <c r="F832" s="244"/>
      <c r="G832" s="243"/>
      <c r="H832" s="244"/>
      <c r="I832" s="243"/>
      <c r="J832" s="276"/>
      <c r="K832" s="196"/>
      <c r="L832" s="196"/>
      <c r="M832" s="196"/>
      <c r="N832" s="196"/>
      <c r="O832" s="196"/>
      <c r="P832" s="196"/>
      <c r="Q832" s="196"/>
      <c r="R832" s="196"/>
      <c r="S832" s="196"/>
      <c r="T832" s="196"/>
      <c r="U832" s="196"/>
      <c r="V832" s="196"/>
      <c r="W832" s="196"/>
      <c r="X832" s="196"/>
      <c r="Y832" s="196"/>
      <c r="Z832" s="196"/>
    </row>
    <row r="833" customFormat="false" ht="14.25" hidden="false" customHeight="true" outlineLevel="0" collapsed="false">
      <c r="A833" s="196"/>
      <c r="B833" s="275"/>
      <c r="C833" s="196"/>
      <c r="D833" s="196"/>
      <c r="E833" s="243"/>
      <c r="F833" s="244"/>
      <c r="G833" s="243"/>
      <c r="H833" s="244"/>
      <c r="I833" s="243"/>
      <c r="J833" s="276"/>
      <c r="K833" s="196"/>
      <c r="L833" s="196"/>
      <c r="M833" s="196"/>
      <c r="N833" s="196"/>
      <c r="O833" s="196"/>
      <c r="P833" s="196"/>
      <c r="Q833" s="196"/>
      <c r="R833" s="196"/>
      <c r="S833" s="196"/>
      <c r="T833" s="196"/>
      <c r="U833" s="196"/>
      <c r="V833" s="196"/>
      <c r="W833" s="196"/>
      <c r="X833" s="196"/>
      <c r="Y833" s="196"/>
      <c r="Z833" s="196"/>
    </row>
    <row r="834" customFormat="false" ht="14.25" hidden="false" customHeight="true" outlineLevel="0" collapsed="false">
      <c r="A834" s="196"/>
      <c r="B834" s="275"/>
      <c r="C834" s="196"/>
      <c r="D834" s="196"/>
      <c r="E834" s="243"/>
      <c r="F834" s="244"/>
      <c r="G834" s="243"/>
      <c r="H834" s="244"/>
      <c r="I834" s="243"/>
      <c r="J834" s="276"/>
      <c r="K834" s="196"/>
      <c r="L834" s="196"/>
      <c r="M834" s="196"/>
      <c r="N834" s="196"/>
      <c r="O834" s="196"/>
      <c r="P834" s="196"/>
      <c r="Q834" s="196"/>
      <c r="R834" s="196"/>
      <c r="S834" s="196"/>
      <c r="T834" s="196"/>
      <c r="U834" s="196"/>
      <c r="V834" s="196"/>
      <c r="W834" s="196"/>
      <c r="X834" s="196"/>
      <c r="Y834" s="196"/>
      <c r="Z834" s="196"/>
    </row>
    <row r="835" customFormat="false" ht="14.25" hidden="false" customHeight="true" outlineLevel="0" collapsed="false">
      <c r="A835" s="196"/>
      <c r="B835" s="275"/>
      <c r="C835" s="196"/>
      <c r="D835" s="196"/>
      <c r="E835" s="243"/>
      <c r="F835" s="244"/>
      <c r="G835" s="243"/>
      <c r="H835" s="244"/>
      <c r="I835" s="243"/>
      <c r="J835" s="276"/>
      <c r="K835" s="196"/>
      <c r="L835" s="196"/>
      <c r="M835" s="196"/>
      <c r="N835" s="196"/>
      <c r="O835" s="196"/>
      <c r="P835" s="196"/>
      <c r="Q835" s="196"/>
      <c r="R835" s="196"/>
      <c r="S835" s="196"/>
      <c r="T835" s="196"/>
      <c r="U835" s="196"/>
      <c r="V835" s="196"/>
      <c r="W835" s="196"/>
      <c r="X835" s="196"/>
      <c r="Y835" s="196"/>
      <c r="Z835" s="196"/>
    </row>
    <row r="836" customFormat="false" ht="14.25" hidden="false" customHeight="true" outlineLevel="0" collapsed="false">
      <c r="A836" s="196"/>
      <c r="B836" s="275"/>
      <c r="C836" s="196"/>
      <c r="D836" s="196"/>
      <c r="E836" s="243"/>
      <c r="F836" s="244"/>
      <c r="G836" s="243"/>
      <c r="H836" s="244"/>
      <c r="I836" s="243"/>
      <c r="J836" s="276"/>
      <c r="K836" s="196"/>
      <c r="L836" s="196"/>
      <c r="M836" s="196"/>
      <c r="N836" s="196"/>
      <c r="O836" s="196"/>
      <c r="P836" s="196"/>
      <c r="Q836" s="196"/>
      <c r="R836" s="196"/>
      <c r="S836" s="196"/>
      <c r="T836" s="196"/>
      <c r="U836" s="196"/>
      <c r="V836" s="196"/>
      <c r="W836" s="196"/>
      <c r="X836" s="196"/>
      <c r="Y836" s="196"/>
      <c r="Z836" s="196"/>
    </row>
    <row r="837" customFormat="false" ht="14.25" hidden="false" customHeight="true" outlineLevel="0" collapsed="false">
      <c r="A837" s="196"/>
      <c r="B837" s="275"/>
      <c r="C837" s="196"/>
      <c r="D837" s="196"/>
      <c r="E837" s="243"/>
      <c r="F837" s="244"/>
      <c r="G837" s="243"/>
      <c r="H837" s="244"/>
      <c r="I837" s="243"/>
      <c r="J837" s="276"/>
      <c r="K837" s="196"/>
      <c r="L837" s="196"/>
      <c r="M837" s="196"/>
      <c r="N837" s="196"/>
      <c r="O837" s="196"/>
      <c r="P837" s="196"/>
      <c r="Q837" s="196"/>
      <c r="R837" s="196"/>
      <c r="S837" s="196"/>
      <c r="T837" s="196"/>
      <c r="U837" s="196"/>
      <c r="V837" s="196"/>
      <c r="W837" s="196"/>
      <c r="X837" s="196"/>
      <c r="Y837" s="196"/>
      <c r="Z837" s="196"/>
    </row>
    <row r="838" customFormat="false" ht="14.25" hidden="false" customHeight="true" outlineLevel="0" collapsed="false">
      <c r="A838" s="196"/>
      <c r="B838" s="275"/>
      <c r="C838" s="196"/>
      <c r="D838" s="196"/>
      <c r="E838" s="243"/>
      <c r="F838" s="244"/>
      <c r="G838" s="243"/>
      <c r="H838" s="244"/>
      <c r="I838" s="243"/>
      <c r="J838" s="276"/>
      <c r="K838" s="196"/>
      <c r="L838" s="196"/>
      <c r="M838" s="196"/>
      <c r="N838" s="196"/>
      <c r="O838" s="196"/>
      <c r="P838" s="196"/>
      <c r="Q838" s="196"/>
      <c r="R838" s="196"/>
      <c r="S838" s="196"/>
      <c r="T838" s="196"/>
      <c r="U838" s="196"/>
      <c r="V838" s="196"/>
      <c r="W838" s="196"/>
      <c r="X838" s="196"/>
      <c r="Y838" s="196"/>
      <c r="Z838" s="196"/>
    </row>
    <row r="839" customFormat="false" ht="14.25" hidden="false" customHeight="true" outlineLevel="0" collapsed="false">
      <c r="A839" s="196"/>
      <c r="B839" s="275"/>
      <c r="C839" s="196"/>
      <c r="D839" s="196"/>
      <c r="E839" s="243"/>
      <c r="F839" s="244"/>
      <c r="G839" s="243"/>
      <c r="H839" s="244"/>
      <c r="I839" s="243"/>
      <c r="J839" s="276"/>
      <c r="K839" s="196"/>
      <c r="L839" s="196"/>
      <c r="M839" s="196"/>
      <c r="N839" s="196"/>
      <c r="O839" s="196"/>
      <c r="P839" s="196"/>
      <c r="Q839" s="196"/>
      <c r="R839" s="196"/>
      <c r="S839" s="196"/>
      <c r="T839" s="196"/>
      <c r="U839" s="196"/>
      <c r="V839" s="196"/>
      <c r="W839" s="196"/>
      <c r="X839" s="196"/>
      <c r="Y839" s="196"/>
      <c r="Z839" s="196"/>
    </row>
    <row r="840" customFormat="false" ht="14.25" hidden="false" customHeight="true" outlineLevel="0" collapsed="false">
      <c r="A840" s="196"/>
      <c r="B840" s="275"/>
      <c r="C840" s="196"/>
      <c r="D840" s="196"/>
      <c r="E840" s="243"/>
      <c r="F840" s="244"/>
      <c r="G840" s="243"/>
      <c r="H840" s="244"/>
      <c r="I840" s="243"/>
      <c r="J840" s="276"/>
      <c r="K840" s="196"/>
      <c r="L840" s="196"/>
      <c r="M840" s="196"/>
      <c r="N840" s="196"/>
      <c r="O840" s="196"/>
      <c r="P840" s="196"/>
      <c r="Q840" s="196"/>
      <c r="R840" s="196"/>
      <c r="S840" s="196"/>
      <c r="T840" s="196"/>
      <c r="U840" s="196"/>
      <c r="V840" s="196"/>
      <c r="W840" s="196"/>
      <c r="X840" s="196"/>
      <c r="Y840" s="196"/>
      <c r="Z840" s="196"/>
    </row>
    <row r="841" customFormat="false" ht="14.25" hidden="false" customHeight="true" outlineLevel="0" collapsed="false">
      <c r="A841" s="196"/>
      <c r="B841" s="275"/>
      <c r="C841" s="196"/>
      <c r="D841" s="196"/>
      <c r="E841" s="243"/>
      <c r="F841" s="244"/>
      <c r="G841" s="243"/>
      <c r="H841" s="244"/>
      <c r="I841" s="243"/>
      <c r="J841" s="276"/>
      <c r="K841" s="196"/>
      <c r="L841" s="196"/>
      <c r="M841" s="196"/>
      <c r="N841" s="196"/>
      <c r="O841" s="196"/>
      <c r="P841" s="196"/>
      <c r="Q841" s="196"/>
      <c r="R841" s="196"/>
      <c r="S841" s="196"/>
      <c r="T841" s="196"/>
      <c r="U841" s="196"/>
      <c r="V841" s="196"/>
      <c r="W841" s="196"/>
      <c r="X841" s="196"/>
      <c r="Y841" s="196"/>
      <c r="Z841" s="196"/>
    </row>
    <row r="842" customFormat="false" ht="14.25" hidden="false" customHeight="true" outlineLevel="0" collapsed="false">
      <c r="A842" s="196"/>
      <c r="B842" s="275"/>
      <c r="C842" s="196"/>
      <c r="D842" s="196"/>
      <c r="E842" s="243"/>
      <c r="F842" s="244"/>
      <c r="G842" s="243"/>
      <c r="H842" s="244"/>
      <c r="I842" s="243"/>
      <c r="J842" s="276"/>
      <c r="K842" s="196"/>
      <c r="L842" s="196"/>
      <c r="M842" s="196"/>
      <c r="N842" s="196"/>
      <c r="O842" s="196"/>
      <c r="P842" s="196"/>
      <c r="Q842" s="196"/>
      <c r="R842" s="196"/>
      <c r="S842" s="196"/>
      <c r="T842" s="196"/>
      <c r="U842" s="196"/>
      <c r="V842" s="196"/>
      <c r="W842" s="196"/>
      <c r="X842" s="196"/>
      <c r="Y842" s="196"/>
      <c r="Z842" s="196"/>
    </row>
    <row r="843" customFormat="false" ht="14.25" hidden="false" customHeight="true" outlineLevel="0" collapsed="false">
      <c r="A843" s="196"/>
      <c r="B843" s="275"/>
      <c r="C843" s="196"/>
      <c r="D843" s="196"/>
      <c r="E843" s="243"/>
      <c r="F843" s="244"/>
      <c r="G843" s="243"/>
      <c r="H843" s="244"/>
      <c r="I843" s="243"/>
      <c r="J843" s="276"/>
      <c r="K843" s="196"/>
      <c r="L843" s="196"/>
      <c r="M843" s="196"/>
      <c r="N843" s="196"/>
      <c r="O843" s="196"/>
      <c r="P843" s="196"/>
      <c r="Q843" s="196"/>
      <c r="R843" s="196"/>
      <c r="S843" s="196"/>
      <c r="T843" s="196"/>
      <c r="U843" s="196"/>
      <c r="V843" s="196"/>
      <c r="W843" s="196"/>
      <c r="X843" s="196"/>
      <c r="Y843" s="196"/>
      <c r="Z843" s="196"/>
    </row>
    <row r="844" customFormat="false" ht="14.25" hidden="false" customHeight="true" outlineLevel="0" collapsed="false">
      <c r="A844" s="196"/>
      <c r="B844" s="275"/>
      <c r="C844" s="196"/>
      <c r="D844" s="196"/>
      <c r="E844" s="243"/>
      <c r="F844" s="244"/>
      <c r="G844" s="243"/>
      <c r="H844" s="244"/>
      <c r="I844" s="243"/>
      <c r="J844" s="276"/>
      <c r="K844" s="196"/>
      <c r="L844" s="196"/>
      <c r="M844" s="196"/>
      <c r="N844" s="196"/>
      <c r="O844" s="196"/>
      <c r="P844" s="196"/>
      <c r="Q844" s="196"/>
      <c r="R844" s="196"/>
      <c r="S844" s="196"/>
      <c r="T844" s="196"/>
      <c r="U844" s="196"/>
      <c r="V844" s="196"/>
      <c r="W844" s="196"/>
      <c r="X844" s="196"/>
      <c r="Y844" s="196"/>
      <c r="Z844" s="196"/>
    </row>
    <row r="845" customFormat="false" ht="14.25" hidden="false" customHeight="true" outlineLevel="0" collapsed="false">
      <c r="A845" s="196"/>
      <c r="B845" s="275"/>
      <c r="C845" s="196"/>
      <c r="D845" s="196"/>
      <c r="E845" s="243"/>
      <c r="F845" s="244"/>
      <c r="G845" s="243"/>
      <c r="H845" s="244"/>
      <c r="I845" s="243"/>
      <c r="J845" s="276"/>
      <c r="K845" s="196"/>
      <c r="L845" s="196"/>
      <c r="M845" s="196"/>
      <c r="N845" s="196"/>
      <c r="O845" s="196"/>
      <c r="P845" s="196"/>
      <c r="Q845" s="196"/>
      <c r="R845" s="196"/>
      <c r="S845" s="196"/>
      <c r="T845" s="196"/>
      <c r="U845" s="196"/>
      <c r="V845" s="196"/>
      <c r="W845" s="196"/>
      <c r="X845" s="196"/>
      <c r="Y845" s="196"/>
      <c r="Z845" s="196"/>
    </row>
    <row r="846" customFormat="false" ht="14.25" hidden="false" customHeight="true" outlineLevel="0" collapsed="false">
      <c r="A846" s="196"/>
      <c r="B846" s="275"/>
      <c r="C846" s="196"/>
      <c r="D846" s="196"/>
      <c r="E846" s="243"/>
      <c r="F846" s="244"/>
      <c r="G846" s="243"/>
      <c r="H846" s="244"/>
      <c r="I846" s="243"/>
      <c r="J846" s="276"/>
      <c r="K846" s="196"/>
      <c r="L846" s="196"/>
      <c r="M846" s="196"/>
      <c r="N846" s="196"/>
      <c r="O846" s="196"/>
      <c r="P846" s="196"/>
      <c r="Q846" s="196"/>
      <c r="R846" s="196"/>
      <c r="S846" s="196"/>
      <c r="T846" s="196"/>
      <c r="U846" s="196"/>
      <c r="V846" s="196"/>
      <c r="W846" s="196"/>
      <c r="X846" s="196"/>
      <c r="Y846" s="196"/>
      <c r="Z846" s="196"/>
    </row>
    <row r="847" customFormat="false" ht="14.25" hidden="false" customHeight="true" outlineLevel="0" collapsed="false">
      <c r="A847" s="196"/>
      <c r="B847" s="275"/>
      <c r="C847" s="196"/>
      <c r="D847" s="196"/>
      <c r="E847" s="243"/>
      <c r="F847" s="244"/>
      <c r="G847" s="243"/>
      <c r="H847" s="244"/>
      <c r="I847" s="243"/>
      <c r="J847" s="276"/>
      <c r="K847" s="196"/>
      <c r="L847" s="196"/>
      <c r="M847" s="196"/>
      <c r="N847" s="196"/>
      <c r="O847" s="196"/>
      <c r="P847" s="196"/>
      <c r="Q847" s="196"/>
      <c r="R847" s="196"/>
      <c r="S847" s="196"/>
      <c r="T847" s="196"/>
      <c r="U847" s="196"/>
      <c r="V847" s="196"/>
      <c r="W847" s="196"/>
      <c r="X847" s="196"/>
      <c r="Y847" s="196"/>
      <c r="Z847" s="196"/>
    </row>
    <row r="848" customFormat="false" ht="14.25" hidden="false" customHeight="true" outlineLevel="0" collapsed="false">
      <c r="A848" s="196"/>
      <c r="B848" s="275"/>
      <c r="C848" s="196"/>
      <c r="D848" s="196"/>
      <c r="E848" s="243"/>
      <c r="F848" s="244"/>
      <c r="G848" s="243"/>
      <c r="H848" s="244"/>
      <c r="I848" s="243"/>
      <c r="J848" s="276"/>
      <c r="K848" s="196"/>
      <c r="L848" s="196"/>
      <c r="M848" s="196"/>
      <c r="N848" s="196"/>
      <c r="O848" s="196"/>
      <c r="P848" s="196"/>
      <c r="Q848" s="196"/>
      <c r="R848" s="196"/>
      <c r="S848" s="196"/>
      <c r="T848" s="196"/>
      <c r="U848" s="196"/>
      <c r="V848" s="196"/>
      <c r="W848" s="196"/>
      <c r="X848" s="196"/>
      <c r="Y848" s="196"/>
      <c r="Z848" s="196"/>
    </row>
    <row r="849" customFormat="false" ht="14.25" hidden="false" customHeight="true" outlineLevel="0" collapsed="false">
      <c r="A849" s="196"/>
      <c r="B849" s="275"/>
      <c r="C849" s="196"/>
      <c r="D849" s="196"/>
      <c r="E849" s="243"/>
      <c r="F849" s="244"/>
      <c r="G849" s="243"/>
      <c r="H849" s="244"/>
      <c r="I849" s="243"/>
      <c r="J849" s="276"/>
      <c r="K849" s="196"/>
      <c r="L849" s="196"/>
      <c r="M849" s="196"/>
      <c r="N849" s="196"/>
      <c r="O849" s="196"/>
      <c r="P849" s="196"/>
      <c r="Q849" s="196"/>
      <c r="R849" s="196"/>
      <c r="S849" s="196"/>
      <c r="T849" s="196"/>
      <c r="U849" s="196"/>
      <c r="V849" s="196"/>
      <c r="W849" s="196"/>
      <c r="X849" s="196"/>
      <c r="Y849" s="196"/>
      <c r="Z849" s="196"/>
    </row>
    <row r="850" customFormat="false" ht="14.25" hidden="false" customHeight="true" outlineLevel="0" collapsed="false">
      <c r="A850" s="196"/>
      <c r="B850" s="275"/>
      <c r="C850" s="196"/>
      <c r="D850" s="196"/>
      <c r="E850" s="243"/>
      <c r="F850" s="244"/>
      <c r="G850" s="243"/>
      <c r="H850" s="244"/>
      <c r="I850" s="243"/>
      <c r="J850" s="276"/>
      <c r="K850" s="196"/>
      <c r="L850" s="196"/>
      <c r="M850" s="196"/>
      <c r="N850" s="196"/>
      <c r="O850" s="196"/>
      <c r="P850" s="196"/>
      <c r="Q850" s="196"/>
      <c r="R850" s="196"/>
      <c r="S850" s="196"/>
      <c r="T850" s="196"/>
      <c r="U850" s="196"/>
      <c r="V850" s="196"/>
      <c r="W850" s="196"/>
      <c r="X850" s="196"/>
      <c r="Y850" s="196"/>
      <c r="Z850" s="196"/>
    </row>
    <row r="851" customFormat="false" ht="14.25" hidden="false" customHeight="true" outlineLevel="0" collapsed="false">
      <c r="A851" s="196"/>
      <c r="B851" s="275"/>
      <c r="C851" s="196"/>
      <c r="D851" s="196"/>
      <c r="E851" s="243"/>
      <c r="F851" s="244"/>
      <c r="G851" s="243"/>
      <c r="H851" s="244"/>
      <c r="I851" s="243"/>
      <c r="J851" s="276"/>
      <c r="K851" s="196"/>
      <c r="L851" s="196"/>
      <c r="M851" s="196"/>
      <c r="N851" s="196"/>
      <c r="O851" s="196"/>
      <c r="P851" s="196"/>
      <c r="Q851" s="196"/>
      <c r="R851" s="196"/>
      <c r="S851" s="196"/>
      <c r="T851" s="196"/>
      <c r="U851" s="196"/>
      <c r="V851" s="196"/>
      <c r="W851" s="196"/>
      <c r="X851" s="196"/>
      <c r="Y851" s="196"/>
      <c r="Z851" s="196"/>
    </row>
    <row r="852" customFormat="false" ht="14.25" hidden="false" customHeight="true" outlineLevel="0" collapsed="false">
      <c r="A852" s="196"/>
      <c r="B852" s="275"/>
      <c r="C852" s="196"/>
      <c r="D852" s="196"/>
      <c r="E852" s="243"/>
      <c r="F852" s="244"/>
      <c r="G852" s="243"/>
      <c r="H852" s="244"/>
      <c r="I852" s="243"/>
      <c r="J852" s="276"/>
      <c r="K852" s="196"/>
      <c r="L852" s="196"/>
      <c r="M852" s="196"/>
      <c r="N852" s="196"/>
      <c r="O852" s="196"/>
      <c r="P852" s="196"/>
      <c r="Q852" s="196"/>
      <c r="R852" s="196"/>
      <c r="S852" s="196"/>
      <c r="T852" s="196"/>
      <c r="U852" s="196"/>
      <c r="V852" s="196"/>
      <c r="W852" s="196"/>
      <c r="X852" s="196"/>
      <c r="Y852" s="196"/>
      <c r="Z852" s="196"/>
    </row>
    <row r="853" customFormat="false" ht="14.25" hidden="false" customHeight="true" outlineLevel="0" collapsed="false">
      <c r="A853" s="196"/>
      <c r="B853" s="275"/>
      <c r="C853" s="196"/>
      <c r="D853" s="196"/>
      <c r="E853" s="243"/>
      <c r="F853" s="244"/>
      <c r="G853" s="243"/>
      <c r="H853" s="244"/>
      <c r="I853" s="243"/>
      <c r="J853" s="276"/>
      <c r="K853" s="196"/>
      <c r="L853" s="196"/>
      <c r="M853" s="196"/>
      <c r="N853" s="196"/>
      <c r="O853" s="196"/>
      <c r="P853" s="196"/>
      <c r="Q853" s="196"/>
      <c r="R853" s="196"/>
      <c r="S853" s="196"/>
      <c r="T853" s="196"/>
      <c r="U853" s="196"/>
      <c r="V853" s="196"/>
      <c r="W853" s="196"/>
      <c r="X853" s="196"/>
      <c r="Y853" s="196"/>
      <c r="Z853" s="196"/>
    </row>
    <row r="854" customFormat="false" ht="14.25" hidden="false" customHeight="true" outlineLevel="0" collapsed="false">
      <c r="A854" s="196"/>
      <c r="B854" s="275"/>
      <c r="C854" s="196"/>
      <c r="D854" s="196"/>
      <c r="E854" s="243"/>
      <c r="F854" s="244"/>
      <c r="G854" s="243"/>
      <c r="H854" s="244"/>
      <c r="I854" s="243"/>
      <c r="J854" s="276"/>
      <c r="K854" s="196"/>
      <c r="L854" s="196"/>
      <c r="M854" s="196"/>
      <c r="N854" s="196"/>
      <c r="O854" s="196"/>
      <c r="P854" s="196"/>
      <c r="Q854" s="196"/>
      <c r="R854" s="196"/>
      <c r="S854" s="196"/>
      <c r="T854" s="196"/>
      <c r="U854" s="196"/>
      <c r="V854" s="196"/>
      <c r="W854" s="196"/>
      <c r="X854" s="196"/>
      <c r="Y854" s="196"/>
      <c r="Z854" s="196"/>
    </row>
    <row r="855" customFormat="false" ht="14.25" hidden="false" customHeight="true" outlineLevel="0" collapsed="false">
      <c r="A855" s="196"/>
      <c r="B855" s="275"/>
      <c r="C855" s="196"/>
      <c r="D855" s="196"/>
      <c r="E855" s="243"/>
      <c r="F855" s="244"/>
      <c r="G855" s="243"/>
      <c r="H855" s="244"/>
      <c r="I855" s="243"/>
      <c r="J855" s="276"/>
      <c r="K855" s="196"/>
      <c r="L855" s="196"/>
      <c r="M855" s="196"/>
      <c r="N855" s="196"/>
      <c r="O855" s="196"/>
      <c r="P855" s="196"/>
      <c r="Q855" s="196"/>
      <c r="R855" s="196"/>
      <c r="S855" s="196"/>
      <c r="T855" s="196"/>
      <c r="U855" s="196"/>
      <c r="V855" s="196"/>
      <c r="W855" s="196"/>
      <c r="X855" s="196"/>
      <c r="Y855" s="196"/>
      <c r="Z855" s="196"/>
    </row>
    <row r="856" customFormat="false" ht="14.25" hidden="false" customHeight="true" outlineLevel="0" collapsed="false">
      <c r="A856" s="196"/>
      <c r="B856" s="275"/>
      <c r="C856" s="196"/>
      <c r="D856" s="196"/>
      <c r="E856" s="243"/>
      <c r="F856" s="244"/>
      <c r="G856" s="243"/>
      <c r="H856" s="244"/>
      <c r="I856" s="243"/>
      <c r="J856" s="276"/>
      <c r="K856" s="196"/>
      <c r="L856" s="196"/>
      <c r="M856" s="196"/>
      <c r="N856" s="196"/>
      <c r="O856" s="196"/>
      <c r="P856" s="196"/>
      <c r="Q856" s="196"/>
      <c r="R856" s="196"/>
      <c r="S856" s="196"/>
      <c r="T856" s="196"/>
      <c r="U856" s="196"/>
      <c r="V856" s="196"/>
      <c r="W856" s="196"/>
      <c r="X856" s="196"/>
      <c r="Y856" s="196"/>
      <c r="Z856" s="196"/>
    </row>
    <row r="857" customFormat="false" ht="14.25" hidden="false" customHeight="true" outlineLevel="0" collapsed="false">
      <c r="A857" s="196"/>
      <c r="B857" s="275"/>
      <c r="C857" s="196"/>
      <c r="D857" s="196"/>
      <c r="E857" s="243"/>
      <c r="F857" s="244"/>
      <c r="G857" s="243"/>
      <c r="H857" s="244"/>
      <c r="I857" s="243"/>
      <c r="J857" s="276"/>
      <c r="K857" s="196"/>
      <c r="L857" s="196"/>
      <c r="M857" s="196"/>
      <c r="N857" s="196"/>
      <c r="O857" s="196"/>
      <c r="P857" s="196"/>
      <c r="Q857" s="196"/>
      <c r="R857" s="196"/>
      <c r="S857" s="196"/>
      <c r="T857" s="196"/>
      <c r="U857" s="196"/>
      <c r="V857" s="196"/>
      <c r="W857" s="196"/>
      <c r="X857" s="196"/>
      <c r="Y857" s="196"/>
      <c r="Z857" s="196"/>
    </row>
    <row r="858" customFormat="false" ht="14.25" hidden="false" customHeight="true" outlineLevel="0" collapsed="false">
      <c r="A858" s="196"/>
      <c r="B858" s="275"/>
      <c r="C858" s="196"/>
      <c r="D858" s="196"/>
      <c r="E858" s="243"/>
      <c r="F858" s="244"/>
      <c r="G858" s="243"/>
      <c r="H858" s="244"/>
      <c r="I858" s="243"/>
      <c r="J858" s="276"/>
      <c r="K858" s="196"/>
      <c r="L858" s="196"/>
      <c r="M858" s="196"/>
      <c r="N858" s="196"/>
      <c r="O858" s="196"/>
      <c r="P858" s="196"/>
      <c r="Q858" s="196"/>
      <c r="R858" s="196"/>
      <c r="S858" s="196"/>
      <c r="T858" s="196"/>
      <c r="U858" s="196"/>
      <c r="V858" s="196"/>
      <c r="W858" s="196"/>
      <c r="X858" s="196"/>
      <c r="Y858" s="196"/>
      <c r="Z858" s="196"/>
    </row>
    <row r="859" customFormat="false" ht="14.25" hidden="false" customHeight="true" outlineLevel="0" collapsed="false">
      <c r="A859" s="196"/>
      <c r="B859" s="275"/>
      <c r="C859" s="196"/>
      <c r="D859" s="196"/>
      <c r="E859" s="243"/>
      <c r="F859" s="244"/>
      <c r="G859" s="243"/>
      <c r="H859" s="244"/>
      <c r="I859" s="243"/>
      <c r="J859" s="276"/>
      <c r="K859" s="196"/>
      <c r="L859" s="196"/>
      <c r="M859" s="196"/>
      <c r="N859" s="196"/>
      <c r="O859" s="196"/>
      <c r="P859" s="196"/>
      <c r="Q859" s="196"/>
      <c r="R859" s="196"/>
      <c r="S859" s="196"/>
      <c r="T859" s="196"/>
      <c r="U859" s="196"/>
      <c r="V859" s="196"/>
      <c r="W859" s="196"/>
      <c r="X859" s="196"/>
      <c r="Y859" s="196"/>
      <c r="Z859" s="196"/>
    </row>
    <row r="860" customFormat="false" ht="14.25" hidden="false" customHeight="true" outlineLevel="0" collapsed="false">
      <c r="A860" s="196"/>
      <c r="B860" s="275"/>
      <c r="C860" s="196"/>
      <c r="D860" s="196"/>
      <c r="E860" s="243"/>
      <c r="F860" s="244"/>
      <c r="G860" s="243"/>
      <c r="H860" s="244"/>
      <c r="I860" s="243"/>
      <c r="J860" s="276"/>
      <c r="K860" s="196"/>
      <c r="L860" s="196"/>
      <c r="M860" s="196"/>
      <c r="N860" s="196"/>
      <c r="O860" s="196"/>
      <c r="P860" s="196"/>
      <c r="Q860" s="196"/>
      <c r="R860" s="196"/>
      <c r="S860" s="196"/>
      <c r="T860" s="196"/>
      <c r="U860" s="196"/>
      <c r="V860" s="196"/>
      <c r="W860" s="196"/>
      <c r="X860" s="196"/>
      <c r="Y860" s="196"/>
      <c r="Z860" s="196"/>
    </row>
    <row r="861" customFormat="false" ht="14.25" hidden="false" customHeight="true" outlineLevel="0" collapsed="false">
      <c r="A861" s="196"/>
      <c r="B861" s="275"/>
      <c r="C861" s="196"/>
      <c r="D861" s="196"/>
      <c r="E861" s="243"/>
      <c r="F861" s="244"/>
      <c r="G861" s="243"/>
      <c r="H861" s="244"/>
      <c r="I861" s="243"/>
      <c r="J861" s="276"/>
      <c r="K861" s="196"/>
      <c r="L861" s="196"/>
      <c r="M861" s="196"/>
      <c r="N861" s="196"/>
      <c r="O861" s="196"/>
      <c r="P861" s="196"/>
      <c r="Q861" s="196"/>
      <c r="R861" s="196"/>
      <c r="S861" s="196"/>
      <c r="T861" s="196"/>
      <c r="U861" s="196"/>
      <c r="V861" s="196"/>
      <c r="W861" s="196"/>
      <c r="X861" s="196"/>
      <c r="Y861" s="196"/>
      <c r="Z861" s="196"/>
    </row>
    <row r="862" customFormat="false" ht="14.25" hidden="false" customHeight="true" outlineLevel="0" collapsed="false">
      <c r="A862" s="196"/>
      <c r="B862" s="275"/>
      <c r="C862" s="196"/>
      <c r="D862" s="196"/>
      <c r="E862" s="243"/>
      <c r="F862" s="244"/>
      <c r="G862" s="243"/>
      <c r="H862" s="244"/>
      <c r="I862" s="243"/>
      <c r="J862" s="276"/>
      <c r="K862" s="196"/>
      <c r="L862" s="196"/>
      <c r="M862" s="196"/>
      <c r="N862" s="196"/>
      <c r="O862" s="196"/>
      <c r="P862" s="196"/>
      <c r="Q862" s="196"/>
      <c r="R862" s="196"/>
      <c r="S862" s="196"/>
      <c r="T862" s="196"/>
      <c r="U862" s="196"/>
      <c r="V862" s="196"/>
      <c r="W862" s="196"/>
      <c r="X862" s="196"/>
      <c r="Y862" s="196"/>
      <c r="Z862" s="196"/>
    </row>
    <row r="863" customFormat="false" ht="14.25" hidden="false" customHeight="true" outlineLevel="0" collapsed="false">
      <c r="A863" s="196"/>
      <c r="B863" s="275"/>
      <c r="C863" s="196"/>
      <c r="D863" s="196"/>
      <c r="E863" s="243"/>
      <c r="F863" s="244"/>
      <c r="G863" s="243"/>
      <c r="H863" s="244"/>
      <c r="I863" s="243"/>
      <c r="J863" s="276"/>
      <c r="K863" s="196"/>
      <c r="L863" s="196"/>
      <c r="M863" s="196"/>
      <c r="N863" s="196"/>
      <c r="O863" s="196"/>
      <c r="P863" s="196"/>
      <c r="Q863" s="196"/>
      <c r="R863" s="196"/>
      <c r="S863" s="196"/>
      <c r="T863" s="196"/>
      <c r="U863" s="196"/>
      <c r="V863" s="196"/>
      <c r="W863" s="196"/>
      <c r="X863" s="196"/>
      <c r="Y863" s="196"/>
      <c r="Z863" s="196"/>
    </row>
    <row r="864" customFormat="false" ht="14.25" hidden="false" customHeight="true" outlineLevel="0" collapsed="false">
      <c r="A864" s="196"/>
      <c r="B864" s="275"/>
      <c r="C864" s="196"/>
      <c r="D864" s="196"/>
      <c r="E864" s="243"/>
      <c r="F864" s="244"/>
      <c r="G864" s="243"/>
      <c r="H864" s="244"/>
      <c r="I864" s="243"/>
      <c r="J864" s="276"/>
      <c r="K864" s="196"/>
      <c r="L864" s="196"/>
      <c r="M864" s="196"/>
      <c r="N864" s="196"/>
      <c r="O864" s="196"/>
      <c r="P864" s="196"/>
      <c r="Q864" s="196"/>
      <c r="R864" s="196"/>
      <c r="S864" s="196"/>
      <c r="T864" s="196"/>
      <c r="U864" s="196"/>
      <c r="V864" s="196"/>
      <c r="W864" s="196"/>
      <c r="X864" s="196"/>
      <c r="Y864" s="196"/>
      <c r="Z864" s="196"/>
    </row>
    <row r="865" customFormat="false" ht="14.25" hidden="false" customHeight="true" outlineLevel="0" collapsed="false">
      <c r="A865" s="196"/>
      <c r="B865" s="275"/>
      <c r="C865" s="196"/>
      <c r="D865" s="196"/>
      <c r="E865" s="243"/>
      <c r="F865" s="244"/>
      <c r="G865" s="243"/>
      <c r="H865" s="244"/>
      <c r="I865" s="243"/>
      <c r="J865" s="276"/>
      <c r="K865" s="196"/>
      <c r="L865" s="196"/>
      <c r="M865" s="196"/>
      <c r="N865" s="196"/>
      <c r="O865" s="196"/>
      <c r="P865" s="196"/>
      <c r="Q865" s="196"/>
      <c r="R865" s="196"/>
      <c r="S865" s="196"/>
      <c r="T865" s="196"/>
      <c r="U865" s="196"/>
      <c r="V865" s="196"/>
      <c r="W865" s="196"/>
      <c r="X865" s="196"/>
      <c r="Y865" s="196"/>
      <c r="Z865" s="196"/>
    </row>
    <row r="866" customFormat="false" ht="14.25" hidden="false" customHeight="true" outlineLevel="0" collapsed="false">
      <c r="A866" s="196"/>
      <c r="B866" s="275"/>
      <c r="C866" s="196"/>
      <c r="D866" s="196"/>
      <c r="E866" s="243"/>
      <c r="F866" s="244"/>
      <c r="G866" s="243"/>
      <c r="H866" s="244"/>
      <c r="I866" s="243"/>
      <c r="J866" s="276"/>
      <c r="K866" s="196"/>
      <c r="L866" s="196"/>
      <c r="M866" s="196"/>
      <c r="N866" s="196"/>
      <c r="O866" s="196"/>
      <c r="P866" s="196"/>
      <c r="Q866" s="196"/>
      <c r="R866" s="196"/>
      <c r="S866" s="196"/>
      <c r="T866" s="196"/>
      <c r="U866" s="196"/>
      <c r="V866" s="196"/>
      <c r="W866" s="196"/>
      <c r="X866" s="196"/>
      <c r="Y866" s="196"/>
      <c r="Z866" s="196"/>
    </row>
    <row r="867" customFormat="false" ht="14.25" hidden="false" customHeight="true" outlineLevel="0" collapsed="false">
      <c r="A867" s="196"/>
      <c r="B867" s="275"/>
      <c r="C867" s="196"/>
      <c r="D867" s="196"/>
      <c r="E867" s="243"/>
      <c r="F867" s="244"/>
      <c r="G867" s="243"/>
      <c r="H867" s="244"/>
      <c r="I867" s="243"/>
      <c r="J867" s="276"/>
      <c r="K867" s="196"/>
      <c r="L867" s="196"/>
      <c r="M867" s="196"/>
      <c r="N867" s="196"/>
      <c r="O867" s="196"/>
      <c r="P867" s="196"/>
      <c r="Q867" s="196"/>
      <c r="R867" s="196"/>
      <c r="S867" s="196"/>
      <c r="T867" s="196"/>
      <c r="U867" s="196"/>
      <c r="V867" s="196"/>
      <c r="W867" s="196"/>
      <c r="X867" s="196"/>
      <c r="Y867" s="196"/>
      <c r="Z867" s="196"/>
    </row>
    <row r="868" customFormat="false" ht="14.25" hidden="false" customHeight="true" outlineLevel="0" collapsed="false">
      <c r="A868" s="196"/>
      <c r="B868" s="275"/>
      <c r="C868" s="196"/>
      <c r="D868" s="196"/>
      <c r="E868" s="243"/>
      <c r="F868" s="244"/>
      <c r="G868" s="243"/>
      <c r="H868" s="244"/>
      <c r="I868" s="243"/>
      <c r="J868" s="276"/>
      <c r="K868" s="196"/>
      <c r="L868" s="196"/>
      <c r="M868" s="196"/>
      <c r="N868" s="196"/>
      <c r="O868" s="196"/>
      <c r="P868" s="196"/>
      <c r="Q868" s="196"/>
      <c r="R868" s="196"/>
      <c r="S868" s="196"/>
      <c r="T868" s="196"/>
      <c r="U868" s="196"/>
      <c r="V868" s="196"/>
      <c r="W868" s="196"/>
      <c r="X868" s="196"/>
      <c r="Y868" s="196"/>
      <c r="Z868" s="196"/>
    </row>
    <row r="869" customFormat="false" ht="14.25" hidden="false" customHeight="true" outlineLevel="0" collapsed="false">
      <c r="A869" s="196"/>
      <c r="B869" s="275"/>
      <c r="C869" s="196"/>
      <c r="D869" s="196"/>
      <c r="E869" s="243"/>
      <c r="F869" s="244"/>
      <c r="G869" s="243"/>
      <c r="H869" s="244"/>
      <c r="I869" s="243"/>
      <c r="J869" s="276"/>
      <c r="K869" s="196"/>
      <c r="L869" s="196"/>
      <c r="M869" s="196"/>
      <c r="N869" s="196"/>
      <c r="O869" s="196"/>
      <c r="P869" s="196"/>
      <c r="Q869" s="196"/>
      <c r="R869" s="196"/>
      <c r="S869" s="196"/>
      <c r="T869" s="196"/>
      <c r="U869" s="196"/>
      <c r="V869" s="196"/>
      <c r="W869" s="196"/>
      <c r="X869" s="196"/>
      <c r="Y869" s="196"/>
      <c r="Z869" s="196"/>
    </row>
    <row r="870" customFormat="false" ht="14.25" hidden="false" customHeight="true" outlineLevel="0" collapsed="false">
      <c r="A870" s="196"/>
      <c r="B870" s="275"/>
      <c r="C870" s="196"/>
      <c r="D870" s="196"/>
      <c r="E870" s="243"/>
      <c r="F870" s="244"/>
      <c r="G870" s="243"/>
      <c r="H870" s="244"/>
      <c r="I870" s="243"/>
      <c r="J870" s="276"/>
      <c r="K870" s="196"/>
      <c r="L870" s="196"/>
      <c r="M870" s="196"/>
      <c r="N870" s="196"/>
      <c r="O870" s="196"/>
      <c r="P870" s="196"/>
      <c r="Q870" s="196"/>
      <c r="R870" s="196"/>
      <c r="S870" s="196"/>
      <c r="T870" s="196"/>
      <c r="U870" s="196"/>
      <c r="V870" s="196"/>
      <c r="W870" s="196"/>
      <c r="X870" s="196"/>
      <c r="Y870" s="196"/>
      <c r="Z870" s="196"/>
    </row>
    <row r="871" customFormat="false" ht="14.25" hidden="false" customHeight="true" outlineLevel="0" collapsed="false">
      <c r="A871" s="196"/>
      <c r="B871" s="275"/>
      <c r="C871" s="196"/>
      <c r="D871" s="196"/>
      <c r="E871" s="243"/>
      <c r="F871" s="244"/>
      <c r="G871" s="243"/>
      <c r="H871" s="244"/>
      <c r="I871" s="243"/>
      <c r="J871" s="276"/>
      <c r="K871" s="196"/>
      <c r="L871" s="196"/>
      <c r="M871" s="196"/>
      <c r="N871" s="196"/>
      <c r="O871" s="196"/>
      <c r="P871" s="196"/>
      <c r="Q871" s="196"/>
      <c r="R871" s="196"/>
      <c r="S871" s="196"/>
      <c r="T871" s="196"/>
      <c r="U871" s="196"/>
      <c r="V871" s="196"/>
      <c r="W871" s="196"/>
      <c r="X871" s="196"/>
      <c r="Y871" s="196"/>
      <c r="Z871" s="196"/>
    </row>
    <row r="872" customFormat="false" ht="14.25" hidden="false" customHeight="true" outlineLevel="0" collapsed="false">
      <c r="A872" s="196"/>
      <c r="B872" s="275"/>
      <c r="C872" s="196"/>
      <c r="D872" s="196"/>
      <c r="E872" s="243"/>
      <c r="F872" s="244"/>
      <c r="G872" s="243"/>
      <c r="H872" s="244"/>
      <c r="I872" s="243"/>
      <c r="J872" s="276"/>
      <c r="K872" s="196"/>
      <c r="L872" s="196"/>
      <c r="M872" s="196"/>
      <c r="N872" s="196"/>
      <c r="O872" s="196"/>
      <c r="P872" s="196"/>
      <c r="Q872" s="196"/>
      <c r="R872" s="196"/>
      <c r="S872" s="196"/>
      <c r="T872" s="196"/>
      <c r="U872" s="196"/>
      <c r="V872" s="196"/>
      <c r="W872" s="196"/>
      <c r="X872" s="196"/>
      <c r="Y872" s="196"/>
      <c r="Z872" s="196"/>
    </row>
    <row r="873" customFormat="false" ht="14.25" hidden="false" customHeight="true" outlineLevel="0" collapsed="false">
      <c r="A873" s="196"/>
      <c r="B873" s="275"/>
      <c r="C873" s="196"/>
      <c r="D873" s="196"/>
      <c r="E873" s="243"/>
      <c r="F873" s="244"/>
      <c r="G873" s="243"/>
      <c r="H873" s="244"/>
      <c r="I873" s="243"/>
      <c r="J873" s="276"/>
      <c r="K873" s="196"/>
      <c r="L873" s="196"/>
      <c r="M873" s="196"/>
      <c r="N873" s="196"/>
      <c r="O873" s="196"/>
      <c r="P873" s="196"/>
      <c r="Q873" s="196"/>
      <c r="R873" s="196"/>
      <c r="S873" s="196"/>
      <c r="T873" s="196"/>
      <c r="U873" s="196"/>
      <c r="V873" s="196"/>
      <c r="W873" s="196"/>
      <c r="X873" s="196"/>
      <c r="Y873" s="196"/>
      <c r="Z873" s="196"/>
    </row>
    <row r="874" customFormat="false" ht="14.25" hidden="false" customHeight="true" outlineLevel="0" collapsed="false">
      <c r="A874" s="196"/>
      <c r="B874" s="275"/>
      <c r="C874" s="196"/>
      <c r="D874" s="196"/>
      <c r="E874" s="243"/>
      <c r="F874" s="244"/>
      <c r="G874" s="243"/>
      <c r="H874" s="244"/>
      <c r="I874" s="243"/>
      <c r="J874" s="276"/>
      <c r="K874" s="196"/>
      <c r="L874" s="196"/>
      <c r="M874" s="196"/>
      <c r="N874" s="196"/>
      <c r="O874" s="196"/>
      <c r="P874" s="196"/>
      <c r="Q874" s="196"/>
      <c r="R874" s="196"/>
      <c r="S874" s="196"/>
      <c r="T874" s="196"/>
      <c r="U874" s="196"/>
      <c r="V874" s="196"/>
      <c r="W874" s="196"/>
      <c r="X874" s="196"/>
      <c r="Y874" s="196"/>
      <c r="Z874" s="196"/>
    </row>
    <row r="875" customFormat="false" ht="14.25" hidden="false" customHeight="true" outlineLevel="0" collapsed="false">
      <c r="A875" s="196"/>
      <c r="B875" s="275"/>
      <c r="C875" s="196"/>
      <c r="D875" s="196"/>
      <c r="E875" s="243"/>
      <c r="F875" s="244"/>
      <c r="G875" s="243"/>
      <c r="H875" s="244"/>
      <c r="I875" s="243"/>
      <c r="J875" s="276"/>
      <c r="K875" s="196"/>
      <c r="L875" s="196"/>
      <c r="M875" s="196"/>
      <c r="N875" s="196"/>
      <c r="O875" s="196"/>
      <c r="P875" s="196"/>
      <c r="Q875" s="196"/>
      <c r="R875" s="196"/>
      <c r="S875" s="196"/>
      <c r="T875" s="196"/>
      <c r="U875" s="196"/>
      <c r="V875" s="196"/>
      <c r="W875" s="196"/>
      <c r="X875" s="196"/>
      <c r="Y875" s="196"/>
      <c r="Z875" s="196"/>
    </row>
    <row r="876" customFormat="false" ht="14.25" hidden="false" customHeight="true" outlineLevel="0" collapsed="false">
      <c r="A876" s="196"/>
      <c r="B876" s="275"/>
      <c r="C876" s="196"/>
      <c r="D876" s="196"/>
      <c r="E876" s="243"/>
      <c r="F876" s="244"/>
      <c r="G876" s="243"/>
      <c r="H876" s="244"/>
      <c r="I876" s="243"/>
      <c r="J876" s="276"/>
      <c r="K876" s="196"/>
      <c r="L876" s="196"/>
      <c r="M876" s="196"/>
      <c r="N876" s="196"/>
      <c r="O876" s="196"/>
      <c r="P876" s="196"/>
      <c r="Q876" s="196"/>
      <c r="R876" s="196"/>
      <c r="S876" s="196"/>
      <c r="T876" s="196"/>
      <c r="U876" s="196"/>
      <c r="V876" s="196"/>
      <c r="W876" s="196"/>
      <c r="X876" s="196"/>
      <c r="Y876" s="196"/>
      <c r="Z876" s="196"/>
    </row>
    <row r="877" customFormat="false" ht="14.25" hidden="false" customHeight="true" outlineLevel="0" collapsed="false">
      <c r="A877" s="196"/>
      <c r="B877" s="275"/>
      <c r="C877" s="196"/>
      <c r="D877" s="196"/>
      <c r="E877" s="243"/>
      <c r="F877" s="244"/>
      <c r="G877" s="243"/>
      <c r="H877" s="244"/>
      <c r="I877" s="243"/>
      <c r="J877" s="276"/>
      <c r="K877" s="196"/>
      <c r="L877" s="196"/>
      <c r="M877" s="196"/>
      <c r="N877" s="196"/>
      <c r="O877" s="196"/>
      <c r="P877" s="196"/>
      <c r="Q877" s="196"/>
      <c r="R877" s="196"/>
      <c r="S877" s="196"/>
      <c r="T877" s="196"/>
      <c r="U877" s="196"/>
      <c r="V877" s="196"/>
      <c r="W877" s="196"/>
      <c r="X877" s="196"/>
      <c r="Y877" s="196"/>
      <c r="Z877" s="196"/>
    </row>
    <row r="878" customFormat="false" ht="14.25" hidden="false" customHeight="true" outlineLevel="0" collapsed="false">
      <c r="A878" s="196"/>
      <c r="B878" s="275"/>
      <c r="C878" s="196"/>
      <c r="D878" s="196"/>
      <c r="E878" s="243"/>
      <c r="F878" s="244"/>
      <c r="G878" s="243"/>
      <c r="H878" s="244"/>
      <c r="I878" s="243"/>
      <c r="J878" s="276"/>
      <c r="K878" s="196"/>
      <c r="L878" s="196"/>
      <c r="M878" s="196"/>
      <c r="N878" s="196"/>
      <c r="O878" s="196"/>
      <c r="P878" s="196"/>
      <c r="Q878" s="196"/>
      <c r="R878" s="196"/>
      <c r="S878" s="196"/>
      <c r="T878" s="196"/>
      <c r="U878" s="196"/>
      <c r="V878" s="196"/>
      <c r="W878" s="196"/>
      <c r="X878" s="196"/>
      <c r="Y878" s="196"/>
      <c r="Z878" s="196"/>
    </row>
    <row r="879" customFormat="false" ht="14.25" hidden="false" customHeight="true" outlineLevel="0" collapsed="false">
      <c r="A879" s="196"/>
      <c r="B879" s="275"/>
      <c r="C879" s="196"/>
      <c r="D879" s="196"/>
      <c r="E879" s="243"/>
      <c r="F879" s="244"/>
      <c r="G879" s="243"/>
      <c r="H879" s="244"/>
      <c r="I879" s="243"/>
      <c r="J879" s="276"/>
      <c r="K879" s="196"/>
      <c r="L879" s="196"/>
      <c r="M879" s="196"/>
      <c r="N879" s="196"/>
      <c r="O879" s="196"/>
      <c r="P879" s="196"/>
      <c r="Q879" s="196"/>
      <c r="R879" s="196"/>
      <c r="S879" s="196"/>
      <c r="T879" s="196"/>
      <c r="U879" s="196"/>
      <c r="V879" s="196"/>
      <c r="W879" s="196"/>
      <c r="X879" s="196"/>
      <c r="Y879" s="196"/>
      <c r="Z879" s="196"/>
    </row>
    <row r="880" customFormat="false" ht="14.25" hidden="false" customHeight="true" outlineLevel="0" collapsed="false">
      <c r="A880" s="196"/>
      <c r="B880" s="275"/>
      <c r="C880" s="196"/>
      <c r="D880" s="196"/>
      <c r="E880" s="243"/>
      <c r="F880" s="244"/>
      <c r="G880" s="243"/>
      <c r="H880" s="244"/>
      <c r="I880" s="243"/>
      <c r="J880" s="276"/>
      <c r="K880" s="196"/>
      <c r="L880" s="196"/>
      <c r="M880" s="196"/>
      <c r="N880" s="196"/>
      <c r="O880" s="196"/>
      <c r="P880" s="196"/>
      <c r="Q880" s="196"/>
      <c r="R880" s="196"/>
      <c r="S880" s="196"/>
      <c r="T880" s="196"/>
      <c r="U880" s="196"/>
      <c r="V880" s="196"/>
      <c r="W880" s="196"/>
      <c r="X880" s="196"/>
      <c r="Y880" s="196"/>
      <c r="Z880" s="196"/>
    </row>
    <row r="881" customFormat="false" ht="14.25" hidden="false" customHeight="true" outlineLevel="0" collapsed="false">
      <c r="A881" s="196"/>
      <c r="B881" s="275"/>
      <c r="C881" s="196"/>
      <c r="D881" s="196"/>
      <c r="E881" s="243"/>
      <c r="F881" s="244"/>
      <c r="G881" s="243"/>
      <c r="H881" s="244"/>
      <c r="I881" s="243"/>
      <c r="J881" s="276"/>
      <c r="K881" s="196"/>
      <c r="L881" s="196"/>
      <c r="M881" s="196"/>
      <c r="N881" s="196"/>
      <c r="O881" s="196"/>
      <c r="P881" s="196"/>
      <c r="Q881" s="196"/>
      <c r="R881" s="196"/>
      <c r="S881" s="196"/>
      <c r="T881" s="196"/>
      <c r="U881" s="196"/>
      <c r="V881" s="196"/>
      <c r="W881" s="196"/>
      <c r="X881" s="196"/>
      <c r="Y881" s="196"/>
      <c r="Z881" s="196"/>
    </row>
    <row r="882" customFormat="false" ht="14.25" hidden="false" customHeight="true" outlineLevel="0" collapsed="false">
      <c r="A882" s="196"/>
      <c r="B882" s="275"/>
      <c r="C882" s="196"/>
      <c r="D882" s="196"/>
      <c r="E882" s="243"/>
      <c r="F882" s="244"/>
      <c r="G882" s="243"/>
      <c r="H882" s="244"/>
      <c r="I882" s="243"/>
      <c r="J882" s="276"/>
      <c r="K882" s="196"/>
      <c r="L882" s="196"/>
      <c r="M882" s="196"/>
      <c r="N882" s="196"/>
      <c r="O882" s="196"/>
      <c r="P882" s="196"/>
      <c r="Q882" s="196"/>
      <c r="R882" s="196"/>
      <c r="S882" s="196"/>
      <c r="T882" s="196"/>
      <c r="U882" s="196"/>
      <c r="V882" s="196"/>
      <c r="W882" s="196"/>
      <c r="X882" s="196"/>
      <c r="Y882" s="196"/>
      <c r="Z882" s="196"/>
    </row>
    <row r="883" customFormat="false" ht="14.25" hidden="false" customHeight="true" outlineLevel="0" collapsed="false">
      <c r="A883" s="196"/>
      <c r="B883" s="275"/>
      <c r="C883" s="196"/>
      <c r="D883" s="196"/>
      <c r="E883" s="243"/>
      <c r="F883" s="244"/>
      <c r="G883" s="243"/>
      <c r="H883" s="244"/>
      <c r="I883" s="243"/>
      <c r="J883" s="276"/>
      <c r="K883" s="196"/>
      <c r="L883" s="196"/>
      <c r="M883" s="196"/>
      <c r="N883" s="196"/>
      <c r="O883" s="196"/>
      <c r="P883" s="196"/>
      <c r="Q883" s="196"/>
      <c r="R883" s="196"/>
      <c r="S883" s="196"/>
      <c r="T883" s="196"/>
      <c r="U883" s="196"/>
      <c r="V883" s="196"/>
      <c r="W883" s="196"/>
      <c r="X883" s="196"/>
      <c r="Y883" s="196"/>
      <c r="Z883" s="196"/>
    </row>
    <row r="884" customFormat="false" ht="14.25" hidden="false" customHeight="true" outlineLevel="0" collapsed="false">
      <c r="A884" s="196"/>
      <c r="B884" s="275"/>
      <c r="C884" s="196"/>
      <c r="D884" s="196"/>
      <c r="E884" s="243"/>
      <c r="F884" s="244"/>
      <c r="G884" s="243"/>
      <c r="H884" s="244"/>
      <c r="I884" s="243"/>
      <c r="J884" s="276"/>
      <c r="K884" s="196"/>
      <c r="L884" s="196"/>
      <c r="M884" s="196"/>
      <c r="N884" s="196"/>
      <c r="O884" s="196"/>
      <c r="P884" s="196"/>
      <c r="Q884" s="196"/>
      <c r="R884" s="196"/>
      <c r="S884" s="196"/>
      <c r="T884" s="196"/>
      <c r="U884" s="196"/>
      <c r="V884" s="196"/>
      <c r="W884" s="196"/>
      <c r="X884" s="196"/>
      <c r="Y884" s="196"/>
      <c r="Z884" s="196"/>
    </row>
    <row r="885" customFormat="false" ht="14.25" hidden="false" customHeight="true" outlineLevel="0" collapsed="false">
      <c r="A885" s="196"/>
      <c r="B885" s="275"/>
      <c r="C885" s="196"/>
      <c r="D885" s="196"/>
      <c r="E885" s="243"/>
      <c r="F885" s="244"/>
      <c r="G885" s="243"/>
      <c r="H885" s="244"/>
      <c r="I885" s="243"/>
      <c r="J885" s="276"/>
      <c r="K885" s="196"/>
      <c r="L885" s="196"/>
      <c r="M885" s="196"/>
      <c r="N885" s="196"/>
      <c r="O885" s="196"/>
      <c r="P885" s="196"/>
      <c r="Q885" s="196"/>
      <c r="R885" s="196"/>
      <c r="S885" s="196"/>
      <c r="T885" s="196"/>
      <c r="U885" s="196"/>
      <c r="V885" s="196"/>
      <c r="W885" s="196"/>
      <c r="X885" s="196"/>
      <c r="Y885" s="196"/>
      <c r="Z885" s="196"/>
    </row>
    <row r="886" customFormat="false" ht="14.25" hidden="false" customHeight="true" outlineLevel="0" collapsed="false">
      <c r="A886" s="196"/>
      <c r="B886" s="275"/>
      <c r="C886" s="196"/>
      <c r="D886" s="196"/>
      <c r="E886" s="243"/>
      <c r="F886" s="244"/>
      <c r="G886" s="243"/>
      <c r="H886" s="244"/>
      <c r="I886" s="243"/>
      <c r="J886" s="276"/>
      <c r="K886" s="196"/>
      <c r="L886" s="196"/>
      <c r="M886" s="196"/>
      <c r="N886" s="196"/>
      <c r="O886" s="196"/>
      <c r="P886" s="196"/>
      <c r="Q886" s="196"/>
      <c r="R886" s="196"/>
      <c r="S886" s="196"/>
      <c r="T886" s="196"/>
      <c r="U886" s="196"/>
      <c r="V886" s="196"/>
      <c r="W886" s="196"/>
      <c r="X886" s="196"/>
      <c r="Y886" s="196"/>
      <c r="Z886" s="196"/>
    </row>
    <row r="887" customFormat="false" ht="14.25" hidden="false" customHeight="true" outlineLevel="0" collapsed="false">
      <c r="A887" s="196"/>
      <c r="B887" s="275"/>
      <c r="C887" s="196"/>
      <c r="D887" s="196"/>
      <c r="E887" s="243"/>
      <c r="F887" s="244"/>
      <c r="G887" s="243"/>
      <c r="H887" s="244"/>
      <c r="I887" s="243"/>
      <c r="J887" s="276"/>
      <c r="K887" s="196"/>
      <c r="L887" s="196"/>
      <c r="M887" s="196"/>
      <c r="N887" s="196"/>
      <c r="O887" s="196"/>
      <c r="P887" s="196"/>
      <c r="Q887" s="196"/>
      <c r="R887" s="196"/>
      <c r="S887" s="196"/>
      <c r="T887" s="196"/>
      <c r="U887" s="196"/>
      <c r="V887" s="196"/>
      <c r="W887" s="196"/>
      <c r="X887" s="196"/>
      <c r="Y887" s="196"/>
      <c r="Z887" s="196"/>
    </row>
    <row r="888" customFormat="false" ht="14.25" hidden="false" customHeight="true" outlineLevel="0" collapsed="false">
      <c r="A888" s="196"/>
      <c r="B888" s="275"/>
      <c r="C888" s="196"/>
      <c r="D888" s="196"/>
      <c r="E888" s="243"/>
      <c r="F888" s="244"/>
      <c r="G888" s="243"/>
      <c r="H888" s="244"/>
      <c r="I888" s="243"/>
      <c r="J888" s="276"/>
      <c r="K888" s="196"/>
      <c r="L888" s="196"/>
      <c r="M888" s="196"/>
      <c r="N888" s="196"/>
      <c r="O888" s="196"/>
      <c r="P888" s="196"/>
      <c r="Q888" s="196"/>
      <c r="R888" s="196"/>
      <c r="S888" s="196"/>
      <c r="T888" s="196"/>
      <c r="U888" s="196"/>
      <c r="V888" s="196"/>
      <c r="W888" s="196"/>
      <c r="X888" s="196"/>
      <c r="Y888" s="196"/>
      <c r="Z888" s="196"/>
    </row>
    <row r="889" customFormat="false" ht="14.25" hidden="false" customHeight="true" outlineLevel="0" collapsed="false">
      <c r="A889" s="196"/>
      <c r="B889" s="275"/>
      <c r="C889" s="196"/>
      <c r="D889" s="196"/>
      <c r="E889" s="243"/>
      <c r="F889" s="244"/>
      <c r="G889" s="243"/>
      <c r="H889" s="244"/>
      <c r="I889" s="243"/>
      <c r="J889" s="276"/>
      <c r="K889" s="196"/>
      <c r="L889" s="196"/>
      <c r="M889" s="196"/>
      <c r="N889" s="196"/>
      <c r="O889" s="196"/>
      <c r="P889" s="196"/>
      <c r="Q889" s="196"/>
      <c r="R889" s="196"/>
      <c r="S889" s="196"/>
      <c r="T889" s="196"/>
      <c r="U889" s="196"/>
      <c r="V889" s="196"/>
      <c r="W889" s="196"/>
      <c r="X889" s="196"/>
      <c r="Y889" s="196"/>
      <c r="Z889" s="196"/>
    </row>
    <row r="890" customFormat="false" ht="14.25" hidden="false" customHeight="true" outlineLevel="0" collapsed="false">
      <c r="A890" s="196"/>
      <c r="B890" s="275"/>
      <c r="C890" s="196"/>
      <c r="D890" s="196"/>
      <c r="E890" s="243"/>
      <c r="F890" s="244"/>
      <c r="G890" s="243"/>
      <c r="H890" s="244"/>
      <c r="I890" s="243"/>
      <c r="J890" s="276"/>
      <c r="K890" s="196"/>
      <c r="L890" s="196"/>
      <c r="M890" s="196"/>
      <c r="N890" s="196"/>
      <c r="O890" s="196"/>
      <c r="P890" s="196"/>
      <c r="Q890" s="196"/>
      <c r="R890" s="196"/>
      <c r="S890" s="196"/>
      <c r="T890" s="196"/>
      <c r="U890" s="196"/>
      <c r="V890" s="196"/>
      <c r="W890" s="196"/>
      <c r="X890" s="196"/>
      <c r="Y890" s="196"/>
      <c r="Z890" s="196"/>
    </row>
    <row r="891" customFormat="false" ht="14.25" hidden="false" customHeight="true" outlineLevel="0" collapsed="false">
      <c r="A891" s="196"/>
      <c r="B891" s="275"/>
      <c r="C891" s="196"/>
      <c r="D891" s="196"/>
      <c r="E891" s="243"/>
      <c r="F891" s="244"/>
      <c r="G891" s="243"/>
      <c r="H891" s="244"/>
      <c r="I891" s="243"/>
      <c r="J891" s="276"/>
      <c r="K891" s="196"/>
      <c r="L891" s="196"/>
      <c r="M891" s="196"/>
      <c r="N891" s="196"/>
      <c r="O891" s="196"/>
      <c r="P891" s="196"/>
      <c r="Q891" s="196"/>
      <c r="R891" s="196"/>
      <c r="S891" s="196"/>
      <c r="T891" s="196"/>
      <c r="U891" s="196"/>
      <c r="V891" s="196"/>
      <c r="W891" s="196"/>
      <c r="X891" s="196"/>
      <c r="Y891" s="196"/>
      <c r="Z891" s="196"/>
    </row>
    <row r="892" customFormat="false" ht="14.25" hidden="false" customHeight="true" outlineLevel="0" collapsed="false">
      <c r="A892" s="196"/>
      <c r="B892" s="275"/>
      <c r="C892" s="196"/>
      <c r="D892" s="196"/>
      <c r="E892" s="243"/>
      <c r="F892" s="244"/>
      <c r="G892" s="243"/>
      <c r="H892" s="244"/>
      <c r="I892" s="243"/>
      <c r="J892" s="276"/>
      <c r="K892" s="196"/>
      <c r="L892" s="196"/>
      <c r="M892" s="196"/>
      <c r="N892" s="196"/>
      <c r="O892" s="196"/>
      <c r="P892" s="196"/>
      <c r="Q892" s="196"/>
      <c r="R892" s="196"/>
      <c r="S892" s="196"/>
      <c r="T892" s="196"/>
      <c r="U892" s="196"/>
      <c r="V892" s="196"/>
      <c r="W892" s="196"/>
      <c r="X892" s="196"/>
      <c r="Y892" s="196"/>
      <c r="Z892" s="196"/>
    </row>
    <row r="893" customFormat="false" ht="14.25" hidden="false" customHeight="true" outlineLevel="0" collapsed="false">
      <c r="A893" s="196"/>
      <c r="B893" s="275"/>
      <c r="C893" s="196"/>
      <c r="D893" s="196"/>
      <c r="E893" s="243"/>
      <c r="F893" s="244"/>
      <c r="G893" s="243"/>
      <c r="H893" s="244"/>
      <c r="I893" s="243"/>
      <c r="J893" s="276"/>
      <c r="K893" s="196"/>
      <c r="L893" s="196"/>
      <c r="M893" s="196"/>
      <c r="N893" s="196"/>
      <c r="O893" s="196"/>
      <c r="P893" s="196"/>
      <c r="Q893" s="196"/>
      <c r="R893" s="196"/>
      <c r="S893" s="196"/>
      <c r="T893" s="196"/>
      <c r="U893" s="196"/>
      <c r="V893" s="196"/>
      <c r="W893" s="196"/>
      <c r="X893" s="196"/>
      <c r="Y893" s="196"/>
      <c r="Z893" s="196"/>
    </row>
    <row r="894" customFormat="false" ht="14.25" hidden="false" customHeight="true" outlineLevel="0" collapsed="false">
      <c r="A894" s="196"/>
      <c r="B894" s="275"/>
      <c r="C894" s="196"/>
      <c r="D894" s="196"/>
      <c r="E894" s="243"/>
      <c r="F894" s="244"/>
      <c r="G894" s="243"/>
      <c r="H894" s="244"/>
      <c r="I894" s="243"/>
      <c r="J894" s="276"/>
      <c r="K894" s="196"/>
      <c r="L894" s="196"/>
      <c r="M894" s="196"/>
      <c r="N894" s="196"/>
      <c r="O894" s="196"/>
      <c r="P894" s="196"/>
      <c r="Q894" s="196"/>
      <c r="R894" s="196"/>
      <c r="S894" s="196"/>
      <c r="T894" s="196"/>
      <c r="U894" s="196"/>
      <c r="V894" s="196"/>
      <c r="W894" s="196"/>
      <c r="X894" s="196"/>
      <c r="Y894" s="196"/>
      <c r="Z894" s="196"/>
    </row>
    <row r="895" customFormat="false" ht="14.25" hidden="false" customHeight="true" outlineLevel="0" collapsed="false">
      <c r="A895" s="196"/>
      <c r="B895" s="275"/>
      <c r="C895" s="196"/>
      <c r="D895" s="196"/>
      <c r="E895" s="243"/>
      <c r="F895" s="244"/>
      <c r="G895" s="243"/>
      <c r="H895" s="244"/>
      <c r="I895" s="243"/>
      <c r="J895" s="276"/>
      <c r="K895" s="196"/>
      <c r="L895" s="196"/>
      <c r="M895" s="196"/>
      <c r="N895" s="196"/>
      <c r="O895" s="196"/>
      <c r="P895" s="196"/>
      <c r="Q895" s="196"/>
      <c r="R895" s="196"/>
      <c r="S895" s="196"/>
      <c r="T895" s="196"/>
      <c r="U895" s="196"/>
      <c r="V895" s="196"/>
      <c r="W895" s="196"/>
      <c r="X895" s="196"/>
      <c r="Y895" s="196"/>
      <c r="Z895" s="196"/>
    </row>
    <row r="896" customFormat="false" ht="14.25" hidden="false" customHeight="true" outlineLevel="0" collapsed="false">
      <c r="A896" s="196"/>
      <c r="B896" s="275"/>
      <c r="C896" s="196"/>
      <c r="D896" s="196"/>
      <c r="E896" s="243"/>
      <c r="F896" s="244"/>
      <c r="G896" s="243"/>
      <c r="H896" s="244"/>
      <c r="I896" s="243"/>
      <c r="J896" s="276"/>
      <c r="K896" s="196"/>
      <c r="L896" s="196"/>
      <c r="M896" s="196"/>
      <c r="N896" s="196"/>
      <c r="O896" s="196"/>
      <c r="P896" s="196"/>
      <c r="Q896" s="196"/>
      <c r="R896" s="196"/>
      <c r="S896" s="196"/>
      <c r="T896" s="196"/>
      <c r="U896" s="196"/>
      <c r="V896" s="196"/>
      <c r="W896" s="196"/>
      <c r="X896" s="196"/>
      <c r="Y896" s="196"/>
      <c r="Z896" s="196"/>
    </row>
    <row r="897" customFormat="false" ht="14.25" hidden="false" customHeight="true" outlineLevel="0" collapsed="false">
      <c r="A897" s="196"/>
      <c r="B897" s="275"/>
      <c r="C897" s="196"/>
      <c r="D897" s="196"/>
      <c r="E897" s="243"/>
      <c r="F897" s="244"/>
      <c r="G897" s="243"/>
      <c r="H897" s="244"/>
      <c r="I897" s="243"/>
      <c r="J897" s="276"/>
      <c r="K897" s="196"/>
      <c r="L897" s="196"/>
      <c r="M897" s="196"/>
      <c r="N897" s="196"/>
      <c r="O897" s="196"/>
      <c r="P897" s="196"/>
      <c r="Q897" s="196"/>
      <c r="R897" s="196"/>
      <c r="S897" s="196"/>
      <c r="T897" s="196"/>
      <c r="U897" s="196"/>
      <c r="V897" s="196"/>
      <c r="W897" s="196"/>
      <c r="X897" s="196"/>
      <c r="Y897" s="196"/>
      <c r="Z897" s="196"/>
    </row>
    <row r="898" customFormat="false" ht="14.25" hidden="false" customHeight="true" outlineLevel="0" collapsed="false">
      <c r="A898" s="196"/>
      <c r="B898" s="275"/>
      <c r="C898" s="196"/>
      <c r="D898" s="196"/>
      <c r="E898" s="243"/>
      <c r="F898" s="244"/>
      <c r="G898" s="243"/>
      <c r="H898" s="244"/>
      <c r="I898" s="243"/>
      <c r="J898" s="276"/>
      <c r="K898" s="196"/>
      <c r="L898" s="196"/>
      <c r="M898" s="196"/>
      <c r="N898" s="196"/>
      <c r="O898" s="196"/>
      <c r="P898" s="196"/>
      <c r="Q898" s="196"/>
      <c r="R898" s="196"/>
      <c r="S898" s="196"/>
      <c r="T898" s="196"/>
      <c r="U898" s="196"/>
      <c r="V898" s="196"/>
      <c r="W898" s="196"/>
      <c r="X898" s="196"/>
      <c r="Y898" s="196"/>
      <c r="Z898" s="196"/>
    </row>
    <row r="899" customFormat="false" ht="14.25" hidden="false" customHeight="true" outlineLevel="0" collapsed="false">
      <c r="A899" s="196"/>
      <c r="B899" s="275"/>
      <c r="C899" s="196"/>
      <c r="D899" s="196"/>
      <c r="E899" s="243"/>
      <c r="F899" s="244"/>
      <c r="G899" s="243"/>
      <c r="H899" s="244"/>
      <c r="I899" s="243"/>
      <c r="J899" s="276"/>
      <c r="K899" s="196"/>
      <c r="L899" s="196"/>
      <c r="M899" s="196"/>
      <c r="N899" s="196"/>
      <c r="O899" s="196"/>
      <c r="P899" s="196"/>
      <c r="Q899" s="196"/>
      <c r="R899" s="196"/>
      <c r="S899" s="196"/>
      <c r="T899" s="196"/>
      <c r="U899" s="196"/>
      <c r="V899" s="196"/>
      <c r="W899" s="196"/>
      <c r="X899" s="196"/>
      <c r="Y899" s="196"/>
      <c r="Z899" s="196"/>
    </row>
    <row r="900" customFormat="false" ht="14.25" hidden="false" customHeight="true" outlineLevel="0" collapsed="false">
      <c r="A900" s="196"/>
      <c r="B900" s="275"/>
      <c r="C900" s="196"/>
      <c r="D900" s="196"/>
      <c r="E900" s="243"/>
      <c r="F900" s="244"/>
      <c r="G900" s="243"/>
      <c r="H900" s="244"/>
      <c r="I900" s="243"/>
      <c r="J900" s="276"/>
      <c r="K900" s="196"/>
      <c r="L900" s="196"/>
      <c r="M900" s="196"/>
      <c r="N900" s="196"/>
      <c r="O900" s="196"/>
      <c r="P900" s="196"/>
      <c r="Q900" s="196"/>
      <c r="R900" s="196"/>
      <c r="S900" s="196"/>
      <c r="T900" s="196"/>
      <c r="U900" s="196"/>
      <c r="V900" s="196"/>
      <c r="W900" s="196"/>
      <c r="X900" s="196"/>
      <c r="Y900" s="196"/>
      <c r="Z900" s="196"/>
    </row>
    <row r="901" customFormat="false" ht="14.25" hidden="false" customHeight="true" outlineLevel="0" collapsed="false">
      <c r="A901" s="196"/>
      <c r="B901" s="275"/>
      <c r="C901" s="196"/>
      <c r="D901" s="196"/>
      <c r="E901" s="243"/>
      <c r="F901" s="244"/>
      <c r="G901" s="243"/>
      <c r="H901" s="244"/>
      <c r="I901" s="243"/>
      <c r="J901" s="276"/>
      <c r="K901" s="196"/>
      <c r="L901" s="196"/>
      <c r="M901" s="196"/>
      <c r="N901" s="196"/>
      <c r="O901" s="196"/>
      <c r="P901" s="196"/>
      <c r="Q901" s="196"/>
      <c r="R901" s="196"/>
      <c r="S901" s="196"/>
      <c r="T901" s="196"/>
      <c r="U901" s="196"/>
      <c r="V901" s="196"/>
      <c r="W901" s="196"/>
      <c r="X901" s="196"/>
      <c r="Y901" s="196"/>
      <c r="Z901" s="196"/>
    </row>
    <row r="902" customFormat="false" ht="14.25" hidden="false" customHeight="true" outlineLevel="0" collapsed="false">
      <c r="A902" s="196"/>
      <c r="B902" s="275"/>
      <c r="C902" s="196"/>
      <c r="D902" s="196"/>
      <c r="E902" s="243"/>
      <c r="F902" s="244"/>
      <c r="G902" s="243"/>
      <c r="H902" s="244"/>
      <c r="I902" s="243"/>
      <c r="J902" s="276"/>
      <c r="K902" s="196"/>
      <c r="L902" s="196"/>
      <c r="M902" s="196"/>
      <c r="N902" s="196"/>
      <c r="O902" s="196"/>
      <c r="P902" s="196"/>
      <c r="Q902" s="196"/>
      <c r="R902" s="196"/>
      <c r="S902" s="196"/>
      <c r="T902" s="196"/>
      <c r="U902" s="196"/>
      <c r="V902" s="196"/>
      <c r="W902" s="196"/>
      <c r="X902" s="196"/>
      <c r="Y902" s="196"/>
      <c r="Z902" s="196"/>
    </row>
    <row r="903" customFormat="false" ht="14.25" hidden="false" customHeight="true" outlineLevel="0" collapsed="false">
      <c r="A903" s="196"/>
      <c r="B903" s="275"/>
      <c r="C903" s="196"/>
      <c r="D903" s="196"/>
      <c r="E903" s="243"/>
      <c r="F903" s="244"/>
      <c r="G903" s="243"/>
      <c r="H903" s="244"/>
      <c r="I903" s="243"/>
      <c r="J903" s="276"/>
      <c r="K903" s="196"/>
      <c r="L903" s="196"/>
      <c r="M903" s="196"/>
      <c r="N903" s="196"/>
      <c r="O903" s="196"/>
      <c r="P903" s="196"/>
      <c r="Q903" s="196"/>
      <c r="R903" s="196"/>
      <c r="S903" s="196"/>
      <c r="T903" s="196"/>
      <c r="U903" s="196"/>
      <c r="V903" s="196"/>
      <c r="W903" s="196"/>
      <c r="X903" s="196"/>
      <c r="Y903" s="196"/>
      <c r="Z903" s="196"/>
    </row>
    <row r="904" customFormat="false" ht="14.25" hidden="false" customHeight="true" outlineLevel="0" collapsed="false">
      <c r="A904" s="196"/>
      <c r="B904" s="275"/>
      <c r="C904" s="196"/>
      <c r="D904" s="196"/>
      <c r="E904" s="243"/>
      <c r="F904" s="244"/>
      <c r="G904" s="243"/>
      <c r="H904" s="244"/>
      <c r="I904" s="243"/>
      <c r="J904" s="276"/>
      <c r="K904" s="196"/>
      <c r="L904" s="196"/>
      <c r="M904" s="196"/>
      <c r="N904" s="196"/>
      <c r="O904" s="196"/>
      <c r="P904" s="196"/>
      <c r="Q904" s="196"/>
      <c r="R904" s="196"/>
      <c r="S904" s="196"/>
      <c r="T904" s="196"/>
      <c r="U904" s="196"/>
      <c r="V904" s="196"/>
      <c r="W904" s="196"/>
      <c r="X904" s="196"/>
      <c r="Y904" s="196"/>
      <c r="Z904" s="196"/>
    </row>
    <row r="905" customFormat="false" ht="14.25" hidden="false" customHeight="true" outlineLevel="0" collapsed="false">
      <c r="A905" s="196"/>
      <c r="B905" s="275"/>
      <c r="C905" s="196"/>
      <c r="D905" s="196"/>
      <c r="E905" s="243"/>
      <c r="F905" s="244"/>
      <c r="G905" s="243"/>
      <c r="H905" s="244"/>
      <c r="I905" s="243"/>
      <c r="J905" s="276"/>
      <c r="K905" s="196"/>
      <c r="L905" s="196"/>
      <c r="M905" s="196"/>
      <c r="N905" s="196"/>
      <c r="O905" s="196"/>
      <c r="P905" s="196"/>
      <c r="Q905" s="196"/>
      <c r="R905" s="196"/>
      <c r="S905" s="196"/>
      <c r="T905" s="196"/>
      <c r="U905" s="196"/>
      <c r="V905" s="196"/>
      <c r="W905" s="196"/>
      <c r="X905" s="196"/>
      <c r="Y905" s="196"/>
      <c r="Z905" s="196"/>
    </row>
    <row r="906" customFormat="false" ht="14.25" hidden="false" customHeight="true" outlineLevel="0" collapsed="false">
      <c r="A906" s="196"/>
      <c r="B906" s="275"/>
      <c r="C906" s="196"/>
      <c r="D906" s="196"/>
      <c r="E906" s="243"/>
      <c r="F906" s="244"/>
      <c r="G906" s="243"/>
      <c r="H906" s="244"/>
      <c r="I906" s="243"/>
      <c r="J906" s="276"/>
      <c r="K906" s="196"/>
      <c r="L906" s="196"/>
      <c r="M906" s="196"/>
      <c r="N906" s="196"/>
      <c r="O906" s="196"/>
      <c r="P906" s="196"/>
      <c r="Q906" s="196"/>
      <c r="R906" s="196"/>
      <c r="S906" s="196"/>
      <c r="T906" s="196"/>
      <c r="U906" s="196"/>
      <c r="V906" s="196"/>
      <c r="W906" s="196"/>
      <c r="X906" s="196"/>
      <c r="Y906" s="196"/>
      <c r="Z906" s="196"/>
    </row>
    <row r="907" customFormat="false" ht="14.25" hidden="false" customHeight="true" outlineLevel="0" collapsed="false">
      <c r="A907" s="196"/>
      <c r="B907" s="275"/>
      <c r="C907" s="196"/>
      <c r="D907" s="196"/>
      <c r="E907" s="243"/>
      <c r="F907" s="244"/>
      <c r="G907" s="243"/>
      <c r="H907" s="244"/>
      <c r="I907" s="243"/>
      <c r="J907" s="276"/>
      <c r="K907" s="196"/>
      <c r="L907" s="196"/>
      <c r="M907" s="196"/>
      <c r="N907" s="196"/>
      <c r="O907" s="196"/>
      <c r="P907" s="196"/>
      <c r="Q907" s="196"/>
      <c r="R907" s="196"/>
      <c r="S907" s="196"/>
      <c r="T907" s="196"/>
      <c r="U907" s="196"/>
      <c r="V907" s="196"/>
      <c r="W907" s="196"/>
      <c r="X907" s="196"/>
      <c r="Y907" s="196"/>
      <c r="Z907" s="196"/>
    </row>
    <row r="908" customFormat="false" ht="14.25" hidden="false" customHeight="true" outlineLevel="0" collapsed="false">
      <c r="A908" s="196"/>
      <c r="B908" s="275"/>
      <c r="C908" s="196"/>
      <c r="D908" s="196"/>
      <c r="E908" s="243"/>
      <c r="F908" s="244"/>
      <c r="G908" s="243"/>
      <c r="H908" s="244"/>
      <c r="I908" s="243"/>
      <c r="J908" s="276"/>
      <c r="K908" s="196"/>
      <c r="L908" s="196"/>
      <c r="M908" s="196"/>
      <c r="N908" s="196"/>
      <c r="O908" s="196"/>
      <c r="P908" s="196"/>
      <c r="Q908" s="196"/>
      <c r="R908" s="196"/>
      <c r="S908" s="196"/>
      <c r="T908" s="196"/>
      <c r="U908" s="196"/>
      <c r="V908" s="196"/>
      <c r="W908" s="196"/>
      <c r="X908" s="196"/>
      <c r="Y908" s="196"/>
      <c r="Z908" s="196"/>
    </row>
    <row r="909" customFormat="false" ht="14.25" hidden="false" customHeight="true" outlineLevel="0" collapsed="false">
      <c r="A909" s="196"/>
      <c r="B909" s="275"/>
      <c r="C909" s="196"/>
      <c r="D909" s="196"/>
      <c r="E909" s="243"/>
      <c r="F909" s="244"/>
      <c r="G909" s="243"/>
      <c r="H909" s="244"/>
      <c r="I909" s="243"/>
      <c r="J909" s="276"/>
      <c r="K909" s="196"/>
      <c r="L909" s="196"/>
      <c r="M909" s="196"/>
      <c r="N909" s="196"/>
      <c r="O909" s="196"/>
      <c r="P909" s="196"/>
      <c r="Q909" s="196"/>
      <c r="R909" s="196"/>
      <c r="S909" s="196"/>
      <c r="T909" s="196"/>
      <c r="U909" s="196"/>
      <c r="V909" s="196"/>
      <c r="W909" s="196"/>
      <c r="X909" s="196"/>
      <c r="Y909" s="196"/>
      <c r="Z909" s="196"/>
    </row>
    <row r="910" customFormat="false" ht="14.25" hidden="false" customHeight="true" outlineLevel="0" collapsed="false">
      <c r="A910" s="196"/>
      <c r="B910" s="275"/>
      <c r="C910" s="196"/>
      <c r="D910" s="196"/>
      <c r="E910" s="243"/>
      <c r="F910" s="244"/>
      <c r="G910" s="243"/>
      <c r="H910" s="244"/>
      <c r="I910" s="243"/>
      <c r="J910" s="276"/>
      <c r="K910" s="196"/>
      <c r="L910" s="196"/>
      <c r="M910" s="196"/>
      <c r="N910" s="196"/>
      <c r="O910" s="196"/>
      <c r="P910" s="196"/>
      <c r="Q910" s="196"/>
      <c r="R910" s="196"/>
      <c r="S910" s="196"/>
      <c r="T910" s="196"/>
      <c r="U910" s="196"/>
      <c r="V910" s="196"/>
      <c r="W910" s="196"/>
      <c r="X910" s="196"/>
      <c r="Y910" s="196"/>
      <c r="Z910" s="196"/>
    </row>
    <row r="911" customFormat="false" ht="14.25" hidden="false" customHeight="true" outlineLevel="0" collapsed="false">
      <c r="A911" s="196"/>
      <c r="B911" s="275"/>
      <c r="C911" s="196"/>
      <c r="D911" s="196"/>
      <c r="E911" s="243"/>
      <c r="F911" s="244"/>
      <c r="G911" s="243"/>
      <c r="H911" s="244"/>
      <c r="I911" s="243"/>
      <c r="J911" s="276"/>
      <c r="K911" s="196"/>
      <c r="L911" s="196"/>
      <c r="M911" s="196"/>
      <c r="N911" s="196"/>
      <c r="O911" s="196"/>
      <c r="P911" s="196"/>
      <c r="Q911" s="196"/>
      <c r="R911" s="196"/>
      <c r="S911" s="196"/>
      <c r="T911" s="196"/>
      <c r="U911" s="196"/>
      <c r="V911" s="196"/>
      <c r="W911" s="196"/>
      <c r="X911" s="196"/>
      <c r="Y911" s="196"/>
      <c r="Z911" s="196"/>
    </row>
    <row r="912" customFormat="false" ht="14.25" hidden="false" customHeight="true" outlineLevel="0" collapsed="false">
      <c r="A912" s="196"/>
      <c r="B912" s="275"/>
      <c r="C912" s="196"/>
      <c r="D912" s="196"/>
      <c r="E912" s="243"/>
      <c r="F912" s="244"/>
      <c r="G912" s="243"/>
      <c r="H912" s="244"/>
      <c r="I912" s="243"/>
      <c r="J912" s="276"/>
      <c r="K912" s="196"/>
      <c r="L912" s="196"/>
      <c r="M912" s="196"/>
      <c r="N912" s="196"/>
      <c r="O912" s="196"/>
      <c r="P912" s="196"/>
      <c r="Q912" s="196"/>
      <c r="R912" s="196"/>
      <c r="S912" s="196"/>
      <c r="T912" s="196"/>
      <c r="U912" s="196"/>
      <c r="V912" s="196"/>
      <c r="W912" s="196"/>
      <c r="X912" s="196"/>
      <c r="Y912" s="196"/>
      <c r="Z912" s="196"/>
    </row>
    <row r="913" customFormat="false" ht="14.25" hidden="false" customHeight="true" outlineLevel="0" collapsed="false">
      <c r="A913" s="196"/>
      <c r="B913" s="275"/>
      <c r="C913" s="196"/>
      <c r="D913" s="196"/>
      <c r="E913" s="243"/>
      <c r="F913" s="244"/>
      <c r="G913" s="243"/>
      <c r="H913" s="244"/>
      <c r="I913" s="243"/>
      <c r="J913" s="276"/>
      <c r="K913" s="196"/>
      <c r="L913" s="196"/>
      <c r="M913" s="196"/>
      <c r="N913" s="196"/>
      <c r="O913" s="196"/>
      <c r="P913" s="196"/>
      <c r="Q913" s="196"/>
      <c r="R913" s="196"/>
      <c r="S913" s="196"/>
      <c r="T913" s="196"/>
      <c r="U913" s="196"/>
      <c r="V913" s="196"/>
      <c r="W913" s="196"/>
      <c r="X913" s="196"/>
      <c r="Y913" s="196"/>
      <c r="Z913" s="196"/>
    </row>
    <row r="914" customFormat="false" ht="14.25" hidden="false" customHeight="true" outlineLevel="0" collapsed="false">
      <c r="A914" s="196"/>
      <c r="B914" s="275"/>
      <c r="C914" s="196"/>
      <c r="D914" s="196"/>
      <c r="E914" s="243"/>
      <c r="F914" s="244"/>
      <c r="G914" s="243"/>
      <c r="H914" s="244"/>
      <c r="I914" s="243"/>
      <c r="J914" s="276"/>
      <c r="K914" s="196"/>
      <c r="L914" s="196"/>
      <c r="M914" s="196"/>
      <c r="N914" s="196"/>
      <c r="O914" s="196"/>
      <c r="P914" s="196"/>
      <c r="Q914" s="196"/>
      <c r="R914" s="196"/>
      <c r="S914" s="196"/>
      <c r="T914" s="196"/>
      <c r="U914" s="196"/>
      <c r="V914" s="196"/>
      <c r="W914" s="196"/>
      <c r="X914" s="196"/>
      <c r="Y914" s="196"/>
      <c r="Z914" s="196"/>
    </row>
    <row r="915" customFormat="false" ht="14.25" hidden="false" customHeight="true" outlineLevel="0" collapsed="false">
      <c r="A915" s="196"/>
      <c r="B915" s="275"/>
      <c r="C915" s="196"/>
      <c r="D915" s="196"/>
      <c r="E915" s="243"/>
      <c r="F915" s="244"/>
      <c r="G915" s="243"/>
      <c r="H915" s="244"/>
      <c r="I915" s="243"/>
      <c r="J915" s="276"/>
      <c r="K915" s="196"/>
      <c r="L915" s="196"/>
      <c r="M915" s="196"/>
      <c r="N915" s="196"/>
      <c r="O915" s="196"/>
      <c r="P915" s="196"/>
      <c r="Q915" s="196"/>
      <c r="R915" s="196"/>
      <c r="S915" s="196"/>
      <c r="T915" s="196"/>
      <c r="U915" s="196"/>
      <c r="V915" s="196"/>
      <c r="W915" s="196"/>
      <c r="X915" s="196"/>
      <c r="Y915" s="196"/>
      <c r="Z915" s="196"/>
    </row>
    <row r="916" customFormat="false" ht="14.25" hidden="false" customHeight="true" outlineLevel="0" collapsed="false">
      <c r="A916" s="196"/>
      <c r="B916" s="275"/>
      <c r="C916" s="196"/>
      <c r="D916" s="196"/>
      <c r="E916" s="243"/>
      <c r="F916" s="244"/>
      <c r="G916" s="243"/>
      <c r="H916" s="244"/>
      <c r="I916" s="243"/>
      <c r="J916" s="276"/>
      <c r="K916" s="196"/>
      <c r="L916" s="196"/>
      <c r="M916" s="196"/>
      <c r="N916" s="196"/>
      <c r="O916" s="196"/>
      <c r="P916" s="196"/>
      <c r="Q916" s="196"/>
      <c r="R916" s="196"/>
      <c r="S916" s="196"/>
      <c r="T916" s="196"/>
      <c r="U916" s="196"/>
      <c r="V916" s="196"/>
      <c r="W916" s="196"/>
      <c r="X916" s="196"/>
      <c r="Y916" s="196"/>
      <c r="Z916" s="196"/>
    </row>
    <row r="917" customFormat="false" ht="14.25" hidden="false" customHeight="true" outlineLevel="0" collapsed="false">
      <c r="A917" s="196"/>
      <c r="B917" s="275"/>
      <c r="C917" s="196"/>
      <c r="D917" s="196"/>
      <c r="E917" s="243"/>
      <c r="F917" s="244"/>
      <c r="G917" s="243"/>
      <c r="H917" s="244"/>
      <c r="I917" s="243"/>
      <c r="J917" s="276"/>
      <c r="K917" s="196"/>
      <c r="L917" s="196"/>
      <c r="M917" s="196"/>
      <c r="N917" s="196"/>
      <c r="O917" s="196"/>
      <c r="P917" s="196"/>
      <c r="Q917" s="196"/>
      <c r="R917" s="196"/>
      <c r="S917" s="196"/>
      <c r="T917" s="196"/>
      <c r="U917" s="196"/>
      <c r="V917" s="196"/>
      <c r="W917" s="196"/>
      <c r="X917" s="196"/>
      <c r="Y917" s="196"/>
      <c r="Z917" s="196"/>
    </row>
    <row r="918" customFormat="false" ht="14.25" hidden="false" customHeight="true" outlineLevel="0" collapsed="false">
      <c r="A918" s="196"/>
      <c r="B918" s="275"/>
      <c r="C918" s="196"/>
      <c r="D918" s="196"/>
      <c r="E918" s="243"/>
      <c r="F918" s="244"/>
      <c r="G918" s="243"/>
      <c r="H918" s="244"/>
      <c r="I918" s="243"/>
      <c r="J918" s="276"/>
      <c r="K918" s="196"/>
      <c r="L918" s="196"/>
      <c r="M918" s="196"/>
      <c r="N918" s="196"/>
      <c r="O918" s="196"/>
      <c r="P918" s="196"/>
      <c r="Q918" s="196"/>
      <c r="R918" s="196"/>
      <c r="S918" s="196"/>
      <c r="T918" s="196"/>
      <c r="U918" s="196"/>
      <c r="V918" s="196"/>
      <c r="W918" s="196"/>
      <c r="X918" s="196"/>
      <c r="Y918" s="196"/>
      <c r="Z918" s="196"/>
    </row>
    <row r="919" customFormat="false" ht="14.25" hidden="false" customHeight="true" outlineLevel="0" collapsed="false">
      <c r="A919" s="196"/>
      <c r="B919" s="275"/>
      <c r="C919" s="196"/>
      <c r="D919" s="196"/>
      <c r="E919" s="243"/>
      <c r="F919" s="244"/>
      <c r="G919" s="243"/>
      <c r="H919" s="244"/>
      <c r="I919" s="243"/>
      <c r="J919" s="276"/>
      <c r="K919" s="196"/>
      <c r="L919" s="196"/>
      <c r="M919" s="196"/>
      <c r="N919" s="196"/>
      <c r="O919" s="196"/>
      <c r="P919" s="196"/>
      <c r="Q919" s="196"/>
      <c r="R919" s="196"/>
      <c r="S919" s="196"/>
      <c r="T919" s="196"/>
      <c r="U919" s="196"/>
      <c r="V919" s="196"/>
      <c r="W919" s="196"/>
      <c r="X919" s="196"/>
      <c r="Y919" s="196"/>
      <c r="Z919" s="196"/>
    </row>
    <row r="920" customFormat="false" ht="14.25" hidden="false" customHeight="true" outlineLevel="0" collapsed="false">
      <c r="A920" s="196"/>
      <c r="B920" s="275"/>
      <c r="C920" s="196"/>
      <c r="D920" s="196"/>
      <c r="E920" s="243"/>
      <c r="F920" s="244"/>
      <c r="G920" s="243"/>
      <c r="H920" s="244"/>
      <c r="I920" s="243"/>
      <c r="J920" s="276"/>
      <c r="K920" s="196"/>
      <c r="L920" s="196"/>
      <c r="M920" s="196"/>
      <c r="N920" s="196"/>
      <c r="O920" s="196"/>
      <c r="P920" s="196"/>
      <c r="Q920" s="196"/>
      <c r="R920" s="196"/>
      <c r="S920" s="196"/>
      <c r="T920" s="196"/>
      <c r="U920" s="196"/>
      <c r="V920" s="196"/>
      <c r="W920" s="196"/>
      <c r="X920" s="196"/>
      <c r="Y920" s="196"/>
      <c r="Z920" s="196"/>
    </row>
    <row r="921" customFormat="false" ht="14.25" hidden="false" customHeight="true" outlineLevel="0" collapsed="false">
      <c r="A921" s="196"/>
      <c r="B921" s="275"/>
      <c r="C921" s="196"/>
      <c r="D921" s="196"/>
      <c r="E921" s="243"/>
      <c r="F921" s="244"/>
      <c r="G921" s="243"/>
      <c r="H921" s="244"/>
      <c r="I921" s="243"/>
      <c r="J921" s="276"/>
      <c r="K921" s="196"/>
      <c r="L921" s="196"/>
      <c r="M921" s="196"/>
      <c r="N921" s="196"/>
      <c r="O921" s="196"/>
      <c r="P921" s="196"/>
      <c r="Q921" s="196"/>
      <c r="R921" s="196"/>
      <c r="S921" s="196"/>
      <c r="T921" s="196"/>
      <c r="U921" s="196"/>
      <c r="V921" s="196"/>
      <c r="W921" s="196"/>
      <c r="X921" s="196"/>
      <c r="Y921" s="196"/>
      <c r="Z921" s="196"/>
    </row>
    <row r="922" customFormat="false" ht="14.25" hidden="false" customHeight="true" outlineLevel="0" collapsed="false">
      <c r="A922" s="196"/>
      <c r="B922" s="275"/>
      <c r="C922" s="196"/>
      <c r="D922" s="196"/>
      <c r="E922" s="243"/>
      <c r="F922" s="244"/>
      <c r="G922" s="243"/>
      <c r="H922" s="244"/>
      <c r="I922" s="243"/>
      <c r="J922" s="276"/>
      <c r="K922" s="196"/>
      <c r="L922" s="196"/>
      <c r="M922" s="196"/>
      <c r="N922" s="196"/>
      <c r="O922" s="196"/>
      <c r="P922" s="196"/>
      <c r="Q922" s="196"/>
      <c r="R922" s="196"/>
      <c r="S922" s="196"/>
      <c r="T922" s="196"/>
      <c r="U922" s="196"/>
      <c r="V922" s="196"/>
      <c r="W922" s="196"/>
      <c r="X922" s="196"/>
      <c r="Y922" s="196"/>
      <c r="Z922" s="196"/>
    </row>
    <row r="923" customFormat="false" ht="14.25" hidden="false" customHeight="true" outlineLevel="0" collapsed="false">
      <c r="A923" s="196"/>
      <c r="B923" s="275"/>
      <c r="C923" s="196"/>
      <c r="D923" s="196"/>
      <c r="E923" s="243"/>
      <c r="F923" s="244"/>
      <c r="G923" s="243"/>
      <c r="H923" s="244"/>
      <c r="I923" s="243"/>
      <c r="J923" s="276"/>
      <c r="K923" s="196"/>
      <c r="L923" s="196"/>
      <c r="M923" s="196"/>
      <c r="N923" s="196"/>
      <c r="O923" s="196"/>
      <c r="P923" s="196"/>
      <c r="Q923" s="196"/>
      <c r="R923" s="196"/>
      <c r="S923" s="196"/>
      <c r="T923" s="196"/>
      <c r="U923" s="196"/>
      <c r="V923" s="196"/>
      <c r="W923" s="196"/>
      <c r="X923" s="196"/>
      <c r="Y923" s="196"/>
      <c r="Z923" s="196"/>
    </row>
    <row r="924" customFormat="false" ht="14.25" hidden="false" customHeight="true" outlineLevel="0" collapsed="false">
      <c r="A924" s="196"/>
      <c r="B924" s="275"/>
      <c r="C924" s="196"/>
      <c r="D924" s="196"/>
      <c r="E924" s="243"/>
      <c r="F924" s="244"/>
      <c r="G924" s="243"/>
      <c r="H924" s="244"/>
      <c r="I924" s="243"/>
      <c r="J924" s="276"/>
      <c r="K924" s="196"/>
      <c r="L924" s="196"/>
      <c r="M924" s="196"/>
      <c r="N924" s="196"/>
      <c r="O924" s="196"/>
      <c r="P924" s="196"/>
      <c r="Q924" s="196"/>
      <c r="R924" s="196"/>
      <c r="S924" s="196"/>
      <c r="T924" s="196"/>
      <c r="U924" s="196"/>
      <c r="V924" s="196"/>
      <c r="W924" s="196"/>
      <c r="X924" s="196"/>
      <c r="Y924" s="196"/>
      <c r="Z924" s="196"/>
    </row>
    <row r="925" customFormat="false" ht="14.25" hidden="false" customHeight="true" outlineLevel="0" collapsed="false">
      <c r="A925" s="196"/>
      <c r="B925" s="275"/>
      <c r="C925" s="196"/>
      <c r="D925" s="196"/>
      <c r="E925" s="243"/>
      <c r="F925" s="244"/>
      <c r="G925" s="243"/>
      <c r="H925" s="244"/>
      <c r="I925" s="243"/>
      <c r="J925" s="276"/>
      <c r="K925" s="196"/>
      <c r="L925" s="196"/>
      <c r="M925" s="196"/>
      <c r="N925" s="196"/>
      <c r="O925" s="196"/>
      <c r="P925" s="196"/>
      <c r="Q925" s="196"/>
      <c r="R925" s="196"/>
      <c r="S925" s="196"/>
      <c r="T925" s="196"/>
      <c r="U925" s="196"/>
      <c r="V925" s="196"/>
      <c r="W925" s="196"/>
      <c r="X925" s="196"/>
      <c r="Y925" s="196"/>
      <c r="Z925" s="196"/>
    </row>
    <row r="926" customFormat="false" ht="14.25" hidden="false" customHeight="true" outlineLevel="0" collapsed="false">
      <c r="A926" s="196"/>
      <c r="B926" s="275"/>
      <c r="C926" s="196"/>
      <c r="D926" s="196"/>
      <c r="E926" s="243"/>
      <c r="F926" s="244"/>
      <c r="G926" s="243"/>
      <c r="H926" s="244"/>
      <c r="I926" s="243"/>
      <c r="J926" s="276"/>
      <c r="K926" s="196"/>
      <c r="L926" s="196"/>
      <c r="M926" s="196"/>
      <c r="N926" s="196"/>
      <c r="O926" s="196"/>
      <c r="P926" s="196"/>
      <c r="Q926" s="196"/>
      <c r="R926" s="196"/>
      <c r="S926" s="196"/>
      <c r="T926" s="196"/>
      <c r="U926" s="196"/>
      <c r="V926" s="196"/>
      <c r="W926" s="196"/>
      <c r="X926" s="196"/>
      <c r="Y926" s="196"/>
      <c r="Z926" s="196"/>
    </row>
    <row r="927" customFormat="false" ht="14.25" hidden="false" customHeight="true" outlineLevel="0" collapsed="false">
      <c r="A927" s="196"/>
      <c r="B927" s="275"/>
      <c r="C927" s="196"/>
      <c r="D927" s="196"/>
      <c r="E927" s="243"/>
      <c r="F927" s="244"/>
      <c r="G927" s="243"/>
      <c r="H927" s="244"/>
      <c r="I927" s="243"/>
      <c r="J927" s="276"/>
      <c r="K927" s="196"/>
      <c r="L927" s="196"/>
      <c r="M927" s="196"/>
      <c r="N927" s="196"/>
      <c r="O927" s="196"/>
      <c r="P927" s="196"/>
      <c r="Q927" s="196"/>
      <c r="R927" s="196"/>
      <c r="S927" s="196"/>
      <c r="T927" s="196"/>
      <c r="U927" s="196"/>
      <c r="V927" s="196"/>
      <c r="W927" s="196"/>
      <c r="X927" s="196"/>
      <c r="Y927" s="196"/>
      <c r="Z927" s="196"/>
    </row>
    <row r="928" customFormat="false" ht="14.25" hidden="false" customHeight="true" outlineLevel="0" collapsed="false">
      <c r="A928" s="196"/>
      <c r="B928" s="275"/>
      <c r="C928" s="196"/>
      <c r="D928" s="196"/>
      <c r="E928" s="243"/>
      <c r="F928" s="244"/>
      <c r="G928" s="243"/>
      <c r="H928" s="244"/>
      <c r="I928" s="243"/>
      <c r="J928" s="276"/>
      <c r="K928" s="196"/>
      <c r="L928" s="196"/>
      <c r="M928" s="196"/>
      <c r="N928" s="196"/>
      <c r="O928" s="196"/>
      <c r="P928" s="196"/>
      <c r="Q928" s="196"/>
      <c r="R928" s="196"/>
      <c r="S928" s="196"/>
      <c r="T928" s="196"/>
      <c r="U928" s="196"/>
      <c r="V928" s="196"/>
      <c r="W928" s="196"/>
      <c r="X928" s="196"/>
      <c r="Y928" s="196"/>
      <c r="Z928" s="196"/>
    </row>
    <row r="929" customFormat="false" ht="14.25" hidden="false" customHeight="true" outlineLevel="0" collapsed="false">
      <c r="A929" s="196"/>
      <c r="B929" s="275"/>
      <c r="C929" s="196"/>
      <c r="D929" s="196"/>
      <c r="E929" s="243"/>
      <c r="F929" s="244"/>
      <c r="G929" s="243"/>
      <c r="H929" s="244"/>
      <c r="I929" s="243"/>
      <c r="J929" s="276"/>
      <c r="K929" s="196"/>
      <c r="L929" s="196"/>
      <c r="M929" s="196"/>
      <c r="N929" s="196"/>
      <c r="O929" s="196"/>
      <c r="P929" s="196"/>
      <c r="Q929" s="196"/>
      <c r="R929" s="196"/>
      <c r="S929" s="196"/>
      <c r="T929" s="196"/>
      <c r="U929" s="196"/>
      <c r="V929" s="196"/>
      <c r="W929" s="196"/>
      <c r="X929" s="196"/>
      <c r="Y929" s="196"/>
      <c r="Z929" s="196"/>
    </row>
    <row r="930" customFormat="false" ht="14.25" hidden="false" customHeight="true" outlineLevel="0" collapsed="false">
      <c r="A930" s="196"/>
      <c r="B930" s="275"/>
      <c r="C930" s="196"/>
      <c r="D930" s="196"/>
      <c r="E930" s="243"/>
      <c r="F930" s="244"/>
      <c r="G930" s="243"/>
      <c r="H930" s="244"/>
      <c r="I930" s="243"/>
      <c r="J930" s="276"/>
      <c r="K930" s="196"/>
      <c r="L930" s="196"/>
      <c r="M930" s="196"/>
      <c r="N930" s="196"/>
      <c r="O930" s="196"/>
      <c r="P930" s="196"/>
      <c r="Q930" s="196"/>
      <c r="R930" s="196"/>
      <c r="S930" s="196"/>
      <c r="T930" s="196"/>
      <c r="U930" s="196"/>
      <c r="V930" s="196"/>
      <c r="W930" s="196"/>
      <c r="X930" s="196"/>
      <c r="Y930" s="196"/>
      <c r="Z930" s="196"/>
    </row>
    <row r="931" customFormat="false" ht="14.25" hidden="false" customHeight="true" outlineLevel="0" collapsed="false">
      <c r="A931" s="196"/>
      <c r="B931" s="275"/>
      <c r="C931" s="196"/>
      <c r="D931" s="196"/>
      <c r="E931" s="243"/>
      <c r="F931" s="244"/>
      <c r="G931" s="243"/>
      <c r="H931" s="244"/>
      <c r="I931" s="243"/>
      <c r="J931" s="276"/>
      <c r="K931" s="196"/>
      <c r="L931" s="196"/>
      <c r="M931" s="196"/>
      <c r="N931" s="196"/>
      <c r="O931" s="196"/>
      <c r="P931" s="196"/>
      <c r="Q931" s="196"/>
      <c r="R931" s="196"/>
      <c r="S931" s="196"/>
      <c r="T931" s="196"/>
      <c r="U931" s="196"/>
      <c r="V931" s="196"/>
      <c r="W931" s="196"/>
      <c r="X931" s="196"/>
      <c r="Y931" s="196"/>
      <c r="Z931" s="196"/>
    </row>
    <row r="932" customFormat="false" ht="14.25" hidden="false" customHeight="true" outlineLevel="0" collapsed="false">
      <c r="A932" s="196"/>
      <c r="B932" s="275"/>
      <c r="C932" s="196"/>
      <c r="D932" s="196"/>
      <c r="E932" s="243"/>
      <c r="F932" s="244"/>
      <c r="G932" s="243"/>
      <c r="H932" s="244"/>
      <c r="I932" s="243"/>
      <c r="J932" s="276"/>
      <c r="K932" s="196"/>
      <c r="L932" s="196"/>
      <c r="M932" s="196"/>
      <c r="N932" s="196"/>
      <c r="O932" s="196"/>
      <c r="P932" s="196"/>
      <c r="Q932" s="196"/>
      <c r="R932" s="196"/>
      <c r="S932" s="196"/>
      <c r="T932" s="196"/>
      <c r="U932" s="196"/>
      <c r="V932" s="196"/>
      <c r="W932" s="196"/>
      <c r="X932" s="196"/>
      <c r="Y932" s="196"/>
      <c r="Z932" s="196"/>
    </row>
    <row r="933" customFormat="false" ht="14.25" hidden="false" customHeight="true" outlineLevel="0" collapsed="false">
      <c r="A933" s="196"/>
      <c r="B933" s="275"/>
      <c r="C933" s="196"/>
      <c r="D933" s="196"/>
      <c r="E933" s="243"/>
      <c r="F933" s="244"/>
      <c r="G933" s="243"/>
      <c r="H933" s="244"/>
      <c r="I933" s="243"/>
      <c r="J933" s="276"/>
      <c r="K933" s="196"/>
      <c r="L933" s="196"/>
      <c r="M933" s="196"/>
      <c r="N933" s="196"/>
      <c r="O933" s="196"/>
      <c r="P933" s="196"/>
      <c r="Q933" s="196"/>
      <c r="R933" s="196"/>
      <c r="S933" s="196"/>
      <c r="T933" s="196"/>
      <c r="U933" s="196"/>
      <c r="V933" s="196"/>
      <c r="W933" s="196"/>
      <c r="X933" s="196"/>
      <c r="Y933" s="196"/>
      <c r="Z933" s="196"/>
    </row>
    <row r="934" customFormat="false" ht="14.25" hidden="false" customHeight="true" outlineLevel="0" collapsed="false">
      <c r="A934" s="196"/>
      <c r="B934" s="275"/>
      <c r="C934" s="196"/>
      <c r="D934" s="196"/>
      <c r="E934" s="243"/>
      <c r="F934" s="244"/>
      <c r="G934" s="243"/>
      <c r="H934" s="244"/>
      <c r="I934" s="243"/>
      <c r="J934" s="276"/>
      <c r="K934" s="196"/>
      <c r="L934" s="196"/>
      <c r="M934" s="196"/>
      <c r="N934" s="196"/>
      <c r="O934" s="196"/>
      <c r="P934" s="196"/>
      <c r="Q934" s="196"/>
      <c r="R934" s="196"/>
      <c r="S934" s="196"/>
      <c r="T934" s="196"/>
      <c r="U934" s="196"/>
      <c r="V934" s="196"/>
      <c r="W934" s="196"/>
      <c r="X934" s="196"/>
      <c r="Y934" s="196"/>
      <c r="Z934" s="196"/>
    </row>
    <row r="935" customFormat="false" ht="14.25" hidden="false" customHeight="true" outlineLevel="0" collapsed="false">
      <c r="A935" s="196"/>
      <c r="B935" s="275"/>
      <c r="C935" s="196"/>
      <c r="D935" s="196"/>
      <c r="E935" s="243"/>
      <c r="F935" s="244"/>
      <c r="G935" s="243"/>
      <c r="H935" s="244"/>
      <c r="I935" s="243"/>
      <c r="J935" s="276"/>
      <c r="K935" s="196"/>
      <c r="L935" s="196"/>
      <c r="M935" s="196"/>
      <c r="N935" s="196"/>
      <c r="O935" s="196"/>
      <c r="P935" s="196"/>
      <c r="Q935" s="196"/>
      <c r="R935" s="196"/>
      <c r="S935" s="196"/>
      <c r="T935" s="196"/>
      <c r="U935" s="196"/>
      <c r="V935" s="196"/>
      <c r="W935" s="196"/>
      <c r="X935" s="196"/>
      <c r="Y935" s="196"/>
      <c r="Z935" s="196"/>
    </row>
    <row r="936" customFormat="false" ht="14.25" hidden="false" customHeight="true" outlineLevel="0" collapsed="false">
      <c r="A936" s="196"/>
      <c r="B936" s="275"/>
      <c r="C936" s="196"/>
      <c r="D936" s="196"/>
      <c r="E936" s="243"/>
      <c r="F936" s="244"/>
      <c r="G936" s="243"/>
      <c r="H936" s="244"/>
      <c r="I936" s="243"/>
      <c r="J936" s="276"/>
      <c r="K936" s="196"/>
      <c r="L936" s="196"/>
      <c r="M936" s="196"/>
      <c r="N936" s="196"/>
      <c r="O936" s="196"/>
      <c r="P936" s="196"/>
      <c r="Q936" s="196"/>
      <c r="R936" s="196"/>
      <c r="S936" s="196"/>
      <c r="T936" s="196"/>
      <c r="U936" s="196"/>
      <c r="V936" s="196"/>
      <c r="W936" s="196"/>
      <c r="X936" s="196"/>
      <c r="Y936" s="196"/>
      <c r="Z936" s="196"/>
    </row>
    <row r="937" customFormat="false" ht="14.25" hidden="false" customHeight="true" outlineLevel="0" collapsed="false">
      <c r="A937" s="196"/>
      <c r="B937" s="275"/>
      <c r="C937" s="196"/>
      <c r="D937" s="196"/>
      <c r="E937" s="243"/>
      <c r="F937" s="244"/>
      <c r="G937" s="243"/>
      <c r="H937" s="244"/>
      <c r="I937" s="243"/>
      <c r="J937" s="276"/>
      <c r="K937" s="196"/>
      <c r="L937" s="196"/>
      <c r="M937" s="196"/>
      <c r="N937" s="196"/>
      <c r="O937" s="196"/>
      <c r="P937" s="196"/>
      <c r="Q937" s="196"/>
      <c r="R937" s="196"/>
      <c r="S937" s="196"/>
      <c r="T937" s="196"/>
      <c r="U937" s="196"/>
      <c r="V937" s="196"/>
      <c r="W937" s="196"/>
      <c r="X937" s="196"/>
      <c r="Y937" s="196"/>
      <c r="Z937" s="196"/>
    </row>
    <row r="938" customFormat="false" ht="14.25" hidden="false" customHeight="true" outlineLevel="0" collapsed="false">
      <c r="A938" s="196"/>
      <c r="B938" s="275"/>
      <c r="C938" s="196"/>
      <c r="D938" s="196"/>
      <c r="E938" s="243"/>
      <c r="F938" s="244"/>
      <c r="G938" s="243"/>
      <c r="H938" s="244"/>
      <c r="I938" s="243"/>
      <c r="J938" s="276"/>
      <c r="K938" s="196"/>
      <c r="L938" s="196"/>
      <c r="M938" s="196"/>
      <c r="N938" s="196"/>
      <c r="O938" s="196"/>
      <c r="P938" s="196"/>
      <c r="Q938" s="196"/>
      <c r="R938" s="196"/>
      <c r="S938" s="196"/>
      <c r="T938" s="196"/>
      <c r="U938" s="196"/>
      <c r="V938" s="196"/>
      <c r="W938" s="196"/>
      <c r="X938" s="196"/>
      <c r="Y938" s="196"/>
      <c r="Z938" s="196"/>
    </row>
    <row r="939" customFormat="false" ht="14.25" hidden="false" customHeight="true" outlineLevel="0" collapsed="false">
      <c r="A939" s="196"/>
      <c r="B939" s="275"/>
      <c r="C939" s="196"/>
      <c r="D939" s="196"/>
      <c r="E939" s="243"/>
      <c r="F939" s="244"/>
      <c r="G939" s="243"/>
      <c r="H939" s="244"/>
      <c r="I939" s="243"/>
      <c r="J939" s="276"/>
      <c r="K939" s="196"/>
      <c r="L939" s="196"/>
      <c r="M939" s="196"/>
      <c r="N939" s="196"/>
      <c r="O939" s="196"/>
      <c r="P939" s="196"/>
      <c r="Q939" s="196"/>
      <c r="R939" s="196"/>
      <c r="S939" s="196"/>
      <c r="T939" s="196"/>
      <c r="U939" s="196"/>
      <c r="V939" s="196"/>
      <c r="W939" s="196"/>
      <c r="X939" s="196"/>
      <c r="Y939" s="196"/>
      <c r="Z939" s="196"/>
    </row>
    <row r="940" customFormat="false" ht="14.25" hidden="false" customHeight="true" outlineLevel="0" collapsed="false">
      <c r="A940" s="196"/>
      <c r="B940" s="275"/>
      <c r="C940" s="196"/>
      <c r="D940" s="196"/>
      <c r="E940" s="243"/>
      <c r="F940" s="244"/>
      <c r="G940" s="243"/>
      <c r="H940" s="244"/>
      <c r="I940" s="243"/>
      <c r="J940" s="276"/>
      <c r="K940" s="196"/>
      <c r="L940" s="196"/>
      <c r="M940" s="196"/>
      <c r="N940" s="196"/>
      <c r="O940" s="196"/>
      <c r="P940" s="196"/>
      <c r="Q940" s="196"/>
      <c r="R940" s="196"/>
      <c r="S940" s="196"/>
      <c r="T940" s="196"/>
      <c r="U940" s="196"/>
      <c r="V940" s="196"/>
      <c r="W940" s="196"/>
      <c r="X940" s="196"/>
      <c r="Y940" s="196"/>
      <c r="Z940" s="196"/>
    </row>
    <row r="941" customFormat="false" ht="14.25" hidden="false" customHeight="true" outlineLevel="0" collapsed="false">
      <c r="A941" s="196"/>
      <c r="B941" s="275"/>
      <c r="C941" s="196"/>
      <c r="D941" s="196"/>
      <c r="E941" s="243"/>
      <c r="F941" s="244"/>
      <c r="G941" s="243"/>
      <c r="H941" s="244"/>
      <c r="I941" s="243"/>
      <c r="J941" s="276"/>
      <c r="K941" s="196"/>
      <c r="L941" s="196"/>
      <c r="M941" s="196"/>
      <c r="N941" s="196"/>
      <c r="O941" s="196"/>
      <c r="P941" s="196"/>
      <c r="Q941" s="196"/>
      <c r="R941" s="196"/>
      <c r="S941" s="196"/>
      <c r="T941" s="196"/>
      <c r="U941" s="196"/>
      <c r="V941" s="196"/>
      <c r="W941" s="196"/>
      <c r="X941" s="196"/>
      <c r="Y941" s="196"/>
      <c r="Z941" s="196"/>
    </row>
    <row r="942" customFormat="false" ht="14.25" hidden="false" customHeight="true" outlineLevel="0" collapsed="false">
      <c r="A942" s="196"/>
      <c r="B942" s="275"/>
      <c r="C942" s="196"/>
      <c r="D942" s="196"/>
      <c r="E942" s="243"/>
      <c r="F942" s="244"/>
      <c r="G942" s="243"/>
      <c r="H942" s="244"/>
      <c r="I942" s="243"/>
      <c r="J942" s="276"/>
      <c r="K942" s="196"/>
      <c r="L942" s="196"/>
      <c r="M942" s="196"/>
      <c r="N942" s="196"/>
      <c r="O942" s="196"/>
      <c r="P942" s="196"/>
      <c r="Q942" s="196"/>
      <c r="R942" s="196"/>
      <c r="S942" s="196"/>
      <c r="T942" s="196"/>
      <c r="U942" s="196"/>
      <c r="V942" s="196"/>
      <c r="W942" s="196"/>
      <c r="X942" s="196"/>
      <c r="Y942" s="196"/>
      <c r="Z942" s="196"/>
    </row>
    <row r="943" customFormat="false" ht="14.25" hidden="false" customHeight="true" outlineLevel="0" collapsed="false">
      <c r="A943" s="196"/>
      <c r="B943" s="275"/>
      <c r="C943" s="196"/>
      <c r="D943" s="196"/>
      <c r="E943" s="243"/>
      <c r="F943" s="244"/>
      <c r="G943" s="243"/>
      <c r="H943" s="244"/>
      <c r="I943" s="243"/>
      <c r="J943" s="276"/>
      <c r="K943" s="196"/>
      <c r="L943" s="196"/>
      <c r="M943" s="196"/>
      <c r="N943" s="196"/>
      <c r="O943" s="196"/>
      <c r="P943" s="196"/>
      <c r="Q943" s="196"/>
      <c r="R943" s="196"/>
      <c r="S943" s="196"/>
      <c r="T943" s="196"/>
      <c r="U943" s="196"/>
      <c r="V943" s="196"/>
      <c r="W943" s="196"/>
      <c r="X943" s="196"/>
      <c r="Y943" s="196"/>
      <c r="Z943" s="196"/>
    </row>
    <row r="944" customFormat="false" ht="14.25" hidden="false" customHeight="true" outlineLevel="0" collapsed="false">
      <c r="A944" s="196"/>
      <c r="B944" s="275"/>
      <c r="C944" s="196"/>
      <c r="D944" s="196"/>
      <c r="E944" s="243"/>
      <c r="F944" s="244"/>
      <c r="G944" s="243"/>
      <c r="H944" s="244"/>
      <c r="I944" s="243"/>
      <c r="J944" s="276"/>
      <c r="K944" s="196"/>
      <c r="L944" s="196"/>
      <c r="M944" s="196"/>
      <c r="N944" s="196"/>
      <c r="O944" s="196"/>
      <c r="P944" s="196"/>
      <c r="Q944" s="196"/>
      <c r="R944" s="196"/>
      <c r="S944" s="196"/>
      <c r="T944" s="196"/>
      <c r="U944" s="196"/>
      <c r="V944" s="196"/>
      <c r="W944" s="196"/>
      <c r="X944" s="196"/>
      <c r="Y944" s="196"/>
      <c r="Z944" s="196"/>
    </row>
    <row r="945" customFormat="false" ht="14.25" hidden="false" customHeight="true" outlineLevel="0" collapsed="false">
      <c r="A945" s="196"/>
      <c r="B945" s="275"/>
      <c r="C945" s="196"/>
      <c r="D945" s="196"/>
      <c r="E945" s="243"/>
      <c r="F945" s="244"/>
      <c r="G945" s="243"/>
      <c r="H945" s="244"/>
      <c r="I945" s="243"/>
      <c r="J945" s="276"/>
      <c r="K945" s="196"/>
      <c r="L945" s="196"/>
      <c r="M945" s="196"/>
      <c r="N945" s="196"/>
      <c r="O945" s="196"/>
      <c r="P945" s="196"/>
      <c r="Q945" s="196"/>
      <c r="R945" s="196"/>
      <c r="S945" s="196"/>
      <c r="T945" s="196"/>
      <c r="U945" s="196"/>
      <c r="V945" s="196"/>
      <c r="W945" s="196"/>
      <c r="X945" s="196"/>
      <c r="Y945" s="196"/>
      <c r="Z945" s="196"/>
    </row>
    <row r="946" customFormat="false" ht="14.25" hidden="false" customHeight="true" outlineLevel="0" collapsed="false">
      <c r="A946" s="196"/>
      <c r="B946" s="275"/>
      <c r="C946" s="196"/>
      <c r="D946" s="196"/>
      <c r="E946" s="243"/>
      <c r="F946" s="244"/>
      <c r="G946" s="243"/>
      <c r="H946" s="244"/>
      <c r="I946" s="243"/>
      <c r="J946" s="276"/>
      <c r="K946" s="196"/>
      <c r="L946" s="196"/>
      <c r="M946" s="196"/>
      <c r="N946" s="196"/>
      <c r="O946" s="196"/>
      <c r="P946" s="196"/>
      <c r="Q946" s="196"/>
      <c r="R946" s="196"/>
      <c r="S946" s="196"/>
      <c r="T946" s="196"/>
      <c r="U946" s="196"/>
      <c r="V946" s="196"/>
      <c r="W946" s="196"/>
      <c r="X946" s="196"/>
      <c r="Y946" s="196"/>
      <c r="Z946" s="196"/>
    </row>
    <row r="947" customFormat="false" ht="14.25" hidden="false" customHeight="true" outlineLevel="0" collapsed="false">
      <c r="A947" s="196"/>
      <c r="B947" s="275"/>
      <c r="C947" s="196"/>
      <c r="D947" s="196"/>
      <c r="E947" s="243"/>
      <c r="F947" s="244"/>
      <c r="G947" s="243"/>
      <c r="H947" s="244"/>
      <c r="I947" s="243"/>
      <c r="J947" s="276"/>
      <c r="K947" s="196"/>
      <c r="L947" s="196"/>
      <c r="M947" s="196"/>
      <c r="N947" s="196"/>
      <c r="O947" s="196"/>
      <c r="P947" s="196"/>
      <c r="Q947" s="196"/>
      <c r="R947" s="196"/>
      <c r="S947" s="196"/>
      <c r="T947" s="196"/>
      <c r="U947" s="196"/>
      <c r="V947" s="196"/>
      <c r="W947" s="196"/>
      <c r="X947" s="196"/>
      <c r="Y947" s="196"/>
      <c r="Z947" s="196"/>
    </row>
    <row r="948" customFormat="false" ht="14.25" hidden="false" customHeight="true" outlineLevel="0" collapsed="false">
      <c r="A948" s="196"/>
      <c r="B948" s="275"/>
      <c r="C948" s="196"/>
      <c r="D948" s="196"/>
      <c r="E948" s="243"/>
      <c r="F948" s="244"/>
      <c r="G948" s="243"/>
      <c r="H948" s="244"/>
      <c r="I948" s="243"/>
      <c r="J948" s="276"/>
      <c r="K948" s="196"/>
      <c r="L948" s="196"/>
      <c r="M948" s="196"/>
      <c r="N948" s="196"/>
      <c r="O948" s="196"/>
      <c r="P948" s="196"/>
      <c r="Q948" s="196"/>
      <c r="R948" s="196"/>
      <c r="S948" s="196"/>
      <c r="T948" s="196"/>
      <c r="U948" s="196"/>
      <c r="V948" s="196"/>
      <c r="W948" s="196"/>
      <c r="X948" s="196"/>
      <c r="Y948" s="196"/>
      <c r="Z948" s="196"/>
    </row>
    <row r="949" customFormat="false" ht="14.25" hidden="false" customHeight="true" outlineLevel="0" collapsed="false">
      <c r="A949" s="196"/>
      <c r="B949" s="275"/>
      <c r="C949" s="196"/>
      <c r="D949" s="196"/>
      <c r="E949" s="243"/>
      <c r="F949" s="244"/>
      <c r="G949" s="243"/>
      <c r="H949" s="244"/>
      <c r="I949" s="243"/>
      <c r="J949" s="276"/>
      <c r="K949" s="196"/>
      <c r="L949" s="196"/>
      <c r="M949" s="196"/>
      <c r="N949" s="196"/>
      <c r="O949" s="196"/>
      <c r="P949" s="196"/>
      <c r="Q949" s="196"/>
      <c r="R949" s="196"/>
      <c r="S949" s="196"/>
      <c r="T949" s="196"/>
      <c r="U949" s="196"/>
      <c r="V949" s="196"/>
      <c r="W949" s="196"/>
      <c r="X949" s="196"/>
      <c r="Y949" s="196"/>
      <c r="Z949" s="196"/>
    </row>
    <row r="950" customFormat="false" ht="14.25" hidden="false" customHeight="true" outlineLevel="0" collapsed="false">
      <c r="A950" s="196"/>
      <c r="B950" s="275"/>
      <c r="C950" s="196"/>
      <c r="D950" s="196"/>
      <c r="E950" s="243"/>
      <c r="F950" s="244"/>
      <c r="G950" s="243"/>
      <c r="H950" s="244"/>
      <c r="I950" s="243"/>
      <c r="J950" s="276"/>
      <c r="K950" s="196"/>
      <c r="L950" s="196"/>
      <c r="M950" s="196"/>
      <c r="N950" s="196"/>
      <c r="O950" s="196"/>
      <c r="P950" s="196"/>
      <c r="Q950" s="196"/>
      <c r="R950" s="196"/>
      <c r="S950" s="196"/>
      <c r="T950" s="196"/>
      <c r="U950" s="196"/>
      <c r="V950" s="196"/>
      <c r="W950" s="196"/>
      <c r="X950" s="196"/>
      <c r="Y950" s="196"/>
      <c r="Z950" s="196"/>
    </row>
    <row r="951" customFormat="false" ht="14.25" hidden="false" customHeight="true" outlineLevel="0" collapsed="false">
      <c r="A951" s="196"/>
      <c r="B951" s="275"/>
      <c r="C951" s="196"/>
      <c r="D951" s="196"/>
      <c r="E951" s="243"/>
      <c r="F951" s="244"/>
      <c r="G951" s="243"/>
      <c r="H951" s="244"/>
      <c r="I951" s="243"/>
      <c r="J951" s="276"/>
      <c r="K951" s="196"/>
      <c r="L951" s="196"/>
      <c r="M951" s="196"/>
      <c r="N951" s="196"/>
      <c r="O951" s="196"/>
      <c r="P951" s="196"/>
      <c r="Q951" s="196"/>
      <c r="R951" s="196"/>
      <c r="S951" s="196"/>
      <c r="T951" s="196"/>
      <c r="U951" s="196"/>
      <c r="V951" s="196"/>
      <c r="W951" s="196"/>
      <c r="X951" s="196"/>
      <c r="Y951" s="196"/>
      <c r="Z951" s="196"/>
    </row>
    <row r="952" customFormat="false" ht="14.25" hidden="false" customHeight="true" outlineLevel="0" collapsed="false">
      <c r="A952" s="196"/>
      <c r="B952" s="275"/>
      <c r="C952" s="196"/>
      <c r="D952" s="196"/>
      <c r="E952" s="243"/>
      <c r="F952" s="244"/>
      <c r="G952" s="243"/>
      <c r="H952" s="244"/>
      <c r="I952" s="243"/>
      <c r="J952" s="276"/>
      <c r="K952" s="196"/>
      <c r="L952" s="196"/>
      <c r="M952" s="196"/>
      <c r="N952" s="196"/>
      <c r="O952" s="196"/>
      <c r="P952" s="196"/>
      <c r="Q952" s="196"/>
      <c r="R952" s="196"/>
      <c r="S952" s="196"/>
      <c r="T952" s="196"/>
      <c r="U952" s="196"/>
      <c r="V952" s="196"/>
      <c r="W952" s="196"/>
      <c r="X952" s="196"/>
      <c r="Y952" s="196"/>
      <c r="Z952" s="196"/>
    </row>
    <row r="953" customFormat="false" ht="14.25" hidden="false" customHeight="true" outlineLevel="0" collapsed="false">
      <c r="A953" s="196"/>
      <c r="B953" s="275"/>
      <c r="C953" s="196"/>
      <c r="D953" s="196"/>
      <c r="E953" s="243"/>
      <c r="F953" s="244"/>
      <c r="G953" s="243"/>
      <c r="H953" s="244"/>
      <c r="I953" s="243"/>
      <c r="J953" s="276"/>
      <c r="K953" s="196"/>
      <c r="L953" s="196"/>
      <c r="M953" s="196"/>
      <c r="N953" s="196"/>
      <c r="O953" s="196"/>
      <c r="P953" s="196"/>
      <c r="Q953" s="196"/>
      <c r="R953" s="196"/>
      <c r="S953" s="196"/>
      <c r="T953" s="196"/>
      <c r="U953" s="196"/>
      <c r="V953" s="196"/>
      <c r="W953" s="196"/>
      <c r="X953" s="196"/>
      <c r="Y953" s="196"/>
      <c r="Z953" s="196"/>
    </row>
    <row r="954" customFormat="false" ht="14.25" hidden="false" customHeight="true" outlineLevel="0" collapsed="false">
      <c r="A954" s="196"/>
      <c r="B954" s="275"/>
      <c r="C954" s="196"/>
      <c r="D954" s="196"/>
      <c r="E954" s="243"/>
      <c r="F954" s="244"/>
      <c r="G954" s="243"/>
      <c r="H954" s="244"/>
      <c r="I954" s="243"/>
      <c r="J954" s="276"/>
      <c r="K954" s="196"/>
      <c r="L954" s="196"/>
      <c r="M954" s="196"/>
      <c r="N954" s="196"/>
      <c r="O954" s="196"/>
      <c r="P954" s="196"/>
      <c r="Q954" s="196"/>
      <c r="R954" s="196"/>
      <c r="S954" s="196"/>
      <c r="T954" s="196"/>
      <c r="U954" s="196"/>
      <c r="V954" s="196"/>
      <c r="W954" s="196"/>
      <c r="X954" s="196"/>
      <c r="Y954" s="196"/>
      <c r="Z954" s="196"/>
    </row>
    <row r="955" customFormat="false" ht="14.25" hidden="false" customHeight="true" outlineLevel="0" collapsed="false">
      <c r="A955" s="196"/>
      <c r="B955" s="275"/>
      <c r="C955" s="196"/>
      <c r="D955" s="196"/>
      <c r="E955" s="243"/>
      <c r="F955" s="244"/>
      <c r="G955" s="243"/>
      <c r="H955" s="244"/>
      <c r="I955" s="243"/>
      <c r="J955" s="276"/>
      <c r="K955" s="196"/>
      <c r="L955" s="196"/>
      <c r="M955" s="196"/>
      <c r="N955" s="196"/>
      <c r="O955" s="196"/>
      <c r="P955" s="196"/>
      <c r="Q955" s="196"/>
      <c r="R955" s="196"/>
      <c r="S955" s="196"/>
      <c r="T955" s="196"/>
      <c r="U955" s="196"/>
      <c r="V955" s="196"/>
      <c r="W955" s="196"/>
      <c r="X955" s="196"/>
      <c r="Y955" s="196"/>
      <c r="Z955" s="196"/>
    </row>
    <row r="956" customFormat="false" ht="14.25" hidden="false" customHeight="true" outlineLevel="0" collapsed="false">
      <c r="A956" s="196"/>
      <c r="B956" s="275"/>
      <c r="C956" s="196"/>
      <c r="D956" s="196"/>
      <c r="E956" s="243"/>
      <c r="F956" s="244"/>
      <c r="G956" s="243"/>
      <c r="H956" s="244"/>
      <c r="I956" s="243"/>
      <c r="J956" s="276"/>
      <c r="K956" s="196"/>
      <c r="L956" s="196"/>
      <c r="M956" s="196"/>
      <c r="N956" s="196"/>
      <c r="O956" s="196"/>
      <c r="P956" s="196"/>
      <c r="Q956" s="196"/>
      <c r="R956" s="196"/>
      <c r="S956" s="196"/>
      <c r="T956" s="196"/>
      <c r="U956" s="196"/>
      <c r="V956" s="196"/>
      <c r="W956" s="196"/>
      <c r="X956" s="196"/>
      <c r="Y956" s="196"/>
      <c r="Z956" s="196"/>
    </row>
    <row r="957" customFormat="false" ht="14.25" hidden="false" customHeight="true" outlineLevel="0" collapsed="false">
      <c r="A957" s="196"/>
      <c r="B957" s="275"/>
      <c r="C957" s="196"/>
      <c r="D957" s="196"/>
      <c r="E957" s="243"/>
      <c r="F957" s="244"/>
      <c r="G957" s="243"/>
      <c r="H957" s="244"/>
      <c r="I957" s="243"/>
      <c r="J957" s="276"/>
      <c r="K957" s="196"/>
      <c r="L957" s="196"/>
      <c r="M957" s="196"/>
      <c r="N957" s="196"/>
      <c r="O957" s="196"/>
      <c r="P957" s="196"/>
      <c r="Q957" s="196"/>
      <c r="R957" s="196"/>
      <c r="S957" s="196"/>
      <c r="T957" s="196"/>
      <c r="U957" s="196"/>
      <c r="V957" s="196"/>
      <c r="W957" s="196"/>
      <c r="X957" s="196"/>
      <c r="Y957" s="196"/>
      <c r="Z957" s="196"/>
    </row>
    <row r="958" customFormat="false" ht="14.25" hidden="false" customHeight="true" outlineLevel="0" collapsed="false">
      <c r="A958" s="196"/>
      <c r="B958" s="275"/>
      <c r="C958" s="196"/>
      <c r="D958" s="196"/>
      <c r="E958" s="243"/>
      <c r="F958" s="244"/>
      <c r="G958" s="243"/>
      <c r="H958" s="244"/>
      <c r="I958" s="243"/>
      <c r="J958" s="276"/>
      <c r="K958" s="196"/>
      <c r="L958" s="196"/>
      <c r="M958" s="196"/>
      <c r="N958" s="196"/>
      <c r="O958" s="196"/>
      <c r="P958" s="196"/>
      <c r="Q958" s="196"/>
      <c r="R958" s="196"/>
      <c r="S958" s="196"/>
      <c r="T958" s="196"/>
      <c r="U958" s="196"/>
      <c r="V958" s="196"/>
      <c r="W958" s="196"/>
      <c r="X958" s="196"/>
      <c r="Y958" s="196"/>
      <c r="Z958" s="196"/>
    </row>
    <row r="959" customFormat="false" ht="14.25" hidden="false" customHeight="true" outlineLevel="0" collapsed="false">
      <c r="A959" s="196"/>
      <c r="B959" s="275"/>
      <c r="C959" s="196"/>
      <c r="D959" s="196"/>
      <c r="E959" s="243"/>
      <c r="F959" s="244"/>
      <c r="G959" s="243"/>
      <c r="H959" s="244"/>
      <c r="I959" s="243"/>
      <c r="J959" s="276"/>
      <c r="K959" s="196"/>
      <c r="L959" s="196"/>
      <c r="M959" s="196"/>
      <c r="N959" s="196"/>
      <c r="O959" s="196"/>
      <c r="P959" s="196"/>
      <c r="Q959" s="196"/>
      <c r="R959" s="196"/>
      <c r="S959" s="196"/>
      <c r="T959" s="196"/>
      <c r="U959" s="196"/>
      <c r="V959" s="196"/>
      <c r="W959" s="196"/>
      <c r="X959" s="196"/>
      <c r="Y959" s="196"/>
      <c r="Z959" s="196"/>
    </row>
    <row r="960" customFormat="false" ht="14.25" hidden="false" customHeight="true" outlineLevel="0" collapsed="false">
      <c r="A960" s="196"/>
      <c r="B960" s="275"/>
      <c r="C960" s="196"/>
      <c r="D960" s="196"/>
      <c r="E960" s="243"/>
      <c r="F960" s="244"/>
      <c r="G960" s="243"/>
      <c r="H960" s="244"/>
      <c r="I960" s="243"/>
      <c r="J960" s="276"/>
      <c r="K960" s="196"/>
      <c r="L960" s="196"/>
      <c r="M960" s="196"/>
      <c r="N960" s="196"/>
      <c r="O960" s="196"/>
      <c r="P960" s="196"/>
      <c r="Q960" s="196"/>
      <c r="R960" s="196"/>
      <c r="S960" s="196"/>
      <c r="T960" s="196"/>
      <c r="U960" s="196"/>
      <c r="V960" s="196"/>
      <c r="W960" s="196"/>
      <c r="X960" s="196"/>
      <c r="Y960" s="196"/>
      <c r="Z960" s="196"/>
    </row>
    <row r="961" customFormat="false" ht="14.25" hidden="false" customHeight="true" outlineLevel="0" collapsed="false">
      <c r="A961" s="196"/>
      <c r="B961" s="275"/>
      <c r="C961" s="196"/>
      <c r="D961" s="196"/>
      <c r="E961" s="243"/>
      <c r="F961" s="244"/>
      <c r="G961" s="243"/>
      <c r="H961" s="244"/>
      <c r="I961" s="243"/>
      <c r="J961" s="276"/>
      <c r="K961" s="196"/>
      <c r="L961" s="196"/>
      <c r="M961" s="196"/>
      <c r="N961" s="196"/>
      <c r="O961" s="196"/>
      <c r="P961" s="196"/>
      <c r="Q961" s="196"/>
      <c r="R961" s="196"/>
      <c r="S961" s="196"/>
      <c r="T961" s="196"/>
      <c r="U961" s="196"/>
      <c r="V961" s="196"/>
      <c r="W961" s="196"/>
      <c r="X961" s="196"/>
      <c r="Y961" s="196"/>
      <c r="Z961" s="196"/>
    </row>
    <row r="962" customFormat="false" ht="14.25" hidden="false" customHeight="true" outlineLevel="0" collapsed="false">
      <c r="A962" s="196"/>
      <c r="B962" s="275"/>
      <c r="C962" s="196"/>
      <c r="D962" s="196"/>
      <c r="E962" s="243"/>
      <c r="F962" s="244"/>
      <c r="G962" s="243"/>
      <c r="H962" s="244"/>
      <c r="I962" s="243"/>
      <c r="J962" s="276"/>
      <c r="K962" s="196"/>
      <c r="L962" s="196"/>
      <c r="M962" s="196"/>
      <c r="N962" s="196"/>
      <c r="O962" s="196"/>
      <c r="P962" s="196"/>
      <c r="Q962" s="196"/>
      <c r="R962" s="196"/>
      <c r="S962" s="196"/>
      <c r="T962" s="196"/>
      <c r="U962" s="196"/>
      <c r="V962" s="196"/>
      <c r="W962" s="196"/>
      <c r="X962" s="196"/>
      <c r="Y962" s="196"/>
      <c r="Z962" s="196"/>
    </row>
    <row r="963" customFormat="false" ht="14.25" hidden="false" customHeight="true" outlineLevel="0" collapsed="false">
      <c r="A963" s="196"/>
      <c r="B963" s="275"/>
      <c r="C963" s="196"/>
      <c r="D963" s="196"/>
      <c r="E963" s="243"/>
      <c r="F963" s="244"/>
      <c r="G963" s="243"/>
      <c r="H963" s="244"/>
      <c r="I963" s="243"/>
      <c r="J963" s="276"/>
      <c r="K963" s="196"/>
      <c r="L963" s="196"/>
      <c r="M963" s="196"/>
      <c r="N963" s="196"/>
      <c r="O963" s="196"/>
      <c r="P963" s="196"/>
      <c r="Q963" s="196"/>
      <c r="R963" s="196"/>
      <c r="S963" s="196"/>
      <c r="T963" s="196"/>
      <c r="U963" s="196"/>
      <c r="V963" s="196"/>
      <c r="W963" s="196"/>
      <c r="X963" s="196"/>
      <c r="Y963" s="196"/>
      <c r="Z963" s="196"/>
    </row>
    <row r="964" customFormat="false" ht="14.25" hidden="false" customHeight="true" outlineLevel="0" collapsed="false">
      <c r="A964" s="196"/>
      <c r="B964" s="275"/>
      <c r="C964" s="196"/>
      <c r="D964" s="196"/>
      <c r="E964" s="243"/>
      <c r="F964" s="244"/>
      <c r="G964" s="243"/>
      <c r="H964" s="244"/>
      <c r="I964" s="243"/>
      <c r="J964" s="276"/>
      <c r="K964" s="196"/>
      <c r="L964" s="196"/>
      <c r="M964" s="196"/>
      <c r="N964" s="196"/>
      <c r="O964" s="196"/>
      <c r="P964" s="196"/>
      <c r="Q964" s="196"/>
      <c r="R964" s="196"/>
      <c r="S964" s="196"/>
      <c r="T964" s="196"/>
      <c r="U964" s="196"/>
      <c r="V964" s="196"/>
      <c r="W964" s="196"/>
      <c r="X964" s="196"/>
      <c r="Y964" s="196"/>
      <c r="Z964" s="196"/>
    </row>
    <row r="965" customFormat="false" ht="14.25" hidden="false" customHeight="true" outlineLevel="0" collapsed="false">
      <c r="A965" s="196"/>
      <c r="B965" s="275"/>
      <c r="C965" s="196"/>
      <c r="D965" s="196"/>
      <c r="E965" s="243"/>
      <c r="F965" s="244"/>
      <c r="G965" s="243"/>
      <c r="H965" s="244"/>
      <c r="I965" s="243"/>
      <c r="J965" s="276"/>
      <c r="K965" s="196"/>
      <c r="L965" s="196"/>
      <c r="M965" s="196"/>
      <c r="N965" s="196"/>
      <c r="O965" s="196"/>
      <c r="P965" s="196"/>
      <c r="Q965" s="196"/>
      <c r="R965" s="196"/>
      <c r="S965" s="196"/>
      <c r="T965" s="196"/>
      <c r="U965" s="196"/>
      <c r="V965" s="196"/>
      <c r="W965" s="196"/>
      <c r="X965" s="196"/>
      <c r="Y965" s="196"/>
      <c r="Z965" s="196"/>
    </row>
    <row r="966" customFormat="false" ht="14.25" hidden="false" customHeight="true" outlineLevel="0" collapsed="false">
      <c r="A966" s="196"/>
      <c r="B966" s="275"/>
      <c r="C966" s="196"/>
      <c r="D966" s="196"/>
      <c r="E966" s="243"/>
      <c r="F966" s="244"/>
      <c r="G966" s="243"/>
      <c r="H966" s="244"/>
      <c r="I966" s="243"/>
      <c r="J966" s="276"/>
      <c r="K966" s="196"/>
      <c r="L966" s="196"/>
      <c r="M966" s="196"/>
      <c r="N966" s="196"/>
      <c r="O966" s="196"/>
      <c r="P966" s="196"/>
      <c r="Q966" s="196"/>
      <c r="R966" s="196"/>
      <c r="S966" s="196"/>
      <c r="T966" s="196"/>
      <c r="U966" s="196"/>
      <c r="V966" s="196"/>
      <c r="W966" s="196"/>
      <c r="X966" s="196"/>
      <c r="Y966" s="196"/>
      <c r="Z966" s="196"/>
    </row>
    <row r="967" customFormat="false" ht="14.25" hidden="false" customHeight="true" outlineLevel="0" collapsed="false">
      <c r="A967" s="196"/>
      <c r="B967" s="275"/>
      <c r="C967" s="196"/>
      <c r="D967" s="196"/>
      <c r="E967" s="243"/>
      <c r="F967" s="244"/>
      <c r="G967" s="243"/>
      <c r="H967" s="244"/>
      <c r="I967" s="243"/>
      <c r="J967" s="276"/>
      <c r="K967" s="196"/>
      <c r="L967" s="196"/>
      <c r="M967" s="196"/>
      <c r="N967" s="196"/>
      <c r="O967" s="196"/>
      <c r="P967" s="196"/>
      <c r="Q967" s="196"/>
      <c r="R967" s="196"/>
      <c r="S967" s="196"/>
      <c r="T967" s="196"/>
      <c r="U967" s="196"/>
      <c r="V967" s="196"/>
      <c r="W967" s="196"/>
      <c r="X967" s="196"/>
      <c r="Y967" s="196"/>
      <c r="Z967" s="196"/>
    </row>
    <row r="968" customFormat="false" ht="14.25" hidden="false" customHeight="true" outlineLevel="0" collapsed="false">
      <c r="A968" s="196"/>
      <c r="B968" s="275"/>
      <c r="C968" s="196"/>
      <c r="D968" s="196"/>
      <c r="E968" s="243"/>
      <c r="F968" s="244"/>
      <c r="G968" s="243"/>
      <c r="H968" s="244"/>
      <c r="I968" s="243"/>
      <c r="J968" s="276"/>
      <c r="K968" s="196"/>
      <c r="L968" s="196"/>
      <c r="M968" s="196"/>
      <c r="N968" s="196"/>
      <c r="O968" s="196"/>
      <c r="P968" s="196"/>
      <c r="Q968" s="196"/>
      <c r="R968" s="196"/>
      <c r="S968" s="196"/>
      <c r="T968" s="196"/>
      <c r="U968" s="196"/>
      <c r="V968" s="196"/>
      <c r="W968" s="196"/>
      <c r="X968" s="196"/>
      <c r="Y968" s="196"/>
      <c r="Z968" s="196"/>
    </row>
    <row r="969" customFormat="false" ht="14.25" hidden="false" customHeight="true" outlineLevel="0" collapsed="false">
      <c r="A969" s="196"/>
      <c r="B969" s="275"/>
      <c r="C969" s="196"/>
      <c r="D969" s="196"/>
      <c r="E969" s="243"/>
      <c r="F969" s="244"/>
      <c r="G969" s="243"/>
      <c r="H969" s="244"/>
      <c r="I969" s="243"/>
      <c r="J969" s="276"/>
      <c r="K969" s="196"/>
      <c r="L969" s="196"/>
      <c r="M969" s="196"/>
      <c r="N969" s="196"/>
      <c r="O969" s="196"/>
      <c r="P969" s="196"/>
      <c r="Q969" s="196"/>
      <c r="R969" s="196"/>
      <c r="S969" s="196"/>
      <c r="T969" s="196"/>
      <c r="U969" s="196"/>
      <c r="V969" s="196"/>
      <c r="W969" s="196"/>
      <c r="X969" s="196"/>
      <c r="Y969" s="196"/>
      <c r="Z969" s="196"/>
    </row>
    <row r="970" customFormat="false" ht="14.25" hidden="false" customHeight="true" outlineLevel="0" collapsed="false">
      <c r="A970" s="196"/>
      <c r="B970" s="275"/>
      <c r="C970" s="196"/>
      <c r="D970" s="196"/>
      <c r="E970" s="243"/>
      <c r="F970" s="244"/>
      <c r="G970" s="243"/>
      <c r="H970" s="244"/>
      <c r="I970" s="243"/>
      <c r="J970" s="276"/>
      <c r="K970" s="196"/>
      <c r="L970" s="196"/>
      <c r="M970" s="196"/>
      <c r="N970" s="196"/>
      <c r="O970" s="196"/>
      <c r="P970" s="196"/>
      <c r="Q970" s="196"/>
      <c r="R970" s="196"/>
      <c r="S970" s="196"/>
      <c r="T970" s="196"/>
      <c r="U970" s="196"/>
      <c r="V970" s="196"/>
      <c r="W970" s="196"/>
      <c r="X970" s="196"/>
      <c r="Y970" s="196"/>
      <c r="Z970" s="196"/>
    </row>
    <row r="971" customFormat="false" ht="14.25" hidden="false" customHeight="true" outlineLevel="0" collapsed="false">
      <c r="A971" s="196"/>
      <c r="B971" s="275"/>
      <c r="C971" s="196"/>
      <c r="D971" s="196"/>
      <c r="E971" s="243"/>
      <c r="F971" s="244"/>
      <c r="G971" s="243"/>
      <c r="H971" s="244"/>
      <c r="I971" s="243"/>
      <c r="J971" s="276"/>
      <c r="K971" s="196"/>
      <c r="L971" s="196"/>
      <c r="M971" s="196"/>
      <c r="N971" s="196"/>
      <c r="O971" s="196"/>
      <c r="P971" s="196"/>
      <c r="Q971" s="196"/>
      <c r="R971" s="196"/>
      <c r="S971" s="196"/>
      <c r="T971" s="196"/>
      <c r="U971" s="196"/>
      <c r="V971" s="196"/>
      <c r="W971" s="196"/>
      <c r="X971" s="196"/>
      <c r="Y971" s="196"/>
      <c r="Z971" s="196"/>
    </row>
    <row r="972" customFormat="false" ht="14.25" hidden="false" customHeight="true" outlineLevel="0" collapsed="false">
      <c r="A972" s="196"/>
      <c r="B972" s="275"/>
      <c r="C972" s="196"/>
      <c r="D972" s="196"/>
      <c r="E972" s="243"/>
      <c r="F972" s="244"/>
      <c r="G972" s="243"/>
      <c r="H972" s="244"/>
      <c r="I972" s="243"/>
      <c r="J972" s="276"/>
      <c r="K972" s="196"/>
      <c r="L972" s="196"/>
      <c r="M972" s="196"/>
      <c r="N972" s="196"/>
      <c r="O972" s="196"/>
      <c r="P972" s="196"/>
      <c r="Q972" s="196"/>
      <c r="R972" s="196"/>
      <c r="S972" s="196"/>
      <c r="T972" s="196"/>
      <c r="U972" s="196"/>
      <c r="V972" s="196"/>
      <c r="W972" s="196"/>
      <c r="X972" s="196"/>
      <c r="Y972" s="196"/>
      <c r="Z972" s="196"/>
    </row>
    <row r="973" customFormat="false" ht="14.25" hidden="false" customHeight="true" outlineLevel="0" collapsed="false">
      <c r="A973" s="196"/>
      <c r="B973" s="275"/>
      <c r="C973" s="196"/>
      <c r="D973" s="196"/>
      <c r="E973" s="243"/>
      <c r="F973" s="244"/>
      <c r="G973" s="243"/>
      <c r="H973" s="244"/>
      <c r="I973" s="243"/>
      <c r="J973" s="276"/>
      <c r="K973" s="196"/>
      <c r="L973" s="196"/>
      <c r="M973" s="196"/>
      <c r="N973" s="196"/>
      <c r="O973" s="196"/>
      <c r="P973" s="196"/>
      <c r="Q973" s="196"/>
      <c r="R973" s="196"/>
      <c r="S973" s="196"/>
      <c r="T973" s="196"/>
      <c r="U973" s="196"/>
      <c r="V973" s="196"/>
      <c r="W973" s="196"/>
      <c r="X973" s="196"/>
      <c r="Y973" s="196"/>
      <c r="Z973" s="196"/>
    </row>
    <row r="974" customFormat="false" ht="14.25" hidden="false" customHeight="true" outlineLevel="0" collapsed="false">
      <c r="A974" s="196"/>
      <c r="B974" s="275"/>
      <c r="C974" s="196"/>
      <c r="D974" s="196"/>
      <c r="E974" s="243"/>
      <c r="F974" s="244"/>
      <c r="G974" s="243"/>
      <c r="H974" s="244"/>
      <c r="I974" s="243"/>
      <c r="J974" s="276"/>
      <c r="K974" s="196"/>
      <c r="L974" s="196"/>
      <c r="M974" s="196"/>
      <c r="N974" s="196"/>
      <c r="O974" s="196"/>
      <c r="P974" s="196"/>
      <c r="Q974" s="196"/>
      <c r="R974" s="196"/>
      <c r="S974" s="196"/>
      <c r="T974" s="196"/>
      <c r="U974" s="196"/>
      <c r="V974" s="196"/>
      <c r="W974" s="196"/>
      <c r="X974" s="196"/>
      <c r="Y974" s="196"/>
      <c r="Z974" s="196"/>
    </row>
    <row r="975" customFormat="false" ht="14.25" hidden="false" customHeight="true" outlineLevel="0" collapsed="false">
      <c r="A975" s="196"/>
      <c r="B975" s="275"/>
      <c r="C975" s="196"/>
      <c r="D975" s="196"/>
      <c r="E975" s="243"/>
      <c r="F975" s="244"/>
      <c r="G975" s="243"/>
      <c r="H975" s="244"/>
      <c r="I975" s="243"/>
      <c r="J975" s="276"/>
      <c r="K975" s="196"/>
      <c r="L975" s="196"/>
      <c r="M975" s="196"/>
      <c r="N975" s="196"/>
      <c r="O975" s="196"/>
      <c r="P975" s="196"/>
      <c r="Q975" s="196"/>
      <c r="R975" s="196"/>
      <c r="S975" s="196"/>
      <c r="T975" s="196"/>
      <c r="U975" s="196"/>
      <c r="V975" s="196"/>
      <c r="W975" s="196"/>
      <c r="X975" s="196"/>
      <c r="Y975" s="196"/>
      <c r="Z975" s="196"/>
    </row>
    <row r="976" customFormat="false" ht="14.25" hidden="false" customHeight="true" outlineLevel="0" collapsed="false">
      <c r="A976" s="196"/>
      <c r="B976" s="275"/>
      <c r="C976" s="196"/>
      <c r="D976" s="196"/>
      <c r="E976" s="243"/>
      <c r="F976" s="244"/>
      <c r="G976" s="243"/>
      <c r="H976" s="244"/>
      <c r="I976" s="243"/>
      <c r="J976" s="276"/>
      <c r="K976" s="196"/>
      <c r="L976" s="196"/>
      <c r="M976" s="196"/>
      <c r="N976" s="196"/>
      <c r="O976" s="196"/>
      <c r="P976" s="196"/>
      <c r="Q976" s="196"/>
      <c r="R976" s="196"/>
      <c r="S976" s="196"/>
      <c r="T976" s="196"/>
      <c r="U976" s="196"/>
      <c r="V976" s="196"/>
      <c r="W976" s="196"/>
      <c r="X976" s="196"/>
      <c r="Y976" s="196"/>
      <c r="Z976" s="196"/>
    </row>
    <row r="977" customFormat="false" ht="14.25" hidden="false" customHeight="true" outlineLevel="0" collapsed="false">
      <c r="A977" s="196"/>
      <c r="B977" s="275"/>
      <c r="C977" s="196"/>
      <c r="D977" s="196"/>
      <c r="E977" s="243"/>
      <c r="F977" s="244"/>
      <c r="G977" s="243"/>
      <c r="H977" s="244"/>
      <c r="I977" s="243"/>
      <c r="J977" s="276"/>
      <c r="K977" s="196"/>
      <c r="L977" s="196"/>
      <c r="M977" s="196"/>
      <c r="N977" s="196"/>
      <c r="O977" s="196"/>
      <c r="P977" s="196"/>
      <c r="Q977" s="196"/>
      <c r="R977" s="196"/>
      <c r="S977" s="196"/>
      <c r="T977" s="196"/>
      <c r="U977" s="196"/>
      <c r="V977" s="196"/>
      <c r="W977" s="196"/>
      <c r="X977" s="196"/>
      <c r="Y977" s="196"/>
      <c r="Z977" s="196"/>
    </row>
    <row r="978" customFormat="false" ht="14.25" hidden="false" customHeight="true" outlineLevel="0" collapsed="false">
      <c r="A978" s="196"/>
      <c r="B978" s="275"/>
      <c r="C978" s="196"/>
      <c r="D978" s="196"/>
      <c r="E978" s="243"/>
      <c r="F978" s="244"/>
      <c r="G978" s="243"/>
      <c r="H978" s="244"/>
      <c r="I978" s="243"/>
      <c r="J978" s="276"/>
      <c r="K978" s="196"/>
      <c r="L978" s="196"/>
      <c r="M978" s="196"/>
      <c r="N978" s="196"/>
      <c r="O978" s="196"/>
      <c r="P978" s="196"/>
      <c r="Q978" s="196"/>
      <c r="R978" s="196"/>
      <c r="S978" s="196"/>
      <c r="T978" s="196"/>
      <c r="U978" s="196"/>
      <c r="V978" s="196"/>
      <c r="W978" s="196"/>
      <c r="X978" s="196"/>
      <c r="Y978" s="196"/>
      <c r="Z978" s="196"/>
    </row>
    <row r="979" customFormat="false" ht="14.25" hidden="false" customHeight="true" outlineLevel="0" collapsed="false">
      <c r="A979" s="196"/>
      <c r="B979" s="275"/>
      <c r="C979" s="196"/>
      <c r="D979" s="196"/>
      <c r="E979" s="243"/>
      <c r="F979" s="244"/>
      <c r="G979" s="243"/>
      <c r="H979" s="244"/>
      <c r="I979" s="243"/>
      <c r="J979" s="276"/>
      <c r="K979" s="196"/>
      <c r="L979" s="196"/>
      <c r="M979" s="196"/>
      <c r="N979" s="196"/>
      <c r="O979" s="196"/>
      <c r="P979" s="196"/>
      <c r="Q979" s="196"/>
      <c r="R979" s="196"/>
      <c r="S979" s="196"/>
      <c r="T979" s="196"/>
      <c r="U979" s="196"/>
      <c r="V979" s="196"/>
      <c r="W979" s="196"/>
      <c r="X979" s="196"/>
      <c r="Y979" s="196"/>
      <c r="Z979" s="196"/>
    </row>
    <row r="980" customFormat="false" ht="14.25" hidden="false" customHeight="true" outlineLevel="0" collapsed="false">
      <c r="A980" s="196"/>
      <c r="B980" s="275"/>
      <c r="C980" s="196"/>
      <c r="D980" s="196"/>
      <c r="E980" s="243"/>
      <c r="F980" s="244"/>
      <c r="G980" s="243"/>
      <c r="H980" s="244"/>
      <c r="I980" s="243"/>
      <c r="J980" s="276"/>
      <c r="K980" s="196"/>
      <c r="L980" s="196"/>
      <c r="M980" s="196"/>
      <c r="N980" s="196"/>
      <c r="O980" s="196"/>
      <c r="P980" s="196"/>
      <c r="Q980" s="196"/>
      <c r="R980" s="196"/>
      <c r="S980" s="196"/>
      <c r="T980" s="196"/>
      <c r="U980" s="196"/>
      <c r="V980" s="196"/>
      <c r="W980" s="196"/>
      <c r="X980" s="196"/>
      <c r="Y980" s="196"/>
      <c r="Z980" s="196"/>
    </row>
    <row r="981" customFormat="false" ht="14.25" hidden="false" customHeight="true" outlineLevel="0" collapsed="false">
      <c r="A981" s="196"/>
      <c r="B981" s="275"/>
      <c r="C981" s="196"/>
      <c r="D981" s="196"/>
      <c r="E981" s="243"/>
      <c r="F981" s="244"/>
      <c r="G981" s="243"/>
      <c r="H981" s="244"/>
      <c r="I981" s="243"/>
      <c r="J981" s="276"/>
      <c r="K981" s="196"/>
      <c r="L981" s="196"/>
      <c r="M981" s="196"/>
      <c r="N981" s="196"/>
      <c r="O981" s="196"/>
      <c r="P981" s="196"/>
      <c r="Q981" s="196"/>
      <c r="R981" s="196"/>
      <c r="S981" s="196"/>
      <c r="T981" s="196"/>
      <c r="U981" s="196"/>
      <c r="V981" s="196"/>
      <c r="W981" s="196"/>
      <c r="X981" s="196"/>
      <c r="Y981" s="196"/>
      <c r="Z981" s="196"/>
    </row>
    <row r="982" customFormat="false" ht="14.25" hidden="false" customHeight="true" outlineLevel="0" collapsed="false">
      <c r="A982" s="196"/>
      <c r="B982" s="275"/>
      <c r="C982" s="196"/>
      <c r="D982" s="196"/>
      <c r="E982" s="243"/>
      <c r="F982" s="244"/>
      <c r="G982" s="243"/>
      <c r="H982" s="244"/>
      <c r="I982" s="243"/>
      <c r="J982" s="276"/>
      <c r="K982" s="196"/>
      <c r="L982" s="196"/>
      <c r="M982" s="196"/>
      <c r="N982" s="196"/>
      <c r="O982" s="196"/>
      <c r="P982" s="196"/>
      <c r="Q982" s="196"/>
      <c r="R982" s="196"/>
      <c r="S982" s="196"/>
      <c r="T982" s="196"/>
      <c r="U982" s="196"/>
      <c r="V982" s="196"/>
      <c r="W982" s="196"/>
      <c r="X982" s="196"/>
      <c r="Y982" s="196"/>
      <c r="Z982" s="196"/>
    </row>
    <row r="983" customFormat="false" ht="14.25" hidden="false" customHeight="true" outlineLevel="0" collapsed="false">
      <c r="A983" s="196"/>
      <c r="B983" s="275"/>
      <c r="C983" s="196"/>
      <c r="D983" s="196"/>
      <c r="E983" s="243"/>
      <c r="F983" s="244"/>
      <c r="G983" s="243"/>
      <c r="H983" s="244"/>
      <c r="I983" s="243"/>
      <c r="J983" s="276"/>
      <c r="K983" s="196"/>
      <c r="L983" s="196"/>
      <c r="M983" s="196"/>
      <c r="N983" s="196"/>
      <c r="O983" s="196"/>
      <c r="P983" s="196"/>
      <c r="Q983" s="196"/>
      <c r="R983" s="196"/>
      <c r="S983" s="196"/>
      <c r="T983" s="196"/>
      <c r="U983" s="196"/>
      <c r="V983" s="196"/>
      <c r="W983" s="196"/>
      <c r="X983" s="196"/>
      <c r="Y983" s="196"/>
      <c r="Z983" s="196"/>
    </row>
    <row r="984" customFormat="false" ht="14.25" hidden="false" customHeight="true" outlineLevel="0" collapsed="false">
      <c r="A984" s="196"/>
      <c r="B984" s="275"/>
      <c r="C984" s="196"/>
      <c r="D984" s="196"/>
      <c r="E984" s="243"/>
      <c r="F984" s="244"/>
      <c r="G984" s="243"/>
      <c r="H984" s="244"/>
      <c r="I984" s="243"/>
      <c r="J984" s="276"/>
      <c r="K984" s="196"/>
      <c r="L984" s="196"/>
      <c r="M984" s="196"/>
      <c r="N984" s="196"/>
      <c r="O984" s="196"/>
      <c r="P984" s="196"/>
      <c r="Q984" s="196"/>
      <c r="R984" s="196"/>
      <c r="S984" s="196"/>
      <c r="T984" s="196"/>
      <c r="U984" s="196"/>
      <c r="V984" s="196"/>
      <c r="W984" s="196"/>
      <c r="X984" s="196"/>
      <c r="Y984" s="196"/>
      <c r="Z984" s="196"/>
    </row>
    <row r="985" customFormat="false" ht="14.25" hidden="false" customHeight="true" outlineLevel="0" collapsed="false">
      <c r="A985" s="196"/>
      <c r="B985" s="275"/>
      <c r="C985" s="196"/>
      <c r="D985" s="196"/>
      <c r="E985" s="243"/>
      <c r="F985" s="244"/>
      <c r="G985" s="243"/>
      <c r="H985" s="244"/>
      <c r="I985" s="243"/>
      <c r="J985" s="276"/>
      <c r="K985" s="196"/>
      <c r="L985" s="196"/>
      <c r="M985" s="196"/>
      <c r="N985" s="196"/>
      <c r="O985" s="196"/>
      <c r="P985" s="196"/>
      <c r="Q985" s="196"/>
      <c r="R985" s="196"/>
      <c r="S985" s="196"/>
      <c r="T985" s="196"/>
      <c r="U985" s="196"/>
      <c r="V985" s="196"/>
      <c r="W985" s="196"/>
      <c r="X985" s="196"/>
      <c r="Y985" s="196"/>
      <c r="Z985" s="196"/>
    </row>
    <row r="986" customFormat="false" ht="14.25" hidden="false" customHeight="true" outlineLevel="0" collapsed="false">
      <c r="A986" s="196"/>
      <c r="B986" s="275"/>
      <c r="C986" s="196"/>
      <c r="D986" s="196"/>
      <c r="E986" s="243"/>
      <c r="F986" s="244"/>
      <c r="G986" s="243"/>
      <c r="H986" s="244"/>
      <c r="I986" s="243"/>
      <c r="J986" s="276"/>
      <c r="K986" s="196"/>
      <c r="L986" s="196"/>
      <c r="M986" s="196"/>
      <c r="N986" s="196"/>
      <c r="O986" s="196"/>
      <c r="P986" s="196"/>
      <c r="Q986" s="196"/>
      <c r="R986" s="196"/>
      <c r="S986" s="196"/>
      <c r="T986" s="196"/>
      <c r="U986" s="196"/>
      <c r="V986" s="196"/>
      <c r="W986" s="196"/>
      <c r="X986" s="196"/>
      <c r="Y986" s="196"/>
      <c r="Z986" s="196"/>
    </row>
    <row r="987" customFormat="false" ht="14.25" hidden="false" customHeight="true" outlineLevel="0" collapsed="false">
      <c r="A987" s="196"/>
      <c r="B987" s="275"/>
      <c r="C987" s="196"/>
      <c r="D987" s="196"/>
      <c r="E987" s="243"/>
      <c r="F987" s="244"/>
      <c r="G987" s="243"/>
      <c r="H987" s="244"/>
      <c r="I987" s="243"/>
      <c r="J987" s="276"/>
      <c r="K987" s="196"/>
      <c r="L987" s="196"/>
      <c r="M987" s="196"/>
      <c r="N987" s="196"/>
      <c r="O987" s="196"/>
      <c r="P987" s="196"/>
      <c r="Q987" s="196"/>
      <c r="R987" s="196"/>
      <c r="S987" s="196"/>
      <c r="T987" s="196"/>
      <c r="U987" s="196"/>
      <c r="V987" s="196"/>
      <c r="W987" s="196"/>
      <c r="X987" s="196"/>
      <c r="Y987" s="196"/>
      <c r="Z987" s="196"/>
    </row>
    <row r="988" customFormat="false" ht="14.25" hidden="false" customHeight="true" outlineLevel="0" collapsed="false">
      <c r="A988" s="196"/>
      <c r="B988" s="275"/>
      <c r="C988" s="196"/>
      <c r="D988" s="196"/>
      <c r="E988" s="243"/>
      <c r="F988" s="244"/>
      <c r="G988" s="243"/>
      <c r="H988" s="244"/>
      <c r="I988" s="243"/>
      <c r="J988" s="276"/>
      <c r="K988" s="196"/>
      <c r="L988" s="196"/>
      <c r="M988" s="196"/>
      <c r="N988" s="196"/>
      <c r="O988" s="196"/>
      <c r="P988" s="196"/>
      <c r="Q988" s="196"/>
      <c r="R988" s="196"/>
      <c r="S988" s="196"/>
      <c r="T988" s="196"/>
      <c r="U988" s="196"/>
      <c r="V988" s="196"/>
      <c r="W988" s="196"/>
      <c r="X988" s="196"/>
      <c r="Y988" s="196"/>
      <c r="Z988" s="196"/>
    </row>
    <row r="989" customFormat="false" ht="14.25" hidden="false" customHeight="true" outlineLevel="0" collapsed="false">
      <c r="A989" s="196"/>
      <c r="B989" s="275"/>
      <c r="C989" s="196"/>
      <c r="D989" s="196"/>
      <c r="E989" s="243"/>
      <c r="F989" s="244"/>
      <c r="G989" s="243"/>
      <c r="H989" s="244"/>
      <c r="I989" s="243"/>
      <c r="J989" s="276"/>
      <c r="K989" s="196"/>
      <c r="L989" s="196"/>
      <c r="M989" s="196"/>
      <c r="N989" s="196"/>
      <c r="O989" s="196"/>
      <c r="P989" s="196"/>
      <c r="Q989" s="196"/>
      <c r="R989" s="196"/>
      <c r="S989" s="196"/>
      <c r="T989" s="196"/>
      <c r="U989" s="196"/>
      <c r="V989" s="196"/>
      <c r="W989" s="196"/>
      <c r="X989" s="196"/>
      <c r="Y989" s="196"/>
      <c r="Z989" s="196"/>
    </row>
    <row r="990" customFormat="false" ht="14.25" hidden="false" customHeight="true" outlineLevel="0" collapsed="false">
      <c r="A990" s="196"/>
      <c r="B990" s="275"/>
      <c r="C990" s="196"/>
      <c r="D990" s="196"/>
      <c r="E990" s="243"/>
      <c r="F990" s="244"/>
      <c r="G990" s="243"/>
      <c r="H990" s="244"/>
      <c r="I990" s="243"/>
      <c r="J990" s="276"/>
      <c r="K990" s="196"/>
      <c r="L990" s="196"/>
      <c r="M990" s="196"/>
      <c r="N990" s="196"/>
      <c r="O990" s="196"/>
      <c r="P990" s="196"/>
      <c r="Q990" s="196"/>
      <c r="R990" s="196"/>
      <c r="S990" s="196"/>
      <c r="T990" s="196"/>
      <c r="U990" s="196"/>
      <c r="V990" s="196"/>
      <c r="W990" s="196"/>
      <c r="X990" s="196"/>
      <c r="Y990" s="196"/>
      <c r="Z990" s="196"/>
    </row>
    <row r="991" customFormat="false" ht="14.25" hidden="false" customHeight="true" outlineLevel="0" collapsed="false">
      <c r="A991" s="196"/>
      <c r="B991" s="275"/>
      <c r="C991" s="196"/>
      <c r="D991" s="196"/>
      <c r="E991" s="243"/>
      <c r="F991" s="244"/>
      <c r="G991" s="243"/>
      <c r="H991" s="244"/>
      <c r="I991" s="243"/>
      <c r="J991" s="276"/>
      <c r="K991" s="196"/>
      <c r="L991" s="196"/>
      <c r="M991" s="196"/>
      <c r="N991" s="196"/>
      <c r="O991" s="196"/>
      <c r="P991" s="196"/>
      <c r="Q991" s="196"/>
      <c r="R991" s="196"/>
      <c r="S991" s="196"/>
      <c r="T991" s="196"/>
      <c r="U991" s="196"/>
      <c r="V991" s="196"/>
      <c r="W991" s="196"/>
      <c r="X991" s="196"/>
      <c r="Y991" s="196"/>
      <c r="Z991" s="196"/>
    </row>
    <row r="992" customFormat="false" ht="14.25" hidden="false" customHeight="true" outlineLevel="0" collapsed="false">
      <c r="A992" s="196"/>
      <c r="B992" s="275"/>
      <c r="C992" s="196"/>
      <c r="D992" s="196"/>
      <c r="E992" s="243"/>
      <c r="F992" s="244"/>
      <c r="G992" s="243"/>
      <c r="H992" s="244"/>
      <c r="I992" s="243"/>
      <c r="J992" s="276"/>
      <c r="K992" s="196"/>
      <c r="L992" s="196"/>
      <c r="M992" s="196"/>
      <c r="N992" s="196"/>
      <c r="O992" s="196"/>
      <c r="P992" s="196"/>
      <c r="Q992" s="196"/>
      <c r="R992" s="196"/>
      <c r="S992" s="196"/>
      <c r="T992" s="196"/>
      <c r="U992" s="196"/>
      <c r="V992" s="196"/>
      <c r="W992" s="196"/>
      <c r="X992" s="196"/>
      <c r="Y992" s="196"/>
      <c r="Z992" s="196"/>
    </row>
    <row r="993" customFormat="false" ht="14.25" hidden="false" customHeight="true" outlineLevel="0" collapsed="false">
      <c r="A993" s="196"/>
      <c r="B993" s="275"/>
      <c r="C993" s="196"/>
      <c r="D993" s="196"/>
      <c r="E993" s="243"/>
      <c r="F993" s="244"/>
      <c r="G993" s="243"/>
      <c r="H993" s="244"/>
      <c r="I993" s="243"/>
      <c r="J993" s="276"/>
      <c r="K993" s="196"/>
      <c r="L993" s="196"/>
      <c r="M993" s="196"/>
      <c r="N993" s="196"/>
      <c r="O993" s="196"/>
      <c r="P993" s="196"/>
      <c r="Q993" s="196"/>
      <c r="R993" s="196"/>
      <c r="S993" s="196"/>
      <c r="T993" s="196"/>
      <c r="U993" s="196"/>
      <c r="V993" s="196"/>
      <c r="W993" s="196"/>
      <c r="X993" s="196"/>
      <c r="Y993" s="196"/>
      <c r="Z993" s="196"/>
    </row>
    <row r="994" customFormat="false" ht="14.25" hidden="false" customHeight="true" outlineLevel="0" collapsed="false">
      <c r="A994" s="196"/>
      <c r="B994" s="275"/>
      <c r="C994" s="196"/>
      <c r="D994" s="196"/>
      <c r="E994" s="243"/>
      <c r="F994" s="244"/>
      <c r="G994" s="243"/>
      <c r="H994" s="244"/>
      <c r="I994" s="243"/>
      <c r="J994" s="276"/>
      <c r="K994" s="196"/>
      <c r="L994" s="196"/>
      <c r="M994" s="196"/>
      <c r="N994" s="196"/>
      <c r="O994" s="196"/>
      <c r="P994" s="196"/>
      <c r="Q994" s="196"/>
      <c r="R994" s="196"/>
      <c r="S994" s="196"/>
      <c r="T994" s="196"/>
      <c r="U994" s="196"/>
      <c r="V994" s="196"/>
      <c r="W994" s="196"/>
      <c r="X994" s="196"/>
      <c r="Y994" s="196"/>
      <c r="Z994" s="196"/>
    </row>
    <row r="995" customFormat="false" ht="14.25" hidden="false" customHeight="true" outlineLevel="0" collapsed="false">
      <c r="A995" s="196"/>
      <c r="B995" s="275"/>
      <c r="C995" s="196"/>
      <c r="D995" s="196"/>
      <c r="E995" s="243"/>
      <c r="F995" s="244"/>
      <c r="G995" s="243"/>
      <c r="H995" s="244"/>
      <c r="I995" s="243"/>
      <c r="J995" s="276"/>
      <c r="K995" s="196"/>
      <c r="L995" s="196"/>
      <c r="M995" s="196"/>
      <c r="N995" s="196"/>
      <c r="O995" s="196"/>
      <c r="P995" s="196"/>
      <c r="Q995" s="196"/>
      <c r="R995" s="196"/>
      <c r="S995" s="196"/>
      <c r="T995" s="196"/>
      <c r="U995" s="196"/>
      <c r="V995" s="196"/>
      <c r="W995" s="196"/>
      <c r="X995" s="196"/>
      <c r="Y995" s="196"/>
      <c r="Z995" s="196"/>
    </row>
    <row r="996" customFormat="false" ht="14.25" hidden="false" customHeight="true" outlineLevel="0" collapsed="false">
      <c r="A996" s="196"/>
      <c r="B996" s="275"/>
      <c r="C996" s="196"/>
      <c r="D996" s="196"/>
      <c r="E996" s="243"/>
      <c r="F996" s="244"/>
      <c r="G996" s="243"/>
      <c r="H996" s="244"/>
      <c r="I996" s="243"/>
      <c r="J996" s="276"/>
      <c r="K996" s="196"/>
      <c r="L996" s="196"/>
      <c r="M996" s="196"/>
      <c r="N996" s="196"/>
      <c r="O996" s="196"/>
      <c r="P996" s="196"/>
      <c r="Q996" s="196"/>
      <c r="R996" s="196"/>
      <c r="S996" s="196"/>
      <c r="T996" s="196"/>
      <c r="U996" s="196"/>
      <c r="V996" s="196"/>
      <c r="W996" s="196"/>
      <c r="X996" s="196"/>
      <c r="Y996" s="196"/>
      <c r="Z996" s="196"/>
    </row>
    <row r="997" customFormat="false" ht="14.25" hidden="false" customHeight="true" outlineLevel="0" collapsed="false">
      <c r="A997" s="196"/>
      <c r="B997" s="275"/>
      <c r="C997" s="196"/>
      <c r="D997" s="196"/>
      <c r="E997" s="243"/>
      <c r="F997" s="244"/>
      <c r="G997" s="243"/>
      <c r="H997" s="244"/>
      <c r="I997" s="243"/>
      <c r="J997" s="276"/>
      <c r="K997" s="196"/>
      <c r="L997" s="196"/>
      <c r="M997" s="196"/>
      <c r="N997" s="196"/>
      <c r="O997" s="196"/>
      <c r="P997" s="196"/>
      <c r="Q997" s="196"/>
      <c r="R997" s="196"/>
      <c r="S997" s="196"/>
      <c r="T997" s="196"/>
      <c r="U997" s="196"/>
      <c r="V997" s="196"/>
      <c r="W997" s="196"/>
      <c r="X997" s="196"/>
      <c r="Y997" s="196"/>
      <c r="Z997" s="196"/>
    </row>
    <row r="998" customFormat="false" ht="14.25" hidden="false" customHeight="true" outlineLevel="0" collapsed="false">
      <c r="A998" s="196"/>
      <c r="B998" s="275"/>
      <c r="C998" s="196"/>
      <c r="D998" s="196"/>
      <c r="E998" s="243"/>
      <c r="F998" s="244"/>
      <c r="G998" s="243"/>
      <c r="H998" s="244"/>
      <c r="I998" s="243"/>
      <c r="J998" s="276"/>
      <c r="K998" s="196"/>
      <c r="L998" s="196"/>
      <c r="M998" s="196"/>
      <c r="N998" s="196"/>
      <c r="O998" s="196"/>
      <c r="P998" s="196"/>
      <c r="Q998" s="196"/>
      <c r="R998" s="196"/>
      <c r="S998" s="196"/>
      <c r="T998" s="196"/>
      <c r="U998" s="196"/>
      <c r="V998" s="196"/>
      <c r="W998" s="196"/>
      <c r="X998" s="196"/>
      <c r="Y998" s="196"/>
      <c r="Z998" s="196"/>
    </row>
    <row r="999" customFormat="false" ht="14.25" hidden="false" customHeight="true" outlineLevel="0" collapsed="false">
      <c r="A999" s="196"/>
      <c r="B999" s="275"/>
      <c r="C999" s="196"/>
      <c r="D999" s="196"/>
      <c r="E999" s="243"/>
      <c r="F999" s="244"/>
      <c r="G999" s="243"/>
      <c r="H999" s="244"/>
      <c r="I999" s="243"/>
      <c r="J999" s="276"/>
      <c r="K999" s="196"/>
      <c r="L999" s="196"/>
      <c r="M999" s="196"/>
      <c r="N999" s="196"/>
      <c r="O999" s="196"/>
      <c r="P999" s="196"/>
      <c r="Q999" s="196"/>
      <c r="R999" s="196"/>
      <c r="S999" s="196"/>
      <c r="T999" s="196"/>
      <c r="U999" s="196"/>
      <c r="V999" s="196"/>
      <c r="W999" s="196"/>
      <c r="X999" s="196"/>
      <c r="Y999" s="196"/>
      <c r="Z999" s="196"/>
    </row>
    <row r="1000" customFormat="false" ht="14.25" hidden="false" customHeight="true" outlineLevel="0" collapsed="false">
      <c r="A1000" s="196"/>
      <c r="B1000" s="275"/>
      <c r="C1000" s="196"/>
      <c r="D1000" s="196"/>
      <c r="E1000" s="243"/>
      <c r="F1000" s="244"/>
      <c r="G1000" s="243"/>
      <c r="H1000" s="244"/>
      <c r="I1000" s="243"/>
      <c r="J1000" s="276"/>
      <c r="K1000" s="196"/>
      <c r="L1000" s="196"/>
      <c r="M1000" s="196"/>
      <c r="N1000" s="196"/>
      <c r="O1000" s="196"/>
      <c r="P1000" s="196"/>
      <c r="Q1000" s="196"/>
      <c r="R1000" s="196"/>
      <c r="S1000" s="196"/>
      <c r="T1000" s="196"/>
      <c r="U1000" s="196"/>
      <c r="V1000" s="196"/>
      <c r="W1000" s="196"/>
      <c r="X1000" s="196"/>
      <c r="Y1000" s="196"/>
      <c r="Z1000" s="196"/>
    </row>
  </sheetData>
  <autoFilter ref="A2:J2"/>
  <mergeCells count="1">
    <mergeCell ref="A1:I1"/>
  </mergeCells>
  <conditionalFormatting sqref="J1">
    <cfRule type="expression" priority="2" aboveAverage="0" equalAverage="0" bottom="0" percent="0" rank="0" text="" dxfId="8">
      <formula>LEN(TRIM(J1))=0</formula>
    </cfRule>
  </conditionalFormatting>
  <dataValidations count="4">
    <dataValidation allowBlank="true" errorStyle="stop" operator="between" showDropDown="false" showErrorMessage="true" showInputMessage="false" sqref="C26:D36" type="list">
      <formula1>'Data Validation'!$R$3:$R$302</formula1>
      <formula2>0</formula2>
    </dataValidation>
    <dataValidation allowBlank="true" errorStyle="stop" operator="between" showDropDown="false" showErrorMessage="true" showInputMessage="false" sqref="J1" type="list">
      <formula1>'Data Validation'!$P$2:$P$4</formula1>
      <formula2>0</formula2>
    </dataValidation>
    <dataValidation allowBlank="true" errorStyle="stop" operator="greaterThanOrEqual" showDropDown="false" showErrorMessage="true" showInputMessage="false" sqref="E21:E25 E37:E309" type="decimal">
      <formula1>0</formula1>
      <formula2>0</formula2>
    </dataValidation>
    <dataValidation allowBlank="true" errorStyle="stop" operator="greaterThanOrEqual" showDropDown="false" showErrorMessage="true" showInputMessage="false" sqref="G21:G309 H22:H309" type="date">
      <formula1>A19</formula1>
      <formula2>0</formula2>
    </dataValidation>
  </dataValidations>
  <hyperlinks>
    <hyperlink ref="A1" location="Summary!B23" display="Request for Quote: Tool Cost Breakdown"/>
  </hyperlinks>
  <printOptions headings="false" gridLines="false" gridLinesSet="true" horizontalCentered="true" verticalCentered="false"/>
  <pageMargins left="0" right="0" top="0.354166666666667" bottom="0"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4" min="1" style="0" width="14.57"/>
    <col collapsed="false" customWidth="true" hidden="false" outlineLevel="0" max="8" min="5" style="0" width="10.58"/>
    <col collapsed="false" customWidth="true" hidden="false" outlineLevel="0" max="10" min="9" style="0" width="16.57"/>
    <col collapsed="false" customWidth="true" hidden="false" outlineLevel="0" max="11" min="11" style="0" width="12.57"/>
    <col collapsed="false" customWidth="true" hidden="false" outlineLevel="0" max="12" min="12" style="0" width="16.57"/>
    <col collapsed="false" customWidth="true" hidden="false" outlineLevel="0" max="22" min="13" style="0" width="12.57"/>
    <col collapsed="false" customWidth="true" hidden="false" outlineLevel="0" max="23" min="23" style="0" width="16.14"/>
    <col collapsed="false" customWidth="true" hidden="false" outlineLevel="0" max="24" min="24" style="0" width="18.58"/>
    <col collapsed="false" customWidth="true" hidden="false" outlineLevel="0" max="25" min="25" style="0" width="20.57"/>
    <col collapsed="false" customWidth="true" hidden="false" outlineLevel="0" max="28" min="26" style="0" width="12.57"/>
    <col collapsed="false" customWidth="true" hidden="false" outlineLevel="0" max="29" min="29" style="0" width="15.87"/>
    <col collapsed="false" customWidth="true" hidden="false" outlineLevel="0" max="30" min="30" style="0" width="24.57"/>
  </cols>
  <sheetData>
    <row r="1" customFormat="false" ht="14.25" hidden="false" customHeight="true" outlineLevel="0" collapsed="false">
      <c r="A1" s="278"/>
      <c r="B1" s="279"/>
      <c r="C1" s="279"/>
      <c r="D1" s="279"/>
      <c r="E1" s="279"/>
      <c r="F1" s="279"/>
      <c r="G1" s="279"/>
      <c r="H1" s="279"/>
      <c r="I1" s="279"/>
      <c r="J1" s="279"/>
      <c r="K1" s="279"/>
      <c r="L1" s="279"/>
      <c r="M1" s="279"/>
      <c r="N1" s="279"/>
      <c r="O1" s="279"/>
      <c r="P1" s="280" t="s">
        <v>183</v>
      </c>
      <c r="Q1" s="279"/>
      <c r="R1" s="279"/>
      <c r="S1" s="279"/>
      <c r="T1" s="279"/>
      <c r="U1" s="279"/>
      <c r="V1" s="279"/>
      <c r="W1" s="279"/>
      <c r="X1" s="279"/>
      <c r="Y1" s="279"/>
      <c r="Z1" s="279"/>
      <c r="AA1" s="279"/>
      <c r="AB1" s="279"/>
      <c r="AC1" s="279"/>
      <c r="AD1" s="281"/>
    </row>
    <row r="2" customFormat="false" ht="15" hidden="false" customHeight="true" outlineLevel="0" collapsed="false">
      <c r="A2" s="282" t="s">
        <v>24</v>
      </c>
      <c r="B2" s="282"/>
      <c r="C2" s="282"/>
      <c r="D2" s="282"/>
      <c r="E2" s="282" t="s">
        <v>184</v>
      </c>
      <c r="F2" s="282"/>
      <c r="G2" s="282"/>
      <c r="H2" s="282"/>
      <c r="I2" s="282"/>
      <c r="J2" s="282"/>
      <c r="K2" s="282"/>
      <c r="L2" s="282"/>
      <c r="M2" s="282"/>
      <c r="N2" s="282"/>
      <c r="O2" s="283" t="s">
        <v>185</v>
      </c>
      <c r="P2" s="283"/>
      <c r="Q2" s="283"/>
      <c r="R2" s="282" t="s">
        <v>186</v>
      </c>
      <c r="S2" s="282"/>
      <c r="T2" s="282"/>
      <c r="U2" s="282"/>
      <c r="V2" s="282"/>
      <c r="W2" s="282" t="s">
        <v>109</v>
      </c>
      <c r="X2" s="282"/>
      <c r="Y2" s="282"/>
      <c r="Z2" s="282"/>
      <c r="AA2" s="284" t="s">
        <v>187</v>
      </c>
      <c r="AB2" s="284"/>
      <c r="AC2" s="284"/>
      <c r="AD2" s="283" t="s">
        <v>188</v>
      </c>
    </row>
    <row r="3" customFormat="false" ht="14.25" hidden="false" customHeight="true" outlineLevel="0" collapsed="false">
      <c r="A3" s="285" t="s">
        <v>189</v>
      </c>
      <c r="B3" s="286" t="s">
        <v>190</v>
      </c>
      <c r="C3" s="287" t="s">
        <v>191</v>
      </c>
      <c r="D3" s="288" t="s">
        <v>108</v>
      </c>
      <c r="E3" s="289" t="s">
        <v>192</v>
      </c>
      <c r="F3" s="290" t="s">
        <v>193</v>
      </c>
      <c r="G3" s="287" t="s">
        <v>194</v>
      </c>
      <c r="H3" s="287" t="s">
        <v>195</v>
      </c>
      <c r="I3" s="203" t="s">
        <v>196</v>
      </c>
      <c r="J3" s="203" t="s">
        <v>197</v>
      </c>
      <c r="K3" s="203" t="s">
        <v>198</v>
      </c>
      <c r="L3" s="203" t="s">
        <v>199</v>
      </c>
      <c r="M3" s="287" t="s">
        <v>200</v>
      </c>
      <c r="N3" s="287" t="s">
        <v>201</v>
      </c>
      <c r="O3" s="289" t="s">
        <v>202</v>
      </c>
      <c r="P3" s="287" t="s">
        <v>203</v>
      </c>
      <c r="Q3" s="291" t="s">
        <v>204</v>
      </c>
      <c r="R3" s="292" t="s">
        <v>205</v>
      </c>
      <c r="S3" s="203" t="s">
        <v>206</v>
      </c>
      <c r="T3" s="286" t="s">
        <v>207</v>
      </c>
      <c r="U3" s="203" t="s">
        <v>208</v>
      </c>
      <c r="V3" s="293" t="s">
        <v>209</v>
      </c>
      <c r="W3" s="285" t="s">
        <v>210</v>
      </c>
      <c r="X3" s="286" t="s">
        <v>211</v>
      </c>
      <c r="Y3" s="286" t="s">
        <v>212</v>
      </c>
      <c r="Z3" s="291" t="s">
        <v>213</v>
      </c>
      <c r="AA3" s="294" t="s">
        <v>214</v>
      </c>
      <c r="AB3" s="286" t="s">
        <v>215</v>
      </c>
      <c r="AC3" s="295" t="s">
        <v>216</v>
      </c>
      <c r="AD3" s="296" t="s">
        <v>114</v>
      </c>
    </row>
    <row r="4" customFormat="false" ht="14.25" hidden="false" customHeight="true" outlineLevel="0" collapsed="false">
      <c r="A4" s="297" t="str">
        <f aca="false">IF(ISBLANK(Summary!$B$14),"",Summary!$B$14)</f>
        <v>J34A</v>
      </c>
      <c r="B4" s="298" t="str">
        <f aca="false">IF(ISBLANK(Summary!$B$15),"",Summary!$B$15)</f>
        <v>10009-8N027</v>
      </c>
      <c r="C4" s="299" t="s">
        <v>126</v>
      </c>
      <c r="D4" s="300" t="s">
        <v>217</v>
      </c>
      <c r="E4" s="301" t="s">
        <v>218</v>
      </c>
      <c r="F4" s="302" t="n">
        <v>1.6</v>
      </c>
      <c r="G4" s="299" t="n">
        <v>1</v>
      </c>
      <c r="H4" s="299" t="n">
        <v>70</v>
      </c>
      <c r="I4" s="303"/>
      <c r="J4" s="303"/>
      <c r="K4" s="303"/>
      <c r="L4" s="303"/>
      <c r="M4" s="299" t="s">
        <v>219</v>
      </c>
      <c r="N4" s="299" t="s">
        <v>220</v>
      </c>
      <c r="O4" s="304" t="n">
        <v>35.2</v>
      </c>
      <c r="P4" s="305" t="n">
        <v>53</v>
      </c>
      <c r="Q4" s="306" t="n">
        <f aca="false">IF(O4="","",O4*P4)</f>
        <v>1865.6</v>
      </c>
      <c r="R4" s="307"/>
      <c r="S4" s="308"/>
      <c r="T4" s="309" t="str">
        <f aca="false">IF(R4="","",R4*S4)</f>
        <v/>
      </c>
      <c r="U4" s="303"/>
      <c r="V4" s="310"/>
      <c r="W4" s="311" t="n">
        <f aca="false">IF(C4="","",SUM(Summary!B$30:F$30))</f>
        <v>879778</v>
      </c>
      <c r="X4" s="312" t="str">
        <f aca="false">IFERROR(IF(W4="","",(W4/U4*T4/1000000)),"Missing Panel Details")</f>
        <v>Missing Panel Details</v>
      </c>
      <c r="Y4" s="312" t="n">
        <f aca="false">IFERROR(W4/(Summary!$E$17-Summary!$B$17)*30.4167,"Missing Data")</f>
        <v>25830.06129</v>
      </c>
      <c r="Z4" s="313" t="str">
        <f aca="false">IFERROR(Y4*T4/1000000/U4,"")</f>
        <v/>
      </c>
      <c r="AA4" s="314"/>
      <c r="AB4" s="315" t="str">
        <f aca="false">IF(AA4="","",((1000000/T4)*AA4*U4))</f>
        <v/>
      </c>
      <c r="AC4" s="316" t="n">
        <f aca="false">IF(W4="","",W4*AA4)</f>
        <v>0</v>
      </c>
      <c r="AD4" s="317"/>
    </row>
    <row r="5" customFormat="false" ht="14.25" hidden="false" customHeight="true" outlineLevel="0" collapsed="false">
      <c r="A5" s="318" t="str">
        <f aca="false">IF(ISBLANK(Summary!$B$14),"",Summary!$B$14)</f>
        <v>J34A</v>
      </c>
      <c r="B5" s="319" t="str">
        <f aca="false">IF(ISBLANK(Summary!$B$15),"",Summary!$B$15)</f>
        <v>10009-8N027</v>
      </c>
      <c r="C5" s="320"/>
      <c r="D5" s="321"/>
      <c r="E5" s="322"/>
      <c r="F5" s="323"/>
      <c r="G5" s="320"/>
      <c r="H5" s="320"/>
      <c r="I5" s="324"/>
      <c r="J5" s="324"/>
      <c r="K5" s="324"/>
      <c r="L5" s="324"/>
      <c r="M5" s="320"/>
      <c r="N5" s="320"/>
      <c r="O5" s="325"/>
      <c r="P5" s="326"/>
      <c r="Q5" s="306" t="str">
        <f aca="false">IF(O5="","",O5*P5)</f>
        <v/>
      </c>
      <c r="R5" s="327"/>
      <c r="S5" s="328"/>
      <c r="T5" s="309" t="str">
        <f aca="false">IF(R5="","",R5*S5)</f>
        <v/>
      </c>
      <c r="U5" s="324"/>
      <c r="V5" s="329"/>
      <c r="W5" s="311" t="str">
        <f aca="false">IF(C5="","",SUM(Summary!B$30:F$30))</f>
        <v/>
      </c>
      <c r="X5" s="312" t="str">
        <f aca="false">IFERROR(IF(W5="","",(W5/U5*T5/1000000)),"Missing Panel Details")</f>
        <v/>
      </c>
      <c r="Y5" s="312" t="n">
        <f aca="false">IFERROR(W5/(Summary!$E$17-Summary!$B$17)*30.4167,"Missing Data")</f>
        <v>0</v>
      </c>
      <c r="Z5" s="313" t="str">
        <f aca="false">IFERROR(Y5*T5/1000000/U5,"")</f>
        <v/>
      </c>
      <c r="AA5" s="330"/>
      <c r="AB5" s="315" t="str">
        <f aca="false">IF(AA5="","",((1000000/T5)*AA5*U5))</f>
        <v/>
      </c>
      <c r="AC5" s="316" t="str">
        <f aca="false">IF(W5="","",W5*AA5)</f>
        <v/>
      </c>
      <c r="AD5" s="331"/>
    </row>
    <row r="6" customFormat="false" ht="14.25" hidden="false" customHeight="true" outlineLevel="0" collapsed="false">
      <c r="A6" s="318" t="str">
        <f aca="false">IF(ISBLANK(Summary!$B$14),"",Summary!$B$14)</f>
        <v>J34A</v>
      </c>
      <c r="B6" s="319" t="str">
        <f aca="false">IF(ISBLANK(Summary!$B$15),"",Summary!$B$15)</f>
        <v>10009-8N027</v>
      </c>
      <c r="C6" s="320"/>
      <c r="D6" s="321"/>
      <c r="E6" s="322"/>
      <c r="F6" s="323"/>
      <c r="G6" s="320"/>
      <c r="H6" s="320"/>
      <c r="I6" s="324"/>
      <c r="J6" s="324"/>
      <c r="K6" s="324"/>
      <c r="L6" s="324"/>
      <c r="M6" s="320"/>
      <c r="N6" s="320"/>
      <c r="O6" s="325"/>
      <c r="P6" s="326"/>
      <c r="Q6" s="306" t="str">
        <f aca="false">IF(O6="","",O6*P6)</f>
        <v/>
      </c>
      <c r="R6" s="327"/>
      <c r="S6" s="328"/>
      <c r="T6" s="309" t="str">
        <f aca="false">IF(R6="","",R6*S6)</f>
        <v/>
      </c>
      <c r="U6" s="324"/>
      <c r="V6" s="329"/>
      <c r="W6" s="311" t="str">
        <f aca="false">IF(C6="","",SUM(Summary!B$30:F$30))</f>
        <v/>
      </c>
      <c r="X6" s="312" t="str">
        <f aca="false">IFERROR(IF(W6="","",(W6/U6*T6/1000000)),"Missing Panel Details")</f>
        <v/>
      </c>
      <c r="Y6" s="312" t="n">
        <f aca="false">IFERROR(W6/(Summary!$E$17-Summary!$B$17)*30.4167,"Missing Data")</f>
        <v>0</v>
      </c>
      <c r="Z6" s="313" t="str">
        <f aca="false">IFERROR(Y6*T6/1000000/U6,"")</f>
        <v/>
      </c>
      <c r="AA6" s="330"/>
      <c r="AB6" s="315" t="str">
        <f aca="false">IF(AA6="","",((1000000/T6)*AA6*U6))</f>
        <v/>
      </c>
      <c r="AC6" s="316" t="str">
        <f aca="false">IF(W6="","",W6*AA6)</f>
        <v/>
      </c>
      <c r="AD6" s="331"/>
    </row>
    <row r="7" customFormat="false" ht="14.25" hidden="false" customHeight="true" outlineLevel="0" collapsed="false">
      <c r="A7" s="318" t="str">
        <f aca="false">IF(ISBLANK(Summary!$B$14),"",Summary!$B$14)</f>
        <v>J34A</v>
      </c>
      <c r="B7" s="319" t="str">
        <f aca="false">IF(ISBLANK(Summary!$B$15),"",Summary!$B$15)</f>
        <v>10009-8N027</v>
      </c>
      <c r="C7" s="320"/>
      <c r="D7" s="321"/>
      <c r="E7" s="322"/>
      <c r="F7" s="323"/>
      <c r="G7" s="320"/>
      <c r="H7" s="320"/>
      <c r="I7" s="324"/>
      <c r="J7" s="324"/>
      <c r="K7" s="324"/>
      <c r="L7" s="324"/>
      <c r="M7" s="320"/>
      <c r="N7" s="320"/>
      <c r="O7" s="325"/>
      <c r="P7" s="326"/>
      <c r="Q7" s="306" t="str">
        <f aca="false">IF(O7="","",O7*P7)</f>
        <v/>
      </c>
      <c r="R7" s="327"/>
      <c r="S7" s="328"/>
      <c r="T7" s="309" t="str">
        <f aca="false">IF(R7="","",R7*S7)</f>
        <v/>
      </c>
      <c r="U7" s="324"/>
      <c r="V7" s="329"/>
      <c r="W7" s="311" t="str">
        <f aca="false">IF(C7="","",SUM(Summary!B$30:F$30))</f>
        <v/>
      </c>
      <c r="X7" s="312" t="str">
        <f aca="false">IFERROR(IF(W7="","",(W7/U7*T7/1000000)),"Missing Panel Details")</f>
        <v/>
      </c>
      <c r="Y7" s="312" t="n">
        <f aca="false">IFERROR(W7/(Summary!$E$17-Summary!$B$17)*30.4167,"Missing Data")</f>
        <v>0</v>
      </c>
      <c r="Z7" s="313" t="str">
        <f aca="false">IFERROR(Y7*T7/1000000/U7,"")</f>
        <v/>
      </c>
      <c r="AA7" s="330"/>
      <c r="AB7" s="315" t="str">
        <f aca="false">IF(AA7="","",((1000000/T7)*AA7*U7))</f>
        <v/>
      </c>
      <c r="AC7" s="316" t="str">
        <f aca="false">IF(W7="","",W7*AA7)</f>
        <v/>
      </c>
      <c r="AD7" s="331"/>
    </row>
    <row r="8" customFormat="false" ht="14.25" hidden="false" customHeight="true" outlineLevel="0" collapsed="false">
      <c r="A8" s="318" t="str">
        <f aca="false">IF(ISBLANK(Summary!$B$14),"",Summary!$B$14)</f>
        <v>J34A</v>
      </c>
      <c r="B8" s="319" t="str">
        <f aca="false">IF(ISBLANK(Summary!$B$15),"",Summary!$B$15)</f>
        <v>10009-8N027</v>
      </c>
      <c r="C8" s="320"/>
      <c r="D8" s="321"/>
      <c r="E8" s="322"/>
      <c r="F8" s="323"/>
      <c r="G8" s="320"/>
      <c r="H8" s="320"/>
      <c r="I8" s="324"/>
      <c r="J8" s="324"/>
      <c r="K8" s="324"/>
      <c r="L8" s="324"/>
      <c r="M8" s="320"/>
      <c r="N8" s="320"/>
      <c r="O8" s="325"/>
      <c r="P8" s="326"/>
      <c r="Q8" s="306" t="str">
        <f aca="false">IF(O8="","",O8*P8)</f>
        <v/>
      </c>
      <c r="R8" s="327"/>
      <c r="S8" s="328"/>
      <c r="T8" s="309" t="str">
        <f aca="false">IF(R8="","",R8*S8)</f>
        <v/>
      </c>
      <c r="U8" s="324"/>
      <c r="V8" s="329"/>
      <c r="W8" s="311" t="str">
        <f aca="false">IF(C8="","",SUM(Summary!B$30:F$30))</f>
        <v/>
      </c>
      <c r="X8" s="312" t="str">
        <f aca="false">IFERROR(IF(W8="","",(W8/U8*T8/1000000)),"Missing Panel Details")</f>
        <v/>
      </c>
      <c r="Y8" s="312" t="n">
        <f aca="false">IFERROR(W8/(Summary!$E$17-Summary!$B$17)*30.4167,"Missing Data")</f>
        <v>0</v>
      </c>
      <c r="Z8" s="313" t="str">
        <f aca="false">IFERROR(Y8*T8/1000000/U8,"")</f>
        <v/>
      </c>
      <c r="AA8" s="330"/>
      <c r="AB8" s="315" t="str">
        <f aca="false">IF(AA8="","",((1000000/T8)*AA8*U8))</f>
        <v/>
      </c>
      <c r="AC8" s="316" t="str">
        <f aca="false">IF(W8="","",W8*AA8)</f>
        <v/>
      </c>
      <c r="AD8" s="331"/>
    </row>
    <row r="9" customFormat="false" ht="14.25" hidden="false" customHeight="true" outlineLevel="0" collapsed="false">
      <c r="A9" s="332" t="str">
        <f aca="false">IF(ISBLANK(Summary!$B$14),"",Summary!$B$14)</f>
        <v>J34A</v>
      </c>
      <c r="B9" s="333" t="str">
        <f aca="false">IF(ISBLANK(Summary!$B$15),"",Summary!$B$15)</f>
        <v>10009-8N027</v>
      </c>
      <c r="C9" s="334"/>
      <c r="D9" s="335"/>
      <c r="E9" s="336"/>
      <c r="F9" s="337"/>
      <c r="G9" s="334"/>
      <c r="H9" s="334"/>
      <c r="I9" s="338"/>
      <c r="J9" s="338"/>
      <c r="K9" s="338"/>
      <c r="L9" s="338"/>
      <c r="M9" s="334"/>
      <c r="N9" s="334"/>
      <c r="O9" s="339"/>
      <c r="P9" s="340"/>
      <c r="Q9" s="341" t="str">
        <f aca="false">IF(O9="","",O9*P9)</f>
        <v/>
      </c>
      <c r="R9" s="342"/>
      <c r="S9" s="343"/>
      <c r="T9" s="344" t="str">
        <f aca="false">IF(R9="","",R9*S9)</f>
        <v/>
      </c>
      <c r="U9" s="338"/>
      <c r="V9" s="345"/>
      <c r="W9" s="346" t="str">
        <f aca="false">IF(C9="","",SUM(Summary!B$30:F$30))</f>
        <v/>
      </c>
      <c r="X9" s="347" t="str">
        <f aca="false">IFERROR(IF(W9="","",(W9/U9*T9/1000000)),"Missing Panel Details")</f>
        <v/>
      </c>
      <c r="Y9" s="347" t="n">
        <f aca="false">IFERROR(W9/(Summary!$E$17-Summary!$B$17)*30.4167,"Missing Data")</f>
        <v>0</v>
      </c>
      <c r="Z9" s="348" t="str">
        <f aca="false">IFERROR(Y9*T9/1000000/U9,"")</f>
        <v/>
      </c>
      <c r="AA9" s="349"/>
      <c r="AB9" s="350" t="str">
        <f aca="false">IF(AA9="","",((1000000/T9)*AA9*U9))</f>
        <v/>
      </c>
      <c r="AC9" s="351" t="str">
        <f aca="false">IF(W9="","",W9*AA9)</f>
        <v/>
      </c>
      <c r="AD9" s="352"/>
    </row>
    <row r="10" customFormat="false" ht="14.25" hidden="false" customHeight="true" outlineLevel="0" collapsed="false">
      <c r="A10" s="353" t="s">
        <v>221</v>
      </c>
      <c r="B10" s="354" t="s">
        <v>222</v>
      </c>
      <c r="C10" s="355" t="s">
        <v>223</v>
      </c>
      <c r="D10" s="356" t="s">
        <v>217</v>
      </c>
      <c r="E10" s="357" t="s">
        <v>224</v>
      </c>
      <c r="F10" s="358" t="n">
        <v>1.6</v>
      </c>
      <c r="G10" s="355" t="n">
        <v>2</v>
      </c>
      <c r="H10" s="355" t="n">
        <v>35</v>
      </c>
      <c r="I10" s="355" t="s">
        <v>225</v>
      </c>
      <c r="J10" s="355" t="s">
        <v>226</v>
      </c>
      <c r="K10" s="355" t="s">
        <v>224</v>
      </c>
      <c r="L10" s="355" t="s">
        <v>227</v>
      </c>
      <c r="M10" s="355" t="s">
        <v>219</v>
      </c>
      <c r="N10" s="355" t="s">
        <v>228</v>
      </c>
      <c r="O10" s="359" t="n">
        <v>136</v>
      </c>
      <c r="P10" s="360" t="n">
        <v>57.8</v>
      </c>
      <c r="Q10" s="361" t="n">
        <f aca="false">O10*P10</f>
        <v>7860.8</v>
      </c>
      <c r="R10" s="359" t="n">
        <v>215.73</v>
      </c>
      <c r="S10" s="360" t="n">
        <v>273.91</v>
      </c>
      <c r="T10" s="360" t="n">
        <f aca="false">R10*S10</f>
        <v>59090.6043</v>
      </c>
      <c r="U10" s="355" t="n">
        <v>8</v>
      </c>
      <c r="V10" s="356" t="s">
        <v>229</v>
      </c>
      <c r="W10" s="362" t="n">
        <v>100000</v>
      </c>
      <c r="X10" s="363" t="n">
        <f aca="false">IF(W10="","",(W10/U10*T10/1000000))</f>
        <v>738.63255375</v>
      </c>
      <c r="Y10" s="364" t="n">
        <v>2083.33561643836</v>
      </c>
      <c r="Z10" s="365" t="n">
        <f aca="false">IFERROR(Y10*T10/1000000/U10,"")</f>
        <v>15.3881950668819</v>
      </c>
      <c r="AA10" s="366" t="n">
        <v>0.65</v>
      </c>
      <c r="AB10" s="367" t="n">
        <f aca="false">(1000000/T10)*AA10*U10</f>
        <v>88.0004539063413</v>
      </c>
      <c r="AC10" s="368" t="n">
        <f aca="false">W10*AA10</f>
        <v>65000</v>
      </c>
      <c r="AD10" s="369" t="s">
        <v>230</v>
      </c>
    </row>
    <row r="11" customFormat="false" ht="14.25" hidden="false" customHeight="true" outlineLevel="0" collapsed="false">
      <c r="A11" s="370" t="s">
        <v>231</v>
      </c>
      <c r="B11" s="371" t="s">
        <v>232</v>
      </c>
      <c r="C11" s="372" t="s">
        <v>233</v>
      </c>
      <c r="D11" s="373" t="s">
        <v>234</v>
      </c>
      <c r="E11" s="374" t="s">
        <v>218</v>
      </c>
      <c r="F11" s="375" t="n">
        <v>1.6</v>
      </c>
      <c r="G11" s="372" t="n">
        <v>1</v>
      </c>
      <c r="H11" s="372" t="n">
        <v>70</v>
      </c>
      <c r="I11" s="372" t="s">
        <v>225</v>
      </c>
      <c r="J11" s="372" t="s">
        <v>235</v>
      </c>
      <c r="K11" s="372" t="s">
        <v>236</v>
      </c>
      <c r="L11" s="372" t="s">
        <v>237</v>
      </c>
      <c r="M11" s="372" t="s">
        <v>219</v>
      </c>
      <c r="N11" s="372" t="s">
        <v>228</v>
      </c>
      <c r="O11" s="376" t="n">
        <v>136</v>
      </c>
      <c r="P11" s="377" t="n">
        <v>57.8</v>
      </c>
      <c r="Q11" s="378" t="n">
        <f aca="false">O11*P11</f>
        <v>7860.8</v>
      </c>
      <c r="R11" s="376" t="n">
        <v>136</v>
      </c>
      <c r="S11" s="377" t="n">
        <v>57.8</v>
      </c>
      <c r="T11" s="377" t="n">
        <f aca="false">R11*S11</f>
        <v>7860.8</v>
      </c>
      <c r="U11" s="372" t="n">
        <v>1</v>
      </c>
      <c r="V11" s="373" t="s">
        <v>229</v>
      </c>
      <c r="W11" s="379" t="n">
        <v>100000</v>
      </c>
      <c r="X11" s="380" t="n">
        <f aca="false">IF(W11="","",(W11/U11*T11/1000000))</f>
        <v>786.08</v>
      </c>
      <c r="Y11" s="381" t="n">
        <v>2083.33561643836</v>
      </c>
      <c r="Z11" s="382" t="n">
        <f aca="false">IFERROR(Y11*T11/1000000/U11,"")</f>
        <v>16.3766846136986</v>
      </c>
      <c r="AA11" s="383" t="n">
        <v>1.1</v>
      </c>
      <c r="AB11" s="384" t="n">
        <f aca="false">(1000000/T11)*AA11*U11</f>
        <v>139.934866680236</v>
      </c>
      <c r="AC11" s="385" t="n">
        <f aca="false">W11*AA11</f>
        <v>110000</v>
      </c>
      <c r="AD11" s="386" t="s">
        <v>230</v>
      </c>
    </row>
    <row r="12" customFormat="false" ht="14.25" hidden="false" customHeight="true" outlineLevel="0" collapsed="false">
      <c r="A12" s="387"/>
      <c r="B12" s="388"/>
      <c r="C12" s="388"/>
      <c r="D12" s="388"/>
      <c r="E12" s="388"/>
      <c r="F12" s="388"/>
      <c r="G12" s="388"/>
      <c r="H12" s="388"/>
      <c r="I12" s="388"/>
      <c r="J12" s="388"/>
      <c r="K12" s="388"/>
      <c r="L12" s="388"/>
      <c r="M12" s="388"/>
      <c r="N12" s="388"/>
      <c r="O12" s="388"/>
      <c r="P12" s="388"/>
      <c r="Q12" s="388"/>
      <c r="R12" s="388"/>
      <c r="S12" s="388"/>
      <c r="T12" s="388"/>
      <c r="U12" s="388"/>
      <c r="V12" s="388"/>
      <c r="W12" s="388"/>
      <c r="X12" s="388"/>
      <c r="Y12" s="389"/>
      <c r="Z12" s="389"/>
      <c r="AA12" s="390"/>
      <c r="AB12" s="388"/>
      <c r="AC12" s="390"/>
      <c r="AD12" s="391"/>
    </row>
    <row r="13" customFormat="false" ht="14.25" hidden="false" customHeight="true" outlineLevel="0" collapsed="false">
      <c r="A13" s="388"/>
      <c r="B13" s="392" t="s">
        <v>238</v>
      </c>
      <c r="C13" s="392"/>
      <c r="D13" s="392"/>
      <c r="E13" s="392"/>
      <c r="F13" s="392"/>
      <c r="G13" s="392"/>
      <c r="H13" s="388"/>
      <c r="I13" s="388"/>
      <c r="J13" s="388"/>
      <c r="K13" s="388"/>
      <c r="L13" s="388"/>
      <c r="M13" s="388"/>
      <c r="N13" s="388"/>
      <c r="O13" s="393" t="s">
        <v>239</v>
      </c>
      <c r="P13" s="394"/>
      <c r="Q13" s="395" t="s">
        <v>240</v>
      </c>
      <c r="R13" s="396"/>
      <c r="S13" s="397"/>
      <c r="T13" s="398"/>
      <c r="U13" s="399" t="s">
        <v>239</v>
      </c>
      <c r="V13" s="400"/>
      <c r="W13" s="401" t="s">
        <v>241</v>
      </c>
      <c r="X13" s="396"/>
      <c r="Y13" s="402"/>
      <c r="Z13" s="388"/>
      <c r="AA13" s="388"/>
      <c r="AB13" s="388"/>
      <c r="AC13" s="388"/>
      <c r="AD13" s="391"/>
    </row>
    <row r="14" customFormat="false" ht="14.25" hidden="false" customHeight="true" outlineLevel="0" collapsed="false">
      <c r="A14" s="388"/>
      <c r="B14" s="403" t="s">
        <v>224</v>
      </c>
      <c r="C14" s="403"/>
      <c r="D14" s="404" t="s">
        <v>236</v>
      </c>
      <c r="E14" s="404"/>
      <c r="F14" s="405" t="s">
        <v>242</v>
      </c>
      <c r="G14" s="405"/>
      <c r="H14" s="388"/>
      <c r="I14" s="388"/>
      <c r="J14" s="388"/>
      <c r="K14" s="388"/>
      <c r="L14" s="388"/>
      <c r="M14" s="388"/>
      <c r="N14" s="388"/>
      <c r="O14" s="387"/>
      <c r="P14" s="388"/>
      <c r="Q14" s="388"/>
      <c r="R14" s="388"/>
      <c r="S14" s="391"/>
      <c r="T14" s="388"/>
      <c r="U14" s="387"/>
      <c r="V14" s="388"/>
      <c r="W14" s="388"/>
      <c r="X14" s="388"/>
      <c r="Y14" s="406"/>
      <c r="Z14" s="388"/>
      <c r="AA14" s="388"/>
      <c r="AB14" s="388"/>
      <c r="AC14" s="388"/>
      <c r="AD14" s="391"/>
    </row>
    <row r="15" customFormat="false" ht="14.25" hidden="false" customHeight="true" outlineLevel="0" collapsed="false">
      <c r="A15" s="388"/>
      <c r="B15" s="407" t="s">
        <v>243</v>
      </c>
      <c r="C15" s="408" t="s">
        <v>244</v>
      </c>
      <c r="D15" s="409" t="s">
        <v>245</v>
      </c>
      <c r="E15" s="408" t="s">
        <v>246</v>
      </c>
      <c r="F15" s="410" t="s">
        <v>247</v>
      </c>
      <c r="G15" s="411" t="s">
        <v>248</v>
      </c>
      <c r="H15" s="388"/>
      <c r="I15" s="388"/>
      <c r="J15" s="388"/>
      <c r="K15" s="388"/>
      <c r="L15" s="388"/>
      <c r="M15" s="388"/>
      <c r="N15" s="388"/>
      <c r="O15" s="387"/>
      <c r="P15" s="388"/>
      <c r="Q15" s="388"/>
      <c r="R15" s="388"/>
      <c r="S15" s="391"/>
      <c r="T15" s="388"/>
      <c r="U15" s="387"/>
      <c r="V15" s="388"/>
      <c r="W15" s="388"/>
      <c r="X15" s="388"/>
      <c r="Y15" s="406"/>
      <c r="Z15" s="388"/>
      <c r="AA15" s="388"/>
      <c r="AB15" s="388"/>
      <c r="AC15" s="388"/>
      <c r="AD15" s="391"/>
    </row>
    <row r="16" customFormat="false" ht="14.25" hidden="false" customHeight="true" outlineLevel="0" collapsed="false">
      <c r="A16" s="388"/>
      <c r="B16" s="407" t="s">
        <v>243</v>
      </c>
      <c r="C16" s="408" t="s">
        <v>249</v>
      </c>
      <c r="D16" s="409" t="s">
        <v>245</v>
      </c>
      <c r="E16" s="408" t="s">
        <v>250</v>
      </c>
      <c r="F16" s="409" t="s">
        <v>226</v>
      </c>
      <c r="G16" s="411" t="s">
        <v>251</v>
      </c>
      <c r="H16" s="388"/>
      <c r="I16" s="388"/>
      <c r="J16" s="388"/>
      <c r="K16" s="388"/>
      <c r="L16" s="388"/>
      <c r="M16" s="388"/>
      <c r="N16" s="388"/>
      <c r="O16" s="387"/>
      <c r="P16" s="388"/>
      <c r="Q16" s="388"/>
      <c r="R16" s="388"/>
      <c r="S16" s="391"/>
      <c r="T16" s="388"/>
      <c r="U16" s="387"/>
      <c r="V16" s="388"/>
      <c r="W16" s="388"/>
      <c r="X16" s="388"/>
      <c r="Y16" s="406"/>
      <c r="Z16" s="388"/>
      <c r="AA16" s="388"/>
      <c r="AB16" s="388"/>
      <c r="AC16" s="388"/>
      <c r="AD16" s="391"/>
    </row>
    <row r="17" customFormat="false" ht="14.25" hidden="false" customHeight="true" outlineLevel="0" collapsed="false">
      <c r="A17" s="388"/>
      <c r="B17" s="407" t="s">
        <v>243</v>
      </c>
      <c r="C17" s="408" t="s">
        <v>252</v>
      </c>
      <c r="D17" s="409" t="s">
        <v>245</v>
      </c>
      <c r="E17" s="408" t="s">
        <v>253</v>
      </c>
      <c r="F17" s="409" t="s">
        <v>235</v>
      </c>
      <c r="G17" s="411" t="s">
        <v>237</v>
      </c>
      <c r="H17" s="388"/>
      <c r="I17" s="388"/>
      <c r="J17" s="388"/>
      <c r="K17" s="388"/>
      <c r="L17" s="388"/>
      <c r="M17" s="388"/>
      <c r="N17" s="388"/>
      <c r="O17" s="387"/>
      <c r="P17" s="388"/>
      <c r="Q17" s="388"/>
      <c r="R17" s="388"/>
      <c r="S17" s="391"/>
      <c r="T17" s="388"/>
      <c r="U17" s="387"/>
      <c r="V17" s="388"/>
      <c r="W17" s="388"/>
      <c r="X17" s="388"/>
      <c r="Y17" s="406"/>
      <c r="Z17" s="388"/>
      <c r="AA17" s="388"/>
      <c r="AB17" s="388"/>
      <c r="AC17" s="388"/>
      <c r="AD17" s="391"/>
    </row>
    <row r="18" customFormat="false" ht="14.25" hidden="false" customHeight="true" outlineLevel="0" collapsed="false">
      <c r="A18" s="388"/>
      <c r="B18" s="407" t="s">
        <v>243</v>
      </c>
      <c r="C18" s="408" t="s">
        <v>254</v>
      </c>
      <c r="D18" s="409" t="s">
        <v>245</v>
      </c>
      <c r="E18" s="408" t="s">
        <v>255</v>
      </c>
      <c r="F18" s="409" t="s">
        <v>256</v>
      </c>
      <c r="G18" s="411" t="s">
        <v>257</v>
      </c>
      <c r="H18" s="388"/>
      <c r="I18" s="388"/>
      <c r="J18" s="388"/>
      <c r="K18" s="388"/>
      <c r="L18" s="388"/>
      <c r="M18" s="388"/>
      <c r="N18" s="388"/>
      <c r="O18" s="387"/>
      <c r="P18" s="388"/>
      <c r="Q18" s="388"/>
      <c r="R18" s="388"/>
      <c r="S18" s="391"/>
      <c r="T18" s="388"/>
      <c r="U18" s="387"/>
      <c r="V18" s="388"/>
      <c r="W18" s="388"/>
      <c r="X18" s="388"/>
      <c r="Y18" s="406"/>
      <c r="Z18" s="388"/>
      <c r="AA18" s="388"/>
      <c r="AB18" s="388"/>
      <c r="AC18" s="388"/>
      <c r="AD18" s="391"/>
    </row>
    <row r="19" customFormat="false" ht="14.25" hidden="false" customHeight="true" outlineLevel="0" collapsed="false">
      <c r="A19" s="388"/>
      <c r="B19" s="407" t="s">
        <v>226</v>
      </c>
      <c r="C19" s="408" t="s">
        <v>258</v>
      </c>
      <c r="D19" s="409" t="s">
        <v>259</v>
      </c>
      <c r="E19" s="408" t="s">
        <v>260</v>
      </c>
      <c r="F19" s="409"/>
      <c r="G19" s="411"/>
      <c r="H19" s="388"/>
      <c r="I19" s="388"/>
      <c r="J19" s="388"/>
      <c r="K19" s="388"/>
      <c r="L19" s="388"/>
      <c r="M19" s="388"/>
      <c r="N19" s="388"/>
      <c r="O19" s="387"/>
      <c r="P19" s="388"/>
      <c r="Q19" s="388"/>
      <c r="R19" s="388"/>
      <c r="S19" s="391"/>
      <c r="T19" s="388"/>
      <c r="U19" s="387"/>
      <c r="V19" s="388"/>
      <c r="W19" s="388"/>
      <c r="X19" s="388"/>
      <c r="Y19" s="406"/>
      <c r="Z19" s="388"/>
      <c r="AA19" s="388"/>
      <c r="AB19" s="388"/>
      <c r="AC19" s="388"/>
      <c r="AD19" s="391"/>
    </row>
    <row r="20" customFormat="false" ht="14.25" hidden="false" customHeight="true" outlineLevel="0" collapsed="false">
      <c r="A20" s="388"/>
      <c r="B20" s="407" t="s">
        <v>226</v>
      </c>
      <c r="C20" s="408" t="s">
        <v>227</v>
      </c>
      <c r="D20" s="409" t="s">
        <v>259</v>
      </c>
      <c r="E20" s="408" t="s">
        <v>261</v>
      </c>
      <c r="F20" s="409"/>
      <c r="G20" s="411"/>
      <c r="H20" s="388"/>
      <c r="I20" s="388"/>
      <c r="J20" s="388"/>
      <c r="K20" s="388"/>
      <c r="L20" s="388"/>
      <c r="M20" s="388"/>
      <c r="N20" s="388"/>
      <c r="O20" s="387"/>
      <c r="P20" s="388"/>
      <c r="Q20" s="388"/>
      <c r="R20" s="388"/>
      <c r="S20" s="391"/>
      <c r="T20" s="388"/>
      <c r="U20" s="387"/>
      <c r="V20" s="388"/>
      <c r="W20" s="388"/>
      <c r="X20" s="388"/>
      <c r="Y20" s="406"/>
      <c r="Z20" s="388"/>
      <c r="AA20" s="388"/>
      <c r="AB20" s="388"/>
      <c r="AC20" s="388"/>
      <c r="AD20" s="391"/>
    </row>
    <row r="21" customFormat="false" ht="14.25" hidden="false" customHeight="true" outlineLevel="0" collapsed="false">
      <c r="A21" s="388"/>
      <c r="B21" s="407" t="s">
        <v>226</v>
      </c>
      <c r="C21" s="408" t="s">
        <v>262</v>
      </c>
      <c r="D21" s="409" t="s">
        <v>259</v>
      </c>
      <c r="E21" s="408" t="s">
        <v>263</v>
      </c>
      <c r="F21" s="409"/>
      <c r="G21" s="411"/>
      <c r="H21" s="388"/>
      <c r="I21" s="388"/>
      <c r="J21" s="388"/>
      <c r="K21" s="388"/>
      <c r="L21" s="388"/>
      <c r="M21" s="388"/>
      <c r="N21" s="388"/>
      <c r="O21" s="387"/>
      <c r="P21" s="388"/>
      <c r="Q21" s="388"/>
      <c r="R21" s="388"/>
      <c r="S21" s="391"/>
      <c r="T21" s="388"/>
      <c r="U21" s="387"/>
      <c r="V21" s="388"/>
      <c r="W21" s="388"/>
      <c r="X21" s="388"/>
      <c r="Y21" s="406"/>
      <c r="Z21" s="388"/>
      <c r="AA21" s="388"/>
      <c r="AB21" s="388"/>
      <c r="AC21" s="388"/>
      <c r="AD21" s="391"/>
    </row>
    <row r="22" customFormat="false" ht="14.25" hidden="false" customHeight="true" outlineLevel="0" collapsed="false">
      <c r="A22" s="388"/>
      <c r="B22" s="407" t="s">
        <v>264</v>
      </c>
      <c r="C22" s="408" t="s">
        <v>265</v>
      </c>
      <c r="D22" s="409" t="s">
        <v>259</v>
      </c>
      <c r="E22" s="408" t="s">
        <v>266</v>
      </c>
      <c r="F22" s="409"/>
      <c r="G22" s="411"/>
      <c r="H22" s="388"/>
      <c r="I22" s="388"/>
      <c r="J22" s="388"/>
      <c r="K22" s="388"/>
      <c r="L22" s="388"/>
      <c r="M22" s="388"/>
      <c r="N22" s="388"/>
      <c r="O22" s="387"/>
      <c r="P22" s="388"/>
      <c r="Q22" s="388"/>
      <c r="R22" s="388"/>
      <c r="S22" s="391"/>
      <c r="T22" s="388"/>
      <c r="U22" s="387"/>
      <c r="V22" s="388"/>
      <c r="W22" s="388"/>
      <c r="X22" s="388"/>
      <c r="Y22" s="406"/>
      <c r="Z22" s="388"/>
      <c r="AA22" s="388"/>
      <c r="AB22" s="388"/>
      <c r="AC22" s="388"/>
      <c r="AD22" s="391"/>
    </row>
    <row r="23" customFormat="false" ht="14.25" hidden="false" customHeight="true" outlineLevel="0" collapsed="false">
      <c r="A23" s="388"/>
      <c r="B23" s="407" t="s">
        <v>264</v>
      </c>
      <c r="C23" s="408" t="s">
        <v>267</v>
      </c>
      <c r="D23" s="409" t="s">
        <v>247</v>
      </c>
      <c r="E23" s="408" t="s">
        <v>248</v>
      </c>
      <c r="F23" s="409"/>
      <c r="G23" s="411"/>
      <c r="H23" s="388"/>
      <c r="I23" s="388"/>
      <c r="J23" s="388"/>
      <c r="K23" s="388"/>
      <c r="L23" s="388"/>
      <c r="M23" s="388"/>
      <c r="N23" s="388"/>
      <c r="O23" s="387"/>
      <c r="P23" s="388"/>
      <c r="Q23" s="388"/>
      <c r="R23" s="388"/>
      <c r="S23" s="391"/>
      <c r="T23" s="388"/>
      <c r="U23" s="387"/>
      <c r="V23" s="388"/>
      <c r="W23" s="388"/>
      <c r="X23" s="388"/>
      <c r="Y23" s="406"/>
      <c r="Z23" s="388"/>
      <c r="AA23" s="388"/>
      <c r="AB23" s="388"/>
      <c r="AC23" s="388"/>
      <c r="AD23" s="391"/>
    </row>
    <row r="24" customFormat="false" ht="14.25" hidden="false" customHeight="true" outlineLevel="0" collapsed="false">
      <c r="A24" s="388"/>
      <c r="B24" s="407" t="s">
        <v>268</v>
      </c>
      <c r="C24" s="408" t="s">
        <v>269</v>
      </c>
      <c r="D24" s="409" t="s">
        <v>226</v>
      </c>
      <c r="E24" s="408" t="s">
        <v>251</v>
      </c>
      <c r="F24" s="409"/>
      <c r="G24" s="411"/>
      <c r="H24" s="388"/>
      <c r="I24" s="388"/>
      <c r="J24" s="388"/>
      <c r="K24" s="388"/>
      <c r="L24" s="388"/>
      <c r="M24" s="388"/>
      <c r="N24" s="388"/>
      <c r="O24" s="387"/>
      <c r="P24" s="388"/>
      <c r="Q24" s="388"/>
      <c r="R24" s="388"/>
      <c r="S24" s="391"/>
      <c r="T24" s="388"/>
      <c r="U24" s="387"/>
      <c r="V24" s="388"/>
      <c r="W24" s="388"/>
      <c r="X24" s="388"/>
      <c r="Y24" s="406"/>
      <c r="Z24" s="388"/>
      <c r="AA24" s="388"/>
      <c r="AB24" s="388"/>
      <c r="AC24" s="388"/>
      <c r="AD24" s="391"/>
    </row>
    <row r="25" customFormat="false" ht="14.25" hidden="false" customHeight="true" outlineLevel="0" collapsed="false">
      <c r="A25" s="388"/>
      <c r="B25" s="407" t="s">
        <v>270</v>
      </c>
      <c r="C25" s="408" t="s">
        <v>271</v>
      </c>
      <c r="D25" s="409" t="s">
        <v>272</v>
      </c>
      <c r="E25" s="408" t="s">
        <v>273</v>
      </c>
      <c r="F25" s="409"/>
      <c r="G25" s="411"/>
      <c r="H25" s="388"/>
      <c r="I25" s="388"/>
      <c r="J25" s="388"/>
      <c r="K25" s="388"/>
      <c r="L25" s="388"/>
      <c r="M25" s="388"/>
      <c r="N25" s="388"/>
      <c r="O25" s="387"/>
      <c r="P25" s="388"/>
      <c r="Q25" s="388"/>
      <c r="R25" s="388"/>
      <c r="S25" s="391"/>
      <c r="T25" s="388"/>
      <c r="U25" s="387"/>
      <c r="V25" s="388"/>
      <c r="W25" s="388"/>
      <c r="X25" s="388"/>
      <c r="Y25" s="406"/>
      <c r="Z25" s="388"/>
      <c r="AA25" s="388"/>
      <c r="AB25" s="388"/>
      <c r="AC25" s="388"/>
      <c r="AD25" s="391"/>
    </row>
    <row r="26" customFormat="false" ht="14.25" hidden="false" customHeight="true" outlineLevel="0" collapsed="false">
      <c r="A26" s="388"/>
      <c r="B26" s="407" t="s">
        <v>270</v>
      </c>
      <c r="C26" s="408" t="s">
        <v>274</v>
      </c>
      <c r="D26" s="409" t="s">
        <v>235</v>
      </c>
      <c r="E26" s="408" t="s">
        <v>237</v>
      </c>
      <c r="F26" s="409"/>
      <c r="G26" s="411"/>
      <c r="H26" s="388"/>
      <c r="I26" s="388"/>
      <c r="J26" s="388"/>
      <c r="K26" s="388"/>
      <c r="L26" s="388"/>
      <c r="M26" s="388"/>
      <c r="N26" s="388"/>
      <c r="O26" s="387"/>
      <c r="P26" s="388"/>
      <c r="Q26" s="388"/>
      <c r="R26" s="388"/>
      <c r="S26" s="391"/>
      <c r="T26" s="388"/>
      <c r="U26" s="387"/>
      <c r="V26" s="388"/>
      <c r="W26" s="388"/>
      <c r="X26" s="388"/>
      <c r="Y26" s="406"/>
      <c r="Z26" s="388"/>
      <c r="AA26" s="388"/>
      <c r="AB26" s="388"/>
      <c r="AC26" s="388"/>
      <c r="AD26" s="391"/>
    </row>
    <row r="27" customFormat="false" ht="14.25" hidden="false" customHeight="true" outlineLevel="0" collapsed="false">
      <c r="A27" s="388"/>
      <c r="B27" s="407" t="s">
        <v>270</v>
      </c>
      <c r="C27" s="408" t="s">
        <v>275</v>
      </c>
      <c r="D27" s="409" t="s">
        <v>235</v>
      </c>
      <c r="E27" s="408" t="s">
        <v>276</v>
      </c>
      <c r="F27" s="409"/>
      <c r="G27" s="411"/>
      <c r="H27" s="388"/>
      <c r="I27" s="388"/>
      <c r="J27" s="388"/>
      <c r="K27" s="388"/>
      <c r="L27" s="388"/>
      <c r="M27" s="388"/>
      <c r="N27" s="388"/>
      <c r="O27" s="387"/>
      <c r="P27" s="388"/>
      <c r="Q27" s="388"/>
      <c r="R27" s="388"/>
      <c r="S27" s="391"/>
      <c r="T27" s="388"/>
      <c r="U27" s="387"/>
      <c r="V27" s="388"/>
      <c r="W27" s="388"/>
      <c r="X27" s="388"/>
      <c r="Y27" s="406"/>
      <c r="Z27" s="388"/>
      <c r="AA27" s="388"/>
      <c r="AB27" s="388"/>
      <c r="AC27" s="388"/>
      <c r="AD27" s="391"/>
    </row>
    <row r="28" customFormat="false" ht="14.25" hidden="false" customHeight="true" outlineLevel="0" collapsed="false">
      <c r="A28" s="388"/>
      <c r="B28" s="407" t="s">
        <v>270</v>
      </c>
      <c r="C28" s="408" t="s">
        <v>277</v>
      </c>
      <c r="D28" s="409" t="s">
        <v>256</v>
      </c>
      <c r="E28" s="408" t="s">
        <v>257</v>
      </c>
      <c r="F28" s="409"/>
      <c r="G28" s="411"/>
      <c r="H28" s="388"/>
      <c r="I28" s="388"/>
      <c r="J28" s="388"/>
      <c r="K28" s="388"/>
      <c r="L28" s="388"/>
      <c r="M28" s="388"/>
      <c r="N28" s="388"/>
      <c r="O28" s="387"/>
      <c r="P28" s="388"/>
      <c r="Q28" s="388"/>
      <c r="R28" s="388"/>
      <c r="S28" s="391"/>
      <c r="T28" s="388"/>
      <c r="U28" s="387"/>
      <c r="V28" s="388"/>
      <c r="W28" s="388"/>
      <c r="X28" s="388"/>
      <c r="Y28" s="406"/>
      <c r="Z28" s="388"/>
      <c r="AA28" s="388"/>
      <c r="AB28" s="388"/>
      <c r="AC28" s="388"/>
      <c r="AD28" s="391"/>
    </row>
    <row r="29" customFormat="false" ht="14.25" hidden="false" customHeight="true" outlineLevel="0" collapsed="false">
      <c r="A29" s="388"/>
      <c r="B29" s="407" t="s">
        <v>278</v>
      </c>
      <c r="C29" s="408" t="s">
        <v>279</v>
      </c>
      <c r="D29" s="409"/>
      <c r="E29" s="408"/>
      <c r="F29" s="409"/>
      <c r="G29" s="411"/>
      <c r="H29" s="388"/>
      <c r="I29" s="388"/>
      <c r="J29" s="388"/>
      <c r="K29" s="388"/>
      <c r="L29" s="388"/>
      <c r="M29" s="388"/>
      <c r="N29" s="388"/>
      <c r="O29" s="387"/>
      <c r="P29" s="388"/>
      <c r="Q29" s="388"/>
      <c r="R29" s="388"/>
      <c r="S29" s="391"/>
      <c r="T29" s="388"/>
      <c r="U29" s="387"/>
      <c r="V29" s="388"/>
      <c r="W29" s="388"/>
      <c r="X29" s="388"/>
      <c r="Y29" s="406"/>
      <c r="Z29" s="388"/>
      <c r="AA29" s="388"/>
      <c r="AB29" s="388"/>
      <c r="AC29" s="388"/>
      <c r="AD29" s="391"/>
    </row>
    <row r="30" customFormat="false" ht="14.25" hidden="false" customHeight="true" outlineLevel="0" collapsed="false">
      <c r="A30" s="388"/>
      <c r="B30" s="412" t="s">
        <v>278</v>
      </c>
      <c r="C30" s="413" t="s">
        <v>280</v>
      </c>
      <c r="D30" s="414"/>
      <c r="E30" s="413"/>
      <c r="F30" s="414"/>
      <c r="G30" s="415"/>
      <c r="H30" s="388"/>
      <c r="I30" s="388"/>
      <c r="J30" s="388"/>
      <c r="K30" s="388"/>
      <c r="L30" s="388"/>
      <c r="M30" s="388"/>
      <c r="N30" s="388"/>
      <c r="O30" s="387"/>
      <c r="P30" s="388"/>
      <c r="Q30" s="388"/>
      <c r="R30" s="388"/>
      <c r="S30" s="391"/>
      <c r="T30" s="388"/>
      <c r="U30" s="387"/>
      <c r="V30" s="388"/>
      <c r="W30" s="388"/>
      <c r="X30" s="388"/>
      <c r="Y30" s="406"/>
      <c r="Z30" s="388"/>
      <c r="AA30" s="388"/>
      <c r="AB30" s="388"/>
      <c r="AC30" s="388"/>
      <c r="AD30" s="391"/>
    </row>
    <row r="31" customFormat="false" ht="14.25" hidden="false" customHeight="true" outlineLevel="0" collapsed="false">
      <c r="A31" s="388"/>
      <c r="B31" s="388"/>
      <c r="C31" s="388"/>
      <c r="D31" s="388"/>
      <c r="E31" s="388"/>
      <c r="F31" s="388"/>
      <c r="G31" s="388"/>
      <c r="H31" s="388"/>
      <c r="I31" s="388"/>
      <c r="J31" s="388"/>
      <c r="K31" s="388"/>
      <c r="L31" s="388"/>
      <c r="M31" s="388"/>
      <c r="N31" s="388"/>
      <c r="O31" s="387"/>
      <c r="P31" s="388"/>
      <c r="Q31" s="388"/>
      <c r="R31" s="388"/>
      <c r="S31" s="391"/>
      <c r="T31" s="388"/>
      <c r="U31" s="387"/>
      <c r="V31" s="388"/>
      <c r="W31" s="388"/>
      <c r="X31" s="388"/>
      <c r="Y31" s="406"/>
      <c r="Z31" s="388"/>
      <c r="AA31" s="388"/>
      <c r="AB31" s="388"/>
      <c r="AC31" s="388"/>
      <c r="AD31" s="391"/>
    </row>
    <row r="32" customFormat="false" ht="14.25" hidden="false" customHeight="true" outlineLevel="0" collapsed="false">
      <c r="A32" s="388"/>
      <c r="B32" s="388"/>
      <c r="C32" s="388"/>
      <c r="D32" s="388"/>
      <c r="E32" s="388"/>
      <c r="F32" s="388"/>
      <c r="G32" s="388"/>
      <c r="H32" s="388"/>
      <c r="I32" s="388"/>
      <c r="J32" s="388"/>
      <c r="K32" s="388"/>
      <c r="L32" s="388"/>
      <c r="M32" s="388"/>
      <c r="N32" s="388"/>
      <c r="O32" s="387"/>
      <c r="P32" s="388"/>
      <c r="Q32" s="388"/>
      <c r="R32" s="388"/>
      <c r="S32" s="391"/>
      <c r="T32" s="388"/>
      <c r="U32" s="387"/>
      <c r="V32" s="388"/>
      <c r="W32" s="388"/>
      <c r="X32" s="388"/>
      <c r="Y32" s="406"/>
      <c r="Z32" s="388"/>
      <c r="AA32" s="388"/>
      <c r="AB32" s="388"/>
      <c r="AC32" s="388"/>
      <c r="AD32" s="391"/>
    </row>
    <row r="33" customFormat="false" ht="14.25" hidden="false" customHeight="true" outlineLevel="0" collapsed="false">
      <c r="A33" s="388"/>
      <c r="B33" s="388"/>
      <c r="C33" s="388"/>
      <c r="D33" s="388"/>
      <c r="E33" s="388"/>
      <c r="F33" s="388"/>
      <c r="G33" s="388"/>
      <c r="H33" s="388"/>
      <c r="I33" s="388"/>
      <c r="J33" s="388"/>
      <c r="K33" s="388"/>
      <c r="L33" s="388"/>
      <c r="M33" s="388"/>
      <c r="N33" s="388"/>
      <c r="O33" s="387"/>
      <c r="P33" s="388"/>
      <c r="Q33" s="388"/>
      <c r="R33" s="388"/>
      <c r="S33" s="391"/>
      <c r="T33" s="388"/>
      <c r="U33" s="387"/>
      <c r="V33" s="388"/>
      <c r="W33" s="388"/>
      <c r="X33" s="388"/>
      <c r="Y33" s="406"/>
      <c r="Z33" s="388"/>
      <c r="AA33" s="388"/>
      <c r="AB33" s="388"/>
      <c r="AC33" s="388"/>
      <c r="AD33" s="391"/>
    </row>
    <row r="34" customFormat="false" ht="14.25" hidden="false" customHeight="true" outlineLevel="0" collapsed="false">
      <c r="A34" s="388"/>
      <c r="B34" s="388"/>
      <c r="C34" s="388"/>
      <c r="D34" s="388"/>
      <c r="E34" s="388"/>
      <c r="F34" s="388"/>
      <c r="G34" s="388"/>
      <c r="H34" s="388"/>
      <c r="I34" s="388"/>
      <c r="J34" s="388"/>
      <c r="K34" s="388"/>
      <c r="L34" s="388"/>
      <c r="M34" s="388"/>
      <c r="N34" s="388"/>
      <c r="O34" s="387"/>
      <c r="P34" s="388"/>
      <c r="Q34" s="388"/>
      <c r="R34" s="388"/>
      <c r="S34" s="391"/>
      <c r="T34" s="388"/>
      <c r="U34" s="387"/>
      <c r="V34" s="388"/>
      <c r="W34" s="388"/>
      <c r="X34" s="388"/>
      <c r="Y34" s="406"/>
      <c r="Z34" s="388"/>
      <c r="AA34" s="388"/>
      <c r="AB34" s="388"/>
      <c r="AC34" s="388"/>
      <c r="AD34" s="391"/>
    </row>
    <row r="35" customFormat="false" ht="14.25" hidden="false" customHeight="true" outlineLevel="0" collapsed="false">
      <c r="A35" s="388"/>
      <c r="B35" s="388"/>
      <c r="C35" s="388"/>
      <c r="D35" s="388"/>
      <c r="E35" s="388"/>
      <c r="F35" s="388"/>
      <c r="G35" s="388"/>
      <c r="H35" s="388"/>
      <c r="I35" s="388"/>
      <c r="J35" s="388"/>
      <c r="K35" s="388"/>
      <c r="L35" s="388"/>
      <c r="M35" s="388"/>
      <c r="N35" s="388"/>
      <c r="O35" s="387"/>
      <c r="P35" s="388"/>
      <c r="Q35" s="388"/>
      <c r="R35" s="388"/>
      <c r="S35" s="391"/>
      <c r="T35" s="388"/>
      <c r="U35" s="387"/>
      <c r="V35" s="388"/>
      <c r="W35" s="388"/>
      <c r="X35" s="388"/>
      <c r="Y35" s="406"/>
      <c r="Z35" s="388"/>
      <c r="AA35" s="388"/>
      <c r="AB35" s="388"/>
      <c r="AC35" s="388"/>
      <c r="AD35" s="391"/>
    </row>
    <row r="36" customFormat="false" ht="14.25" hidden="false" customHeight="true" outlineLevel="0" collapsed="false">
      <c r="A36" s="388"/>
      <c r="B36" s="388"/>
      <c r="C36" s="388"/>
      <c r="D36" s="388"/>
      <c r="E36" s="388"/>
      <c r="F36" s="388"/>
      <c r="G36" s="388"/>
      <c r="H36" s="388"/>
      <c r="I36" s="388"/>
      <c r="J36" s="388"/>
      <c r="K36" s="388"/>
      <c r="L36" s="416"/>
      <c r="M36" s="416"/>
      <c r="N36" s="416"/>
      <c r="O36" s="417"/>
      <c r="P36" s="416"/>
      <c r="Q36" s="416"/>
      <c r="R36" s="416"/>
      <c r="S36" s="418"/>
      <c r="T36" s="416"/>
      <c r="U36" s="417"/>
      <c r="V36" s="416"/>
      <c r="W36" s="416"/>
      <c r="X36" s="416"/>
      <c r="Y36" s="419"/>
      <c r="Z36" s="416"/>
      <c r="AA36" s="416"/>
      <c r="AB36" s="416"/>
      <c r="AC36" s="416"/>
      <c r="AD36" s="418"/>
    </row>
    <row r="37" customFormat="false" ht="14.25" hidden="false" customHeight="true" outlineLevel="0" collapsed="false">
      <c r="A37" s="388"/>
      <c r="B37" s="388"/>
      <c r="C37" s="388"/>
      <c r="D37" s="388"/>
      <c r="E37" s="388"/>
      <c r="F37" s="388"/>
      <c r="G37" s="388"/>
      <c r="H37" s="388"/>
      <c r="I37" s="388"/>
      <c r="J37" s="388"/>
      <c r="K37" s="388"/>
      <c r="L37" s="388"/>
      <c r="M37" s="388"/>
      <c r="N37" s="388"/>
      <c r="O37" s="388"/>
      <c r="P37" s="388"/>
      <c r="Q37" s="388"/>
      <c r="R37" s="388"/>
      <c r="S37" s="388"/>
      <c r="T37" s="388"/>
      <c r="U37" s="388"/>
      <c r="V37" s="388"/>
      <c r="W37" s="388"/>
      <c r="X37" s="390"/>
      <c r="Y37" s="390"/>
      <c r="Z37" s="390"/>
      <c r="AA37" s="390"/>
      <c r="AB37" s="388"/>
      <c r="AC37" s="388"/>
      <c r="AD37" s="390"/>
    </row>
    <row r="38" customFormat="false" ht="14.25" hidden="false" customHeight="true" outlineLevel="0" collapsed="false">
      <c r="A38" s="388"/>
      <c r="B38" s="388"/>
      <c r="C38" s="388"/>
      <c r="D38" s="388"/>
      <c r="E38" s="388"/>
      <c r="F38" s="388"/>
      <c r="G38" s="388"/>
      <c r="H38" s="388"/>
      <c r="I38" s="388"/>
      <c r="J38" s="388"/>
      <c r="K38" s="388"/>
      <c r="L38" s="388"/>
      <c r="M38" s="388"/>
      <c r="N38" s="388"/>
      <c r="O38" s="388"/>
      <c r="P38" s="388"/>
      <c r="Q38" s="388"/>
      <c r="R38" s="388"/>
      <c r="S38" s="388"/>
      <c r="T38" s="388"/>
      <c r="U38" s="388"/>
      <c r="V38" s="388"/>
      <c r="W38" s="388"/>
      <c r="X38" s="390"/>
      <c r="Y38" s="390"/>
      <c r="Z38" s="390"/>
      <c r="AA38" s="390"/>
      <c r="AB38" s="388"/>
      <c r="AC38" s="388"/>
      <c r="AD38" s="390"/>
    </row>
    <row r="39" customFormat="false" ht="14.25" hidden="false" customHeight="true" outlineLevel="0" collapsed="false">
      <c r="A39" s="388"/>
      <c r="B39" s="388"/>
      <c r="C39" s="388"/>
      <c r="D39" s="388"/>
      <c r="E39" s="388"/>
      <c r="F39" s="388"/>
      <c r="G39" s="388"/>
      <c r="H39" s="388"/>
      <c r="I39" s="388"/>
      <c r="J39" s="388"/>
      <c r="K39" s="388"/>
      <c r="L39" s="388"/>
      <c r="M39" s="388"/>
      <c r="N39" s="388"/>
      <c r="O39" s="388"/>
      <c r="P39" s="388"/>
      <c r="Q39" s="388"/>
      <c r="R39" s="388"/>
      <c r="S39" s="388"/>
      <c r="T39" s="388"/>
      <c r="U39" s="388"/>
      <c r="V39" s="388"/>
      <c r="W39" s="388"/>
      <c r="X39" s="390"/>
      <c r="Y39" s="390"/>
      <c r="Z39" s="390"/>
      <c r="AA39" s="390"/>
      <c r="AB39" s="388"/>
      <c r="AC39" s="388"/>
      <c r="AD39" s="390"/>
    </row>
    <row r="40" customFormat="false" ht="14.25" hidden="false" customHeight="true" outlineLevel="0" collapsed="false">
      <c r="A40" s="388"/>
      <c r="B40" s="388"/>
      <c r="C40" s="388"/>
      <c r="D40" s="388"/>
      <c r="E40" s="388"/>
      <c r="F40" s="388"/>
      <c r="G40" s="388"/>
      <c r="H40" s="388"/>
      <c r="I40" s="388"/>
      <c r="J40" s="388"/>
      <c r="K40" s="388"/>
      <c r="L40" s="388"/>
      <c r="M40" s="388"/>
      <c r="N40" s="388"/>
      <c r="O40" s="388"/>
      <c r="P40" s="388"/>
      <c r="Q40" s="388"/>
      <c r="R40" s="388"/>
      <c r="S40" s="388"/>
      <c r="T40" s="388"/>
      <c r="U40" s="388"/>
      <c r="V40" s="388"/>
      <c r="W40" s="388"/>
      <c r="X40" s="390"/>
      <c r="Y40" s="390"/>
      <c r="Z40" s="390"/>
      <c r="AA40" s="390"/>
      <c r="AB40" s="388"/>
      <c r="AC40" s="388"/>
      <c r="AD40" s="390"/>
    </row>
    <row r="41" customFormat="false" ht="14.25" hidden="false" customHeight="true" outlineLevel="0" collapsed="false">
      <c r="A41" s="388"/>
      <c r="B41" s="388"/>
      <c r="C41" s="388"/>
      <c r="D41" s="388"/>
      <c r="E41" s="388"/>
      <c r="F41" s="388"/>
      <c r="G41" s="388"/>
      <c r="H41" s="388"/>
      <c r="I41" s="388"/>
      <c r="J41" s="388"/>
      <c r="K41" s="388"/>
      <c r="L41" s="388"/>
      <c r="M41" s="388"/>
      <c r="N41" s="388"/>
      <c r="O41" s="388"/>
      <c r="P41" s="388"/>
      <c r="Q41" s="388"/>
      <c r="R41" s="388"/>
      <c r="S41" s="388"/>
      <c r="T41" s="388"/>
      <c r="U41" s="388"/>
      <c r="V41" s="388"/>
      <c r="W41" s="388"/>
      <c r="X41" s="390"/>
      <c r="Y41" s="390"/>
      <c r="Z41" s="390"/>
      <c r="AA41" s="390"/>
      <c r="AB41" s="388"/>
      <c r="AC41" s="388"/>
      <c r="AD41" s="390"/>
    </row>
    <row r="42" customFormat="false" ht="14.25" hidden="false" customHeight="true" outlineLevel="0" collapsed="false">
      <c r="A42" s="388"/>
      <c r="B42" s="388"/>
      <c r="C42" s="388"/>
      <c r="D42" s="388"/>
      <c r="E42" s="388"/>
      <c r="F42" s="388"/>
      <c r="G42" s="388"/>
      <c r="H42" s="388"/>
      <c r="I42" s="388"/>
      <c r="J42" s="388"/>
      <c r="K42" s="388"/>
      <c r="L42" s="388"/>
      <c r="M42" s="388"/>
      <c r="N42" s="388"/>
      <c r="O42" s="388"/>
      <c r="P42" s="388"/>
      <c r="Q42" s="388"/>
      <c r="R42" s="388"/>
      <c r="S42" s="388"/>
      <c r="T42" s="388"/>
      <c r="U42" s="388"/>
      <c r="V42" s="388"/>
      <c r="W42" s="388"/>
      <c r="X42" s="390"/>
      <c r="Y42" s="390"/>
      <c r="Z42" s="390"/>
      <c r="AA42" s="390"/>
      <c r="AB42" s="388"/>
      <c r="AC42" s="388"/>
      <c r="AD42" s="390"/>
    </row>
    <row r="43" customFormat="false" ht="14.25" hidden="false" customHeight="true" outlineLevel="0" collapsed="false">
      <c r="A43" s="388"/>
      <c r="B43" s="388"/>
      <c r="C43" s="388"/>
      <c r="D43" s="388"/>
      <c r="E43" s="388"/>
      <c r="F43" s="388"/>
      <c r="G43" s="388"/>
      <c r="H43" s="388"/>
      <c r="I43" s="388"/>
      <c r="J43" s="388"/>
      <c r="K43" s="388"/>
      <c r="L43" s="388"/>
      <c r="M43" s="388"/>
      <c r="N43" s="388"/>
      <c r="O43" s="388"/>
      <c r="P43" s="388"/>
      <c r="Q43" s="388"/>
      <c r="R43" s="388"/>
      <c r="S43" s="388"/>
      <c r="T43" s="388"/>
      <c r="U43" s="388"/>
      <c r="V43" s="388"/>
      <c r="W43" s="388"/>
      <c r="X43" s="390"/>
      <c r="Y43" s="390"/>
      <c r="Z43" s="390"/>
      <c r="AA43" s="390"/>
      <c r="AB43" s="388"/>
      <c r="AC43" s="388"/>
      <c r="AD43" s="390"/>
    </row>
    <row r="44" customFormat="false" ht="14.25" hidden="false" customHeight="true" outlineLevel="0" collapsed="false">
      <c r="A44" s="388"/>
      <c r="B44" s="388"/>
      <c r="C44" s="388"/>
      <c r="D44" s="388"/>
      <c r="E44" s="388"/>
      <c r="F44" s="388"/>
      <c r="G44" s="388"/>
      <c r="H44" s="388"/>
      <c r="I44" s="388"/>
      <c r="J44" s="388"/>
      <c r="K44" s="388"/>
      <c r="L44" s="388"/>
      <c r="M44" s="388"/>
      <c r="N44" s="388"/>
      <c r="O44" s="388"/>
      <c r="P44" s="388"/>
      <c r="Q44" s="388"/>
      <c r="R44" s="388"/>
      <c r="S44" s="388"/>
      <c r="T44" s="388"/>
      <c r="U44" s="388"/>
      <c r="V44" s="388"/>
      <c r="W44" s="388"/>
      <c r="X44" s="390"/>
      <c r="Y44" s="390"/>
      <c r="Z44" s="390"/>
      <c r="AA44" s="390"/>
      <c r="AB44" s="388"/>
      <c r="AC44" s="388"/>
      <c r="AD44" s="390"/>
    </row>
    <row r="45" customFormat="false" ht="14.25" hidden="false" customHeight="true" outlineLevel="0" collapsed="false">
      <c r="A45" s="388"/>
      <c r="B45" s="388"/>
      <c r="C45" s="388"/>
      <c r="D45" s="388"/>
      <c r="E45" s="388"/>
      <c r="F45" s="388"/>
      <c r="G45" s="388"/>
      <c r="H45" s="388"/>
      <c r="I45" s="388"/>
      <c r="J45" s="388"/>
      <c r="K45" s="388"/>
      <c r="L45" s="388"/>
      <c r="M45" s="388"/>
      <c r="N45" s="388"/>
      <c r="O45" s="388"/>
      <c r="P45" s="388"/>
      <c r="Q45" s="388"/>
      <c r="R45" s="388"/>
      <c r="S45" s="388"/>
      <c r="T45" s="388"/>
      <c r="U45" s="388"/>
      <c r="V45" s="388"/>
      <c r="W45" s="388"/>
      <c r="X45" s="390"/>
      <c r="Y45" s="390"/>
      <c r="Z45" s="390"/>
      <c r="AA45" s="390"/>
      <c r="AB45" s="388"/>
      <c r="AC45" s="388"/>
      <c r="AD45" s="390"/>
    </row>
    <row r="46" customFormat="false" ht="14.25" hidden="false" customHeight="true" outlineLevel="0" collapsed="false">
      <c r="A46" s="388"/>
      <c r="B46" s="388"/>
      <c r="C46" s="388"/>
      <c r="D46" s="388"/>
      <c r="E46" s="388"/>
      <c r="F46" s="388"/>
      <c r="G46" s="388"/>
      <c r="H46" s="388"/>
      <c r="I46" s="388"/>
      <c r="J46" s="388"/>
      <c r="K46" s="388"/>
      <c r="L46" s="388"/>
      <c r="M46" s="388"/>
      <c r="N46" s="388"/>
      <c r="O46" s="388"/>
      <c r="P46" s="388"/>
      <c r="Q46" s="388"/>
      <c r="R46" s="388"/>
      <c r="S46" s="388"/>
      <c r="T46" s="388"/>
      <c r="U46" s="388"/>
      <c r="V46" s="388"/>
      <c r="W46" s="388"/>
      <c r="X46" s="390"/>
      <c r="Y46" s="390"/>
      <c r="Z46" s="390"/>
      <c r="AA46" s="390"/>
      <c r="AB46" s="388"/>
      <c r="AC46" s="388"/>
      <c r="AD46" s="390"/>
    </row>
    <row r="47" customFormat="false" ht="14.25" hidden="false" customHeight="true" outlineLevel="0" collapsed="false">
      <c r="A47" s="388"/>
      <c r="B47" s="388"/>
      <c r="C47" s="388"/>
      <c r="D47" s="388"/>
      <c r="E47" s="388"/>
      <c r="F47" s="388"/>
      <c r="G47" s="388"/>
      <c r="H47" s="388"/>
      <c r="I47" s="388"/>
      <c r="J47" s="388"/>
      <c r="K47" s="388"/>
      <c r="L47" s="388"/>
      <c r="M47" s="388"/>
      <c r="N47" s="388"/>
      <c r="O47" s="388"/>
      <c r="P47" s="388"/>
      <c r="Q47" s="388"/>
      <c r="R47" s="388"/>
      <c r="S47" s="388"/>
      <c r="T47" s="388"/>
      <c r="U47" s="388"/>
      <c r="V47" s="388"/>
      <c r="W47" s="388"/>
      <c r="X47" s="390"/>
      <c r="Y47" s="390"/>
      <c r="Z47" s="390"/>
      <c r="AA47" s="390"/>
      <c r="AB47" s="388"/>
      <c r="AC47" s="388"/>
      <c r="AD47" s="390"/>
    </row>
    <row r="48" customFormat="false" ht="14.25" hidden="false" customHeight="true" outlineLevel="0" collapsed="false">
      <c r="A48" s="388"/>
      <c r="B48" s="388"/>
      <c r="C48" s="388"/>
      <c r="D48" s="388"/>
      <c r="E48" s="388"/>
      <c r="F48" s="388"/>
      <c r="G48" s="388"/>
      <c r="H48" s="388"/>
      <c r="I48" s="388"/>
      <c r="J48" s="388"/>
      <c r="K48" s="388"/>
      <c r="L48" s="388"/>
      <c r="M48" s="388"/>
      <c r="N48" s="388"/>
      <c r="O48" s="388"/>
      <c r="P48" s="388"/>
      <c r="Q48" s="388"/>
      <c r="R48" s="388"/>
      <c r="S48" s="388"/>
      <c r="T48" s="388"/>
      <c r="U48" s="388"/>
      <c r="V48" s="388"/>
      <c r="W48" s="388"/>
      <c r="X48" s="390"/>
      <c r="Y48" s="390"/>
      <c r="Z48" s="390"/>
      <c r="AA48" s="390"/>
      <c r="AB48" s="388"/>
      <c r="AC48" s="388"/>
      <c r="AD48" s="390"/>
    </row>
    <row r="49" customFormat="false" ht="14.25" hidden="false" customHeight="true" outlineLevel="0" collapsed="false">
      <c r="A49" s="388"/>
      <c r="B49" s="388"/>
      <c r="C49" s="388"/>
      <c r="D49" s="388"/>
      <c r="E49" s="388"/>
      <c r="F49" s="388"/>
      <c r="G49" s="388"/>
      <c r="H49" s="388"/>
      <c r="I49" s="388"/>
      <c r="J49" s="388"/>
      <c r="K49" s="388"/>
      <c r="L49" s="388"/>
      <c r="M49" s="388"/>
      <c r="N49" s="388"/>
      <c r="O49" s="388"/>
      <c r="P49" s="388"/>
      <c r="Q49" s="388"/>
      <c r="R49" s="388"/>
      <c r="S49" s="388"/>
      <c r="T49" s="388"/>
      <c r="U49" s="388"/>
      <c r="V49" s="388"/>
      <c r="W49" s="388"/>
      <c r="X49" s="390"/>
      <c r="Y49" s="390"/>
      <c r="Z49" s="390"/>
      <c r="AA49" s="390"/>
      <c r="AB49" s="388"/>
      <c r="AC49" s="388"/>
      <c r="AD49" s="390"/>
    </row>
    <row r="50" customFormat="false" ht="14.25" hidden="false" customHeight="true" outlineLevel="0" collapsed="false">
      <c r="A50" s="388"/>
      <c r="B50" s="388"/>
      <c r="C50" s="388"/>
      <c r="D50" s="388"/>
      <c r="E50" s="388"/>
      <c r="F50" s="388"/>
      <c r="G50" s="388"/>
      <c r="H50" s="388"/>
      <c r="I50" s="388"/>
      <c r="J50" s="388"/>
      <c r="K50" s="388"/>
      <c r="L50" s="388"/>
      <c r="M50" s="388"/>
      <c r="N50" s="388"/>
      <c r="O50" s="388"/>
      <c r="P50" s="388"/>
      <c r="Q50" s="388"/>
      <c r="R50" s="388"/>
      <c r="S50" s="388"/>
      <c r="T50" s="388"/>
      <c r="U50" s="388"/>
      <c r="V50" s="388"/>
      <c r="W50" s="388"/>
      <c r="X50" s="390"/>
      <c r="Y50" s="390"/>
      <c r="Z50" s="390"/>
      <c r="AA50" s="390"/>
      <c r="AB50" s="388"/>
      <c r="AC50" s="388"/>
      <c r="AD50" s="390"/>
    </row>
    <row r="51" customFormat="false" ht="14.25" hidden="false" customHeight="true" outlineLevel="0" collapsed="false">
      <c r="A51" s="388"/>
      <c r="B51" s="388"/>
      <c r="C51" s="388"/>
      <c r="D51" s="388"/>
      <c r="E51" s="388"/>
      <c r="F51" s="388"/>
      <c r="G51" s="388"/>
      <c r="H51" s="388"/>
      <c r="I51" s="388"/>
      <c r="J51" s="388"/>
      <c r="K51" s="388"/>
      <c r="L51" s="388"/>
      <c r="M51" s="388"/>
      <c r="N51" s="388"/>
      <c r="O51" s="388"/>
      <c r="P51" s="388"/>
      <c r="Q51" s="388"/>
      <c r="R51" s="388"/>
      <c r="S51" s="388"/>
      <c r="T51" s="388"/>
      <c r="U51" s="388"/>
      <c r="V51" s="388"/>
      <c r="W51" s="388"/>
      <c r="X51" s="390"/>
      <c r="Y51" s="390"/>
      <c r="Z51" s="390"/>
      <c r="AA51" s="390"/>
      <c r="AB51" s="388"/>
      <c r="AC51" s="388"/>
      <c r="AD51" s="390"/>
    </row>
    <row r="52" customFormat="false" ht="14.25" hidden="false" customHeight="true" outlineLevel="0" collapsed="false">
      <c r="A52" s="388"/>
      <c r="B52" s="388"/>
      <c r="C52" s="388"/>
      <c r="D52" s="388"/>
      <c r="E52" s="388"/>
      <c r="F52" s="388"/>
      <c r="G52" s="388"/>
      <c r="H52" s="388"/>
      <c r="I52" s="388"/>
      <c r="J52" s="388"/>
      <c r="K52" s="388"/>
      <c r="L52" s="388"/>
      <c r="M52" s="388"/>
      <c r="N52" s="388"/>
      <c r="O52" s="388"/>
      <c r="P52" s="388"/>
      <c r="Q52" s="388"/>
      <c r="R52" s="388"/>
      <c r="S52" s="388"/>
      <c r="T52" s="388"/>
      <c r="U52" s="388"/>
      <c r="V52" s="388"/>
      <c r="W52" s="388"/>
      <c r="X52" s="390"/>
      <c r="Y52" s="390"/>
      <c r="Z52" s="390"/>
      <c r="AA52" s="390"/>
      <c r="AB52" s="388"/>
      <c r="AC52" s="388"/>
      <c r="AD52" s="390"/>
    </row>
    <row r="53" customFormat="false" ht="14.25" hidden="false" customHeight="true" outlineLevel="0" collapsed="false">
      <c r="A53" s="388"/>
      <c r="B53" s="388"/>
      <c r="C53" s="388"/>
      <c r="D53" s="388"/>
      <c r="E53" s="388"/>
      <c r="F53" s="388"/>
      <c r="G53" s="388"/>
      <c r="H53" s="388"/>
      <c r="I53" s="388"/>
      <c r="J53" s="388"/>
      <c r="K53" s="388"/>
      <c r="L53" s="388"/>
      <c r="M53" s="388"/>
      <c r="N53" s="388"/>
      <c r="O53" s="388"/>
      <c r="P53" s="388"/>
      <c r="Q53" s="388"/>
      <c r="R53" s="388"/>
      <c r="S53" s="388"/>
      <c r="T53" s="388"/>
      <c r="U53" s="388"/>
      <c r="V53" s="388"/>
      <c r="W53" s="388"/>
      <c r="X53" s="390"/>
      <c r="Y53" s="390"/>
      <c r="Z53" s="390"/>
      <c r="AA53" s="390"/>
      <c r="AB53" s="388"/>
      <c r="AC53" s="388"/>
      <c r="AD53" s="390"/>
    </row>
    <row r="54" customFormat="false" ht="14.25" hidden="false" customHeight="true" outlineLevel="0" collapsed="false">
      <c r="A54" s="388"/>
      <c r="B54" s="388"/>
      <c r="C54" s="388"/>
      <c r="D54" s="388"/>
      <c r="E54" s="388"/>
      <c r="F54" s="388"/>
      <c r="G54" s="388"/>
      <c r="H54" s="388"/>
      <c r="I54" s="388"/>
      <c r="J54" s="388"/>
      <c r="K54" s="388"/>
      <c r="L54" s="388"/>
      <c r="M54" s="388"/>
      <c r="N54" s="388"/>
      <c r="O54" s="388"/>
      <c r="P54" s="388"/>
      <c r="Q54" s="388"/>
      <c r="R54" s="388"/>
      <c r="S54" s="388"/>
      <c r="T54" s="388"/>
      <c r="U54" s="388"/>
      <c r="V54" s="388"/>
      <c r="W54" s="388"/>
      <c r="X54" s="390"/>
      <c r="Y54" s="390"/>
      <c r="Z54" s="390"/>
      <c r="AA54" s="390"/>
      <c r="AB54" s="388"/>
      <c r="AC54" s="388"/>
      <c r="AD54" s="390"/>
    </row>
    <row r="55" customFormat="false" ht="14.25" hidden="false" customHeight="true" outlineLevel="0" collapsed="false">
      <c r="A55" s="388"/>
      <c r="B55" s="388"/>
      <c r="C55" s="388"/>
      <c r="D55" s="388"/>
      <c r="E55" s="388"/>
      <c r="F55" s="388"/>
      <c r="G55" s="388"/>
      <c r="H55" s="388"/>
      <c r="I55" s="388"/>
      <c r="J55" s="388"/>
      <c r="K55" s="388"/>
      <c r="L55" s="388"/>
      <c r="M55" s="388"/>
      <c r="N55" s="388"/>
      <c r="O55" s="388"/>
      <c r="P55" s="388"/>
      <c r="Q55" s="388"/>
      <c r="R55" s="388"/>
      <c r="S55" s="388"/>
      <c r="T55" s="388"/>
      <c r="U55" s="388"/>
      <c r="V55" s="388"/>
      <c r="W55" s="388"/>
      <c r="X55" s="390"/>
      <c r="Y55" s="390"/>
      <c r="Z55" s="390"/>
      <c r="AA55" s="390"/>
      <c r="AB55" s="388"/>
      <c r="AC55" s="388"/>
      <c r="AD55" s="390"/>
    </row>
    <row r="56" customFormat="false" ht="14.25" hidden="false" customHeight="true" outlineLevel="0" collapsed="false">
      <c r="A56" s="388"/>
      <c r="B56" s="388"/>
      <c r="C56" s="388"/>
      <c r="D56" s="388"/>
      <c r="E56" s="388"/>
      <c r="F56" s="388"/>
      <c r="G56" s="388"/>
      <c r="H56" s="388"/>
      <c r="I56" s="388"/>
      <c r="J56" s="388"/>
      <c r="K56" s="388"/>
      <c r="L56" s="388"/>
      <c r="M56" s="388"/>
      <c r="N56" s="388"/>
      <c r="O56" s="388"/>
      <c r="P56" s="388"/>
      <c r="Q56" s="388"/>
      <c r="R56" s="388"/>
      <c r="S56" s="388"/>
      <c r="T56" s="388"/>
      <c r="U56" s="388"/>
      <c r="V56" s="388"/>
      <c r="W56" s="388"/>
      <c r="X56" s="390"/>
      <c r="Y56" s="390"/>
      <c r="Z56" s="390"/>
      <c r="AA56" s="390"/>
      <c r="AB56" s="388"/>
      <c r="AC56" s="388"/>
      <c r="AD56" s="390"/>
    </row>
    <row r="57" customFormat="false" ht="14.25" hidden="false" customHeight="true" outlineLevel="0" collapsed="false">
      <c r="A57" s="388"/>
      <c r="B57" s="388"/>
      <c r="C57" s="388"/>
      <c r="D57" s="388"/>
      <c r="E57" s="388"/>
      <c r="F57" s="388"/>
      <c r="G57" s="388"/>
      <c r="H57" s="388"/>
      <c r="I57" s="388"/>
      <c r="J57" s="388"/>
      <c r="K57" s="388"/>
      <c r="L57" s="388"/>
      <c r="M57" s="388"/>
      <c r="N57" s="388"/>
      <c r="O57" s="388"/>
      <c r="P57" s="388"/>
      <c r="Q57" s="388"/>
      <c r="R57" s="388"/>
      <c r="S57" s="388"/>
      <c r="T57" s="388"/>
      <c r="U57" s="388"/>
      <c r="V57" s="388"/>
      <c r="W57" s="388"/>
      <c r="X57" s="390"/>
      <c r="Y57" s="390"/>
      <c r="Z57" s="390"/>
      <c r="AA57" s="390"/>
      <c r="AB57" s="388"/>
      <c r="AC57" s="388"/>
      <c r="AD57" s="390"/>
    </row>
    <row r="58" customFormat="false" ht="14.25" hidden="false" customHeight="true" outlineLevel="0" collapsed="false">
      <c r="A58" s="388"/>
      <c r="B58" s="388"/>
      <c r="C58" s="388"/>
      <c r="D58" s="388"/>
      <c r="E58" s="388"/>
      <c r="F58" s="388"/>
      <c r="G58" s="388"/>
      <c r="H58" s="388"/>
      <c r="I58" s="388"/>
      <c r="J58" s="388"/>
      <c r="K58" s="388"/>
      <c r="L58" s="388"/>
      <c r="M58" s="388"/>
      <c r="N58" s="388"/>
      <c r="O58" s="388"/>
      <c r="P58" s="388"/>
      <c r="Q58" s="388"/>
      <c r="R58" s="388"/>
      <c r="S58" s="388"/>
      <c r="T58" s="388"/>
      <c r="U58" s="388"/>
      <c r="V58" s="388"/>
      <c r="W58" s="388"/>
      <c r="X58" s="390"/>
      <c r="Y58" s="390"/>
      <c r="Z58" s="390"/>
      <c r="AA58" s="390"/>
      <c r="AB58" s="388"/>
      <c r="AC58" s="388"/>
      <c r="AD58" s="390"/>
    </row>
    <row r="59" customFormat="false" ht="14.25" hidden="false" customHeight="true" outlineLevel="0" collapsed="false">
      <c r="A59" s="388"/>
      <c r="B59" s="388"/>
      <c r="C59" s="388"/>
      <c r="D59" s="388"/>
      <c r="E59" s="388"/>
      <c r="F59" s="388"/>
      <c r="G59" s="388"/>
      <c r="H59" s="388"/>
      <c r="I59" s="388"/>
      <c r="J59" s="388"/>
      <c r="K59" s="388"/>
      <c r="L59" s="388"/>
      <c r="M59" s="388"/>
      <c r="N59" s="388"/>
      <c r="O59" s="388"/>
      <c r="P59" s="388"/>
      <c r="Q59" s="388"/>
      <c r="R59" s="388"/>
      <c r="S59" s="388"/>
      <c r="T59" s="388"/>
      <c r="U59" s="388"/>
      <c r="V59" s="388"/>
      <c r="W59" s="388"/>
      <c r="X59" s="390"/>
      <c r="Y59" s="390"/>
      <c r="Z59" s="390"/>
      <c r="AA59" s="390"/>
      <c r="AB59" s="388"/>
      <c r="AC59" s="388"/>
      <c r="AD59" s="390"/>
    </row>
    <row r="60" customFormat="false" ht="14.25" hidden="false" customHeight="true" outlineLevel="0" collapsed="false">
      <c r="A60" s="388"/>
      <c r="B60" s="388"/>
      <c r="C60" s="388"/>
      <c r="D60" s="388"/>
      <c r="E60" s="388"/>
      <c r="F60" s="388"/>
      <c r="G60" s="388"/>
      <c r="H60" s="388"/>
      <c r="I60" s="388"/>
      <c r="J60" s="388"/>
      <c r="K60" s="388"/>
      <c r="L60" s="388"/>
      <c r="M60" s="388"/>
      <c r="N60" s="388"/>
      <c r="O60" s="388"/>
      <c r="P60" s="388"/>
      <c r="Q60" s="388"/>
      <c r="R60" s="388"/>
      <c r="S60" s="388"/>
      <c r="T60" s="388"/>
      <c r="U60" s="388"/>
      <c r="V60" s="388"/>
      <c r="W60" s="388"/>
      <c r="X60" s="390"/>
      <c r="Y60" s="390"/>
      <c r="Z60" s="390"/>
      <c r="AA60" s="390"/>
      <c r="AB60" s="388"/>
      <c r="AC60" s="388"/>
      <c r="AD60" s="390"/>
    </row>
    <row r="61" customFormat="false" ht="14.25" hidden="false" customHeight="true" outlineLevel="0" collapsed="false">
      <c r="A61" s="388"/>
      <c r="B61" s="388"/>
      <c r="C61" s="388"/>
      <c r="D61" s="388"/>
      <c r="E61" s="388"/>
      <c r="F61" s="388"/>
      <c r="G61" s="388"/>
      <c r="H61" s="388"/>
      <c r="I61" s="388"/>
      <c r="J61" s="388"/>
      <c r="K61" s="388"/>
      <c r="L61" s="388"/>
      <c r="M61" s="388"/>
      <c r="N61" s="388"/>
      <c r="O61" s="388"/>
      <c r="P61" s="388"/>
      <c r="Q61" s="388"/>
      <c r="R61" s="388"/>
      <c r="S61" s="388"/>
      <c r="T61" s="388"/>
      <c r="U61" s="388"/>
      <c r="V61" s="388"/>
      <c r="W61" s="388"/>
      <c r="X61" s="390"/>
      <c r="Y61" s="390"/>
      <c r="Z61" s="390"/>
      <c r="AA61" s="390"/>
      <c r="AB61" s="388"/>
      <c r="AC61" s="388"/>
      <c r="AD61" s="390"/>
    </row>
    <row r="62" customFormat="false" ht="14.25" hidden="false" customHeight="true" outlineLevel="0" collapsed="false">
      <c r="A62" s="388"/>
      <c r="B62" s="388"/>
      <c r="C62" s="388"/>
      <c r="D62" s="388"/>
      <c r="E62" s="388"/>
      <c r="F62" s="388"/>
      <c r="G62" s="388"/>
      <c r="H62" s="388"/>
      <c r="I62" s="388"/>
      <c r="J62" s="388"/>
      <c r="K62" s="388"/>
      <c r="L62" s="388"/>
      <c r="M62" s="388"/>
      <c r="N62" s="388"/>
      <c r="O62" s="388"/>
      <c r="P62" s="388"/>
      <c r="Q62" s="388"/>
      <c r="R62" s="388"/>
      <c r="S62" s="388"/>
      <c r="T62" s="388"/>
      <c r="U62" s="388"/>
      <c r="V62" s="388"/>
      <c r="W62" s="388"/>
      <c r="X62" s="390"/>
      <c r="Y62" s="390"/>
      <c r="Z62" s="390"/>
      <c r="AA62" s="390"/>
      <c r="AB62" s="388"/>
      <c r="AC62" s="388"/>
      <c r="AD62" s="390"/>
    </row>
    <row r="63" customFormat="false" ht="14.25" hidden="false" customHeight="true" outlineLevel="0" collapsed="false">
      <c r="A63" s="388"/>
      <c r="B63" s="388"/>
      <c r="C63" s="388"/>
      <c r="D63" s="388"/>
      <c r="E63" s="388"/>
      <c r="F63" s="388"/>
      <c r="G63" s="388"/>
      <c r="H63" s="388"/>
      <c r="I63" s="388"/>
      <c r="J63" s="388"/>
      <c r="K63" s="388"/>
      <c r="L63" s="388"/>
      <c r="M63" s="388"/>
      <c r="N63" s="388"/>
      <c r="O63" s="388"/>
      <c r="P63" s="388"/>
      <c r="Q63" s="388"/>
      <c r="R63" s="388"/>
      <c r="S63" s="388"/>
      <c r="T63" s="388"/>
      <c r="U63" s="388"/>
      <c r="V63" s="388"/>
      <c r="W63" s="388"/>
      <c r="X63" s="390"/>
      <c r="Y63" s="390"/>
      <c r="Z63" s="390"/>
      <c r="AA63" s="390"/>
      <c r="AB63" s="388"/>
      <c r="AC63" s="388"/>
      <c r="AD63" s="390"/>
    </row>
    <row r="64" customFormat="false" ht="14.25" hidden="false" customHeight="true" outlineLevel="0" collapsed="false">
      <c r="A64" s="388"/>
      <c r="B64" s="388"/>
      <c r="C64" s="388"/>
      <c r="D64" s="388"/>
      <c r="E64" s="388"/>
      <c r="F64" s="388"/>
      <c r="G64" s="388"/>
      <c r="H64" s="388"/>
      <c r="I64" s="388"/>
      <c r="J64" s="388"/>
      <c r="K64" s="388"/>
      <c r="L64" s="388"/>
      <c r="M64" s="388"/>
      <c r="N64" s="388"/>
      <c r="O64" s="388"/>
      <c r="P64" s="388"/>
      <c r="Q64" s="388"/>
      <c r="R64" s="388"/>
      <c r="S64" s="388"/>
      <c r="T64" s="388"/>
      <c r="U64" s="388"/>
      <c r="V64" s="388"/>
      <c r="W64" s="388"/>
      <c r="X64" s="390"/>
      <c r="Y64" s="390"/>
      <c r="Z64" s="390"/>
      <c r="AA64" s="390"/>
      <c r="AB64" s="388"/>
      <c r="AC64" s="388"/>
      <c r="AD64" s="390"/>
    </row>
    <row r="65" customFormat="false" ht="14.25" hidden="false" customHeight="true" outlineLevel="0" collapsed="false">
      <c r="A65" s="388"/>
      <c r="B65" s="388"/>
      <c r="C65" s="388"/>
      <c r="D65" s="388"/>
      <c r="E65" s="388"/>
      <c r="F65" s="388"/>
      <c r="G65" s="388"/>
      <c r="H65" s="388"/>
      <c r="I65" s="388"/>
      <c r="J65" s="388"/>
      <c r="K65" s="388"/>
      <c r="L65" s="388"/>
      <c r="M65" s="388"/>
      <c r="N65" s="388"/>
      <c r="O65" s="388"/>
      <c r="P65" s="388"/>
      <c r="Q65" s="388"/>
      <c r="R65" s="388"/>
      <c r="S65" s="388"/>
      <c r="T65" s="388"/>
      <c r="U65" s="388"/>
      <c r="V65" s="388"/>
      <c r="W65" s="388"/>
      <c r="X65" s="390"/>
      <c r="Y65" s="390"/>
      <c r="Z65" s="390"/>
      <c r="AA65" s="390"/>
      <c r="AB65" s="388"/>
      <c r="AC65" s="388"/>
      <c r="AD65" s="390"/>
    </row>
    <row r="66" customFormat="false" ht="14.25" hidden="false" customHeight="true" outlineLevel="0" collapsed="false">
      <c r="A66" s="388"/>
      <c r="B66" s="388"/>
      <c r="C66" s="388"/>
      <c r="D66" s="388"/>
      <c r="E66" s="388"/>
      <c r="F66" s="388"/>
      <c r="G66" s="388"/>
      <c r="H66" s="388"/>
      <c r="I66" s="388"/>
      <c r="J66" s="388"/>
      <c r="K66" s="388"/>
      <c r="L66" s="388"/>
      <c r="M66" s="388"/>
      <c r="N66" s="388"/>
      <c r="O66" s="388"/>
      <c r="P66" s="388"/>
      <c r="Q66" s="388"/>
      <c r="R66" s="388"/>
      <c r="S66" s="388"/>
      <c r="T66" s="388"/>
      <c r="U66" s="388"/>
      <c r="V66" s="388"/>
      <c r="W66" s="388"/>
      <c r="X66" s="390"/>
      <c r="Y66" s="390"/>
      <c r="Z66" s="390"/>
      <c r="AA66" s="390"/>
      <c r="AB66" s="388"/>
      <c r="AC66" s="388"/>
      <c r="AD66" s="390"/>
    </row>
    <row r="67" customFormat="false" ht="14.25" hidden="false" customHeight="true" outlineLevel="0" collapsed="false">
      <c r="A67" s="388"/>
      <c r="B67" s="388"/>
      <c r="C67" s="388"/>
      <c r="D67" s="388"/>
      <c r="E67" s="388"/>
      <c r="F67" s="388"/>
      <c r="G67" s="388"/>
      <c r="H67" s="388"/>
      <c r="I67" s="388"/>
      <c r="J67" s="388"/>
      <c r="K67" s="388"/>
      <c r="L67" s="388"/>
      <c r="M67" s="388"/>
      <c r="N67" s="388"/>
      <c r="O67" s="388"/>
      <c r="P67" s="388"/>
      <c r="Q67" s="388"/>
      <c r="R67" s="388"/>
      <c r="S67" s="388"/>
      <c r="T67" s="388"/>
      <c r="U67" s="388"/>
      <c r="V67" s="388"/>
      <c r="W67" s="388"/>
      <c r="X67" s="390"/>
      <c r="Y67" s="390"/>
      <c r="Z67" s="390"/>
      <c r="AA67" s="390"/>
      <c r="AB67" s="388"/>
      <c r="AC67" s="388"/>
      <c r="AD67" s="390"/>
    </row>
    <row r="68" customFormat="false" ht="14.25" hidden="false" customHeight="true" outlineLevel="0" collapsed="false">
      <c r="A68" s="388"/>
      <c r="B68" s="388"/>
      <c r="C68" s="388"/>
      <c r="D68" s="388"/>
      <c r="E68" s="388"/>
      <c r="F68" s="388"/>
      <c r="G68" s="388"/>
      <c r="H68" s="388"/>
      <c r="I68" s="388"/>
      <c r="J68" s="388"/>
      <c r="K68" s="388"/>
      <c r="L68" s="388"/>
      <c r="M68" s="388"/>
      <c r="N68" s="388"/>
      <c r="O68" s="388"/>
      <c r="P68" s="388"/>
      <c r="Q68" s="388"/>
      <c r="R68" s="388"/>
      <c r="S68" s="388"/>
      <c r="T68" s="388"/>
      <c r="U68" s="388"/>
      <c r="V68" s="388"/>
      <c r="W68" s="388"/>
      <c r="X68" s="390"/>
      <c r="Y68" s="390"/>
      <c r="Z68" s="390"/>
      <c r="AA68" s="390"/>
      <c r="AB68" s="388"/>
      <c r="AC68" s="388"/>
      <c r="AD68" s="390"/>
    </row>
    <row r="69" customFormat="false" ht="14.25" hidden="false" customHeight="true" outlineLevel="0" collapsed="false">
      <c r="A69" s="388"/>
      <c r="B69" s="388"/>
      <c r="C69" s="388"/>
      <c r="D69" s="388"/>
      <c r="E69" s="388"/>
      <c r="F69" s="388"/>
      <c r="G69" s="388"/>
      <c r="H69" s="388"/>
      <c r="I69" s="388"/>
      <c r="J69" s="388"/>
      <c r="K69" s="388"/>
      <c r="L69" s="388"/>
      <c r="M69" s="388"/>
      <c r="N69" s="388"/>
      <c r="O69" s="388"/>
      <c r="P69" s="388"/>
      <c r="Q69" s="388"/>
      <c r="R69" s="388"/>
      <c r="S69" s="388"/>
      <c r="T69" s="388"/>
      <c r="U69" s="388"/>
      <c r="V69" s="388"/>
      <c r="W69" s="388"/>
      <c r="X69" s="390"/>
      <c r="Y69" s="390"/>
      <c r="Z69" s="390"/>
      <c r="AA69" s="390"/>
      <c r="AB69" s="388"/>
      <c r="AC69" s="388"/>
      <c r="AD69" s="390"/>
    </row>
    <row r="70" customFormat="false" ht="14.25" hidden="false" customHeight="true" outlineLevel="0" collapsed="false">
      <c r="A70" s="388"/>
      <c r="B70" s="388"/>
      <c r="C70" s="388"/>
      <c r="D70" s="388"/>
      <c r="E70" s="388"/>
      <c r="F70" s="388"/>
      <c r="G70" s="388"/>
      <c r="H70" s="388"/>
      <c r="I70" s="388"/>
      <c r="J70" s="388"/>
      <c r="K70" s="388"/>
      <c r="L70" s="388"/>
      <c r="M70" s="388"/>
      <c r="N70" s="388"/>
      <c r="O70" s="388"/>
      <c r="P70" s="388"/>
      <c r="Q70" s="388"/>
      <c r="R70" s="388"/>
      <c r="S70" s="388"/>
      <c r="T70" s="388"/>
      <c r="U70" s="388"/>
      <c r="V70" s="388"/>
      <c r="W70" s="388"/>
      <c r="X70" s="390"/>
      <c r="Y70" s="390"/>
      <c r="Z70" s="390"/>
      <c r="AA70" s="390"/>
      <c r="AB70" s="388"/>
      <c r="AC70" s="388"/>
      <c r="AD70" s="390"/>
    </row>
    <row r="71" customFormat="false" ht="14.25" hidden="false" customHeight="true" outlineLevel="0" collapsed="false">
      <c r="A71" s="388"/>
      <c r="B71" s="388"/>
      <c r="C71" s="388"/>
      <c r="D71" s="388"/>
      <c r="E71" s="388"/>
      <c r="F71" s="388"/>
      <c r="G71" s="388"/>
      <c r="H71" s="388"/>
      <c r="I71" s="388"/>
      <c r="J71" s="388"/>
      <c r="K71" s="388"/>
      <c r="L71" s="388"/>
      <c r="M71" s="388"/>
      <c r="N71" s="388"/>
      <c r="O71" s="388"/>
      <c r="P71" s="388"/>
      <c r="Q71" s="388"/>
      <c r="R71" s="388"/>
      <c r="S71" s="388"/>
      <c r="T71" s="388"/>
      <c r="U71" s="388"/>
      <c r="V71" s="388"/>
      <c r="W71" s="388"/>
      <c r="X71" s="390"/>
      <c r="Y71" s="390"/>
      <c r="Z71" s="390"/>
      <c r="AA71" s="390"/>
      <c r="AB71" s="388"/>
      <c r="AC71" s="388"/>
      <c r="AD71" s="390"/>
    </row>
    <row r="72" customFormat="false" ht="14.25" hidden="false" customHeight="true" outlineLevel="0" collapsed="false">
      <c r="A72" s="388"/>
      <c r="B72" s="388"/>
      <c r="C72" s="388"/>
      <c r="D72" s="388"/>
      <c r="E72" s="388"/>
      <c r="F72" s="388"/>
      <c r="G72" s="388"/>
      <c r="H72" s="388"/>
      <c r="I72" s="388"/>
      <c r="J72" s="388"/>
      <c r="K72" s="388"/>
      <c r="L72" s="388"/>
      <c r="M72" s="388"/>
      <c r="N72" s="388"/>
      <c r="O72" s="388"/>
      <c r="P72" s="388"/>
      <c r="Q72" s="388"/>
      <c r="R72" s="388"/>
      <c r="S72" s="388"/>
      <c r="T72" s="388"/>
      <c r="U72" s="388"/>
      <c r="V72" s="388"/>
      <c r="W72" s="388"/>
      <c r="X72" s="390"/>
      <c r="Y72" s="390"/>
      <c r="Z72" s="390"/>
      <c r="AA72" s="390"/>
      <c r="AB72" s="388"/>
      <c r="AC72" s="388"/>
      <c r="AD72" s="390"/>
    </row>
    <row r="73" customFormat="false" ht="14.25" hidden="false" customHeight="true" outlineLevel="0" collapsed="false">
      <c r="A73" s="388"/>
      <c r="B73" s="388"/>
      <c r="C73" s="388"/>
      <c r="D73" s="388"/>
      <c r="E73" s="388"/>
      <c r="F73" s="388"/>
      <c r="G73" s="388"/>
      <c r="H73" s="388"/>
      <c r="I73" s="388"/>
      <c r="J73" s="388"/>
      <c r="K73" s="388"/>
      <c r="L73" s="388"/>
      <c r="M73" s="388"/>
      <c r="N73" s="388"/>
      <c r="O73" s="388"/>
      <c r="P73" s="388"/>
      <c r="Q73" s="388"/>
      <c r="R73" s="388"/>
      <c r="S73" s="388"/>
      <c r="T73" s="388"/>
      <c r="U73" s="388"/>
      <c r="V73" s="388"/>
      <c r="W73" s="388"/>
      <c r="X73" s="390"/>
      <c r="Y73" s="390"/>
      <c r="Z73" s="390"/>
      <c r="AA73" s="390"/>
      <c r="AB73" s="388"/>
      <c r="AC73" s="388"/>
      <c r="AD73" s="390"/>
    </row>
    <row r="74" customFormat="false" ht="14.25" hidden="false" customHeight="true" outlineLevel="0" collapsed="false">
      <c r="A74" s="388"/>
      <c r="B74" s="388"/>
      <c r="C74" s="388"/>
      <c r="D74" s="388"/>
      <c r="E74" s="388"/>
      <c r="F74" s="388"/>
      <c r="G74" s="388"/>
      <c r="H74" s="388"/>
      <c r="I74" s="388"/>
      <c r="J74" s="388"/>
      <c r="K74" s="388"/>
      <c r="L74" s="388"/>
      <c r="M74" s="388"/>
      <c r="N74" s="388"/>
      <c r="O74" s="388"/>
      <c r="P74" s="388"/>
      <c r="Q74" s="388"/>
      <c r="R74" s="388"/>
      <c r="S74" s="388"/>
      <c r="T74" s="388"/>
      <c r="U74" s="388"/>
      <c r="V74" s="388"/>
      <c r="W74" s="388"/>
      <c r="X74" s="390"/>
      <c r="Y74" s="390"/>
      <c r="Z74" s="390"/>
      <c r="AA74" s="390"/>
      <c r="AB74" s="388"/>
      <c r="AC74" s="388"/>
      <c r="AD74" s="390"/>
    </row>
    <row r="75" customFormat="false" ht="14.25" hidden="false" customHeight="true" outlineLevel="0" collapsed="false">
      <c r="A75" s="388"/>
      <c r="B75" s="388"/>
      <c r="C75" s="388"/>
      <c r="D75" s="388"/>
      <c r="E75" s="388"/>
      <c r="F75" s="388"/>
      <c r="G75" s="388"/>
      <c r="H75" s="388"/>
      <c r="I75" s="388"/>
      <c r="J75" s="388"/>
      <c r="K75" s="388"/>
      <c r="L75" s="388"/>
      <c r="M75" s="388"/>
      <c r="N75" s="388"/>
      <c r="O75" s="388"/>
      <c r="P75" s="388"/>
      <c r="Q75" s="388"/>
      <c r="R75" s="388"/>
      <c r="S75" s="388"/>
      <c r="T75" s="388"/>
      <c r="U75" s="388"/>
      <c r="V75" s="388"/>
      <c r="W75" s="388"/>
      <c r="X75" s="390"/>
      <c r="Y75" s="390"/>
      <c r="Z75" s="390"/>
      <c r="AA75" s="390"/>
      <c r="AB75" s="388"/>
      <c r="AC75" s="388"/>
      <c r="AD75" s="390"/>
    </row>
    <row r="76" customFormat="false" ht="14.25" hidden="false" customHeight="true" outlineLevel="0" collapsed="false">
      <c r="A76" s="388"/>
      <c r="B76" s="388"/>
      <c r="C76" s="388"/>
      <c r="D76" s="388"/>
      <c r="E76" s="388"/>
      <c r="F76" s="388"/>
      <c r="G76" s="388"/>
      <c r="H76" s="388"/>
      <c r="I76" s="388"/>
      <c r="J76" s="388"/>
      <c r="K76" s="388"/>
      <c r="L76" s="388"/>
      <c r="M76" s="388"/>
      <c r="N76" s="388"/>
      <c r="O76" s="388"/>
      <c r="P76" s="388"/>
      <c r="Q76" s="388"/>
      <c r="R76" s="388"/>
      <c r="S76" s="388"/>
      <c r="T76" s="388"/>
      <c r="U76" s="388"/>
      <c r="V76" s="388"/>
      <c r="W76" s="388"/>
      <c r="X76" s="390"/>
      <c r="Y76" s="390"/>
      <c r="Z76" s="390"/>
      <c r="AA76" s="390"/>
      <c r="AB76" s="388"/>
      <c r="AC76" s="388"/>
      <c r="AD76" s="390"/>
    </row>
    <row r="77" customFormat="false" ht="14.25" hidden="false" customHeight="true" outlineLevel="0" collapsed="false">
      <c r="A77" s="388"/>
      <c r="B77" s="388"/>
      <c r="C77" s="388"/>
      <c r="D77" s="388"/>
      <c r="E77" s="388"/>
      <c r="F77" s="388"/>
      <c r="G77" s="388"/>
      <c r="H77" s="388"/>
      <c r="I77" s="388"/>
      <c r="J77" s="388"/>
      <c r="K77" s="388"/>
      <c r="L77" s="388"/>
      <c r="M77" s="388"/>
      <c r="N77" s="388"/>
      <c r="O77" s="388"/>
      <c r="P77" s="388"/>
      <c r="Q77" s="388"/>
      <c r="R77" s="388"/>
      <c r="S77" s="388"/>
      <c r="T77" s="388"/>
      <c r="U77" s="388"/>
      <c r="V77" s="388"/>
      <c r="W77" s="388"/>
      <c r="X77" s="390"/>
      <c r="Y77" s="390"/>
      <c r="Z77" s="390"/>
      <c r="AA77" s="390"/>
      <c r="AB77" s="388"/>
      <c r="AC77" s="388"/>
      <c r="AD77" s="390"/>
    </row>
    <row r="78" customFormat="false" ht="14.25" hidden="false" customHeight="true" outlineLevel="0" collapsed="false">
      <c r="A78" s="388"/>
      <c r="B78" s="388"/>
      <c r="C78" s="388"/>
      <c r="D78" s="388"/>
      <c r="E78" s="388"/>
      <c r="F78" s="388"/>
      <c r="G78" s="388"/>
      <c r="H78" s="388"/>
      <c r="I78" s="388"/>
      <c r="J78" s="388"/>
      <c r="K78" s="388"/>
      <c r="L78" s="388"/>
      <c r="M78" s="388"/>
      <c r="N78" s="388"/>
      <c r="O78" s="388"/>
      <c r="P78" s="388"/>
      <c r="Q78" s="388"/>
      <c r="R78" s="388"/>
      <c r="S78" s="388"/>
      <c r="T78" s="388"/>
      <c r="U78" s="388"/>
      <c r="V78" s="388"/>
      <c r="W78" s="388"/>
      <c r="X78" s="390"/>
      <c r="Y78" s="390"/>
      <c r="Z78" s="390"/>
      <c r="AA78" s="390"/>
      <c r="AB78" s="388"/>
      <c r="AC78" s="388"/>
      <c r="AD78" s="390"/>
    </row>
    <row r="79" customFormat="false" ht="14.25" hidden="false" customHeight="true" outlineLevel="0" collapsed="false">
      <c r="A79" s="388"/>
      <c r="B79" s="388"/>
      <c r="C79" s="388"/>
      <c r="D79" s="388"/>
      <c r="E79" s="388"/>
      <c r="F79" s="388"/>
      <c r="G79" s="388"/>
      <c r="H79" s="388"/>
      <c r="I79" s="388"/>
      <c r="J79" s="388"/>
      <c r="K79" s="388"/>
      <c r="L79" s="388"/>
      <c r="M79" s="388"/>
      <c r="N79" s="388"/>
      <c r="O79" s="388"/>
      <c r="P79" s="388"/>
      <c r="Q79" s="388"/>
      <c r="R79" s="388"/>
      <c r="S79" s="388"/>
      <c r="T79" s="388"/>
      <c r="U79" s="388"/>
      <c r="V79" s="388"/>
      <c r="W79" s="388"/>
      <c r="X79" s="390"/>
      <c r="Y79" s="390"/>
      <c r="Z79" s="390"/>
      <c r="AA79" s="390"/>
      <c r="AB79" s="388"/>
      <c r="AC79" s="388"/>
      <c r="AD79" s="390"/>
    </row>
    <row r="80" customFormat="false" ht="14.25" hidden="false" customHeight="true" outlineLevel="0" collapsed="false">
      <c r="A80" s="388"/>
      <c r="B80" s="388"/>
      <c r="C80" s="388"/>
      <c r="D80" s="388"/>
      <c r="E80" s="388"/>
      <c r="F80" s="388"/>
      <c r="G80" s="388"/>
      <c r="H80" s="388"/>
      <c r="I80" s="388"/>
      <c r="J80" s="388"/>
      <c r="K80" s="388"/>
      <c r="L80" s="388"/>
      <c r="M80" s="388"/>
      <c r="N80" s="388"/>
      <c r="O80" s="388"/>
      <c r="P80" s="388"/>
      <c r="Q80" s="388"/>
      <c r="R80" s="388"/>
      <c r="S80" s="388"/>
      <c r="T80" s="388"/>
      <c r="U80" s="388"/>
      <c r="V80" s="388"/>
      <c r="W80" s="388"/>
      <c r="X80" s="390"/>
      <c r="Y80" s="390"/>
      <c r="Z80" s="390"/>
      <c r="AA80" s="390"/>
      <c r="AB80" s="388"/>
      <c r="AC80" s="388"/>
      <c r="AD80" s="390"/>
    </row>
    <row r="81" customFormat="false" ht="14.25" hidden="false" customHeight="true" outlineLevel="0" collapsed="false">
      <c r="A81" s="388"/>
      <c r="B81" s="388"/>
      <c r="C81" s="388"/>
      <c r="D81" s="388"/>
      <c r="E81" s="388"/>
      <c r="F81" s="388"/>
      <c r="G81" s="388"/>
      <c r="H81" s="388"/>
      <c r="I81" s="388"/>
      <c r="J81" s="388"/>
      <c r="K81" s="388"/>
      <c r="L81" s="388"/>
      <c r="M81" s="388"/>
      <c r="N81" s="388"/>
      <c r="O81" s="388"/>
      <c r="P81" s="388"/>
      <c r="Q81" s="388"/>
      <c r="R81" s="388"/>
      <c r="S81" s="388"/>
      <c r="T81" s="388"/>
      <c r="U81" s="388"/>
      <c r="V81" s="388"/>
      <c r="W81" s="388"/>
      <c r="X81" s="390"/>
      <c r="Y81" s="390"/>
      <c r="Z81" s="390"/>
      <c r="AA81" s="390"/>
      <c r="AB81" s="388"/>
      <c r="AC81" s="388"/>
      <c r="AD81" s="390"/>
    </row>
    <row r="82" customFormat="false" ht="14.25" hidden="false" customHeight="true" outlineLevel="0" collapsed="false">
      <c r="A82" s="388"/>
      <c r="B82" s="388"/>
      <c r="C82" s="388"/>
      <c r="D82" s="388"/>
      <c r="E82" s="388"/>
      <c r="F82" s="388"/>
      <c r="G82" s="388"/>
      <c r="H82" s="388"/>
      <c r="I82" s="388"/>
      <c r="J82" s="388"/>
      <c r="K82" s="388"/>
      <c r="L82" s="388"/>
      <c r="M82" s="388"/>
      <c r="N82" s="388"/>
      <c r="O82" s="388"/>
      <c r="P82" s="388"/>
      <c r="Q82" s="388"/>
      <c r="R82" s="388"/>
      <c r="S82" s="388"/>
      <c r="T82" s="388"/>
      <c r="U82" s="388"/>
      <c r="V82" s="388"/>
      <c r="W82" s="388"/>
      <c r="X82" s="390"/>
      <c r="Y82" s="390"/>
      <c r="Z82" s="390"/>
      <c r="AA82" s="390"/>
      <c r="AB82" s="388"/>
      <c r="AC82" s="388"/>
      <c r="AD82" s="390"/>
    </row>
    <row r="83" customFormat="false" ht="14.25" hidden="false" customHeight="true" outlineLevel="0" collapsed="false">
      <c r="A83" s="388"/>
      <c r="B83" s="388"/>
      <c r="C83" s="388"/>
      <c r="D83" s="388"/>
      <c r="E83" s="388"/>
      <c r="F83" s="388"/>
      <c r="G83" s="388"/>
      <c r="H83" s="388"/>
      <c r="I83" s="388"/>
      <c r="J83" s="388"/>
      <c r="K83" s="388"/>
      <c r="L83" s="388"/>
      <c r="M83" s="388"/>
      <c r="N83" s="388"/>
      <c r="O83" s="388"/>
      <c r="P83" s="388"/>
      <c r="Q83" s="388"/>
      <c r="R83" s="388"/>
      <c r="S83" s="388"/>
      <c r="T83" s="388"/>
      <c r="U83" s="388"/>
      <c r="V83" s="388"/>
      <c r="W83" s="388"/>
      <c r="X83" s="390"/>
      <c r="Y83" s="390"/>
      <c r="Z83" s="390"/>
      <c r="AA83" s="390"/>
      <c r="AB83" s="388"/>
      <c r="AC83" s="388"/>
      <c r="AD83" s="390"/>
    </row>
    <row r="84" customFormat="false" ht="14.25" hidden="false" customHeight="true" outlineLevel="0" collapsed="false">
      <c r="A84" s="388"/>
      <c r="B84" s="388"/>
      <c r="C84" s="388"/>
      <c r="D84" s="388"/>
      <c r="E84" s="388"/>
      <c r="F84" s="388"/>
      <c r="G84" s="388"/>
      <c r="H84" s="388"/>
      <c r="I84" s="388"/>
      <c r="J84" s="388"/>
      <c r="K84" s="388"/>
      <c r="L84" s="388"/>
      <c r="M84" s="388"/>
      <c r="N84" s="388"/>
      <c r="O84" s="388"/>
      <c r="P84" s="388"/>
      <c r="Q84" s="388"/>
      <c r="R84" s="388"/>
      <c r="S84" s="388"/>
      <c r="T84" s="388"/>
      <c r="U84" s="388"/>
      <c r="V84" s="388"/>
      <c r="W84" s="388"/>
      <c r="X84" s="390"/>
      <c r="Y84" s="390"/>
      <c r="Z84" s="390"/>
      <c r="AA84" s="390"/>
      <c r="AB84" s="388"/>
      <c r="AC84" s="388"/>
      <c r="AD84" s="390"/>
    </row>
    <row r="85" customFormat="false" ht="14.25" hidden="false" customHeight="true" outlineLevel="0" collapsed="false">
      <c r="A85" s="388"/>
      <c r="B85" s="388"/>
      <c r="C85" s="388"/>
      <c r="D85" s="388"/>
      <c r="E85" s="388"/>
      <c r="F85" s="388"/>
      <c r="G85" s="388"/>
      <c r="H85" s="388"/>
      <c r="I85" s="388"/>
      <c r="J85" s="388"/>
      <c r="K85" s="388"/>
      <c r="L85" s="388"/>
      <c r="M85" s="388"/>
      <c r="N85" s="388"/>
      <c r="O85" s="388"/>
      <c r="P85" s="388"/>
      <c r="Q85" s="388"/>
      <c r="R85" s="388"/>
      <c r="S85" s="388"/>
      <c r="T85" s="388"/>
      <c r="U85" s="388"/>
      <c r="V85" s="388"/>
      <c r="W85" s="388"/>
      <c r="X85" s="390"/>
      <c r="Y85" s="390"/>
      <c r="Z85" s="390"/>
      <c r="AA85" s="390"/>
      <c r="AB85" s="388"/>
      <c r="AC85" s="388"/>
      <c r="AD85" s="390"/>
    </row>
    <row r="86" customFormat="false" ht="14.25" hidden="false" customHeight="true" outlineLevel="0" collapsed="false">
      <c r="A86" s="388"/>
      <c r="B86" s="388"/>
      <c r="C86" s="388"/>
      <c r="D86" s="388"/>
      <c r="E86" s="388"/>
      <c r="F86" s="388"/>
      <c r="G86" s="388"/>
      <c r="H86" s="388"/>
      <c r="I86" s="388"/>
      <c r="J86" s="388"/>
      <c r="K86" s="388"/>
      <c r="L86" s="388"/>
      <c r="M86" s="388"/>
      <c r="N86" s="388"/>
      <c r="O86" s="388"/>
      <c r="P86" s="388"/>
      <c r="Q86" s="388"/>
      <c r="R86" s="388"/>
      <c r="S86" s="388"/>
      <c r="T86" s="388"/>
      <c r="U86" s="388"/>
      <c r="V86" s="388"/>
      <c r="W86" s="388"/>
      <c r="X86" s="390"/>
      <c r="Y86" s="390"/>
      <c r="Z86" s="390"/>
      <c r="AA86" s="390"/>
      <c r="AB86" s="388"/>
      <c r="AC86" s="388"/>
      <c r="AD86" s="390"/>
    </row>
    <row r="87" customFormat="false" ht="14.25" hidden="false" customHeight="true" outlineLevel="0" collapsed="false">
      <c r="A87" s="388"/>
      <c r="B87" s="388"/>
      <c r="C87" s="388"/>
      <c r="D87" s="388"/>
      <c r="E87" s="388"/>
      <c r="F87" s="388"/>
      <c r="G87" s="388"/>
      <c r="H87" s="388"/>
      <c r="I87" s="388"/>
      <c r="J87" s="388"/>
      <c r="K87" s="388"/>
      <c r="L87" s="388"/>
      <c r="M87" s="388"/>
      <c r="N87" s="388"/>
      <c r="O87" s="388"/>
      <c r="P87" s="388"/>
      <c r="Q87" s="388"/>
      <c r="R87" s="388"/>
      <c r="S87" s="388"/>
      <c r="T87" s="388"/>
      <c r="U87" s="388"/>
      <c r="V87" s="388"/>
      <c r="W87" s="388"/>
      <c r="X87" s="390"/>
      <c r="Y87" s="390"/>
      <c r="Z87" s="390"/>
      <c r="AA87" s="390"/>
      <c r="AB87" s="388"/>
      <c r="AC87" s="388"/>
      <c r="AD87" s="390"/>
    </row>
    <row r="88" customFormat="false" ht="14.25" hidden="false" customHeight="true" outlineLevel="0" collapsed="false">
      <c r="A88" s="388"/>
      <c r="B88" s="388"/>
      <c r="C88" s="388"/>
      <c r="D88" s="388"/>
      <c r="E88" s="388"/>
      <c r="F88" s="388"/>
      <c r="G88" s="388"/>
      <c r="H88" s="388"/>
      <c r="I88" s="388"/>
      <c r="J88" s="388"/>
      <c r="K88" s="388"/>
      <c r="L88" s="388"/>
      <c r="M88" s="388"/>
      <c r="N88" s="388"/>
      <c r="O88" s="388"/>
      <c r="P88" s="388"/>
      <c r="Q88" s="388"/>
      <c r="R88" s="388"/>
      <c r="S88" s="388"/>
      <c r="T88" s="388"/>
      <c r="U88" s="388"/>
      <c r="V88" s="388"/>
      <c r="W88" s="388"/>
      <c r="X88" s="390"/>
      <c r="Y88" s="390"/>
      <c r="Z88" s="390"/>
      <c r="AA88" s="390"/>
      <c r="AB88" s="388"/>
      <c r="AC88" s="388"/>
      <c r="AD88" s="390"/>
    </row>
    <row r="89" customFormat="false" ht="14.25" hidden="false" customHeight="true" outlineLevel="0" collapsed="false">
      <c r="A89" s="388"/>
      <c r="B89" s="388"/>
      <c r="C89" s="388"/>
      <c r="D89" s="388"/>
      <c r="E89" s="388"/>
      <c r="F89" s="388"/>
      <c r="G89" s="388"/>
      <c r="H89" s="388"/>
      <c r="I89" s="388"/>
      <c r="J89" s="388"/>
      <c r="K89" s="388"/>
      <c r="L89" s="388"/>
      <c r="M89" s="388"/>
      <c r="N89" s="388"/>
      <c r="O89" s="388"/>
      <c r="P89" s="388"/>
      <c r="Q89" s="388"/>
      <c r="R89" s="388"/>
      <c r="S89" s="388"/>
      <c r="T89" s="388"/>
      <c r="U89" s="388"/>
      <c r="V89" s="388"/>
      <c r="W89" s="388"/>
      <c r="X89" s="390"/>
      <c r="Y89" s="390"/>
      <c r="Z89" s="390"/>
      <c r="AA89" s="390"/>
      <c r="AB89" s="388"/>
      <c r="AC89" s="388"/>
      <c r="AD89" s="390"/>
    </row>
    <row r="90" customFormat="false" ht="14.25" hidden="false" customHeight="true" outlineLevel="0" collapsed="false">
      <c r="A90" s="388"/>
      <c r="B90" s="388"/>
      <c r="C90" s="388"/>
      <c r="D90" s="388"/>
      <c r="E90" s="388"/>
      <c r="F90" s="388"/>
      <c r="G90" s="388"/>
      <c r="H90" s="388"/>
      <c r="I90" s="388"/>
      <c r="J90" s="388"/>
      <c r="K90" s="388"/>
      <c r="L90" s="388"/>
      <c r="M90" s="388"/>
      <c r="N90" s="388"/>
      <c r="O90" s="388"/>
      <c r="P90" s="388"/>
      <c r="Q90" s="388"/>
      <c r="R90" s="388"/>
      <c r="S90" s="388"/>
      <c r="T90" s="388"/>
      <c r="U90" s="388"/>
      <c r="V90" s="388"/>
      <c r="W90" s="388"/>
      <c r="X90" s="390"/>
      <c r="Y90" s="390"/>
      <c r="Z90" s="390"/>
      <c r="AA90" s="390"/>
      <c r="AB90" s="388"/>
      <c r="AC90" s="388"/>
      <c r="AD90" s="390"/>
    </row>
    <row r="91" customFormat="false" ht="14.25" hidden="false" customHeight="true" outlineLevel="0" collapsed="false">
      <c r="A91" s="388"/>
      <c r="B91" s="388"/>
      <c r="C91" s="388"/>
      <c r="D91" s="388"/>
      <c r="E91" s="388"/>
      <c r="F91" s="388"/>
      <c r="G91" s="388"/>
      <c r="H91" s="388"/>
      <c r="I91" s="388"/>
      <c r="J91" s="388"/>
      <c r="K91" s="388"/>
      <c r="L91" s="388"/>
      <c r="M91" s="388"/>
      <c r="N91" s="388"/>
      <c r="O91" s="388"/>
      <c r="P91" s="388"/>
      <c r="Q91" s="388"/>
      <c r="R91" s="388"/>
      <c r="S91" s="388"/>
      <c r="T91" s="388"/>
      <c r="U91" s="388"/>
      <c r="V91" s="388"/>
      <c r="W91" s="388"/>
      <c r="X91" s="390"/>
      <c r="Y91" s="390"/>
      <c r="Z91" s="390"/>
      <c r="AA91" s="390"/>
      <c r="AB91" s="388"/>
      <c r="AC91" s="388"/>
      <c r="AD91" s="390"/>
    </row>
    <row r="92" customFormat="false" ht="14.25" hidden="false" customHeight="true" outlineLevel="0" collapsed="false">
      <c r="A92" s="388"/>
      <c r="B92" s="388"/>
      <c r="C92" s="388"/>
      <c r="D92" s="388"/>
      <c r="E92" s="388"/>
      <c r="F92" s="388"/>
      <c r="G92" s="388"/>
      <c r="H92" s="388"/>
      <c r="I92" s="388"/>
      <c r="J92" s="388"/>
      <c r="K92" s="388"/>
      <c r="L92" s="388"/>
      <c r="M92" s="388"/>
      <c r="N92" s="388"/>
      <c r="O92" s="388"/>
      <c r="P92" s="388"/>
      <c r="Q92" s="388"/>
      <c r="R92" s="388"/>
      <c r="S92" s="388"/>
      <c r="T92" s="388"/>
      <c r="U92" s="388"/>
      <c r="V92" s="388"/>
      <c r="W92" s="388"/>
      <c r="X92" s="390"/>
      <c r="Y92" s="390"/>
      <c r="Z92" s="390"/>
      <c r="AA92" s="390"/>
      <c r="AB92" s="388"/>
      <c r="AC92" s="388"/>
      <c r="AD92" s="390"/>
    </row>
    <row r="93" customFormat="false" ht="14.25" hidden="false" customHeight="true" outlineLevel="0" collapsed="false">
      <c r="A93" s="388"/>
      <c r="B93" s="388"/>
      <c r="C93" s="388"/>
      <c r="D93" s="388"/>
      <c r="E93" s="388"/>
      <c r="F93" s="388"/>
      <c r="G93" s="388"/>
      <c r="H93" s="388"/>
      <c r="I93" s="388"/>
      <c r="J93" s="388"/>
      <c r="K93" s="388"/>
      <c r="L93" s="388"/>
      <c r="M93" s="388"/>
      <c r="N93" s="388"/>
      <c r="O93" s="388"/>
      <c r="P93" s="388"/>
      <c r="Q93" s="388"/>
      <c r="R93" s="388"/>
      <c r="S93" s="388"/>
      <c r="T93" s="388"/>
      <c r="U93" s="388"/>
      <c r="V93" s="388"/>
      <c r="W93" s="388"/>
      <c r="X93" s="390"/>
      <c r="Y93" s="390"/>
      <c r="Z93" s="390"/>
      <c r="AA93" s="390"/>
      <c r="AB93" s="388"/>
      <c r="AC93" s="388"/>
      <c r="AD93" s="390"/>
    </row>
    <row r="94" customFormat="false" ht="14.25" hidden="false" customHeight="true" outlineLevel="0" collapsed="false">
      <c r="A94" s="388"/>
      <c r="B94" s="388"/>
      <c r="C94" s="388"/>
      <c r="D94" s="388"/>
      <c r="E94" s="388"/>
      <c r="F94" s="388"/>
      <c r="G94" s="388"/>
      <c r="H94" s="388"/>
      <c r="I94" s="388"/>
      <c r="J94" s="388"/>
      <c r="K94" s="388"/>
      <c r="L94" s="388"/>
      <c r="M94" s="388"/>
      <c r="N94" s="388"/>
      <c r="O94" s="388"/>
      <c r="P94" s="388"/>
      <c r="Q94" s="388"/>
      <c r="R94" s="388"/>
      <c r="S94" s="388"/>
      <c r="T94" s="388"/>
      <c r="U94" s="388"/>
      <c r="V94" s="388"/>
      <c r="W94" s="388"/>
      <c r="X94" s="390"/>
      <c r="Y94" s="390"/>
      <c r="Z94" s="390"/>
      <c r="AA94" s="390"/>
      <c r="AB94" s="388"/>
      <c r="AC94" s="388"/>
      <c r="AD94" s="390"/>
    </row>
    <row r="95" customFormat="false" ht="14.25" hidden="false" customHeight="true" outlineLevel="0" collapsed="false">
      <c r="A95" s="388"/>
      <c r="B95" s="388"/>
      <c r="C95" s="388"/>
      <c r="D95" s="388"/>
      <c r="E95" s="388"/>
      <c r="F95" s="388"/>
      <c r="G95" s="388"/>
      <c r="H95" s="388"/>
      <c r="I95" s="388"/>
      <c r="J95" s="388"/>
      <c r="K95" s="388"/>
      <c r="L95" s="388"/>
      <c r="M95" s="388"/>
      <c r="N95" s="388"/>
      <c r="O95" s="388"/>
      <c r="P95" s="388"/>
      <c r="Q95" s="388"/>
      <c r="R95" s="388"/>
      <c r="S95" s="388"/>
      <c r="T95" s="388"/>
      <c r="U95" s="388"/>
      <c r="V95" s="388"/>
      <c r="W95" s="388"/>
      <c r="X95" s="390"/>
      <c r="Y95" s="390"/>
      <c r="Z95" s="390"/>
      <c r="AA95" s="390"/>
      <c r="AB95" s="388"/>
      <c r="AC95" s="388"/>
      <c r="AD95" s="390"/>
    </row>
    <row r="96" customFormat="false" ht="14.25" hidden="false" customHeight="true" outlineLevel="0" collapsed="false">
      <c r="A96" s="388"/>
      <c r="B96" s="388"/>
      <c r="C96" s="388"/>
      <c r="D96" s="388"/>
      <c r="E96" s="388"/>
      <c r="F96" s="388"/>
      <c r="G96" s="388"/>
      <c r="H96" s="388"/>
      <c r="I96" s="388"/>
      <c r="J96" s="388"/>
      <c r="K96" s="388"/>
      <c r="L96" s="388"/>
      <c r="M96" s="388"/>
      <c r="N96" s="388"/>
      <c r="O96" s="388"/>
      <c r="P96" s="388"/>
      <c r="Q96" s="388"/>
      <c r="R96" s="388"/>
      <c r="S96" s="388"/>
      <c r="T96" s="388"/>
      <c r="U96" s="388"/>
      <c r="V96" s="388"/>
      <c r="W96" s="388"/>
      <c r="X96" s="390"/>
      <c r="Y96" s="390"/>
      <c r="Z96" s="390"/>
      <c r="AA96" s="390"/>
      <c r="AB96" s="388"/>
      <c r="AC96" s="388"/>
      <c r="AD96" s="390"/>
    </row>
    <row r="97" customFormat="false" ht="14.25" hidden="false" customHeight="true" outlineLevel="0" collapsed="false">
      <c r="A97" s="388"/>
      <c r="B97" s="388"/>
      <c r="C97" s="388"/>
      <c r="D97" s="388"/>
      <c r="E97" s="388"/>
      <c r="F97" s="388"/>
      <c r="G97" s="388"/>
      <c r="H97" s="388"/>
      <c r="I97" s="388"/>
      <c r="J97" s="388"/>
      <c r="K97" s="388"/>
      <c r="L97" s="388"/>
      <c r="M97" s="388"/>
      <c r="N97" s="388"/>
      <c r="O97" s="388"/>
      <c r="P97" s="388"/>
      <c r="Q97" s="388"/>
      <c r="R97" s="388"/>
      <c r="S97" s="388"/>
      <c r="T97" s="388"/>
      <c r="U97" s="388"/>
      <c r="V97" s="388"/>
      <c r="W97" s="388"/>
      <c r="X97" s="390"/>
      <c r="Y97" s="390"/>
      <c r="Z97" s="390"/>
      <c r="AA97" s="390"/>
      <c r="AB97" s="388"/>
      <c r="AC97" s="388"/>
      <c r="AD97" s="390"/>
    </row>
    <row r="98" customFormat="false" ht="14.25" hidden="false" customHeight="true" outlineLevel="0" collapsed="false">
      <c r="A98" s="388"/>
      <c r="B98" s="388"/>
      <c r="C98" s="388"/>
      <c r="D98" s="388"/>
      <c r="E98" s="388"/>
      <c r="F98" s="388"/>
      <c r="G98" s="388"/>
      <c r="H98" s="388"/>
      <c r="I98" s="388"/>
      <c r="J98" s="388"/>
      <c r="K98" s="388"/>
      <c r="L98" s="388"/>
      <c r="M98" s="388"/>
      <c r="N98" s="388"/>
      <c r="O98" s="388"/>
      <c r="P98" s="388"/>
      <c r="Q98" s="388"/>
      <c r="R98" s="388"/>
      <c r="S98" s="388"/>
      <c r="T98" s="388"/>
      <c r="U98" s="388"/>
      <c r="V98" s="388"/>
      <c r="W98" s="388"/>
      <c r="X98" s="390"/>
      <c r="Y98" s="390"/>
      <c r="Z98" s="390"/>
      <c r="AA98" s="390"/>
      <c r="AB98" s="388"/>
      <c r="AC98" s="388"/>
      <c r="AD98" s="390"/>
    </row>
    <row r="99" customFormat="false" ht="14.25" hidden="false" customHeight="true" outlineLevel="0" collapsed="false">
      <c r="A99" s="388"/>
      <c r="B99" s="388"/>
      <c r="C99" s="388"/>
      <c r="D99" s="388"/>
      <c r="E99" s="388"/>
      <c r="F99" s="388"/>
      <c r="G99" s="388"/>
      <c r="H99" s="388"/>
      <c r="I99" s="388"/>
      <c r="J99" s="388"/>
      <c r="K99" s="388"/>
      <c r="L99" s="388"/>
      <c r="M99" s="388"/>
      <c r="N99" s="388"/>
      <c r="O99" s="388"/>
      <c r="P99" s="388"/>
      <c r="Q99" s="388"/>
      <c r="R99" s="388"/>
      <c r="S99" s="388"/>
      <c r="T99" s="388"/>
      <c r="U99" s="388"/>
      <c r="V99" s="388"/>
      <c r="W99" s="388"/>
      <c r="X99" s="390"/>
      <c r="Y99" s="390"/>
      <c r="Z99" s="390"/>
      <c r="AA99" s="390"/>
      <c r="AB99" s="388"/>
      <c r="AC99" s="388"/>
      <c r="AD99" s="390"/>
    </row>
    <row r="100" customFormat="false" ht="14.25" hidden="false" customHeight="true" outlineLevel="0" collapsed="false">
      <c r="A100" s="388"/>
      <c r="B100" s="388"/>
      <c r="C100" s="388"/>
      <c r="D100" s="388"/>
      <c r="E100" s="388"/>
      <c r="F100" s="388"/>
      <c r="G100" s="388"/>
      <c r="H100" s="388"/>
      <c r="I100" s="388"/>
      <c r="J100" s="388"/>
      <c r="K100" s="388"/>
      <c r="L100" s="388"/>
      <c r="M100" s="388"/>
      <c r="N100" s="388"/>
      <c r="O100" s="388"/>
      <c r="P100" s="388"/>
      <c r="Q100" s="388"/>
      <c r="R100" s="388"/>
      <c r="S100" s="388"/>
      <c r="T100" s="388"/>
      <c r="U100" s="388"/>
      <c r="V100" s="388"/>
      <c r="W100" s="388"/>
      <c r="X100" s="390"/>
      <c r="Y100" s="390"/>
      <c r="Z100" s="390"/>
      <c r="AA100" s="390"/>
      <c r="AB100" s="388"/>
      <c r="AC100" s="388"/>
      <c r="AD100" s="390"/>
    </row>
    <row r="101" customFormat="false" ht="14.25" hidden="false" customHeight="true" outlineLevel="0" collapsed="false">
      <c r="A101" s="388"/>
      <c r="B101" s="388"/>
      <c r="C101" s="388"/>
      <c r="D101" s="388"/>
      <c r="E101" s="388"/>
      <c r="F101" s="388"/>
      <c r="G101" s="388"/>
      <c r="H101" s="388"/>
      <c r="I101" s="388"/>
      <c r="J101" s="388"/>
      <c r="K101" s="388"/>
      <c r="L101" s="388"/>
      <c r="M101" s="388"/>
      <c r="N101" s="388"/>
      <c r="O101" s="388"/>
      <c r="P101" s="388"/>
      <c r="Q101" s="388"/>
      <c r="R101" s="388"/>
      <c r="S101" s="388"/>
      <c r="T101" s="388"/>
      <c r="U101" s="388"/>
      <c r="V101" s="388"/>
      <c r="W101" s="388"/>
      <c r="X101" s="390"/>
      <c r="Y101" s="390"/>
      <c r="Z101" s="390"/>
      <c r="AA101" s="390"/>
      <c r="AB101" s="388"/>
      <c r="AC101" s="388"/>
      <c r="AD101" s="390"/>
    </row>
    <row r="102" customFormat="false" ht="14.25" hidden="false" customHeight="true" outlineLevel="0" collapsed="false">
      <c r="A102" s="388"/>
      <c r="B102" s="388"/>
      <c r="C102" s="388"/>
      <c r="D102" s="388"/>
      <c r="E102" s="388"/>
      <c r="F102" s="388"/>
      <c r="G102" s="388"/>
      <c r="H102" s="388"/>
      <c r="I102" s="388"/>
      <c r="J102" s="388"/>
      <c r="K102" s="388"/>
      <c r="L102" s="388"/>
      <c r="M102" s="388"/>
      <c r="N102" s="388"/>
      <c r="O102" s="388"/>
      <c r="P102" s="388"/>
      <c r="Q102" s="388"/>
      <c r="R102" s="388"/>
      <c r="S102" s="388"/>
      <c r="T102" s="388"/>
      <c r="U102" s="388"/>
      <c r="V102" s="388"/>
      <c r="W102" s="388"/>
      <c r="X102" s="390"/>
      <c r="Y102" s="390"/>
      <c r="Z102" s="390"/>
      <c r="AA102" s="390"/>
      <c r="AB102" s="388"/>
      <c r="AC102" s="388"/>
      <c r="AD102" s="390"/>
    </row>
    <row r="103" customFormat="false" ht="14.25" hidden="false" customHeight="true" outlineLevel="0" collapsed="false">
      <c r="A103" s="388"/>
      <c r="B103" s="388"/>
      <c r="C103" s="388"/>
      <c r="D103" s="388"/>
      <c r="E103" s="388"/>
      <c r="F103" s="388"/>
      <c r="G103" s="388"/>
      <c r="H103" s="388"/>
      <c r="I103" s="388"/>
      <c r="J103" s="388"/>
      <c r="K103" s="388"/>
      <c r="L103" s="388"/>
      <c r="M103" s="388"/>
      <c r="N103" s="388"/>
      <c r="O103" s="388"/>
      <c r="P103" s="388"/>
      <c r="Q103" s="388"/>
      <c r="R103" s="388"/>
      <c r="S103" s="388"/>
      <c r="T103" s="388"/>
      <c r="U103" s="388"/>
      <c r="V103" s="388"/>
      <c r="W103" s="388"/>
      <c r="X103" s="390"/>
      <c r="Y103" s="390"/>
      <c r="Z103" s="390"/>
      <c r="AA103" s="390"/>
      <c r="AB103" s="388"/>
      <c r="AC103" s="388"/>
      <c r="AD103" s="390"/>
    </row>
    <row r="104" customFormat="false" ht="14.25" hidden="false" customHeight="true" outlineLevel="0" collapsed="false">
      <c r="A104" s="388"/>
      <c r="B104" s="388"/>
      <c r="C104" s="388"/>
      <c r="D104" s="388"/>
      <c r="E104" s="388"/>
      <c r="F104" s="388"/>
      <c r="G104" s="388"/>
      <c r="H104" s="388"/>
      <c r="I104" s="388"/>
      <c r="J104" s="388"/>
      <c r="K104" s="388"/>
      <c r="L104" s="388"/>
      <c r="M104" s="388"/>
      <c r="N104" s="388"/>
      <c r="O104" s="388"/>
      <c r="P104" s="388"/>
      <c r="Q104" s="388"/>
      <c r="R104" s="388"/>
      <c r="S104" s="388"/>
      <c r="T104" s="388"/>
      <c r="U104" s="388"/>
      <c r="V104" s="388"/>
      <c r="W104" s="388"/>
      <c r="X104" s="390"/>
      <c r="Y104" s="390"/>
      <c r="Z104" s="390"/>
      <c r="AA104" s="390"/>
      <c r="AB104" s="388"/>
      <c r="AC104" s="388"/>
      <c r="AD104" s="390"/>
    </row>
    <row r="105" customFormat="false" ht="14.25" hidden="false" customHeight="true" outlineLevel="0" collapsed="false">
      <c r="A105" s="388"/>
      <c r="B105" s="388"/>
      <c r="C105" s="388"/>
      <c r="D105" s="388"/>
      <c r="E105" s="388"/>
      <c r="F105" s="388"/>
      <c r="G105" s="388"/>
      <c r="H105" s="388"/>
      <c r="I105" s="388"/>
      <c r="J105" s="388"/>
      <c r="K105" s="388"/>
      <c r="L105" s="388"/>
      <c r="M105" s="388"/>
      <c r="N105" s="388"/>
      <c r="O105" s="388"/>
      <c r="P105" s="388"/>
      <c r="Q105" s="388"/>
      <c r="R105" s="388"/>
      <c r="S105" s="388"/>
      <c r="T105" s="388"/>
      <c r="U105" s="388"/>
      <c r="V105" s="388"/>
      <c r="W105" s="388"/>
      <c r="X105" s="390"/>
      <c r="Y105" s="390"/>
      <c r="Z105" s="390"/>
      <c r="AA105" s="390"/>
      <c r="AB105" s="388"/>
      <c r="AC105" s="388"/>
      <c r="AD105" s="390"/>
    </row>
    <row r="106" customFormat="false" ht="14.25" hidden="false" customHeight="true" outlineLevel="0" collapsed="false">
      <c r="A106" s="388"/>
      <c r="B106" s="388"/>
      <c r="C106" s="388"/>
      <c r="D106" s="388"/>
      <c r="E106" s="388"/>
      <c r="F106" s="388"/>
      <c r="G106" s="388"/>
      <c r="H106" s="388"/>
      <c r="I106" s="388"/>
      <c r="J106" s="388"/>
      <c r="K106" s="388"/>
      <c r="L106" s="388"/>
      <c r="M106" s="388"/>
      <c r="N106" s="388"/>
      <c r="O106" s="388"/>
      <c r="P106" s="388"/>
      <c r="Q106" s="388"/>
      <c r="R106" s="388"/>
      <c r="S106" s="388"/>
      <c r="T106" s="388"/>
      <c r="U106" s="388"/>
      <c r="V106" s="388"/>
      <c r="W106" s="388"/>
      <c r="X106" s="390"/>
      <c r="Y106" s="390"/>
      <c r="Z106" s="390"/>
      <c r="AA106" s="390"/>
      <c r="AB106" s="388"/>
      <c r="AC106" s="388"/>
      <c r="AD106" s="390"/>
    </row>
    <row r="107" customFormat="false" ht="14.25" hidden="false" customHeight="true" outlineLevel="0" collapsed="false">
      <c r="A107" s="388"/>
      <c r="B107" s="388"/>
      <c r="C107" s="388"/>
      <c r="D107" s="388"/>
      <c r="E107" s="388"/>
      <c r="F107" s="388"/>
      <c r="G107" s="388"/>
      <c r="H107" s="388"/>
      <c r="I107" s="388"/>
      <c r="J107" s="388"/>
      <c r="K107" s="388"/>
      <c r="L107" s="388"/>
      <c r="M107" s="388"/>
      <c r="N107" s="388"/>
      <c r="O107" s="388"/>
      <c r="P107" s="388"/>
      <c r="Q107" s="388"/>
      <c r="R107" s="388"/>
      <c r="S107" s="388"/>
      <c r="T107" s="388"/>
      <c r="U107" s="388"/>
      <c r="V107" s="388"/>
      <c r="W107" s="388"/>
      <c r="X107" s="390"/>
      <c r="Y107" s="390"/>
      <c r="Z107" s="390"/>
      <c r="AA107" s="390"/>
      <c r="AB107" s="388"/>
      <c r="AC107" s="388"/>
      <c r="AD107" s="390"/>
    </row>
    <row r="108" customFormat="false" ht="14.25" hidden="false" customHeight="true" outlineLevel="0" collapsed="false">
      <c r="A108" s="388"/>
      <c r="B108" s="388"/>
      <c r="C108" s="388"/>
      <c r="D108" s="388"/>
      <c r="E108" s="388"/>
      <c r="F108" s="388"/>
      <c r="G108" s="388"/>
      <c r="H108" s="388"/>
      <c r="I108" s="388"/>
      <c r="J108" s="388"/>
      <c r="K108" s="388"/>
      <c r="L108" s="388"/>
      <c r="M108" s="388"/>
      <c r="N108" s="388"/>
      <c r="O108" s="388"/>
      <c r="P108" s="388"/>
      <c r="Q108" s="388"/>
      <c r="R108" s="388"/>
      <c r="S108" s="388"/>
      <c r="T108" s="388"/>
      <c r="U108" s="388"/>
      <c r="V108" s="388"/>
      <c r="W108" s="388"/>
      <c r="X108" s="390"/>
      <c r="Y108" s="390"/>
      <c r="Z108" s="390"/>
      <c r="AA108" s="390"/>
      <c r="AB108" s="388"/>
      <c r="AC108" s="388"/>
      <c r="AD108" s="390"/>
    </row>
    <row r="109" customFormat="false" ht="14.25" hidden="false" customHeight="true" outlineLevel="0" collapsed="false">
      <c r="A109" s="388"/>
      <c r="B109" s="388"/>
      <c r="C109" s="388"/>
      <c r="D109" s="388"/>
      <c r="E109" s="388"/>
      <c r="F109" s="388"/>
      <c r="G109" s="388"/>
      <c r="H109" s="388"/>
      <c r="I109" s="388"/>
      <c r="J109" s="388"/>
      <c r="K109" s="388"/>
      <c r="L109" s="388"/>
      <c r="M109" s="388"/>
      <c r="N109" s="388"/>
      <c r="O109" s="388"/>
      <c r="P109" s="388"/>
      <c r="Q109" s="388"/>
      <c r="R109" s="388"/>
      <c r="S109" s="388"/>
      <c r="T109" s="388"/>
      <c r="U109" s="388"/>
      <c r="V109" s="388"/>
      <c r="W109" s="388"/>
      <c r="X109" s="390"/>
      <c r="Y109" s="390"/>
      <c r="Z109" s="390"/>
      <c r="AA109" s="390"/>
      <c r="AB109" s="388"/>
      <c r="AC109" s="388"/>
      <c r="AD109" s="390"/>
    </row>
    <row r="110" customFormat="false" ht="14.25" hidden="false" customHeight="true" outlineLevel="0" collapsed="false">
      <c r="A110" s="388"/>
      <c r="B110" s="388"/>
      <c r="C110" s="388"/>
      <c r="D110" s="388"/>
      <c r="E110" s="388"/>
      <c r="F110" s="388"/>
      <c r="G110" s="388"/>
      <c r="H110" s="388"/>
      <c r="I110" s="388"/>
      <c r="J110" s="388"/>
      <c r="K110" s="388"/>
      <c r="L110" s="388"/>
      <c r="M110" s="388"/>
      <c r="N110" s="388"/>
      <c r="O110" s="388"/>
      <c r="P110" s="388"/>
      <c r="Q110" s="388"/>
      <c r="R110" s="388"/>
      <c r="S110" s="388"/>
      <c r="T110" s="388"/>
      <c r="U110" s="388"/>
      <c r="V110" s="388"/>
      <c r="W110" s="388"/>
      <c r="X110" s="390"/>
      <c r="Y110" s="390"/>
      <c r="Z110" s="390"/>
      <c r="AA110" s="390"/>
      <c r="AB110" s="388"/>
      <c r="AC110" s="388"/>
      <c r="AD110" s="390"/>
    </row>
    <row r="111" customFormat="false" ht="14.25" hidden="false" customHeight="true" outlineLevel="0" collapsed="false">
      <c r="A111" s="388"/>
      <c r="B111" s="388"/>
      <c r="C111" s="388"/>
      <c r="D111" s="388"/>
      <c r="E111" s="388"/>
      <c r="F111" s="388"/>
      <c r="G111" s="388"/>
      <c r="H111" s="388"/>
      <c r="I111" s="388"/>
      <c r="J111" s="388"/>
      <c r="K111" s="388"/>
      <c r="L111" s="388"/>
      <c r="M111" s="388"/>
      <c r="N111" s="388"/>
      <c r="O111" s="388"/>
      <c r="P111" s="388"/>
      <c r="Q111" s="388"/>
      <c r="R111" s="388"/>
      <c r="S111" s="388"/>
      <c r="T111" s="388"/>
      <c r="U111" s="388"/>
      <c r="V111" s="388"/>
      <c r="W111" s="388"/>
      <c r="X111" s="390"/>
      <c r="Y111" s="390"/>
      <c r="Z111" s="390"/>
      <c r="AA111" s="390"/>
      <c r="AB111" s="388"/>
      <c r="AC111" s="388"/>
      <c r="AD111" s="390"/>
    </row>
    <row r="112" customFormat="false" ht="14.25" hidden="false" customHeight="true" outlineLevel="0" collapsed="false">
      <c r="A112" s="388"/>
      <c r="B112" s="388"/>
      <c r="C112" s="388"/>
      <c r="D112" s="388"/>
      <c r="E112" s="388"/>
      <c r="F112" s="388"/>
      <c r="G112" s="388"/>
      <c r="H112" s="388"/>
      <c r="I112" s="388"/>
      <c r="J112" s="388"/>
      <c r="K112" s="388"/>
      <c r="L112" s="388"/>
      <c r="M112" s="388"/>
      <c r="N112" s="388"/>
      <c r="O112" s="388"/>
      <c r="P112" s="388"/>
      <c r="Q112" s="388"/>
      <c r="R112" s="388"/>
      <c r="S112" s="388"/>
      <c r="T112" s="388"/>
      <c r="U112" s="388"/>
      <c r="V112" s="388"/>
      <c r="W112" s="388"/>
      <c r="X112" s="390"/>
      <c r="Y112" s="390"/>
      <c r="Z112" s="390"/>
      <c r="AA112" s="390"/>
      <c r="AB112" s="388"/>
      <c r="AC112" s="388"/>
      <c r="AD112" s="390"/>
    </row>
    <row r="113" customFormat="false" ht="14.25" hidden="false" customHeight="true" outlineLevel="0" collapsed="false">
      <c r="A113" s="388"/>
      <c r="B113" s="388"/>
      <c r="C113" s="388"/>
      <c r="D113" s="388"/>
      <c r="E113" s="388"/>
      <c r="F113" s="388"/>
      <c r="G113" s="388"/>
      <c r="H113" s="388"/>
      <c r="I113" s="388"/>
      <c r="J113" s="388"/>
      <c r="K113" s="388"/>
      <c r="L113" s="388"/>
      <c r="M113" s="388"/>
      <c r="N113" s="388"/>
      <c r="O113" s="388"/>
      <c r="P113" s="388"/>
      <c r="Q113" s="388"/>
      <c r="R113" s="388"/>
      <c r="S113" s="388"/>
      <c r="T113" s="388"/>
      <c r="U113" s="388"/>
      <c r="V113" s="388"/>
      <c r="W113" s="388"/>
      <c r="X113" s="390"/>
      <c r="Y113" s="390"/>
      <c r="Z113" s="390"/>
      <c r="AA113" s="390"/>
      <c r="AB113" s="388"/>
      <c r="AC113" s="388"/>
      <c r="AD113" s="390"/>
    </row>
    <row r="114" customFormat="false" ht="14.25" hidden="false" customHeight="true" outlineLevel="0" collapsed="false">
      <c r="A114" s="388"/>
      <c r="B114" s="388"/>
      <c r="C114" s="388"/>
      <c r="D114" s="388"/>
      <c r="E114" s="388"/>
      <c r="F114" s="388"/>
      <c r="G114" s="388"/>
      <c r="H114" s="388"/>
      <c r="I114" s="388"/>
      <c r="J114" s="388"/>
      <c r="K114" s="388"/>
      <c r="L114" s="388"/>
      <c r="M114" s="388"/>
      <c r="N114" s="388"/>
      <c r="O114" s="388"/>
      <c r="P114" s="388"/>
      <c r="Q114" s="388"/>
      <c r="R114" s="388"/>
      <c r="S114" s="388"/>
      <c r="T114" s="388"/>
      <c r="U114" s="388"/>
      <c r="V114" s="388"/>
      <c r="W114" s="388"/>
      <c r="X114" s="390"/>
      <c r="Y114" s="390"/>
      <c r="Z114" s="390"/>
      <c r="AA114" s="390"/>
      <c r="AB114" s="388"/>
      <c r="AC114" s="388"/>
      <c r="AD114" s="390"/>
    </row>
    <row r="115" customFormat="false" ht="14.25" hidden="false" customHeight="true" outlineLevel="0" collapsed="false">
      <c r="A115" s="388"/>
      <c r="B115" s="388"/>
      <c r="C115" s="388"/>
      <c r="D115" s="388"/>
      <c r="E115" s="388"/>
      <c r="F115" s="388"/>
      <c r="G115" s="388"/>
      <c r="H115" s="388"/>
      <c r="I115" s="388"/>
      <c r="J115" s="388"/>
      <c r="K115" s="388"/>
      <c r="L115" s="388"/>
      <c r="M115" s="388"/>
      <c r="N115" s="388"/>
      <c r="O115" s="388"/>
      <c r="P115" s="388"/>
      <c r="Q115" s="388"/>
      <c r="R115" s="388"/>
      <c r="S115" s="388"/>
      <c r="T115" s="388"/>
      <c r="U115" s="388"/>
      <c r="V115" s="388"/>
      <c r="W115" s="388"/>
      <c r="X115" s="390"/>
      <c r="Y115" s="390"/>
      <c r="Z115" s="390"/>
      <c r="AA115" s="390"/>
      <c r="AB115" s="388"/>
      <c r="AC115" s="388"/>
      <c r="AD115" s="390"/>
    </row>
    <row r="116" customFormat="false" ht="14.25" hidden="false" customHeight="true" outlineLevel="0" collapsed="false">
      <c r="A116" s="388"/>
      <c r="B116" s="388"/>
      <c r="C116" s="388"/>
      <c r="D116" s="388"/>
      <c r="E116" s="388"/>
      <c r="F116" s="388"/>
      <c r="G116" s="388"/>
      <c r="H116" s="388"/>
      <c r="I116" s="388"/>
      <c r="J116" s="388"/>
      <c r="K116" s="388"/>
      <c r="L116" s="388"/>
      <c r="M116" s="388"/>
      <c r="N116" s="388"/>
      <c r="O116" s="388"/>
      <c r="P116" s="388"/>
      <c r="Q116" s="388"/>
      <c r="R116" s="388"/>
      <c r="S116" s="388"/>
      <c r="T116" s="388"/>
      <c r="U116" s="388"/>
      <c r="V116" s="388"/>
      <c r="W116" s="388"/>
      <c r="X116" s="390"/>
      <c r="Y116" s="390"/>
      <c r="Z116" s="390"/>
      <c r="AA116" s="390"/>
      <c r="AB116" s="388"/>
      <c r="AC116" s="388"/>
      <c r="AD116" s="390"/>
    </row>
    <row r="117" customFormat="false" ht="14.25" hidden="false" customHeight="true" outlineLevel="0" collapsed="false">
      <c r="A117" s="388"/>
      <c r="B117" s="388"/>
      <c r="C117" s="388"/>
      <c r="D117" s="388"/>
      <c r="E117" s="388"/>
      <c r="F117" s="388"/>
      <c r="G117" s="388"/>
      <c r="H117" s="388"/>
      <c r="I117" s="388"/>
      <c r="J117" s="388"/>
      <c r="K117" s="388"/>
      <c r="L117" s="388"/>
      <c r="M117" s="388"/>
      <c r="N117" s="388"/>
      <c r="O117" s="388"/>
      <c r="P117" s="388"/>
      <c r="Q117" s="388"/>
      <c r="R117" s="388"/>
      <c r="S117" s="388"/>
      <c r="T117" s="388"/>
      <c r="U117" s="388"/>
      <c r="V117" s="388"/>
      <c r="W117" s="388"/>
      <c r="X117" s="390"/>
      <c r="Y117" s="390"/>
      <c r="Z117" s="390"/>
      <c r="AA117" s="390"/>
      <c r="AB117" s="388"/>
      <c r="AC117" s="388"/>
      <c r="AD117" s="390"/>
    </row>
    <row r="118" customFormat="false" ht="14.25" hidden="false" customHeight="true" outlineLevel="0" collapsed="false">
      <c r="A118" s="388"/>
      <c r="B118" s="388"/>
      <c r="C118" s="388"/>
      <c r="D118" s="388"/>
      <c r="E118" s="388"/>
      <c r="F118" s="388"/>
      <c r="G118" s="388"/>
      <c r="H118" s="388"/>
      <c r="I118" s="388"/>
      <c r="J118" s="388"/>
      <c r="K118" s="388"/>
      <c r="L118" s="388"/>
      <c r="M118" s="388"/>
      <c r="N118" s="388"/>
      <c r="O118" s="388"/>
      <c r="P118" s="388"/>
      <c r="Q118" s="388"/>
      <c r="R118" s="388"/>
      <c r="S118" s="388"/>
      <c r="T118" s="388"/>
      <c r="U118" s="388"/>
      <c r="V118" s="388"/>
      <c r="W118" s="388"/>
      <c r="X118" s="390"/>
      <c r="Y118" s="390"/>
      <c r="Z118" s="390"/>
      <c r="AA118" s="390"/>
      <c r="AB118" s="388"/>
      <c r="AC118" s="388"/>
      <c r="AD118" s="390"/>
    </row>
    <row r="119" customFormat="false" ht="14.25" hidden="false" customHeight="true" outlineLevel="0" collapsed="false">
      <c r="A119" s="388"/>
      <c r="B119" s="388"/>
      <c r="C119" s="388"/>
      <c r="D119" s="388"/>
      <c r="E119" s="388"/>
      <c r="F119" s="388"/>
      <c r="G119" s="388"/>
      <c r="H119" s="388"/>
      <c r="I119" s="388"/>
      <c r="J119" s="388"/>
      <c r="K119" s="388"/>
      <c r="L119" s="388"/>
      <c r="M119" s="388"/>
      <c r="N119" s="388"/>
      <c r="O119" s="388"/>
      <c r="P119" s="388"/>
      <c r="Q119" s="388"/>
      <c r="R119" s="388"/>
      <c r="S119" s="388"/>
      <c r="T119" s="388"/>
      <c r="U119" s="388"/>
      <c r="V119" s="388"/>
      <c r="W119" s="388"/>
      <c r="X119" s="390"/>
      <c r="Y119" s="390"/>
      <c r="Z119" s="390"/>
      <c r="AA119" s="390"/>
      <c r="AB119" s="388"/>
      <c r="AC119" s="388"/>
      <c r="AD119" s="390"/>
    </row>
    <row r="120" customFormat="false" ht="14.25" hidden="false" customHeight="true" outlineLevel="0" collapsed="false">
      <c r="A120" s="388"/>
      <c r="B120" s="388"/>
      <c r="C120" s="388"/>
      <c r="D120" s="388"/>
      <c r="E120" s="388"/>
      <c r="F120" s="388"/>
      <c r="G120" s="388"/>
      <c r="H120" s="388"/>
      <c r="I120" s="388"/>
      <c r="J120" s="388"/>
      <c r="K120" s="388"/>
      <c r="L120" s="388"/>
      <c r="M120" s="388"/>
      <c r="N120" s="388"/>
      <c r="O120" s="388"/>
      <c r="P120" s="388"/>
      <c r="Q120" s="388"/>
      <c r="R120" s="388"/>
      <c r="S120" s="388"/>
      <c r="T120" s="388"/>
      <c r="U120" s="388"/>
      <c r="V120" s="388"/>
      <c r="W120" s="388"/>
      <c r="X120" s="390"/>
      <c r="Y120" s="390"/>
      <c r="Z120" s="390"/>
      <c r="AA120" s="390"/>
      <c r="AB120" s="388"/>
      <c r="AC120" s="388"/>
      <c r="AD120" s="390"/>
    </row>
    <row r="121" customFormat="false" ht="14.25" hidden="false" customHeight="true" outlineLevel="0" collapsed="false">
      <c r="A121" s="388"/>
      <c r="B121" s="388"/>
      <c r="C121" s="388"/>
      <c r="D121" s="388"/>
      <c r="E121" s="388"/>
      <c r="F121" s="388"/>
      <c r="G121" s="388"/>
      <c r="H121" s="388"/>
      <c r="I121" s="388"/>
      <c r="J121" s="388"/>
      <c r="K121" s="388"/>
      <c r="L121" s="388"/>
      <c r="M121" s="388"/>
      <c r="N121" s="388"/>
      <c r="O121" s="388"/>
      <c r="P121" s="388"/>
      <c r="Q121" s="388"/>
      <c r="R121" s="388"/>
      <c r="S121" s="388"/>
      <c r="T121" s="388"/>
      <c r="U121" s="388"/>
      <c r="V121" s="388"/>
      <c r="W121" s="388"/>
      <c r="X121" s="390"/>
      <c r="Y121" s="390"/>
      <c r="Z121" s="390"/>
      <c r="AA121" s="390"/>
      <c r="AB121" s="388"/>
      <c r="AC121" s="388"/>
      <c r="AD121" s="390"/>
    </row>
    <row r="122" customFormat="false" ht="14.25" hidden="false" customHeight="true" outlineLevel="0" collapsed="false">
      <c r="A122" s="388"/>
      <c r="B122" s="388"/>
      <c r="C122" s="388"/>
      <c r="D122" s="388"/>
      <c r="E122" s="388"/>
      <c r="F122" s="388"/>
      <c r="G122" s="388"/>
      <c r="H122" s="388"/>
      <c r="I122" s="388"/>
      <c r="J122" s="388"/>
      <c r="K122" s="388"/>
      <c r="L122" s="388"/>
      <c r="M122" s="388"/>
      <c r="N122" s="388"/>
      <c r="O122" s="388"/>
      <c r="P122" s="388"/>
      <c r="Q122" s="388"/>
      <c r="R122" s="388"/>
      <c r="S122" s="388"/>
      <c r="T122" s="388"/>
      <c r="U122" s="388"/>
      <c r="V122" s="388"/>
      <c r="W122" s="388"/>
      <c r="X122" s="390"/>
      <c r="Y122" s="390"/>
      <c r="Z122" s="390"/>
      <c r="AA122" s="390"/>
      <c r="AB122" s="388"/>
      <c r="AC122" s="388"/>
      <c r="AD122" s="390"/>
    </row>
    <row r="123" customFormat="false" ht="14.25" hidden="false" customHeight="true" outlineLevel="0" collapsed="false">
      <c r="A123" s="388"/>
      <c r="B123" s="388"/>
      <c r="C123" s="388"/>
      <c r="D123" s="388"/>
      <c r="E123" s="388"/>
      <c r="F123" s="388"/>
      <c r="G123" s="388"/>
      <c r="H123" s="388"/>
      <c r="I123" s="388"/>
      <c r="J123" s="388"/>
      <c r="K123" s="388"/>
      <c r="L123" s="388"/>
      <c r="M123" s="388"/>
      <c r="N123" s="388"/>
      <c r="O123" s="388"/>
      <c r="P123" s="388"/>
      <c r="Q123" s="388"/>
      <c r="R123" s="388"/>
      <c r="S123" s="388"/>
      <c r="T123" s="388"/>
      <c r="U123" s="388"/>
      <c r="V123" s="388"/>
      <c r="W123" s="388"/>
      <c r="X123" s="390"/>
      <c r="Y123" s="390"/>
      <c r="Z123" s="390"/>
      <c r="AA123" s="390"/>
      <c r="AB123" s="388"/>
      <c r="AC123" s="388"/>
      <c r="AD123" s="390"/>
    </row>
    <row r="124" customFormat="false" ht="14.25" hidden="false" customHeight="true" outlineLevel="0" collapsed="false">
      <c r="A124" s="388"/>
      <c r="B124" s="388"/>
      <c r="C124" s="388"/>
      <c r="D124" s="388"/>
      <c r="E124" s="388"/>
      <c r="F124" s="388"/>
      <c r="G124" s="388"/>
      <c r="H124" s="388"/>
      <c r="I124" s="388"/>
      <c r="J124" s="388"/>
      <c r="K124" s="388"/>
      <c r="L124" s="388"/>
      <c r="M124" s="388"/>
      <c r="N124" s="388"/>
      <c r="O124" s="388"/>
      <c r="P124" s="388"/>
      <c r="Q124" s="388"/>
      <c r="R124" s="388"/>
      <c r="S124" s="388"/>
      <c r="T124" s="388"/>
      <c r="U124" s="388"/>
      <c r="V124" s="388"/>
      <c r="W124" s="388"/>
      <c r="X124" s="390"/>
      <c r="Y124" s="390"/>
      <c r="Z124" s="390"/>
      <c r="AA124" s="390"/>
      <c r="AB124" s="388"/>
      <c r="AC124" s="388"/>
      <c r="AD124" s="390"/>
    </row>
    <row r="125" customFormat="false" ht="14.25" hidden="false" customHeight="true" outlineLevel="0" collapsed="false">
      <c r="A125" s="388"/>
      <c r="B125" s="388"/>
      <c r="C125" s="388"/>
      <c r="D125" s="388"/>
      <c r="E125" s="388"/>
      <c r="F125" s="388"/>
      <c r="G125" s="388"/>
      <c r="H125" s="388"/>
      <c r="I125" s="388"/>
      <c r="J125" s="388"/>
      <c r="K125" s="388"/>
      <c r="L125" s="388"/>
      <c r="M125" s="388"/>
      <c r="N125" s="388"/>
      <c r="O125" s="388"/>
      <c r="P125" s="388"/>
      <c r="Q125" s="388"/>
      <c r="R125" s="388"/>
      <c r="S125" s="388"/>
      <c r="T125" s="388"/>
      <c r="U125" s="388"/>
      <c r="V125" s="388"/>
      <c r="W125" s="388"/>
      <c r="X125" s="390"/>
      <c r="Y125" s="390"/>
      <c r="Z125" s="390"/>
      <c r="AA125" s="390"/>
      <c r="AB125" s="388"/>
      <c r="AC125" s="388"/>
      <c r="AD125" s="390"/>
    </row>
    <row r="126" customFormat="false" ht="14.25" hidden="false" customHeight="true" outlineLevel="0" collapsed="false">
      <c r="A126" s="388"/>
      <c r="B126" s="388"/>
      <c r="C126" s="388"/>
      <c r="D126" s="388"/>
      <c r="E126" s="388"/>
      <c r="F126" s="388"/>
      <c r="G126" s="388"/>
      <c r="H126" s="388"/>
      <c r="I126" s="388"/>
      <c r="J126" s="388"/>
      <c r="K126" s="388"/>
      <c r="L126" s="388"/>
      <c r="M126" s="388"/>
      <c r="N126" s="388"/>
      <c r="O126" s="388"/>
      <c r="P126" s="388"/>
      <c r="Q126" s="388"/>
      <c r="R126" s="388"/>
      <c r="S126" s="388"/>
      <c r="T126" s="388"/>
      <c r="U126" s="388"/>
      <c r="V126" s="388"/>
      <c r="W126" s="388"/>
      <c r="X126" s="390"/>
      <c r="Y126" s="390"/>
      <c r="Z126" s="390"/>
      <c r="AA126" s="390"/>
      <c r="AB126" s="388"/>
      <c r="AC126" s="388"/>
      <c r="AD126" s="390"/>
    </row>
    <row r="127" customFormat="false" ht="14.25" hidden="false" customHeight="true" outlineLevel="0" collapsed="false">
      <c r="A127" s="388"/>
      <c r="B127" s="388"/>
      <c r="C127" s="388"/>
      <c r="D127" s="388"/>
      <c r="E127" s="388"/>
      <c r="F127" s="388"/>
      <c r="G127" s="388"/>
      <c r="H127" s="388"/>
      <c r="I127" s="388"/>
      <c r="J127" s="388"/>
      <c r="K127" s="388"/>
      <c r="L127" s="388"/>
      <c r="M127" s="388"/>
      <c r="N127" s="388"/>
      <c r="O127" s="388"/>
      <c r="P127" s="388"/>
      <c r="Q127" s="388"/>
      <c r="R127" s="388"/>
      <c r="S127" s="388"/>
      <c r="T127" s="388"/>
      <c r="U127" s="388"/>
      <c r="V127" s="388"/>
      <c r="W127" s="388"/>
      <c r="X127" s="390"/>
      <c r="Y127" s="390"/>
      <c r="Z127" s="390"/>
      <c r="AA127" s="390"/>
      <c r="AB127" s="388"/>
      <c r="AC127" s="388"/>
      <c r="AD127" s="390"/>
    </row>
    <row r="128" customFormat="false" ht="14.25" hidden="false" customHeight="true" outlineLevel="0" collapsed="false">
      <c r="A128" s="388"/>
      <c r="B128" s="388"/>
      <c r="C128" s="388"/>
      <c r="D128" s="388"/>
      <c r="E128" s="388"/>
      <c r="F128" s="388"/>
      <c r="G128" s="388"/>
      <c r="H128" s="388"/>
      <c r="I128" s="388"/>
      <c r="J128" s="388"/>
      <c r="K128" s="388"/>
      <c r="L128" s="388"/>
      <c r="M128" s="388"/>
      <c r="N128" s="388"/>
      <c r="O128" s="388"/>
      <c r="P128" s="388"/>
      <c r="Q128" s="388"/>
      <c r="R128" s="388"/>
      <c r="S128" s="388"/>
      <c r="T128" s="388"/>
      <c r="U128" s="388"/>
      <c r="V128" s="388"/>
      <c r="W128" s="388"/>
      <c r="X128" s="390"/>
      <c r="Y128" s="390"/>
      <c r="Z128" s="390"/>
      <c r="AA128" s="390"/>
      <c r="AB128" s="388"/>
      <c r="AC128" s="388"/>
      <c r="AD128" s="390"/>
    </row>
    <row r="129" customFormat="false" ht="14.25" hidden="false" customHeight="true" outlineLevel="0" collapsed="false">
      <c r="A129" s="388"/>
      <c r="B129" s="388"/>
      <c r="C129" s="388"/>
      <c r="D129" s="388"/>
      <c r="E129" s="388"/>
      <c r="F129" s="388"/>
      <c r="G129" s="388"/>
      <c r="H129" s="388"/>
      <c r="I129" s="388"/>
      <c r="J129" s="388"/>
      <c r="K129" s="388"/>
      <c r="L129" s="388"/>
      <c r="M129" s="388"/>
      <c r="N129" s="388"/>
      <c r="O129" s="388"/>
      <c r="P129" s="388"/>
      <c r="Q129" s="388"/>
      <c r="R129" s="388"/>
      <c r="S129" s="388"/>
      <c r="T129" s="388"/>
      <c r="U129" s="388"/>
      <c r="V129" s="388"/>
      <c r="W129" s="388"/>
      <c r="X129" s="390"/>
      <c r="Y129" s="390"/>
      <c r="Z129" s="390"/>
      <c r="AA129" s="390"/>
      <c r="AB129" s="388"/>
      <c r="AC129" s="388"/>
      <c r="AD129" s="390"/>
    </row>
    <row r="130" customFormat="false" ht="14.25" hidden="false" customHeight="true" outlineLevel="0" collapsed="false">
      <c r="A130" s="388"/>
      <c r="B130" s="388"/>
      <c r="C130" s="388"/>
      <c r="D130" s="388"/>
      <c r="E130" s="388"/>
      <c r="F130" s="388"/>
      <c r="G130" s="388"/>
      <c r="H130" s="388"/>
      <c r="I130" s="388"/>
      <c r="J130" s="388"/>
      <c r="K130" s="388"/>
      <c r="L130" s="388"/>
      <c r="M130" s="388"/>
      <c r="N130" s="388"/>
      <c r="O130" s="388"/>
      <c r="P130" s="388"/>
      <c r="Q130" s="388"/>
      <c r="R130" s="388"/>
      <c r="S130" s="388"/>
      <c r="T130" s="388"/>
      <c r="U130" s="388"/>
      <c r="V130" s="388"/>
      <c r="W130" s="388"/>
      <c r="X130" s="390"/>
      <c r="Y130" s="390"/>
      <c r="Z130" s="390"/>
      <c r="AA130" s="390"/>
      <c r="AB130" s="388"/>
      <c r="AC130" s="388"/>
      <c r="AD130" s="390"/>
    </row>
    <row r="131" customFormat="false" ht="14.25" hidden="false" customHeight="true" outlineLevel="0" collapsed="false">
      <c r="A131" s="388"/>
      <c r="B131" s="388"/>
      <c r="C131" s="388"/>
      <c r="D131" s="388"/>
      <c r="E131" s="388"/>
      <c r="F131" s="388"/>
      <c r="G131" s="388"/>
      <c r="H131" s="388"/>
      <c r="I131" s="388"/>
      <c r="J131" s="388"/>
      <c r="K131" s="388"/>
      <c r="L131" s="388"/>
      <c r="M131" s="388"/>
      <c r="N131" s="388"/>
      <c r="O131" s="388"/>
      <c r="P131" s="388"/>
      <c r="Q131" s="388"/>
      <c r="R131" s="388"/>
      <c r="S131" s="388"/>
      <c r="T131" s="388"/>
      <c r="U131" s="388"/>
      <c r="V131" s="388"/>
      <c r="W131" s="388"/>
      <c r="X131" s="390"/>
      <c r="Y131" s="390"/>
      <c r="Z131" s="390"/>
      <c r="AA131" s="390"/>
      <c r="AB131" s="388"/>
      <c r="AC131" s="388"/>
      <c r="AD131" s="390"/>
    </row>
    <row r="132" customFormat="false" ht="14.25" hidden="false" customHeight="true" outlineLevel="0" collapsed="false">
      <c r="A132" s="388"/>
      <c r="B132" s="388"/>
      <c r="C132" s="388"/>
      <c r="D132" s="388"/>
      <c r="E132" s="388"/>
      <c r="F132" s="388"/>
      <c r="G132" s="388"/>
      <c r="H132" s="388"/>
      <c r="I132" s="388"/>
      <c r="J132" s="388"/>
      <c r="K132" s="388"/>
      <c r="L132" s="388"/>
      <c r="M132" s="388"/>
      <c r="N132" s="388"/>
      <c r="O132" s="388"/>
      <c r="P132" s="388"/>
      <c r="Q132" s="388"/>
      <c r="R132" s="388"/>
      <c r="S132" s="388"/>
      <c r="T132" s="388"/>
      <c r="U132" s="388"/>
      <c r="V132" s="388"/>
      <c r="W132" s="388"/>
      <c r="X132" s="390"/>
      <c r="Y132" s="390"/>
      <c r="Z132" s="390"/>
      <c r="AA132" s="390"/>
      <c r="AB132" s="388"/>
      <c r="AC132" s="388"/>
      <c r="AD132" s="390"/>
    </row>
    <row r="133" customFormat="false" ht="14.25" hidden="false" customHeight="true" outlineLevel="0" collapsed="false">
      <c r="A133" s="388"/>
      <c r="B133" s="388"/>
      <c r="C133" s="388"/>
      <c r="D133" s="388"/>
      <c r="E133" s="388"/>
      <c r="F133" s="388"/>
      <c r="G133" s="388"/>
      <c r="H133" s="388"/>
      <c r="I133" s="388"/>
      <c r="J133" s="388"/>
      <c r="K133" s="388"/>
      <c r="L133" s="388"/>
      <c r="M133" s="388"/>
      <c r="N133" s="388"/>
      <c r="O133" s="388"/>
      <c r="P133" s="388"/>
      <c r="Q133" s="388"/>
      <c r="R133" s="388"/>
      <c r="S133" s="388"/>
      <c r="T133" s="388"/>
      <c r="U133" s="388"/>
      <c r="V133" s="388"/>
      <c r="W133" s="388"/>
      <c r="X133" s="390"/>
      <c r="Y133" s="390"/>
      <c r="Z133" s="390"/>
      <c r="AA133" s="390"/>
      <c r="AB133" s="388"/>
      <c r="AC133" s="388"/>
      <c r="AD133" s="390"/>
    </row>
    <row r="134" customFormat="false" ht="14.25" hidden="false" customHeight="true" outlineLevel="0" collapsed="false">
      <c r="A134" s="388"/>
      <c r="B134" s="388"/>
      <c r="C134" s="388"/>
      <c r="D134" s="388"/>
      <c r="E134" s="388"/>
      <c r="F134" s="388"/>
      <c r="G134" s="388"/>
      <c r="H134" s="388"/>
      <c r="I134" s="388"/>
      <c r="J134" s="388"/>
      <c r="K134" s="388"/>
      <c r="L134" s="388"/>
      <c r="M134" s="388"/>
      <c r="N134" s="388"/>
      <c r="O134" s="388"/>
      <c r="P134" s="388"/>
      <c r="Q134" s="388"/>
      <c r="R134" s="388"/>
      <c r="S134" s="388"/>
      <c r="T134" s="388"/>
      <c r="U134" s="388"/>
      <c r="V134" s="388"/>
      <c r="W134" s="388"/>
      <c r="X134" s="390"/>
      <c r="Y134" s="390"/>
      <c r="Z134" s="390"/>
      <c r="AA134" s="390"/>
      <c r="AB134" s="388"/>
      <c r="AC134" s="388"/>
      <c r="AD134" s="390"/>
    </row>
    <row r="135" customFormat="false" ht="14.25" hidden="false" customHeight="true" outlineLevel="0" collapsed="false">
      <c r="A135" s="388"/>
      <c r="B135" s="388"/>
      <c r="C135" s="388"/>
      <c r="D135" s="388"/>
      <c r="E135" s="388"/>
      <c r="F135" s="388"/>
      <c r="G135" s="388"/>
      <c r="H135" s="388"/>
      <c r="I135" s="388"/>
      <c r="J135" s="388"/>
      <c r="K135" s="388"/>
      <c r="L135" s="388"/>
      <c r="M135" s="388"/>
      <c r="N135" s="388"/>
      <c r="O135" s="388"/>
      <c r="P135" s="388"/>
      <c r="Q135" s="388"/>
      <c r="R135" s="388"/>
      <c r="S135" s="388"/>
      <c r="T135" s="388"/>
      <c r="U135" s="388"/>
      <c r="V135" s="388"/>
      <c r="W135" s="388"/>
      <c r="X135" s="390"/>
      <c r="Y135" s="390"/>
      <c r="Z135" s="390"/>
      <c r="AA135" s="390"/>
      <c r="AB135" s="388"/>
      <c r="AC135" s="388"/>
      <c r="AD135" s="390"/>
    </row>
    <row r="136" customFormat="false" ht="14.25" hidden="false" customHeight="true" outlineLevel="0" collapsed="false">
      <c r="A136" s="388"/>
      <c r="B136" s="388"/>
      <c r="C136" s="388"/>
      <c r="D136" s="388"/>
      <c r="E136" s="388"/>
      <c r="F136" s="388"/>
      <c r="G136" s="388"/>
      <c r="H136" s="388"/>
      <c r="I136" s="388"/>
      <c r="J136" s="388"/>
      <c r="K136" s="388"/>
      <c r="L136" s="388"/>
      <c r="M136" s="388"/>
      <c r="N136" s="388"/>
      <c r="O136" s="388"/>
      <c r="P136" s="388"/>
      <c r="Q136" s="388"/>
      <c r="R136" s="388"/>
      <c r="S136" s="388"/>
      <c r="T136" s="388"/>
      <c r="U136" s="388"/>
      <c r="V136" s="388"/>
      <c r="W136" s="388"/>
      <c r="X136" s="390"/>
      <c r="Y136" s="390"/>
      <c r="Z136" s="390"/>
      <c r="AA136" s="390"/>
      <c r="AB136" s="388"/>
      <c r="AC136" s="388"/>
      <c r="AD136" s="390"/>
    </row>
    <row r="137" customFormat="false" ht="14.25" hidden="false" customHeight="true" outlineLevel="0" collapsed="false">
      <c r="A137" s="388"/>
      <c r="B137" s="388"/>
      <c r="C137" s="388"/>
      <c r="D137" s="388"/>
      <c r="E137" s="388"/>
      <c r="F137" s="388"/>
      <c r="G137" s="388"/>
      <c r="H137" s="388"/>
      <c r="I137" s="388"/>
      <c r="J137" s="388"/>
      <c r="K137" s="388"/>
      <c r="L137" s="388"/>
      <c r="M137" s="388"/>
      <c r="N137" s="388"/>
      <c r="O137" s="388"/>
      <c r="P137" s="388"/>
      <c r="Q137" s="388"/>
      <c r="R137" s="388"/>
      <c r="S137" s="388"/>
      <c r="T137" s="388"/>
      <c r="U137" s="388"/>
      <c r="V137" s="388"/>
      <c r="W137" s="388"/>
      <c r="X137" s="390"/>
      <c r="Y137" s="390"/>
      <c r="Z137" s="390"/>
      <c r="AA137" s="390"/>
      <c r="AB137" s="388"/>
      <c r="AC137" s="388"/>
      <c r="AD137" s="390"/>
    </row>
    <row r="138" customFormat="false" ht="14.25" hidden="false" customHeight="true" outlineLevel="0" collapsed="false">
      <c r="A138" s="388"/>
      <c r="B138" s="388"/>
      <c r="C138" s="388"/>
      <c r="D138" s="388"/>
      <c r="E138" s="388"/>
      <c r="F138" s="388"/>
      <c r="G138" s="388"/>
      <c r="H138" s="388"/>
      <c r="I138" s="388"/>
      <c r="J138" s="388"/>
      <c r="K138" s="388"/>
      <c r="L138" s="388"/>
      <c r="M138" s="388"/>
      <c r="N138" s="388"/>
      <c r="O138" s="388"/>
      <c r="P138" s="388"/>
      <c r="Q138" s="388"/>
      <c r="R138" s="388"/>
      <c r="S138" s="388"/>
      <c r="T138" s="388"/>
      <c r="U138" s="388"/>
      <c r="V138" s="388"/>
      <c r="W138" s="388"/>
      <c r="X138" s="390"/>
      <c r="Y138" s="390"/>
      <c r="Z138" s="390"/>
      <c r="AA138" s="390"/>
      <c r="AB138" s="388"/>
      <c r="AC138" s="388"/>
      <c r="AD138" s="390"/>
    </row>
    <row r="139" customFormat="false" ht="14.25" hidden="false" customHeight="true" outlineLevel="0" collapsed="false">
      <c r="A139" s="388"/>
      <c r="B139" s="388"/>
      <c r="C139" s="388"/>
      <c r="D139" s="388"/>
      <c r="E139" s="388"/>
      <c r="F139" s="388"/>
      <c r="G139" s="388"/>
      <c r="H139" s="388"/>
      <c r="I139" s="388"/>
      <c r="J139" s="388"/>
      <c r="K139" s="388"/>
      <c r="L139" s="388"/>
      <c r="M139" s="388"/>
      <c r="N139" s="388"/>
      <c r="O139" s="388"/>
      <c r="P139" s="388"/>
      <c r="Q139" s="388"/>
      <c r="R139" s="388"/>
      <c r="S139" s="388"/>
      <c r="T139" s="388"/>
      <c r="U139" s="388"/>
      <c r="V139" s="388"/>
      <c r="W139" s="388"/>
      <c r="X139" s="390"/>
      <c r="Y139" s="390"/>
      <c r="Z139" s="390"/>
      <c r="AA139" s="390"/>
      <c r="AB139" s="388"/>
      <c r="AC139" s="388"/>
      <c r="AD139" s="390"/>
    </row>
    <row r="140" customFormat="false" ht="14.25" hidden="false" customHeight="true" outlineLevel="0" collapsed="false">
      <c r="A140" s="388"/>
      <c r="B140" s="388"/>
      <c r="C140" s="388"/>
      <c r="D140" s="388"/>
      <c r="E140" s="388"/>
      <c r="F140" s="388"/>
      <c r="G140" s="388"/>
      <c r="H140" s="388"/>
      <c r="I140" s="388"/>
      <c r="J140" s="388"/>
      <c r="K140" s="388"/>
      <c r="L140" s="388"/>
      <c r="M140" s="388"/>
      <c r="N140" s="388"/>
      <c r="O140" s="388"/>
      <c r="P140" s="388"/>
      <c r="Q140" s="388"/>
      <c r="R140" s="388"/>
      <c r="S140" s="388"/>
      <c r="T140" s="388"/>
      <c r="U140" s="388"/>
      <c r="V140" s="388"/>
      <c r="W140" s="388"/>
      <c r="X140" s="390"/>
      <c r="Y140" s="390"/>
      <c r="Z140" s="390"/>
      <c r="AA140" s="390"/>
      <c r="AB140" s="388"/>
      <c r="AC140" s="388"/>
      <c r="AD140" s="390"/>
    </row>
    <row r="141" customFormat="false" ht="14.25" hidden="false" customHeight="true" outlineLevel="0" collapsed="false">
      <c r="A141" s="388"/>
      <c r="B141" s="388"/>
      <c r="C141" s="388"/>
      <c r="D141" s="388"/>
      <c r="E141" s="388"/>
      <c r="F141" s="388"/>
      <c r="G141" s="388"/>
      <c r="H141" s="388"/>
      <c r="I141" s="388"/>
      <c r="J141" s="388"/>
      <c r="K141" s="388"/>
      <c r="L141" s="388"/>
      <c r="M141" s="388"/>
      <c r="N141" s="388"/>
      <c r="O141" s="388"/>
      <c r="P141" s="388"/>
      <c r="Q141" s="388"/>
      <c r="R141" s="388"/>
      <c r="S141" s="388"/>
      <c r="T141" s="388"/>
      <c r="U141" s="388"/>
      <c r="V141" s="388"/>
      <c r="W141" s="388"/>
      <c r="X141" s="390"/>
      <c r="Y141" s="390"/>
      <c r="Z141" s="390"/>
      <c r="AA141" s="390"/>
      <c r="AB141" s="388"/>
      <c r="AC141" s="388"/>
      <c r="AD141" s="390"/>
    </row>
    <row r="142" customFormat="false" ht="14.25" hidden="false" customHeight="true" outlineLevel="0" collapsed="false">
      <c r="A142" s="388"/>
      <c r="B142" s="388"/>
      <c r="C142" s="388"/>
      <c r="D142" s="388"/>
      <c r="E142" s="388"/>
      <c r="F142" s="388"/>
      <c r="G142" s="388"/>
      <c r="H142" s="388"/>
      <c r="I142" s="388"/>
      <c r="J142" s="388"/>
      <c r="K142" s="388"/>
      <c r="L142" s="388"/>
      <c r="M142" s="388"/>
      <c r="N142" s="388"/>
      <c r="O142" s="388"/>
      <c r="P142" s="388"/>
      <c r="Q142" s="388"/>
      <c r="R142" s="388"/>
      <c r="S142" s="388"/>
      <c r="T142" s="388"/>
      <c r="U142" s="388"/>
      <c r="V142" s="388"/>
      <c r="W142" s="388"/>
      <c r="X142" s="390"/>
      <c r="Y142" s="390"/>
      <c r="Z142" s="390"/>
      <c r="AA142" s="390"/>
      <c r="AB142" s="388"/>
      <c r="AC142" s="388"/>
      <c r="AD142" s="390"/>
    </row>
    <row r="143" customFormat="false" ht="14.25" hidden="false" customHeight="true" outlineLevel="0" collapsed="false">
      <c r="A143" s="388"/>
      <c r="B143" s="388"/>
      <c r="C143" s="388"/>
      <c r="D143" s="388"/>
      <c r="E143" s="388"/>
      <c r="F143" s="388"/>
      <c r="G143" s="388"/>
      <c r="H143" s="388"/>
      <c r="I143" s="388"/>
      <c r="J143" s="388"/>
      <c r="K143" s="388"/>
      <c r="L143" s="388"/>
      <c r="M143" s="388"/>
      <c r="N143" s="388"/>
      <c r="O143" s="388"/>
      <c r="P143" s="388"/>
      <c r="Q143" s="388"/>
      <c r="R143" s="388"/>
      <c r="S143" s="388"/>
      <c r="T143" s="388"/>
      <c r="U143" s="388"/>
      <c r="V143" s="388"/>
      <c r="W143" s="388"/>
      <c r="X143" s="390"/>
      <c r="Y143" s="390"/>
      <c r="Z143" s="390"/>
      <c r="AA143" s="390"/>
      <c r="AB143" s="388"/>
      <c r="AC143" s="388"/>
      <c r="AD143" s="390"/>
    </row>
    <row r="144" customFormat="false" ht="14.25" hidden="false" customHeight="true" outlineLevel="0" collapsed="false">
      <c r="A144" s="388"/>
      <c r="B144" s="388"/>
      <c r="C144" s="388"/>
      <c r="D144" s="388"/>
      <c r="E144" s="388"/>
      <c r="F144" s="388"/>
      <c r="G144" s="388"/>
      <c r="H144" s="388"/>
      <c r="I144" s="388"/>
      <c r="J144" s="388"/>
      <c r="K144" s="388"/>
      <c r="L144" s="388"/>
      <c r="M144" s="388"/>
      <c r="N144" s="388"/>
      <c r="O144" s="388"/>
      <c r="P144" s="388"/>
      <c r="Q144" s="388"/>
      <c r="R144" s="388"/>
      <c r="S144" s="388"/>
      <c r="T144" s="388"/>
      <c r="U144" s="388"/>
      <c r="V144" s="388"/>
      <c r="W144" s="388"/>
      <c r="X144" s="390"/>
      <c r="Y144" s="390"/>
      <c r="Z144" s="390"/>
      <c r="AA144" s="390"/>
      <c r="AB144" s="388"/>
      <c r="AC144" s="388"/>
      <c r="AD144" s="390"/>
    </row>
    <row r="145" customFormat="false" ht="14.25" hidden="false" customHeight="true" outlineLevel="0" collapsed="false">
      <c r="A145" s="388"/>
      <c r="B145" s="388"/>
      <c r="C145" s="388"/>
      <c r="D145" s="388"/>
      <c r="E145" s="388"/>
      <c r="F145" s="388"/>
      <c r="G145" s="388"/>
      <c r="H145" s="388"/>
      <c r="I145" s="388"/>
      <c r="J145" s="388"/>
      <c r="K145" s="388"/>
      <c r="L145" s="388"/>
      <c r="M145" s="388"/>
      <c r="N145" s="388"/>
      <c r="O145" s="388"/>
      <c r="P145" s="388"/>
      <c r="Q145" s="388"/>
      <c r="R145" s="388"/>
      <c r="S145" s="388"/>
      <c r="T145" s="388"/>
      <c r="U145" s="388"/>
      <c r="V145" s="388"/>
      <c r="W145" s="388"/>
      <c r="X145" s="390"/>
      <c r="Y145" s="390"/>
      <c r="Z145" s="390"/>
      <c r="AA145" s="390"/>
      <c r="AB145" s="388"/>
      <c r="AC145" s="388"/>
      <c r="AD145" s="390"/>
    </row>
    <row r="146" customFormat="false" ht="14.25" hidden="false" customHeight="true" outlineLevel="0" collapsed="false">
      <c r="A146" s="388"/>
      <c r="B146" s="388"/>
      <c r="C146" s="388"/>
      <c r="D146" s="388"/>
      <c r="E146" s="388"/>
      <c r="F146" s="388"/>
      <c r="G146" s="388"/>
      <c r="H146" s="388"/>
      <c r="I146" s="388"/>
      <c r="J146" s="388"/>
      <c r="K146" s="388"/>
      <c r="L146" s="388"/>
      <c r="M146" s="388"/>
      <c r="N146" s="388"/>
      <c r="O146" s="388"/>
      <c r="P146" s="388"/>
      <c r="Q146" s="388"/>
      <c r="R146" s="388"/>
      <c r="S146" s="388"/>
      <c r="T146" s="388"/>
      <c r="U146" s="388"/>
      <c r="V146" s="388"/>
      <c r="W146" s="388"/>
      <c r="X146" s="390"/>
      <c r="Y146" s="390"/>
      <c r="Z146" s="390"/>
      <c r="AA146" s="390"/>
      <c r="AB146" s="388"/>
      <c r="AC146" s="388"/>
      <c r="AD146" s="390"/>
    </row>
    <row r="147" customFormat="false" ht="14.25" hidden="false" customHeight="true" outlineLevel="0" collapsed="false">
      <c r="A147" s="388"/>
      <c r="B147" s="388"/>
      <c r="C147" s="388"/>
      <c r="D147" s="388"/>
      <c r="E147" s="388"/>
      <c r="F147" s="388"/>
      <c r="G147" s="388"/>
      <c r="H147" s="388"/>
      <c r="I147" s="388"/>
      <c r="J147" s="388"/>
      <c r="K147" s="388"/>
      <c r="L147" s="388"/>
      <c r="M147" s="388"/>
      <c r="N147" s="388"/>
      <c r="O147" s="388"/>
      <c r="P147" s="388"/>
      <c r="Q147" s="388"/>
      <c r="R147" s="388"/>
      <c r="S147" s="388"/>
      <c r="T147" s="388"/>
      <c r="U147" s="388"/>
      <c r="V147" s="388"/>
      <c r="W147" s="388"/>
      <c r="X147" s="390"/>
      <c r="Y147" s="390"/>
      <c r="Z147" s="390"/>
      <c r="AA147" s="390"/>
      <c r="AB147" s="388"/>
      <c r="AC147" s="388"/>
      <c r="AD147" s="390"/>
    </row>
    <row r="148" customFormat="false" ht="14.25" hidden="false" customHeight="true" outlineLevel="0" collapsed="false">
      <c r="A148" s="388"/>
      <c r="B148" s="388"/>
      <c r="C148" s="388"/>
      <c r="D148" s="388"/>
      <c r="E148" s="388"/>
      <c r="F148" s="388"/>
      <c r="G148" s="388"/>
      <c r="H148" s="388"/>
      <c r="I148" s="388"/>
      <c r="J148" s="388"/>
      <c r="K148" s="388"/>
      <c r="L148" s="388"/>
      <c r="M148" s="388"/>
      <c r="N148" s="388"/>
      <c r="O148" s="388"/>
      <c r="P148" s="388"/>
      <c r="Q148" s="388"/>
      <c r="R148" s="388"/>
      <c r="S148" s="388"/>
      <c r="T148" s="388"/>
      <c r="U148" s="388"/>
      <c r="V148" s="388"/>
      <c r="W148" s="388"/>
      <c r="X148" s="390"/>
      <c r="Y148" s="390"/>
      <c r="Z148" s="390"/>
      <c r="AA148" s="390"/>
      <c r="AB148" s="388"/>
      <c r="AC148" s="388"/>
      <c r="AD148" s="390"/>
    </row>
    <row r="149" customFormat="false" ht="14.25" hidden="false" customHeight="true" outlineLevel="0" collapsed="false">
      <c r="A149" s="388"/>
      <c r="B149" s="388"/>
      <c r="C149" s="388"/>
      <c r="D149" s="388"/>
      <c r="E149" s="388"/>
      <c r="F149" s="388"/>
      <c r="G149" s="388"/>
      <c r="H149" s="388"/>
      <c r="I149" s="388"/>
      <c r="J149" s="388"/>
      <c r="K149" s="388"/>
      <c r="L149" s="388"/>
      <c r="M149" s="388"/>
      <c r="N149" s="388"/>
      <c r="O149" s="388"/>
      <c r="P149" s="388"/>
      <c r="Q149" s="388"/>
      <c r="R149" s="388"/>
      <c r="S149" s="388"/>
      <c r="T149" s="388"/>
      <c r="U149" s="388"/>
      <c r="V149" s="388"/>
      <c r="W149" s="388"/>
      <c r="X149" s="390"/>
      <c r="Y149" s="390"/>
      <c r="Z149" s="390"/>
      <c r="AA149" s="390"/>
      <c r="AB149" s="388"/>
      <c r="AC149" s="388"/>
      <c r="AD149" s="390"/>
    </row>
    <row r="150" customFormat="false" ht="14.25" hidden="false" customHeight="true" outlineLevel="0" collapsed="false">
      <c r="A150" s="388"/>
      <c r="B150" s="388"/>
      <c r="C150" s="388"/>
      <c r="D150" s="388"/>
      <c r="E150" s="388"/>
      <c r="F150" s="388"/>
      <c r="G150" s="388"/>
      <c r="H150" s="388"/>
      <c r="I150" s="388"/>
      <c r="J150" s="388"/>
      <c r="K150" s="388"/>
      <c r="L150" s="388"/>
      <c r="M150" s="388"/>
      <c r="N150" s="388"/>
      <c r="O150" s="388"/>
      <c r="P150" s="388"/>
      <c r="Q150" s="388"/>
      <c r="R150" s="388"/>
      <c r="S150" s="388"/>
      <c r="T150" s="388"/>
      <c r="U150" s="388"/>
      <c r="V150" s="388"/>
      <c r="W150" s="388"/>
      <c r="X150" s="390"/>
      <c r="Y150" s="390"/>
      <c r="Z150" s="390"/>
      <c r="AA150" s="390"/>
      <c r="AB150" s="388"/>
      <c r="AC150" s="388"/>
      <c r="AD150" s="390"/>
    </row>
    <row r="151" customFormat="false" ht="14.25" hidden="false" customHeight="true" outlineLevel="0" collapsed="false">
      <c r="A151" s="388"/>
      <c r="B151" s="388"/>
      <c r="C151" s="388"/>
      <c r="D151" s="388"/>
      <c r="E151" s="388"/>
      <c r="F151" s="388"/>
      <c r="G151" s="388"/>
      <c r="H151" s="388"/>
      <c r="I151" s="388"/>
      <c r="J151" s="388"/>
      <c r="K151" s="388"/>
      <c r="L151" s="388"/>
      <c r="M151" s="388"/>
      <c r="N151" s="388"/>
      <c r="O151" s="388"/>
      <c r="P151" s="388"/>
      <c r="Q151" s="388"/>
      <c r="R151" s="388"/>
      <c r="S151" s="388"/>
      <c r="T151" s="388"/>
      <c r="U151" s="388"/>
      <c r="V151" s="388"/>
      <c r="W151" s="388"/>
      <c r="X151" s="390"/>
      <c r="Y151" s="390"/>
      <c r="Z151" s="390"/>
      <c r="AA151" s="390"/>
      <c r="AB151" s="388"/>
      <c r="AC151" s="388"/>
      <c r="AD151" s="390"/>
    </row>
    <row r="152" customFormat="false" ht="14.25" hidden="false" customHeight="true" outlineLevel="0" collapsed="false">
      <c r="A152" s="388"/>
      <c r="B152" s="388"/>
      <c r="C152" s="388"/>
      <c r="D152" s="388"/>
      <c r="E152" s="388"/>
      <c r="F152" s="388"/>
      <c r="G152" s="388"/>
      <c r="H152" s="388"/>
      <c r="I152" s="388"/>
      <c r="J152" s="388"/>
      <c r="K152" s="388"/>
      <c r="L152" s="388"/>
      <c r="M152" s="388"/>
      <c r="N152" s="388"/>
      <c r="O152" s="388"/>
      <c r="P152" s="388"/>
      <c r="Q152" s="388"/>
      <c r="R152" s="388"/>
      <c r="S152" s="388"/>
      <c r="T152" s="388"/>
      <c r="U152" s="388"/>
      <c r="V152" s="388"/>
      <c r="W152" s="388"/>
      <c r="X152" s="390"/>
      <c r="Y152" s="390"/>
      <c r="Z152" s="390"/>
      <c r="AA152" s="390"/>
      <c r="AB152" s="388"/>
      <c r="AC152" s="388"/>
      <c r="AD152" s="390"/>
    </row>
    <row r="153" customFormat="false" ht="14.25" hidden="false" customHeight="true" outlineLevel="0" collapsed="false">
      <c r="A153" s="388"/>
      <c r="B153" s="388"/>
      <c r="C153" s="388"/>
      <c r="D153" s="388"/>
      <c r="E153" s="388"/>
      <c r="F153" s="388"/>
      <c r="G153" s="388"/>
      <c r="H153" s="388"/>
      <c r="I153" s="388"/>
      <c r="J153" s="388"/>
      <c r="K153" s="388"/>
      <c r="L153" s="388"/>
      <c r="M153" s="388"/>
      <c r="N153" s="388"/>
      <c r="O153" s="388"/>
      <c r="P153" s="388"/>
      <c r="Q153" s="388"/>
      <c r="R153" s="388"/>
      <c r="S153" s="388"/>
      <c r="T153" s="388"/>
      <c r="U153" s="388"/>
      <c r="V153" s="388"/>
      <c r="W153" s="388"/>
      <c r="X153" s="390"/>
      <c r="Y153" s="390"/>
      <c r="Z153" s="390"/>
      <c r="AA153" s="390"/>
      <c r="AB153" s="388"/>
      <c r="AC153" s="388"/>
      <c r="AD153" s="390"/>
    </row>
    <row r="154" customFormat="false" ht="14.25" hidden="false" customHeight="true" outlineLevel="0" collapsed="false">
      <c r="A154" s="388"/>
      <c r="B154" s="388"/>
      <c r="C154" s="388"/>
      <c r="D154" s="388"/>
      <c r="E154" s="388"/>
      <c r="F154" s="388"/>
      <c r="G154" s="388"/>
      <c r="H154" s="388"/>
      <c r="I154" s="388"/>
      <c r="J154" s="388"/>
      <c r="K154" s="388"/>
      <c r="L154" s="388"/>
      <c r="M154" s="388"/>
      <c r="N154" s="388"/>
      <c r="O154" s="388"/>
      <c r="P154" s="388"/>
      <c r="Q154" s="388"/>
      <c r="R154" s="388"/>
      <c r="S154" s="388"/>
      <c r="T154" s="388"/>
      <c r="U154" s="388"/>
      <c r="V154" s="388"/>
      <c r="W154" s="388"/>
      <c r="X154" s="390"/>
      <c r="Y154" s="390"/>
      <c r="Z154" s="390"/>
      <c r="AA154" s="390"/>
      <c r="AB154" s="388"/>
      <c r="AC154" s="388"/>
      <c r="AD154" s="390"/>
    </row>
    <row r="155" customFormat="false" ht="14.25" hidden="false" customHeight="true" outlineLevel="0" collapsed="false">
      <c r="A155" s="388"/>
      <c r="B155" s="388"/>
      <c r="C155" s="388"/>
      <c r="D155" s="388"/>
      <c r="E155" s="388"/>
      <c r="F155" s="388"/>
      <c r="G155" s="388"/>
      <c r="H155" s="388"/>
      <c r="I155" s="388"/>
      <c r="J155" s="388"/>
      <c r="K155" s="388"/>
      <c r="L155" s="388"/>
      <c r="M155" s="388"/>
      <c r="N155" s="388"/>
      <c r="O155" s="388"/>
      <c r="P155" s="388"/>
      <c r="Q155" s="388"/>
      <c r="R155" s="388"/>
      <c r="S155" s="388"/>
      <c r="T155" s="388"/>
      <c r="U155" s="388"/>
      <c r="V155" s="388"/>
      <c r="W155" s="388"/>
      <c r="X155" s="390"/>
      <c r="Y155" s="390"/>
      <c r="Z155" s="390"/>
      <c r="AA155" s="390"/>
      <c r="AB155" s="388"/>
      <c r="AC155" s="388"/>
      <c r="AD155" s="390"/>
    </row>
    <row r="156" customFormat="false" ht="14.25" hidden="false" customHeight="true" outlineLevel="0" collapsed="false">
      <c r="A156" s="388"/>
      <c r="B156" s="388"/>
      <c r="C156" s="388"/>
      <c r="D156" s="388"/>
      <c r="E156" s="388"/>
      <c r="F156" s="388"/>
      <c r="G156" s="388"/>
      <c r="H156" s="388"/>
      <c r="I156" s="388"/>
      <c r="J156" s="388"/>
      <c r="K156" s="388"/>
      <c r="L156" s="388"/>
      <c r="M156" s="388"/>
      <c r="N156" s="388"/>
      <c r="O156" s="388"/>
      <c r="P156" s="388"/>
      <c r="Q156" s="388"/>
      <c r="R156" s="388"/>
      <c r="S156" s="388"/>
      <c r="T156" s="388"/>
      <c r="U156" s="388"/>
      <c r="V156" s="388"/>
      <c r="W156" s="388"/>
      <c r="X156" s="390"/>
      <c r="Y156" s="390"/>
      <c r="Z156" s="390"/>
      <c r="AA156" s="390"/>
      <c r="AB156" s="388"/>
      <c r="AC156" s="388"/>
      <c r="AD156" s="390"/>
    </row>
    <row r="157" customFormat="false" ht="14.25" hidden="false" customHeight="true" outlineLevel="0" collapsed="false">
      <c r="A157" s="388"/>
      <c r="B157" s="388"/>
      <c r="C157" s="388"/>
      <c r="D157" s="388"/>
      <c r="E157" s="388"/>
      <c r="F157" s="388"/>
      <c r="G157" s="388"/>
      <c r="H157" s="388"/>
      <c r="I157" s="388"/>
      <c r="J157" s="388"/>
      <c r="K157" s="388"/>
      <c r="L157" s="388"/>
      <c r="M157" s="388"/>
      <c r="N157" s="388"/>
      <c r="O157" s="388"/>
      <c r="P157" s="388"/>
      <c r="Q157" s="388"/>
      <c r="R157" s="388"/>
      <c r="S157" s="388"/>
      <c r="T157" s="388"/>
      <c r="U157" s="388"/>
      <c r="V157" s="388"/>
      <c r="W157" s="388"/>
      <c r="X157" s="390"/>
      <c r="Y157" s="390"/>
      <c r="Z157" s="390"/>
      <c r="AA157" s="390"/>
      <c r="AB157" s="388"/>
      <c r="AC157" s="388"/>
      <c r="AD157" s="390"/>
    </row>
    <row r="158" customFormat="false" ht="14.25" hidden="false" customHeight="true" outlineLevel="0" collapsed="false">
      <c r="A158" s="388"/>
      <c r="B158" s="388"/>
      <c r="C158" s="388"/>
      <c r="D158" s="388"/>
      <c r="E158" s="388"/>
      <c r="F158" s="388"/>
      <c r="G158" s="388"/>
      <c r="H158" s="388"/>
      <c r="I158" s="388"/>
      <c r="J158" s="388"/>
      <c r="K158" s="388"/>
      <c r="L158" s="388"/>
      <c r="M158" s="388"/>
      <c r="N158" s="388"/>
      <c r="O158" s="388"/>
      <c r="P158" s="388"/>
      <c r="Q158" s="388"/>
      <c r="R158" s="388"/>
      <c r="S158" s="388"/>
      <c r="T158" s="388"/>
      <c r="U158" s="388"/>
      <c r="V158" s="388"/>
      <c r="W158" s="388"/>
      <c r="X158" s="390"/>
      <c r="Y158" s="390"/>
      <c r="Z158" s="390"/>
      <c r="AA158" s="390"/>
      <c r="AB158" s="388"/>
      <c r="AC158" s="388"/>
      <c r="AD158" s="390"/>
    </row>
    <row r="159" customFormat="false" ht="14.25" hidden="false" customHeight="true" outlineLevel="0" collapsed="false">
      <c r="A159" s="388"/>
      <c r="B159" s="388"/>
      <c r="C159" s="388"/>
      <c r="D159" s="388"/>
      <c r="E159" s="388"/>
      <c r="F159" s="388"/>
      <c r="G159" s="388"/>
      <c r="H159" s="388"/>
      <c r="I159" s="388"/>
      <c r="J159" s="388"/>
      <c r="K159" s="388"/>
      <c r="L159" s="388"/>
      <c r="M159" s="388"/>
      <c r="N159" s="388"/>
      <c r="O159" s="388"/>
      <c r="P159" s="388"/>
      <c r="Q159" s="388"/>
      <c r="R159" s="388"/>
      <c r="S159" s="388"/>
      <c r="T159" s="388"/>
      <c r="U159" s="388"/>
      <c r="V159" s="388"/>
      <c r="W159" s="388"/>
      <c r="X159" s="390"/>
      <c r="Y159" s="390"/>
      <c r="Z159" s="390"/>
      <c r="AA159" s="390"/>
      <c r="AB159" s="388"/>
      <c r="AC159" s="388"/>
      <c r="AD159" s="390"/>
    </row>
    <row r="160" customFormat="false" ht="14.25" hidden="false" customHeight="true" outlineLevel="0" collapsed="false">
      <c r="A160" s="388"/>
      <c r="B160" s="388"/>
      <c r="C160" s="388"/>
      <c r="D160" s="388"/>
      <c r="E160" s="388"/>
      <c r="F160" s="388"/>
      <c r="G160" s="388"/>
      <c r="H160" s="388"/>
      <c r="I160" s="388"/>
      <c r="J160" s="388"/>
      <c r="K160" s="388"/>
      <c r="L160" s="388"/>
      <c r="M160" s="388"/>
      <c r="N160" s="388"/>
      <c r="O160" s="388"/>
      <c r="P160" s="388"/>
      <c r="Q160" s="388"/>
      <c r="R160" s="388"/>
      <c r="S160" s="388"/>
      <c r="T160" s="388"/>
      <c r="U160" s="388"/>
      <c r="V160" s="388"/>
      <c r="W160" s="388"/>
      <c r="X160" s="390"/>
      <c r="Y160" s="390"/>
      <c r="Z160" s="390"/>
      <c r="AA160" s="390"/>
      <c r="AB160" s="388"/>
      <c r="AC160" s="388"/>
      <c r="AD160" s="390"/>
    </row>
    <row r="161" customFormat="false" ht="14.25" hidden="false" customHeight="true" outlineLevel="0" collapsed="false">
      <c r="A161" s="388"/>
      <c r="B161" s="388"/>
      <c r="C161" s="388"/>
      <c r="D161" s="388"/>
      <c r="E161" s="388"/>
      <c r="F161" s="388"/>
      <c r="G161" s="388"/>
      <c r="H161" s="388"/>
      <c r="I161" s="388"/>
      <c r="J161" s="388"/>
      <c r="K161" s="388"/>
      <c r="L161" s="388"/>
      <c r="M161" s="388"/>
      <c r="N161" s="388"/>
      <c r="O161" s="388"/>
      <c r="P161" s="388"/>
      <c r="Q161" s="388"/>
      <c r="R161" s="388"/>
      <c r="S161" s="388"/>
      <c r="T161" s="388"/>
      <c r="U161" s="388"/>
      <c r="V161" s="388"/>
      <c r="W161" s="388"/>
      <c r="X161" s="390"/>
      <c r="Y161" s="390"/>
      <c r="Z161" s="390"/>
      <c r="AA161" s="390"/>
      <c r="AB161" s="388"/>
      <c r="AC161" s="388"/>
      <c r="AD161" s="390"/>
    </row>
    <row r="162" customFormat="false" ht="14.25" hidden="false" customHeight="true" outlineLevel="0" collapsed="false">
      <c r="A162" s="388"/>
      <c r="B162" s="388"/>
      <c r="C162" s="388"/>
      <c r="D162" s="388"/>
      <c r="E162" s="388"/>
      <c r="F162" s="388"/>
      <c r="G162" s="388"/>
      <c r="H162" s="388"/>
      <c r="I162" s="388"/>
      <c r="J162" s="388"/>
      <c r="K162" s="388"/>
      <c r="L162" s="388"/>
      <c r="M162" s="388"/>
      <c r="N162" s="388"/>
      <c r="O162" s="388"/>
      <c r="P162" s="388"/>
      <c r="Q162" s="388"/>
      <c r="R162" s="388"/>
      <c r="S162" s="388"/>
      <c r="T162" s="388"/>
      <c r="U162" s="388"/>
      <c r="V162" s="388"/>
      <c r="W162" s="388"/>
      <c r="X162" s="390"/>
      <c r="Y162" s="390"/>
      <c r="Z162" s="390"/>
      <c r="AA162" s="390"/>
      <c r="AB162" s="388"/>
      <c r="AC162" s="388"/>
      <c r="AD162" s="390"/>
    </row>
    <row r="163" customFormat="false" ht="14.25" hidden="false" customHeight="true" outlineLevel="0" collapsed="false">
      <c r="A163" s="388"/>
      <c r="B163" s="388"/>
      <c r="C163" s="388"/>
      <c r="D163" s="388"/>
      <c r="E163" s="388"/>
      <c r="F163" s="388"/>
      <c r="G163" s="388"/>
      <c r="H163" s="388"/>
      <c r="I163" s="388"/>
      <c r="J163" s="388"/>
      <c r="K163" s="388"/>
      <c r="L163" s="388"/>
      <c r="M163" s="388"/>
      <c r="N163" s="388"/>
      <c r="O163" s="388"/>
      <c r="P163" s="388"/>
      <c r="Q163" s="388"/>
      <c r="R163" s="388"/>
      <c r="S163" s="388"/>
      <c r="T163" s="388"/>
      <c r="U163" s="388"/>
      <c r="V163" s="388"/>
      <c r="W163" s="388"/>
      <c r="X163" s="390"/>
      <c r="Y163" s="390"/>
      <c r="Z163" s="390"/>
      <c r="AA163" s="390"/>
      <c r="AB163" s="388"/>
      <c r="AC163" s="388"/>
      <c r="AD163" s="390"/>
    </row>
    <row r="164" customFormat="false" ht="14.25" hidden="false" customHeight="true" outlineLevel="0" collapsed="false">
      <c r="A164" s="388"/>
      <c r="B164" s="388"/>
      <c r="C164" s="388"/>
      <c r="D164" s="388"/>
      <c r="E164" s="388"/>
      <c r="F164" s="388"/>
      <c r="G164" s="388"/>
      <c r="H164" s="388"/>
      <c r="I164" s="388"/>
      <c r="J164" s="388"/>
      <c r="K164" s="388"/>
      <c r="L164" s="388"/>
      <c r="M164" s="388"/>
      <c r="N164" s="388"/>
      <c r="O164" s="388"/>
      <c r="P164" s="388"/>
      <c r="Q164" s="388"/>
      <c r="R164" s="388"/>
      <c r="S164" s="388"/>
      <c r="T164" s="388"/>
      <c r="U164" s="388"/>
      <c r="V164" s="388"/>
      <c r="W164" s="388"/>
      <c r="X164" s="390"/>
      <c r="Y164" s="390"/>
      <c r="Z164" s="390"/>
      <c r="AA164" s="390"/>
      <c r="AB164" s="388"/>
      <c r="AC164" s="388"/>
      <c r="AD164" s="390"/>
    </row>
    <row r="165" customFormat="false" ht="14.25" hidden="false" customHeight="true" outlineLevel="0" collapsed="false">
      <c r="A165" s="388"/>
      <c r="B165" s="388"/>
      <c r="C165" s="388"/>
      <c r="D165" s="388"/>
      <c r="E165" s="388"/>
      <c r="F165" s="388"/>
      <c r="G165" s="388"/>
      <c r="H165" s="388"/>
      <c r="I165" s="388"/>
      <c r="J165" s="388"/>
      <c r="K165" s="388"/>
      <c r="L165" s="388"/>
      <c r="M165" s="388"/>
      <c r="N165" s="388"/>
      <c r="O165" s="388"/>
      <c r="P165" s="388"/>
      <c r="Q165" s="388"/>
      <c r="R165" s="388"/>
      <c r="S165" s="388"/>
      <c r="T165" s="388"/>
      <c r="U165" s="388"/>
      <c r="V165" s="388"/>
      <c r="W165" s="388"/>
      <c r="X165" s="390"/>
      <c r="Y165" s="390"/>
      <c r="Z165" s="390"/>
      <c r="AA165" s="390"/>
      <c r="AB165" s="388"/>
      <c r="AC165" s="388"/>
      <c r="AD165" s="390"/>
    </row>
    <row r="166" customFormat="false" ht="14.25" hidden="false" customHeight="true" outlineLevel="0" collapsed="false">
      <c r="A166" s="388"/>
      <c r="B166" s="388"/>
      <c r="C166" s="388"/>
      <c r="D166" s="388"/>
      <c r="E166" s="388"/>
      <c r="F166" s="388"/>
      <c r="G166" s="388"/>
      <c r="H166" s="388"/>
      <c r="I166" s="388"/>
      <c r="J166" s="388"/>
      <c r="K166" s="388"/>
      <c r="L166" s="388"/>
      <c r="M166" s="388"/>
      <c r="N166" s="388"/>
      <c r="O166" s="388"/>
      <c r="P166" s="388"/>
      <c r="Q166" s="388"/>
      <c r="R166" s="388"/>
      <c r="S166" s="388"/>
      <c r="T166" s="388"/>
      <c r="U166" s="388"/>
      <c r="V166" s="388"/>
      <c r="W166" s="388"/>
      <c r="X166" s="390"/>
      <c r="Y166" s="390"/>
      <c r="Z166" s="390"/>
      <c r="AA166" s="390"/>
      <c r="AB166" s="388"/>
      <c r="AC166" s="388"/>
      <c r="AD166" s="390"/>
    </row>
    <row r="167" customFormat="false" ht="14.25" hidden="false" customHeight="true" outlineLevel="0" collapsed="false">
      <c r="A167" s="388"/>
      <c r="B167" s="388"/>
      <c r="C167" s="388"/>
      <c r="D167" s="388"/>
      <c r="E167" s="388"/>
      <c r="F167" s="388"/>
      <c r="G167" s="388"/>
      <c r="H167" s="388"/>
      <c r="I167" s="388"/>
      <c r="J167" s="388"/>
      <c r="K167" s="388"/>
      <c r="L167" s="388"/>
      <c r="M167" s="388"/>
      <c r="N167" s="388"/>
      <c r="O167" s="388"/>
      <c r="P167" s="388"/>
      <c r="Q167" s="388"/>
      <c r="R167" s="388"/>
      <c r="S167" s="388"/>
      <c r="T167" s="388"/>
      <c r="U167" s="388"/>
      <c r="V167" s="388"/>
      <c r="W167" s="388"/>
      <c r="X167" s="390"/>
      <c r="Y167" s="390"/>
      <c r="Z167" s="390"/>
      <c r="AA167" s="390"/>
      <c r="AB167" s="388"/>
      <c r="AC167" s="388"/>
      <c r="AD167" s="390"/>
    </row>
    <row r="168" customFormat="false" ht="14.25" hidden="false" customHeight="true" outlineLevel="0" collapsed="false">
      <c r="A168" s="388"/>
      <c r="B168" s="388"/>
      <c r="C168" s="388"/>
      <c r="D168" s="388"/>
      <c r="E168" s="388"/>
      <c r="F168" s="388"/>
      <c r="G168" s="388"/>
      <c r="H168" s="388"/>
      <c r="I168" s="388"/>
      <c r="J168" s="388"/>
      <c r="K168" s="388"/>
      <c r="L168" s="388"/>
      <c r="M168" s="388"/>
      <c r="N168" s="388"/>
      <c r="O168" s="388"/>
      <c r="P168" s="388"/>
      <c r="Q168" s="388"/>
      <c r="R168" s="388"/>
      <c r="S168" s="388"/>
      <c r="T168" s="388"/>
      <c r="U168" s="388"/>
      <c r="V168" s="388"/>
      <c r="W168" s="388"/>
      <c r="X168" s="390"/>
      <c r="Y168" s="390"/>
      <c r="Z168" s="390"/>
      <c r="AA168" s="390"/>
      <c r="AB168" s="388"/>
      <c r="AC168" s="388"/>
      <c r="AD168" s="390"/>
    </row>
    <row r="169" customFormat="false" ht="14.25" hidden="false" customHeight="true" outlineLevel="0" collapsed="false">
      <c r="A169" s="388"/>
      <c r="B169" s="388"/>
      <c r="C169" s="388"/>
      <c r="D169" s="388"/>
      <c r="E169" s="388"/>
      <c r="F169" s="388"/>
      <c r="G169" s="388"/>
      <c r="H169" s="388"/>
      <c r="I169" s="388"/>
      <c r="J169" s="388"/>
      <c r="K169" s="388"/>
      <c r="L169" s="388"/>
      <c r="M169" s="388"/>
      <c r="N169" s="388"/>
      <c r="O169" s="388"/>
      <c r="P169" s="388"/>
      <c r="Q169" s="388"/>
      <c r="R169" s="388"/>
      <c r="S169" s="388"/>
      <c r="T169" s="388"/>
      <c r="U169" s="388"/>
      <c r="V169" s="388"/>
      <c r="W169" s="388"/>
      <c r="X169" s="390"/>
      <c r="Y169" s="390"/>
      <c r="Z169" s="390"/>
      <c r="AA169" s="390"/>
      <c r="AB169" s="388"/>
      <c r="AC169" s="388"/>
      <c r="AD169" s="390"/>
    </row>
    <row r="170" customFormat="false" ht="14.25" hidden="false" customHeight="true" outlineLevel="0" collapsed="false">
      <c r="A170" s="388"/>
      <c r="B170" s="388"/>
      <c r="C170" s="388"/>
      <c r="D170" s="388"/>
      <c r="E170" s="388"/>
      <c r="F170" s="388"/>
      <c r="G170" s="388"/>
      <c r="H170" s="388"/>
      <c r="I170" s="388"/>
      <c r="J170" s="388"/>
      <c r="K170" s="388"/>
      <c r="L170" s="388"/>
      <c r="M170" s="388"/>
      <c r="N170" s="388"/>
      <c r="O170" s="388"/>
      <c r="P170" s="388"/>
      <c r="Q170" s="388"/>
      <c r="R170" s="388"/>
      <c r="S170" s="388"/>
      <c r="T170" s="388"/>
      <c r="U170" s="388"/>
      <c r="V170" s="388"/>
      <c r="W170" s="388"/>
      <c r="X170" s="390"/>
      <c r="Y170" s="390"/>
      <c r="Z170" s="390"/>
      <c r="AA170" s="390"/>
      <c r="AB170" s="388"/>
      <c r="AC170" s="388"/>
      <c r="AD170" s="390"/>
    </row>
    <row r="171" customFormat="false" ht="14.25" hidden="false" customHeight="true" outlineLevel="0" collapsed="false">
      <c r="A171" s="388"/>
      <c r="B171" s="388"/>
      <c r="C171" s="388"/>
      <c r="D171" s="388"/>
      <c r="E171" s="388"/>
      <c r="F171" s="388"/>
      <c r="G171" s="388"/>
      <c r="H171" s="388"/>
      <c r="I171" s="388"/>
      <c r="J171" s="388"/>
      <c r="K171" s="388"/>
      <c r="L171" s="388"/>
      <c r="M171" s="388"/>
      <c r="N171" s="388"/>
      <c r="O171" s="388"/>
      <c r="P171" s="388"/>
      <c r="Q171" s="388"/>
      <c r="R171" s="388"/>
      <c r="S171" s="388"/>
      <c r="T171" s="388"/>
      <c r="U171" s="388"/>
      <c r="V171" s="388"/>
      <c r="W171" s="388"/>
      <c r="X171" s="390"/>
      <c r="Y171" s="390"/>
      <c r="Z171" s="390"/>
      <c r="AA171" s="390"/>
      <c r="AB171" s="388"/>
      <c r="AC171" s="388"/>
      <c r="AD171" s="390"/>
    </row>
    <row r="172" customFormat="false" ht="14.25" hidden="false" customHeight="true" outlineLevel="0" collapsed="false">
      <c r="A172" s="388"/>
      <c r="B172" s="388"/>
      <c r="C172" s="388"/>
      <c r="D172" s="388"/>
      <c r="E172" s="388"/>
      <c r="F172" s="388"/>
      <c r="G172" s="388"/>
      <c r="H172" s="388"/>
      <c r="I172" s="388"/>
      <c r="J172" s="388"/>
      <c r="K172" s="388"/>
      <c r="L172" s="388"/>
      <c r="M172" s="388"/>
      <c r="N172" s="388"/>
      <c r="O172" s="388"/>
      <c r="P172" s="388"/>
      <c r="Q172" s="388"/>
      <c r="R172" s="388"/>
      <c r="S172" s="388"/>
      <c r="T172" s="388"/>
      <c r="U172" s="388"/>
      <c r="V172" s="388"/>
      <c r="W172" s="388"/>
      <c r="X172" s="390"/>
      <c r="Y172" s="390"/>
      <c r="Z172" s="390"/>
      <c r="AA172" s="390"/>
      <c r="AB172" s="388"/>
      <c r="AC172" s="388"/>
      <c r="AD172" s="390"/>
    </row>
    <row r="173" customFormat="false" ht="14.25" hidden="false" customHeight="true" outlineLevel="0" collapsed="false">
      <c r="A173" s="388"/>
      <c r="B173" s="388"/>
      <c r="C173" s="388"/>
      <c r="D173" s="388"/>
      <c r="E173" s="388"/>
      <c r="F173" s="388"/>
      <c r="G173" s="388"/>
      <c r="H173" s="388"/>
      <c r="I173" s="388"/>
      <c r="J173" s="388"/>
      <c r="K173" s="388"/>
      <c r="L173" s="388"/>
      <c r="M173" s="388"/>
      <c r="N173" s="388"/>
      <c r="O173" s="388"/>
      <c r="P173" s="388"/>
      <c r="Q173" s="388"/>
      <c r="R173" s="388"/>
      <c r="S173" s="388"/>
      <c r="T173" s="388"/>
      <c r="U173" s="388"/>
      <c r="V173" s="388"/>
      <c r="W173" s="388"/>
      <c r="X173" s="390"/>
      <c r="Y173" s="390"/>
      <c r="Z173" s="390"/>
      <c r="AA173" s="390"/>
      <c r="AB173" s="388"/>
      <c r="AC173" s="388"/>
      <c r="AD173" s="390"/>
    </row>
    <row r="174" customFormat="false" ht="14.25" hidden="false" customHeight="true" outlineLevel="0" collapsed="false">
      <c r="A174" s="388"/>
      <c r="B174" s="388"/>
      <c r="C174" s="388"/>
      <c r="D174" s="388"/>
      <c r="E174" s="388"/>
      <c r="F174" s="388"/>
      <c r="G174" s="388"/>
      <c r="H174" s="388"/>
      <c r="I174" s="388"/>
      <c r="J174" s="388"/>
      <c r="K174" s="388"/>
      <c r="L174" s="388"/>
      <c r="M174" s="388"/>
      <c r="N174" s="388"/>
      <c r="O174" s="388"/>
      <c r="P174" s="388"/>
      <c r="Q174" s="388"/>
      <c r="R174" s="388"/>
      <c r="S174" s="388"/>
      <c r="T174" s="388"/>
      <c r="U174" s="388"/>
      <c r="V174" s="388"/>
      <c r="W174" s="388"/>
      <c r="X174" s="390"/>
      <c r="Y174" s="390"/>
      <c r="Z174" s="390"/>
      <c r="AA174" s="390"/>
      <c r="AB174" s="388"/>
      <c r="AC174" s="388"/>
      <c r="AD174" s="390"/>
    </row>
    <row r="175" customFormat="false" ht="14.25" hidden="false" customHeight="true" outlineLevel="0" collapsed="false">
      <c r="A175" s="388"/>
      <c r="B175" s="388"/>
      <c r="C175" s="388"/>
      <c r="D175" s="388"/>
      <c r="E175" s="388"/>
      <c r="F175" s="388"/>
      <c r="G175" s="388"/>
      <c r="H175" s="388"/>
      <c r="I175" s="388"/>
      <c r="J175" s="388"/>
      <c r="K175" s="388"/>
      <c r="L175" s="388"/>
      <c r="M175" s="388"/>
      <c r="N175" s="388"/>
      <c r="O175" s="388"/>
      <c r="P175" s="388"/>
      <c r="Q175" s="388"/>
      <c r="R175" s="388"/>
      <c r="S175" s="388"/>
      <c r="T175" s="388"/>
      <c r="U175" s="388"/>
      <c r="V175" s="388"/>
      <c r="W175" s="388"/>
      <c r="X175" s="390"/>
      <c r="Y175" s="390"/>
      <c r="Z175" s="390"/>
      <c r="AA175" s="390"/>
      <c r="AB175" s="388"/>
      <c r="AC175" s="388"/>
      <c r="AD175" s="390"/>
    </row>
    <row r="176" customFormat="false" ht="14.25" hidden="false" customHeight="true" outlineLevel="0" collapsed="false">
      <c r="A176" s="388"/>
      <c r="B176" s="388"/>
      <c r="C176" s="388"/>
      <c r="D176" s="388"/>
      <c r="E176" s="388"/>
      <c r="F176" s="388"/>
      <c r="G176" s="388"/>
      <c r="H176" s="388"/>
      <c r="I176" s="388"/>
      <c r="J176" s="388"/>
      <c r="K176" s="388"/>
      <c r="L176" s="388"/>
      <c r="M176" s="388"/>
      <c r="N176" s="388"/>
      <c r="O176" s="388"/>
      <c r="P176" s="388"/>
      <c r="Q176" s="388"/>
      <c r="R176" s="388"/>
      <c r="S176" s="388"/>
      <c r="T176" s="388"/>
      <c r="U176" s="388"/>
      <c r="V176" s="388"/>
      <c r="W176" s="388"/>
      <c r="X176" s="390"/>
      <c r="Y176" s="390"/>
      <c r="Z176" s="390"/>
      <c r="AA176" s="390"/>
      <c r="AB176" s="388"/>
      <c r="AC176" s="388"/>
      <c r="AD176" s="390"/>
    </row>
    <row r="177" customFormat="false" ht="14.25" hidden="false" customHeight="true" outlineLevel="0" collapsed="false">
      <c r="A177" s="388"/>
      <c r="B177" s="388"/>
      <c r="C177" s="388"/>
      <c r="D177" s="388"/>
      <c r="E177" s="388"/>
      <c r="F177" s="388"/>
      <c r="G177" s="388"/>
      <c r="H177" s="388"/>
      <c r="I177" s="388"/>
      <c r="J177" s="388"/>
      <c r="K177" s="388"/>
      <c r="L177" s="388"/>
      <c r="M177" s="388"/>
      <c r="N177" s="388"/>
      <c r="O177" s="388"/>
      <c r="P177" s="388"/>
      <c r="Q177" s="388"/>
      <c r="R177" s="388"/>
      <c r="S177" s="388"/>
      <c r="T177" s="388"/>
      <c r="U177" s="388"/>
      <c r="V177" s="388"/>
      <c r="W177" s="388"/>
      <c r="X177" s="390"/>
      <c r="Y177" s="390"/>
      <c r="Z177" s="390"/>
      <c r="AA177" s="390"/>
      <c r="AB177" s="388"/>
      <c r="AC177" s="388"/>
      <c r="AD177" s="390"/>
    </row>
    <row r="178" customFormat="false" ht="14.25" hidden="false" customHeight="true" outlineLevel="0" collapsed="false">
      <c r="A178" s="388"/>
      <c r="B178" s="388"/>
      <c r="C178" s="388"/>
      <c r="D178" s="388"/>
      <c r="E178" s="388"/>
      <c r="F178" s="388"/>
      <c r="G178" s="388"/>
      <c r="H178" s="388"/>
      <c r="I178" s="388"/>
      <c r="J178" s="388"/>
      <c r="K178" s="388"/>
      <c r="L178" s="388"/>
      <c r="M178" s="388"/>
      <c r="N178" s="388"/>
      <c r="O178" s="388"/>
      <c r="P178" s="388"/>
      <c r="Q178" s="388"/>
      <c r="R178" s="388"/>
      <c r="S178" s="388"/>
      <c r="T178" s="388"/>
      <c r="U178" s="388"/>
      <c r="V178" s="388"/>
      <c r="W178" s="388"/>
      <c r="X178" s="390"/>
      <c r="Y178" s="390"/>
      <c r="Z178" s="390"/>
      <c r="AA178" s="390"/>
      <c r="AB178" s="388"/>
      <c r="AC178" s="388"/>
      <c r="AD178" s="390"/>
    </row>
    <row r="179" customFormat="false" ht="14.25" hidden="false" customHeight="true" outlineLevel="0" collapsed="false">
      <c r="A179" s="388"/>
      <c r="B179" s="388"/>
      <c r="C179" s="388"/>
      <c r="D179" s="388"/>
      <c r="E179" s="388"/>
      <c r="F179" s="388"/>
      <c r="G179" s="388"/>
      <c r="H179" s="388"/>
      <c r="I179" s="388"/>
      <c r="J179" s="388"/>
      <c r="K179" s="388"/>
      <c r="L179" s="388"/>
      <c r="M179" s="388"/>
      <c r="N179" s="388"/>
      <c r="O179" s="388"/>
      <c r="P179" s="388"/>
      <c r="Q179" s="388"/>
      <c r="R179" s="388"/>
      <c r="S179" s="388"/>
      <c r="T179" s="388"/>
      <c r="U179" s="388"/>
      <c r="V179" s="388"/>
      <c r="W179" s="388"/>
      <c r="X179" s="390"/>
      <c r="Y179" s="390"/>
      <c r="Z179" s="390"/>
      <c r="AA179" s="390"/>
      <c r="AB179" s="388"/>
      <c r="AC179" s="388"/>
      <c r="AD179" s="390"/>
    </row>
    <row r="180" customFormat="false" ht="14.25" hidden="false" customHeight="true" outlineLevel="0" collapsed="false">
      <c r="A180" s="388"/>
      <c r="B180" s="388"/>
      <c r="C180" s="388"/>
      <c r="D180" s="388"/>
      <c r="E180" s="388"/>
      <c r="F180" s="388"/>
      <c r="G180" s="388"/>
      <c r="H180" s="388"/>
      <c r="I180" s="388"/>
      <c r="J180" s="388"/>
      <c r="K180" s="388"/>
      <c r="L180" s="388"/>
      <c r="M180" s="388"/>
      <c r="N180" s="388"/>
      <c r="O180" s="388"/>
      <c r="P180" s="388"/>
      <c r="Q180" s="388"/>
      <c r="R180" s="388"/>
      <c r="S180" s="388"/>
      <c r="T180" s="388"/>
      <c r="U180" s="388"/>
      <c r="V180" s="388"/>
      <c r="W180" s="388"/>
      <c r="X180" s="390"/>
      <c r="Y180" s="390"/>
      <c r="Z180" s="390"/>
      <c r="AA180" s="390"/>
      <c r="AB180" s="388"/>
      <c r="AC180" s="388"/>
      <c r="AD180" s="390"/>
    </row>
    <row r="181" customFormat="false" ht="14.25" hidden="false" customHeight="true" outlineLevel="0" collapsed="false">
      <c r="A181" s="388"/>
      <c r="B181" s="388"/>
      <c r="C181" s="388"/>
      <c r="D181" s="388"/>
      <c r="E181" s="388"/>
      <c r="F181" s="388"/>
      <c r="G181" s="388"/>
      <c r="H181" s="388"/>
      <c r="I181" s="388"/>
      <c r="J181" s="388"/>
      <c r="K181" s="388"/>
      <c r="L181" s="388"/>
      <c r="M181" s="388"/>
      <c r="N181" s="388"/>
      <c r="O181" s="388"/>
      <c r="P181" s="388"/>
      <c r="Q181" s="388"/>
      <c r="R181" s="388"/>
      <c r="S181" s="388"/>
      <c r="T181" s="388"/>
      <c r="U181" s="388"/>
      <c r="V181" s="388"/>
      <c r="W181" s="388"/>
      <c r="X181" s="390"/>
      <c r="Y181" s="390"/>
      <c r="Z181" s="390"/>
      <c r="AA181" s="390"/>
      <c r="AB181" s="388"/>
      <c r="AC181" s="388"/>
      <c r="AD181" s="390"/>
    </row>
    <row r="182" customFormat="false" ht="14.25" hidden="false" customHeight="true" outlineLevel="0" collapsed="false">
      <c r="A182" s="388"/>
      <c r="B182" s="388"/>
      <c r="C182" s="388"/>
      <c r="D182" s="388"/>
      <c r="E182" s="388"/>
      <c r="F182" s="388"/>
      <c r="G182" s="388"/>
      <c r="H182" s="388"/>
      <c r="I182" s="388"/>
      <c r="J182" s="388"/>
      <c r="K182" s="388"/>
      <c r="L182" s="388"/>
      <c r="M182" s="388"/>
      <c r="N182" s="388"/>
      <c r="O182" s="388"/>
      <c r="P182" s="388"/>
      <c r="Q182" s="388"/>
      <c r="R182" s="388"/>
      <c r="S182" s="388"/>
      <c r="T182" s="388"/>
      <c r="U182" s="388"/>
      <c r="V182" s="388"/>
      <c r="W182" s="388"/>
      <c r="X182" s="390"/>
      <c r="Y182" s="390"/>
      <c r="Z182" s="390"/>
      <c r="AA182" s="390"/>
      <c r="AB182" s="388"/>
      <c r="AC182" s="388"/>
      <c r="AD182" s="390"/>
    </row>
    <row r="183" customFormat="false" ht="14.25" hidden="false" customHeight="true" outlineLevel="0" collapsed="false">
      <c r="A183" s="388"/>
      <c r="B183" s="388"/>
      <c r="C183" s="388"/>
      <c r="D183" s="388"/>
      <c r="E183" s="388"/>
      <c r="F183" s="388"/>
      <c r="G183" s="388"/>
      <c r="H183" s="388"/>
      <c r="I183" s="388"/>
      <c r="J183" s="388"/>
      <c r="K183" s="388"/>
      <c r="L183" s="388"/>
      <c r="M183" s="388"/>
      <c r="N183" s="388"/>
      <c r="O183" s="388"/>
      <c r="P183" s="388"/>
      <c r="Q183" s="388"/>
      <c r="R183" s="388"/>
      <c r="S183" s="388"/>
      <c r="T183" s="388"/>
      <c r="U183" s="388"/>
      <c r="V183" s="388"/>
      <c r="W183" s="388"/>
      <c r="X183" s="390"/>
      <c r="Y183" s="390"/>
      <c r="Z183" s="390"/>
      <c r="AA183" s="390"/>
      <c r="AB183" s="388"/>
      <c r="AC183" s="388"/>
      <c r="AD183" s="390"/>
    </row>
    <row r="184" customFormat="false" ht="14.25" hidden="false" customHeight="true" outlineLevel="0" collapsed="false">
      <c r="A184" s="388"/>
      <c r="B184" s="388"/>
      <c r="C184" s="388"/>
      <c r="D184" s="388"/>
      <c r="E184" s="388"/>
      <c r="F184" s="388"/>
      <c r="G184" s="388"/>
      <c r="H184" s="388"/>
      <c r="I184" s="388"/>
      <c r="J184" s="388"/>
      <c r="K184" s="388"/>
      <c r="L184" s="388"/>
      <c r="M184" s="388"/>
      <c r="N184" s="388"/>
      <c r="O184" s="388"/>
      <c r="P184" s="388"/>
      <c r="Q184" s="388"/>
      <c r="R184" s="388"/>
      <c r="S184" s="388"/>
      <c r="T184" s="388"/>
      <c r="U184" s="388"/>
      <c r="V184" s="388"/>
      <c r="W184" s="388"/>
      <c r="X184" s="390"/>
      <c r="Y184" s="390"/>
      <c r="Z184" s="390"/>
      <c r="AA184" s="390"/>
      <c r="AB184" s="388"/>
      <c r="AC184" s="388"/>
      <c r="AD184" s="390"/>
    </row>
    <row r="185" customFormat="false" ht="14.25" hidden="false" customHeight="true" outlineLevel="0" collapsed="false">
      <c r="A185" s="388"/>
      <c r="B185" s="388"/>
      <c r="C185" s="388"/>
      <c r="D185" s="388"/>
      <c r="E185" s="388"/>
      <c r="F185" s="388"/>
      <c r="G185" s="388"/>
      <c r="H185" s="388"/>
      <c r="I185" s="388"/>
      <c r="J185" s="388"/>
      <c r="K185" s="388"/>
      <c r="L185" s="388"/>
      <c r="M185" s="388"/>
      <c r="N185" s="388"/>
      <c r="O185" s="388"/>
      <c r="P185" s="388"/>
      <c r="Q185" s="388"/>
      <c r="R185" s="388"/>
      <c r="S185" s="388"/>
      <c r="T185" s="388"/>
      <c r="U185" s="388"/>
      <c r="V185" s="388"/>
      <c r="W185" s="388"/>
      <c r="X185" s="390"/>
      <c r="Y185" s="390"/>
      <c r="Z185" s="390"/>
      <c r="AA185" s="390"/>
      <c r="AB185" s="388"/>
      <c r="AC185" s="388"/>
      <c r="AD185" s="390"/>
    </row>
    <row r="186" customFormat="false" ht="14.25" hidden="false" customHeight="true" outlineLevel="0" collapsed="false">
      <c r="A186" s="388"/>
      <c r="B186" s="388"/>
      <c r="C186" s="388"/>
      <c r="D186" s="388"/>
      <c r="E186" s="388"/>
      <c r="F186" s="388"/>
      <c r="G186" s="388"/>
      <c r="H186" s="388"/>
      <c r="I186" s="388"/>
      <c r="J186" s="388"/>
      <c r="K186" s="388"/>
      <c r="L186" s="388"/>
      <c r="M186" s="388"/>
      <c r="N186" s="388"/>
      <c r="O186" s="388"/>
      <c r="P186" s="388"/>
      <c r="Q186" s="388"/>
      <c r="R186" s="388"/>
      <c r="S186" s="388"/>
      <c r="T186" s="388"/>
      <c r="U186" s="388"/>
      <c r="V186" s="388"/>
      <c r="W186" s="388"/>
      <c r="X186" s="390"/>
      <c r="Y186" s="390"/>
      <c r="Z186" s="390"/>
      <c r="AA186" s="390"/>
      <c r="AB186" s="388"/>
      <c r="AC186" s="388"/>
      <c r="AD186" s="390"/>
    </row>
    <row r="187" customFormat="false" ht="14.25" hidden="false" customHeight="true" outlineLevel="0" collapsed="false">
      <c r="A187" s="388"/>
      <c r="B187" s="388"/>
      <c r="C187" s="388"/>
      <c r="D187" s="388"/>
      <c r="E187" s="388"/>
      <c r="F187" s="388"/>
      <c r="G187" s="388"/>
      <c r="H187" s="388"/>
      <c r="I187" s="388"/>
      <c r="J187" s="388"/>
      <c r="K187" s="388"/>
      <c r="L187" s="388"/>
      <c r="M187" s="388"/>
      <c r="N187" s="388"/>
      <c r="O187" s="388"/>
      <c r="P187" s="388"/>
      <c r="Q187" s="388"/>
      <c r="R187" s="388"/>
      <c r="S187" s="388"/>
      <c r="T187" s="388"/>
      <c r="U187" s="388"/>
      <c r="V187" s="388"/>
      <c r="W187" s="388"/>
      <c r="X187" s="390"/>
      <c r="Y187" s="390"/>
      <c r="Z187" s="390"/>
      <c r="AA187" s="390"/>
      <c r="AB187" s="388"/>
      <c r="AC187" s="388"/>
      <c r="AD187" s="390"/>
    </row>
    <row r="188" customFormat="false" ht="14.25" hidden="false" customHeight="true" outlineLevel="0" collapsed="false">
      <c r="A188" s="388"/>
      <c r="B188" s="388"/>
      <c r="C188" s="388"/>
      <c r="D188" s="388"/>
      <c r="E188" s="388"/>
      <c r="F188" s="388"/>
      <c r="G188" s="388"/>
      <c r="H188" s="388"/>
      <c r="I188" s="388"/>
      <c r="J188" s="388"/>
      <c r="K188" s="388"/>
      <c r="L188" s="388"/>
      <c r="M188" s="388"/>
      <c r="N188" s="388"/>
      <c r="O188" s="388"/>
      <c r="P188" s="388"/>
      <c r="Q188" s="388"/>
      <c r="R188" s="388"/>
      <c r="S188" s="388"/>
      <c r="T188" s="388"/>
      <c r="U188" s="388"/>
      <c r="V188" s="388"/>
      <c r="W188" s="388"/>
      <c r="X188" s="390"/>
      <c r="Y188" s="390"/>
      <c r="Z188" s="390"/>
      <c r="AA188" s="390"/>
      <c r="AB188" s="388"/>
      <c r="AC188" s="388"/>
      <c r="AD188" s="390"/>
    </row>
    <row r="189" customFormat="false" ht="14.25" hidden="false" customHeight="true" outlineLevel="0" collapsed="false">
      <c r="A189" s="388"/>
      <c r="B189" s="388"/>
      <c r="C189" s="388"/>
      <c r="D189" s="388"/>
      <c r="E189" s="388"/>
      <c r="F189" s="388"/>
      <c r="G189" s="388"/>
      <c r="H189" s="388"/>
      <c r="I189" s="388"/>
      <c r="J189" s="388"/>
      <c r="K189" s="388"/>
      <c r="L189" s="388"/>
      <c r="M189" s="388"/>
      <c r="N189" s="388"/>
      <c r="O189" s="388"/>
      <c r="P189" s="388"/>
      <c r="Q189" s="388"/>
      <c r="R189" s="388"/>
      <c r="S189" s="388"/>
      <c r="T189" s="388"/>
      <c r="U189" s="388"/>
      <c r="V189" s="388"/>
      <c r="W189" s="388"/>
      <c r="X189" s="390"/>
      <c r="Y189" s="390"/>
      <c r="Z189" s="390"/>
      <c r="AA189" s="390"/>
      <c r="AB189" s="388"/>
      <c r="AC189" s="388"/>
      <c r="AD189" s="390"/>
    </row>
    <row r="190" customFormat="false" ht="14.25" hidden="false" customHeight="true" outlineLevel="0" collapsed="false">
      <c r="A190" s="388"/>
      <c r="B190" s="388"/>
      <c r="C190" s="388"/>
      <c r="D190" s="388"/>
      <c r="E190" s="388"/>
      <c r="F190" s="388"/>
      <c r="G190" s="388"/>
      <c r="H190" s="388"/>
      <c r="I190" s="388"/>
      <c r="J190" s="388"/>
      <c r="K190" s="388"/>
      <c r="L190" s="388"/>
      <c r="M190" s="388"/>
      <c r="N190" s="388"/>
      <c r="O190" s="388"/>
      <c r="P190" s="388"/>
      <c r="Q190" s="388"/>
      <c r="R190" s="388"/>
      <c r="S190" s="388"/>
      <c r="T190" s="388"/>
      <c r="U190" s="388"/>
      <c r="V190" s="388"/>
      <c r="W190" s="388"/>
      <c r="X190" s="390"/>
      <c r="Y190" s="390"/>
      <c r="Z190" s="390"/>
      <c r="AA190" s="390"/>
      <c r="AB190" s="388"/>
      <c r="AC190" s="388"/>
      <c r="AD190" s="390"/>
    </row>
    <row r="191" customFormat="false" ht="14.25" hidden="false" customHeight="true" outlineLevel="0" collapsed="false">
      <c r="A191" s="388"/>
      <c r="B191" s="388"/>
      <c r="C191" s="388"/>
      <c r="D191" s="388"/>
      <c r="E191" s="388"/>
      <c r="F191" s="388"/>
      <c r="G191" s="388"/>
      <c r="H191" s="388"/>
      <c r="I191" s="388"/>
      <c r="J191" s="388"/>
      <c r="K191" s="388"/>
      <c r="L191" s="388"/>
      <c r="M191" s="388"/>
      <c r="N191" s="388"/>
      <c r="O191" s="388"/>
      <c r="P191" s="388"/>
      <c r="Q191" s="388"/>
      <c r="R191" s="388"/>
      <c r="S191" s="388"/>
      <c r="T191" s="388"/>
      <c r="U191" s="388"/>
      <c r="V191" s="388"/>
      <c r="W191" s="388"/>
      <c r="X191" s="390"/>
      <c r="Y191" s="390"/>
      <c r="Z191" s="390"/>
      <c r="AA191" s="390"/>
      <c r="AB191" s="388"/>
      <c r="AC191" s="388"/>
      <c r="AD191" s="390"/>
    </row>
    <row r="192" customFormat="false" ht="14.25" hidden="false" customHeight="true" outlineLevel="0" collapsed="false">
      <c r="A192" s="388"/>
      <c r="B192" s="388"/>
      <c r="C192" s="388"/>
      <c r="D192" s="388"/>
      <c r="E192" s="388"/>
      <c r="F192" s="388"/>
      <c r="G192" s="388"/>
      <c r="H192" s="388"/>
      <c r="I192" s="388"/>
      <c r="J192" s="388"/>
      <c r="K192" s="388"/>
      <c r="L192" s="388"/>
      <c r="M192" s="388"/>
      <c r="N192" s="388"/>
      <c r="O192" s="388"/>
      <c r="P192" s="388"/>
      <c r="Q192" s="388"/>
      <c r="R192" s="388"/>
      <c r="S192" s="388"/>
      <c r="T192" s="388"/>
      <c r="U192" s="388"/>
      <c r="V192" s="388"/>
      <c r="W192" s="388"/>
      <c r="X192" s="390"/>
      <c r="Y192" s="390"/>
      <c r="Z192" s="390"/>
      <c r="AA192" s="390"/>
      <c r="AB192" s="388"/>
      <c r="AC192" s="388"/>
      <c r="AD192" s="390"/>
    </row>
    <row r="193" customFormat="false" ht="14.25" hidden="false" customHeight="true" outlineLevel="0" collapsed="false">
      <c r="A193" s="388"/>
      <c r="B193" s="388"/>
      <c r="C193" s="388"/>
      <c r="D193" s="388"/>
      <c r="E193" s="388"/>
      <c r="F193" s="388"/>
      <c r="G193" s="388"/>
      <c r="H193" s="388"/>
      <c r="I193" s="388"/>
      <c r="J193" s="388"/>
      <c r="K193" s="388"/>
      <c r="L193" s="388"/>
      <c r="M193" s="388"/>
      <c r="N193" s="388"/>
      <c r="O193" s="388"/>
      <c r="P193" s="388"/>
      <c r="Q193" s="388"/>
      <c r="R193" s="388"/>
      <c r="S193" s="388"/>
      <c r="T193" s="388"/>
      <c r="U193" s="388"/>
      <c r="V193" s="388"/>
      <c r="W193" s="388"/>
      <c r="X193" s="390"/>
      <c r="Y193" s="390"/>
      <c r="Z193" s="390"/>
      <c r="AA193" s="390"/>
      <c r="AB193" s="388"/>
      <c r="AC193" s="388"/>
      <c r="AD193" s="390"/>
    </row>
    <row r="194" customFormat="false" ht="14.25" hidden="false" customHeight="true" outlineLevel="0" collapsed="false">
      <c r="A194" s="388"/>
      <c r="B194" s="388"/>
      <c r="C194" s="388"/>
      <c r="D194" s="388"/>
      <c r="E194" s="388"/>
      <c r="F194" s="388"/>
      <c r="G194" s="388"/>
      <c r="H194" s="388"/>
      <c r="I194" s="388"/>
      <c r="J194" s="388"/>
      <c r="K194" s="388"/>
      <c r="L194" s="388"/>
      <c r="M194" s="388"/>
      <c r="N194" s="388"/>
      <c r="O194" s="388"/>
      <c r="P194" s="388"/>
      <c r="Q194" s="388"/>
      <c r="R194" s="388"/>
      <c r="S194" s="388"/>
      <c r="T194" s="388"/>
      <c r="U194" s="388"/>
      <c r="V194" s="388"/>
      <c r="W194" s="388"/>
      <c r="X194" s="390"/>
      <c r="Y194" s="390"/>
      <c r="Z194" s="390"/>
      <c r="AA194" s="390"/>
      <c r="AB194" s="388"/>
      <c r="AC194" s="388"/>
      <c r="AD194" s="390"/>
    </row>
    <row r="195" customFormat="false" ht="14.25" hidden="false" customHeight="true" outlineLevel="0" collapsed="false">
      <c r="A195" s="388"/>
      <c r="B195" s="388"/>
      <c r="C195" s="388"/>
      <c r="D195" s="388"/>
      <c r="E195" s="388"/>
      <c r="F195" s="388"/>
      <c r="G195" s="388"/>
      <c r="H195" s="388"/>
      <c r="I195" s="388"/>
      <c r="J195" s="388"/>
      <c r="K195" s="388"/>
      <c r="L195" s="388"/>
      <c r="M195" s="388"/>
      <c r="N195" s="388"/>
      <c r="O195" s="388"/>
      <c r="P195" s="388"/>
      <c r="Q195" s="388"/>
      <c r="R195" s="388"/>
      <c r="S195" s="388"/>
      <c r="T195" s="388"/>
      <c r="U195" s="388"/>
      <c r="V195" s="388"/>
      <c r="W195" s="388"/>
      <c r="X195" s="390"/>
      <c r="Y195" s="390"/>
      <c r="Z195" s="390"/>
      <c r="AA195" s="390"/>
      <c r="AB195" s="388"/>
      <c r="AC195" s="388"/>
      <c r="AD195" s="390"/>
    </row>
    <row r="196" customFormat="false" ht="14.25" hidden="false" customHeight="true" outlineLevel="0" collapsed="false">
      <c r="A196" s="388"/>
      <c r="B196" s="388"/>
      <c r="C196" s="388"/>
      <c r="D196" s="388"/>
      <c r="E196" s="388"/>
      <c r="F196" s="388"/>
      <c r="G196" s="388"/>
      <c r="H196" s="388"/>
      <c r="I196" s="388"/>
      <c r="J196" s="388"/>
      <c r="K196" s="388"/>
      <c r="L196" s="388"/>
      <c r="M196" s="388"/>
      <c r="N196" s="388"/>
      <c r="O196" s="388"/>
      <c r="P196" s="388"/>
      <c r="Q196" s="388"/>
      <c r="R196" s="388"/>
      <c r="S196" s="388"/>
      <c r="T196" s="388"/>
      <c r="U196" s="388"/>
      <c r="V196" s="388"/>
      <c r="W196" s="388"/>
      <c r="X196" s="390"/>
      <c r="Y196" s="390"/>
      <c r="Z196" s="390"/>
      <c r="AA196" s="390"/>
      <c r="AB196" s="388"/>
      <c r="AC196" s="388"/>
      <c r="AD196" s="390"/>
    </row>
    <row r="197" customFormat="false" ht="14.25" hidden="false" customHeight="true" outlineLevel="0" collapsed="false">
      <c r="A197" s="388"/>
      <c r="B197" s="388"/>
      <c r="C197" s="388"/>
      <c r="D197" s="388"/>
      <c r="E197" s="388"/>
      <c r="F197" s="388"/>
      <c r="G197" s="388"/>
      <c r="H197" s="388"/>
      <c r="I197" s="388"/>
      <c r="J197" s="388"/>
      <c r="K197" s="388"/>
      <c r="L197" s="388"/>
      <c r="M197" s="388"/>
      <c r="N197" s="388"/>
      <c r="O197" s="388"/>
      <c r="P197" s="388"/>
      <c r="Q197" s="388"/>
      <c r="R197" s="388"/>
      <c r="S197" s="388"/>
      <c r="T197" s="388"/>
      <c r="U197" s="388"/>
      <c r="V197" s="388"/>
      <c r="W197" s="388"/>
      <c r="X197" s="390"/>
      <c r="Y197" s="390"/>
      <c r="Z197" s="390"/>
      <c r="AA197" s="390"/>
      <c r="AB197" s="388"/>
      <c r="AC197" s="388"/>
      <c r="AD197" s="390"/>
    </row>
    <row r="198" customFormat="false" ht="14.25" hidden="false" customHeight="true" outlineLevel="0" collapsed="false">
      <c r="A198" s="388"/>
      <c r="B198" s="388"/>
      <c r="C198" s="388"/>
      <c r="D198" s="388"/>
      <c r="E198" s="388"/>
      <c r="F198" s="388"/>
      <c r="G198" s="388"/>
      <c r="H198" s="388"/>
      <c r="I198" s="388"/>
      <c r="J198" s="388"/>
      <c r="K198" s="388"/>
      <c r="L198" s="388"/>
      <c r="M198" s="388"/>
      <c r="N198" s="388"/>
      <c r="O198" s="388"/>
      <c r="P198" s="388"/>
      <c r="Q198" s="388"/>
      <c r="R198" s="388"/>
      <c r="S198" s="388"/>
      <c r="T198" s="388"/>
      <c r="U198" s="388"/>
      <c r="V198" s="388"/>
      <c r="W198" s="388"/>
      <c r="X198" s="390"/>
      <c r="Y198" s="390"/>
      <c r="Z198" s="390"/>
      <c r="AA198" s="390"/>
      <c r="AB198" s="388"/>
      <c r="AC198" s="388"/>
      <c r="AD198" s="390"/>
    </row>
    <row r="199" customFormat="false" ht="14.25" hidden="false" customHeight="true" outlineLevel="0" collapsed="false">
      <c r="A199" s="388"/>
      <c r="B199" s="388"/>
      <c r="C199" s="388"/>
      <c r="D199" s="388"/>
      <c r="E199" s="388"/>
      <c r="F199" s="388"/>
      <c r="G199" s="388"/>
      <c r="H199" s="388"/>
      <c r="I199" s="388"/>
      <c r="J199" s="388"/>
      <c r="K199" s="388"/>
      <c r="L199" s="388"/>
      <c r="M199" s="388"/>
      <c r="N199" s="388"/>
      <c r="O199" s="388"/>
      <c r="P199" s="388"/>
      <c r="Q199" s="388"/>
      <c r="R199" s="388"/>
      <c r="S199" s="388"/>
      <c r="T199" s="388"/>
      <c r="U199" s="388"/>
      <c r="V199" s="388"/>
      <c r="W199" s="388"/>
      <c r="X199" s="390"/>
      <c r="Y199" s="390"/>
      <c r="Z199" s="390"/>
      <c r="AA199" s="390"/>
      <c r="AB199" s="388"/>
      <c r="AC199" s="388"/>
      <c r="AD199" s="390"/>
    </row>
    <row r="200" customFormat="false" ht="14.25" hidden="false" customHeight="true" outlineLevel="0" collapsed="false">
      <c r="A200" s="388"/>
      <c r="B200" s="388"/>
      <c r="C200" s="388"/>
      <c r="D200" s="388"/>
      <c r="E200" s="388"/>
      <c r="F200" s="388"/>
      <c r="G200" s="388"/>
      <c r="H200" s="388"/>
      <c r="I200" s="388"/>
      <c r="J200" s="388"/>
      <c r="K200" s="388"/>
      <c r="L200" s="388"/>
      <c r="M200" s="388"/>
      <c r="N200" s="388"/>
      <c r="O200" s="388"/>
      <c r="P200" s="388"/>
      <c r="Q200" s="388"/>
      <c r="R200" s="388"/>
      <c r="S200" s="388"/>
      <c r="T200" s="388"/>
      <c r="U200" s="388"/>
      <c r="V200" s="388"/>
      <c r="W200" s="388"/>
      <c r="X200" s="390"/>
      <c r="Y200" s="390"/>
      <c r="Z200" s="390"/>
      <c r="AA200" s="390"/>
      <c r="AB200" s="388"/>
      <c r="AC200" s="388"/>
      <c r="AD200" s="390"/>
    </row>
    <row r="201" customFormat="false" ht="14.25" hidden="false" customHeight="true" outlineLevel="0" collapsed="false">
      <c r="A201" s="388"/>
      <c r="B201" s="388"/>
      <c r="C201" s="388"/>
      <c r="D201" s="388"/>
      <c r="E201" s="388"/>
      <c r="F201" s="388"/>
      <c r="G201" s="388"/>
      <c r="H201" s="388"/>
      <c r="I201" s="388"/>
      <c r="J201" s="388"/>
      <c r="K201" s="388"/>
      <c r="L201" s="388"/>
      <c r="M201" s="388"/>
      <c r="N201" s="388"/>
      <c r="O201" s="388"/>
      <c r="P201" s="388"/>
      <c r="Q201" s="388"/>
      <c r="R201" s="388"/>
      <c r="S201" s="388"/>
      <c r="T201" s="388"/>
      <c r="U201" s="388"/>
      <c r="V201" s="388"/>
      <c r="W201" s="388"/>
      <c r="X201" s="390"/>
      <c r="Y201" s="390"/>
      <c r="Z201" s="390"/>
      <c r="AA201" s="390"/>
      <c r="AB201" s="388"/>
      <c r="AC201" s="388"/>
      <c r="AD201" s="390"/>
    </row>
    <row r="202" customFormat="false" ht="14.25" hidden="false" customHeight="true" outlineLevel="0" collapsed="false">
      <c r="A202" s="388"/>
      <c r="B202" s="388"/>
      <c r="C202" s="388"/>
      <c r="D202" s="388"/>
      <c r="E202" s="388"/>
      <c r="F202" s="388"/>
      <c r="G202" s="388"/>
      <c r="H202" s="388"/>
      <c r="I202" s="388"/>
      <c r="J202" s="388"/>
      <c r="K202" s="388"/>
      <c r="L202" s="388"/>
      <c r="M202" s="388"/>
      <c r="N202" s="388"/>
      <c r="O202" s="388"/>
      <c r="P202" s="388"/>
      <c r="Q202" s="388"/>
      <c r="R202" s="388"/>
      <c r="S202" s="388"/>
      <c r="T202" s="388"/>
      <c r="U202" s="388"/>
      <c r="V202" s="388"/>
      <c r="W202" s="388"/>
      <c r="X202" s="390"/>
      <c r="Y202" s="390"/>
      <c r="Z202" s="390"/>
      <c r="AA202" s="390"/>
      <c r="AB202" s="388"/>
      <c r="AC202" s="388"/>
      <c r="AD202" s="390"/>
    </row>
    <row r="203" customFormat="false" ht="14.25" hidden="false" customHeight="true" outlineLevel="0" collapsed="false">
      <c r="A203" s="388"/>
      <c r="B203" s="388"/>
      <c r="C203" s="388"/>
      <c r="D203" s="388"/>
      <c r="E203" s="388"/>
      <c r="F203" s="388"/>
      <c r="G203" s="388"/>
      <c r="H203" s="388"/>
      <c r="I203" s="388"/>
      <c r="J203" s="388"/>
      <c r="K203" s="388"/>
      <c r="L203" s="388"/>
      <c r="M203" s="388"/>
      <c r="N203" s="388"/>
      <c r="O203" s="388"/>
      <c r="P203" s="388"/>
      <c r="Q203" s="388"/>
      <c r="R203" s="388"/>
      <c r="S203" s="388"/>
      <c r="T203" s="388"/>
      <c r="U203" s="388"/>
      <c r="V203" s="388"/>
      <c r="W203" s="388"/>
      <c r="X203" s="390"/>
      <c r="Y203" s="390"/>
      <c r="Z203" s="390"/>
      <c r="AA203" s="390"/>
      <c r="AB203" s="388"/>
      <c r="AC203" s="388"/>
      <c r="AD203" s="390"/>
    </row>
    <row r="204" customFormat="false" ht="14.25" hidden="false" customHeight="true" outlineLevel="0" collapsed="false">
      <c r="A204" s="388"/>
      <c r="B204" s="388"/>
      <c r="C204" s="388"/>
      <c r="D204" s="388"/>
      <c r="E204" s="388"/>
      <c r="F204" s="388"/>
      <c r="G204" s="388"/>
      <c r="H204" s="388"/>
      <c r="I204" s="388"/>
      <c r="J204" s="388"/>
      <c r="K204" s="388"/>
      <c r="L204" s="388"/>
      <c r="M204" s="388"/>
      <c r="N204" s="388"/>
      <c r="O204" s="388"/>
      <c r="P204" s="388"/>
      <c r="Q204" s="388"/>
      <c r="R204" s="388"/>
      <c r="S204" s="388"/>
      <c r="T204" s="388"/>
      <c r="U204" s="388"/>
      <c r="V204" s="388"/>
      <c r="W204" s="388"/>
      <c r="X204" s="390"/>
      <c r="Y204" s="390"/>
      <c r="Z204" s="390"/>
      <c r="AA204" s="390"/>
      <c r="AB204" s="388"/>
      <c r="AC204" s="388"/>
      <c r="AD204" s="390"/>
    </row>
    <row r="205" customFormat="false" ht="14.25" hidden="false" customHeight="true" outlineLevel="0" collapsed="false">
      <c r="A205" s="388"/>
      <c r="B205" s="388"/>
      <c r="C205" s="388"/>
      <c r="D205" s="388"/>
      <c r="E205" s="388"/>
      <c r="F205" s="388"/>
      <c r="G205" s="388"/>
      <c r="H205" s="388"/>
      <c r="I205" s="388"/>
      <c r="J205" s="388"/>
      <c r="K205" s="388"/>
      <c r="L205" s="388"/>
      <c r="M205" s="388"/>
      <c r="N205" s="388"/>
      <c r="O205" s="388"/>
      <c r="P205" s="388"/>
      <c r="Q205" s="388"/>
      <c r="R205" s="388"/>
      <c r="S205" s="388"/>
      <c r="T205" s="388"/>
      <c r="U205" s="388"/>
      <c r="V205" s="388"/>
      <c r="W205" s="388"/>
      <c r="X205" s="390"/>
      <c r="Y205" s="390"/>
      <c r="Z205" s="390"/>
      <c r="AA205" s="390"/>
      <c r="AB205" s="388"/>
      <c r="AC205" s="388"/>
      <c r="AD205" s="390"/>
    </row>
    <row r="206" customFormat="false" ht="14.25" hidden="false" customHeight="true" outlineLevel="0" collapsed="false">
      <c r="A206" s="388"/>
      <c r="B206" s="388"/>
      <c r="C206" s="388"/>
      <c r="D206" s="388"/>
      <c r="E206" s="388"/>
      <c r="F206" s="388"/>
      <c r="G206" s="388"/>
      <c r="H206" s="388"/>
      <c r="I206" s="388"/>
      <c r="J206" s="388"/>
      <c r="K206" s="388"/>
      <c r="L206" s="388"/>
      <c r="M206" s="388"/>
      <c r="N206" s="388"/>
      <c r="O206" s="388"/>
      <c r="P206" s="388"/>
      <c r="Q206" s="388"/>
      <c r="R206" s="388"/>
      <c r="S206" s="388"/>
      <c r="T206" s="388"/>
      <c r="U206" s="388"/>
      <c r="V206" s="388"/>
      <c r="W206" s="388"/>
      <c r="X206" s="390"/>
      <c r="Y206" s="390"/>
      <c r="Z206" s="390"/>
      <c r="AA206" s="390"/>
      <c r="AB206" s="388"/>
      <c r="AC206" s="388"/>
      <c r="AD206" s="390"/>
    </row>
    <row r="207" customFormat="false" ht="14.25" hidden="false" customHeight="true" outlineLevel="0" collapsed="false">
      <c r="A207" s="388"/>
      <c r="B207" s="388"/>
      <c r="C207" s="388"/>
      <c r="D207" s="388"/>
      <c r="E207" s="388"/>
      <c r="F207" s="388"/>
      <c r="G207" s="388"/>
      <c r="H207" s="388"/>
      <c r="I207" s="388"/>
      <c r="J207" s="388"/>
      <c r="K207" s="388"/>
      <c r="L207" s="388"/>
      <c r="M207" s="388"/>
      <c r="N207" s="388"/>
      <c r="O207" s="388"/>
      <c r="P207" s="388"/>
      <c r="Q207" s="388"/>
      <c r="R207" s="388"/>
      <c r="S207" s="388"/>
      <c r="T207" s="388"/>
      <c r="U207" s="388"/>
      <c r="V207" s="388"/>
      <c r="W207" s="388"/>
      <c r="X207" s="390"/>
      <c r="Y207" s="390"/>
      <c r="Z207" s="390"/>
      <c r="AA207" s="390"/>
      <c r="AB207" s="388"/>
      <c r="AC207" s="388"/>
      <c r="AD207" s="390"/>
    </row>
    <row r="208" customFormat="false" ht="14.25" hidden="false" customHeight="true" outlineLevel="0" collapsed="false">
      <c r="A208" s="388"/>
      <c r="B208" s="388"/>
      <c r="C208" s="388"/>
      <c r="D208" s="388"/>
      <c r="E208" s="388"/>
      <c r="F208" s="388"/>
      <c r="G208" s="388"/>
      <c r="H208" s="388"/>
      <c r="I208" s="388"/>
      <c r="J208" s="388"/>
      <c r="K208" s="388"/>
      <c r="L208" s="388"/>
      <c r="M208" s="388"/>
      <c r="N208" s="388"/>
      <c r="O208" s="388"/>
      <c r="P208" s="388"/>
      <c r="Q208" s="388"/>
      <c r="R208" s="388"/>
      <c r="S208" s="388"/>
      <c r="T208" s="388"/>
      <c r="U208" s="388"/>
      <c r="V208" s="388"/>
      <c r="W208" s="388"/>
      <c r="X208" s="390"/>
      <c r="Y208" s="390"/>
      <c r="Z208" s="390"/>
      <c r="AA208" s="390"/>
      <c r="AB208" s="388"/>
      <c r="AC208" s="388"/>
      <c r="AD208" s="390"/>
    </row>
    <row r="209" customFormat="false" ht="14.25" hidden="false" customHeight="true" outlineLevel="0" collapsed="false">
      <c r="A209" s="388"/>
      <c r="B209" s="388"/>
      <c r="C209" s="388"/>
      <c r="D209" s="388"/>
      <c r="E209" s="388"/>
      <c r="F209" s="388"/>
      <c r="G209" s="388"/>
      <c r="H209" s="388"/>
      <c r="I209" s="388"/>
      <c r="J209" s="388"/>
      <c r="K209" s="388"/>
      <c r="L209" s="388"/>
      <c r="M209" s="388"/>
      <c r="N209" s="388"/>
      <c r="O209" s="388"/>
      <c r="P209" s="388"/>
      <c r="Q209" s="388"/>
      <c r="R209" s="388"/>
      <c r="S209" s="388"/>
      <c r="T209" s="388"/>
      <c r="U209" s="388"/>
      <c r="V209" s="388"/>
      <c r="W209" s="388"/>
      <c r="X209" s="390"/>
      <c r="Y209" s="390"/>
      <c r="Z209" s="390"/>
      <c r="AA209" s="390"/>
      <c r="AB209" s="388"/>
      <c r="AC209" s="388"/>
      <c r="AD209" s="390"/>
    </row>
    <row r="210" customFormat="false" ht="14.25" hidden="false" customHeight="true" outlineLevel="0" collapsed="false">
      <c r="A210" s="388"/>
      <c r="B210" s="388"/>
      <c r="C210" s="388"/>
      <c r="D210" s="388"/>
      <c r="E210" s="388"/>
      <c r="F210" s="388"/>
      <c r="G210" s="388"/>
      <c r="H210" s="388"/>
      <c r="I210" s="388"/>
      <c r="J210" s="388"/>
      <c r="K210" s="388"/>
      <c r="L210" s="388"/>
      <c r="M210" s="388"/>
      <c r="N210" s="388"/>
      <c r="O210" s="388"/>
      <c r="P210" s="388"/>
      <c r="Q210" s="388"/>
      <c r="R210" s="388"/>
      <c r="S210" s="388"/>
      <c r="T210" s="388"/>
      <c r="U210" s="388"/>
      <c r="V210" s="388"/>
      <c r="W210" s="388"/>
      <c r="X210" s="390"/>
      <c r="Y210" s="390"/>
      <c r="Z210" s="390"/>
      <c r="AA210" s="390"/>
      <c r="AB210" s="388"/>
      <c r="AC210" s="388"/>
      <c r="AD210" s="390"/>
    </row>
    <row r="211" customFormat="false" ht="14.25" hidden="false" customHeight="true" outlineLevel="0" collapsed="false">
      <c r="A211" s="388"/>
      <c r="B211" s="388"/>
      <c r="C211" s="388"/>
      <c r="D211" s="388"/>
      <c r="E211" s="388"/>
      <c r="F211" s="388"/>
      <c r="G211" s="388"/>
      <c r="H211" s="388"/>
      <c r="I211" s="388"/>
      <c r="J211" s="388"/>
      <c r="K211" s="388"/>
      <c r="L211" s="388"/>
      <c r="M211" s="388"/>
      <c r="N211" s="388"/>
      <c r="O211" s="388"/>
      <c r="P211" s="388"/>
      <c r="Q211" s="388"/>
      <c r="R211" s="388"/>
      <c r="S211" s="388"/>
      <c r="T211" s="388"/>
      <c r="U211" s="388"/>
      <c r="V211" s="388"/>
      <c r="W211" s="388"/>
      <c r="X211" s="390"/>
      <c r="Y211" s="390"/>
      <c r="Z211" s="390"/>
      <c r="AA211" s="390"/>
      <c r="AB211" s="388"/>
      <c r="AC211" s="388"/>
      <c r="AD211" s="390"/>
    </row>
    <row r="212" customFormat="false" ht="14.25" hidden="false" customHeight="true" outlineLevel="0" collapsed="false">
      <c r="A212" s="388"/>
      <c r="B212" s="388"/>
      <c r="C212" s="388"/>
      <c r="D212" s="388"/>
      <c r="E212" s="388"/>
      <c r="F212" s="388"/>
      <c r="G212" s="388"/>
      <c r="H212" s="388"/>
      <c r="I212" s="388"/>
      <c r="J212" s="388"/>
      <c r="K212" s="388"/>
      <c r="L212" s="388"/>
      <c r="M212" s="388"/>
      <c r="N212" s="388"/>
      <c r="O212" s="388"/>
      <c r="P212" s="388"/>
      <c r="Q212" s="388"/>
      <c r="R212" s="388"/>
      <c r="S212" s="388"/>
      <c r="T212" s="388"/>
      <c r="U212" s="388"/>
      <c r="V212" s="388"/>
      <c r="W212" s="388"/>
      <c r="X212" s="390"/>
      <c r="Y212" s="390"/>
      <c r="Z212" s="390"/>
      <c r="AA212" s="390"/>
      <c r="AB212" s="388"/>
      <c r="AC212" s="388"/>
      <c r="AD212" s="390"/>
    </row>
    <row r="213" customFormat="false" ht="14.25" hidden="false" customHeight="true" outlineLevel="0" collapsed="false">
      <c r="A213" s="388"/>
      <c r="B213" s="388"/>
      <c r="C213" s="388"/>
      <c r="D213" s="388"/>
      <c r="E213" s="388"/>
      <c r="F213" s="388"/>
      <c r="G213" s="388"/>
      <c r="H213" s="388"/>
      <c r="I213" s="388"/>
      <c r="J213" s="388"/>
      <c r="K213" s="388"/>
      <c r="L213" s="388"/>
      <c r="M213" s="388"/>
      <c r="N213" s="388"/>
      <c r="O213" s="388"/>
      <c r="P213" s="388"/>
      <c r="Q213" s="388"/>
      <c r="R213" s="388"/>
      <c r="S213" s="388"/>
      <c r="T213" s="388"/>
      <c r="U213" s="388"/>
      <c r="V213" s="388"/>
      <c r="W213" s="388"/>
      <c r="X213" s="390"/>
      <c r="Y213" s="390"/>
      <c r="Z213" s="390"/>
      <c r="AA213" s="390"/>
      <c r="AB213" s="388"/>
      <c r="AC213" s="388"/>
      <c r="AD213" s="390"/>
    </row>
    <row r="214" customFormat="false" ht="14.25" hidden="false" customHeight="true" outlineLevel="0" collapsed="false">
      <c r="A214" s="388"/>
      <c r="B214" s="388"/>
      <c r="C214" s="388"/>
      <c r="D214" s="388"/>
      <c r="E214" s="388"/>
      <c r="F214" s="388"/>
      <c r="G214" s="388"/>
      <c r="H214" s="388"/>
      <c r="I214" s="388"/>
      <c r="J214" s="388"/>
      <c r="K214" s="388"/>
      <c r="L214" s="388"/>
      <c r="M214" s="388"/>
      <c r="N214" s="388"/>
      <c r="O214" s="388"/>
      <c r="P214" s="388"/>
      <c r="Q214" s="388"/>
      <c r="R214" s="388"/>
      <c r="S214" s="388"/>
      <c r="T214" s="388"/>
      <c r="U214" s="388"/>
      <c r="V214" s="388"/>
      <c r="W214" s="388"/>
      <c r="X214" s="390"/>
      <c r="Y214" s="390"/>
      <c r="Z214" s="390"/>
      <c r="AA214" s="390"/>
      <c r="AB214" s="388"/>
      <c r="AC214" s="388"/>
      <c r="AD214" s="390"/>
    </row>
    <row r="215" customFormat="false" ht="14.25" hidden="false" customHeight="true" outlineLevel="0" collapsed="false">
      <c r="A215" s="388"/>
      <c r="B215" s="388"/>
      <c r="C215" s="388"/>
      <c r="D215" s="388"/>
      <c r="E215" s="388"/>
      <c r="F215" s="388"/>
      <c r="G215" s="388"/>
      <c r="H215" s="388"/>
      <c r="I215" s="388"/>
      <c r="J215" s="388"/>
      <c r="K215" s="388"/>
      <c r="L215" s="388"/>
      <c r="M215" s="388"/>
      <c r="N215" s="388"/>
      <c r="O215" s="388"/>
      <c r="P215" s="388"/>
      <c r="Q215" s="388"/>
      <c r="R215" s="388"/>
      <c r="S215" s="388"/>
      <c r="T215" s="388"/>
      <c r="U215" s="388"/>
      <c r="V215" s="388"/>
      <c r="W215" s="388"/>
      <c r="X215" s="390"/>
      <c r="Y215" s="390"/>
      <c r="Z215" s="390"/>
      <c r="AA215" s="390"/>
      <c r="AB215" s="388"/>
      <c r="AC215" s="388"/>
      <c r="AD215" s="390"/>
    </row>
    <row r="216" customFormat="false" ht="14.25" hidden="false" customHeight="true" outlineLevel="0" collapsed="false">
      <c r="A216" s="388"/>
      <c r="B216" s="388"/>
      <c r="C216" s="388"/>
      <c r="D216" s="388"/>
      <c r="E216" s="388"/>
      <c r="F216" s="388"/>
      <c r="G216" s="388"/>
      <c r="H216" s="388"/>
      <c r="I216" s="388"/>
      <c r="J216" s="388"/>
      <c r="K216" s="388"/>
      <c r="L216" s="388"/>
      <c r="M216" s="388"/>
      <c r="N216" s="388"/>
      <c r="O216" s="388"/>
      <c r="P216" s="388"/>
      <c r="Q216" s="388"/>
      <c r="R216" s="388"/>
      <c r="S216" s="388"/>
      <c r="T216" s="388"/>
      <c r="U216" s="388"/>
      <c r="V216" s="388"/>
      <c r="W216" s="388"/>
      <c r="X216" s="390"/>
      <c r="Y216" s="390"/>
      <c r="Z216" s="390"/>
      <c r="AA216" s="390"/>
      <c r="AB216" s="388"/>
      <c r="AC216" s="388"/>
      <c r="AD216" s="390"/>
    </row>
    <row r="217" customFormat="false" ht="14.25" hidden="false" customHeight="true" outlineLevel="0" collapsed="false">
      <c r="A217" s="388"/>
      <c r="B217" s="388"/>
      <c r="C217" s="388"/>
      <c r="D217" s="388"/>
      <c r="E217" s="388"/>
      <c r="F217" s="388"/>
      <c r="G217" s="388"/>
      <c r="H217" s="388"/>
      <c r="I217" s="388"/>
      <c r="J217" s="388"/>
      <c r="K217" s="388"/>
      <c r="L217" s="388"/>
      <c r="M217" s="388"/>
      <c r="N217" s="388"/>
      <c r="O217" s="388"/>
      <c r="P217" s="388"/>
      <c r="Q217" s="388"/>
      <c r="R217" s="388"/>
      <c r="S217" s="388"/>
      <c r="T217" s="388"/>
      <c r="U217" s="388"/>
      <c r="V217" s="388"/>
      <c r="W217" s="388"/>
      <c r="X217" s="390"/>
      <c r="Y217" s="390"/>
      <c r="Z217" s="390"/>
      <c r="AA217" s="390"/>
      <c r="AB217" s="388"/>
      <c r="AC217" s="388"/>
      <c r="AD217" s="390"/>
    </row>
    <row r="218" customFormat="false" ht="14.25" hidden="false" customHeight="true" outlineLevel="0" collapsed="false">
      <c r="A218" s="388"/>
      <c r="B218" s="388"/>
      <c r="C218" s="388"/>
      <c r="D218" s="388"/>
      <c r="E218" s="388"/>
      <c r="F218" s="388"/>
      <c r="G218" s="388"/>
      <c r="H218" s="388"/>
      <c r="I218" s="388"/>
      <c r="J218" s="388"/>
      <c r="K218" s="388"/>
      <c r="L218" s="388"/>
      <c r="M218" s="388"/>
      <c r="N218" s="388"/>
      <c r="O218" s="388"/>
      <c r="P218" s="388"/>
      <c r="Q218" s="388"/>
      <c r="R218" s="388"/>
      <c r="S218" s="388"/>
      <c r="T218" s="388"/>
      <c r="U218" s="388"/>
      <c r="V218" s="388"/>
      <c r="W218" s="388"/>
      <c r="X218" s="390"/>
      <c r="Y218" s="390"/>
      <c r="Z218" s="390"/>
      <c r="AA218" s="390"/>
      <c r="AB218" s="388"/>
      <c r="AC218" s="388"/>
      <c r="AD218" s="390"/>
    </row>
    <row r="219" customFormat="false" ht="14.25" hidden="false" customHeight="true" outlineLevel="0" collapsed="false">
      <c r="A219" s="388"/>
      <c r="B219" s="388"/>
      <c r="C219" s="388"/>
      <c r="D219" s="388"/>
      <c r="E219" s="388"/>
      <c r="F219" s="388"/>
      <c r="G219" s="388"/>
      <c r="H219" s="388"/>
      <c r="I219" s="388"/>
      <c r="J219" s="388"/>
      <c r="K219" s="388"/>
      <c r="L219" s="388"/>
      <c r="M219" s="388"/>
      <c r="N219" s="388"/>
      <c r="O219" s="388"/>
      <c r="P219" s="388"/>
      <c r="Q219" s="388"/>
      <c r="R219" s="388"/>
      <c r="S219" s="388"/>
      <c r="T219" s="388"/>
      <c r="U219" s="388"/>
      <c r="V219" s="388"/>
      <c r="W219" s="388"/>
      <c r="X219" s="390"/>
      <c r="Y219" s="390"/>
      <c r="Z219" s="390"/>
      <c r="AA219" s="390"/>
      <c r="AB219" s="388"/>
      <c r="AC219" s="388"/>
      <c r="AD219" s="390"/>
    </row>
    <row r="220" customFormat="false" ht="14.25" hidden="false" customHeight="true" outlineLevel="0" collapsed="false">
      <c r="A220" s="388"/>
      <c r="B220" s="388"/>
      <c r="C220" s="388"/>
      <c r="D220" s="388"/>
      <c r="E220" s="388"/>
      <c r="F220" s="388"/>
      <c r="G220" s="388"/>
      <c r="H220" s="388"/>
      <c r="I220" s="388"/>
      <c r="J220" s="388"/>
      <c r="K220" s="388"/>
      <c r="L220" s="388"/>
      <c r="M220" s="388"/>
      <c r="N220" s="388"/>
      <c r="O220" s="388"/>
      <c r="P220" s="388"/>
      <c r="Q220" s="388"/>
      <c r="R220" s="388"/>
      <c r="S220" s="388"/>
      <c r="T220" s="388"/>
      <c r="U220" s="388"/>
      <c r="V220" s="388"/>
      <c r="W220" s="388"/>
      <c r="X220" s="390"/>
      <c r="Y220" s="390"/>
      <c r="Z220" s="390"/>
      <c r="AA220" s="390"/>
      <c r="AB220" s="388"/>
      <c r="AC220" s="388"/>
      <c r="AD220" s="390"/>
    </row>
    <row r="221" customFormat="false" ht="14.25" hidden="false" customHeight="true" outlineLevel="0" collapsed="false">
      <c r="A221" s="388"/>
      <c r="B221" s="388"/>
      <c r="C221" s="388"/>
      <c r="D221" s="388"/>
      <c r="E221" s="388"/>
      <c r="F221" s="388"/>
      <c r="G221" s="388"/>
      <c r="H221" s="388"/>
      <c r="I221" s="388"/>
      <c r="J221" s="388"/>
      <c r="K221" s="388"/>
      <c r="L221" s="388"/>
      <c r="M221" s="388"/>
      <c r="N221" s="388"/>
      <c r="O221" s="388"/>
      <c r="P221" s="388"/>
      <c r="Q221" s="388"/>
      <c r="R221" s="388"/>
      <c r="S221" s="388"/>
      <c r="T221" s="388"/>
      <c r="U221" s="388"/>
      <c r="V221" s="388"/>
      <c r="W221" s="388"/>
      <c r="X221" s="390"/>
      <c r="Y221" s="390"/>
      <c r="Z221" s="390"/>
      <c r="AA221" s="390"/>
      <c r="AB221" s="388"/>
      <c r="AC221" s="388"/>
      <c r="AD221" s="390"/>
    </row>
    <row r="222" customFormat="false" ht="14.25" hidden="false" customHeight="true" outlineLevel="0" collapsed="false">
      <c r="A222" s="388"/>
      <c r="B222" s="388"/>
      <c r="C222" s="388"/>
      <c r="D222" s="388"/>
      <c r="E222" s="388"/>
      <c r="F222" s="388"/>
      <c r="G222" s="388"/>
      <c r="H222" s="388"/>
      <c r="I222" s="388"/>
      <c r="J222" s="388"/>
      <c r="K222" s="388"/>
      <c r="L222" s="388"/>
      <c r="M222" s="388"/>
      <c r="N222" s="388"/>
      <c r="O222" s="388"/>
      <c r="P222" s="388"/>
      <c r="Q222" s="388"/>
      <c r="R222" s="388"/>
      <c r="S222" s="388"/>
      <c r="T222" s="388"/>
      <c r="U222" s="388"/>
      <c r="V222" s="388"/>
      <c r="W222" s="388"/>
      <c r="X222" s="390"/>
      <c r="Y222" s="390"/>
      <c r="Z222" s="390"/>
      <c r="AA222" s="390"/>
      <c r="AB222" s="388"/>
      <c r="AC222" s="388"/>
      <c r="AD222" s="390"/>
    </row>
    <row r="223" customFormat="false" ht="14.25" hidden="false" customHeight="true" outlineLevel="0" collapsed="false">
      <c r="A223" s="388"/>
      <c r="B223" s="388"/>
      <c r="C223" s="388"/>
      <c r="D223" s="388"/>
      <c r="E223" s="388"/>
      <c r="F223" s="388"/>
      <c r="G223" s="388"/>
      <c r="H223" s="388"/>
      <c r="I223" s="388"/>
      <c r="J223" s="388"/>
      <c r="K223" s="388"/>
      <c r="L223" s="388"/>
      <c r="M223" s="388"/>
      <c r="N223" s="388"/>
      <c r="O223" s="388"/>
      <c r="P223" s="388"/>
      <c r="Q223" s="388"/>
      <c r="R223" s="388"/>
      <c r="S223" s="388"/>
      <c r="T223" s="388"/>
      <c r="U223" s="388"/>
      <c r="V223" s="388"/>
      <c r="W223" s="388"/>
      <c r="X223" s="390"/>
      <c r="Y223" s="390"/>
      <c r="Z223" s="390"/>
      <c r="AA223" s="390"/>
      <c r="AB223" s="388"/>
      <c r="AC223" s="388"/>
      <c r="AD223" s="390"/>
    </row>
    <row r="224" customFormat="false" ht="14.25" hidden="false" customHeight="true" outlineLevel="0" collapsed="false">
      <c r="A224" s="388"/>
      <c r="B224" s="388"/>
      <c r="C224" s="388"/>
      <c r="D224" s="388"/>
      <c r="E224" s="388"/>
      <c r="F224" s="388"/>
      <c r="G224" s="388"/>
      <c r="H224" s="388"/>
      <c r="I224" s="388"/>
      <c r="J224" s="388"/>
      <c r="K224" s="388"/>
      <c r="L224" s="388"/>
      <c r="M224" s="388"/>
      <c r="N224" s="388"/>
      <c r="O224" s="388"/>
      <c r="P224" s="388"/>
      <c r="Q224" s="388"/>
      <c r="R224" s="388"/>
      <c r="S224" s="388"/>
      <c r="T224" s="388"/>
      <c r="U224" s="388"/>
      <c r="V224" s="388"/>
      <c r="W224" s="388"/>
      <c r="X224" s="390"/>
      <c r="Y224" s="390"/>
      <c r="Z224" s="390"/>
      <c r="AA224" s="390"/>
      <c r="AB224" s="388"/>
      <c r="AC224" s="388"/>
      <c r="AD224" s="390"/>
    </row>
    <row r="225" customFormat="false" ht="14.25" hidden="false" customHeight="true" outlineLevel="0" collapsed="false">
      <c r="A225" s="388"/>
      <c r="B225" s="388"/>
      <c r="C225" s="388"/>
      <c r="D225" s="388"/>
      <c r="E225" s="388"/>
      <c r="F225" s="388"/>
      <c r="G225" s="388"/>
      <c r="H225" s="388"/>
      <c r="I225" s="388"/>
      <c r="J225" s="388"/>
      <c r="K225" s="388"/>
      <c r="L225" s="388"/>
      <c r="M225" s="388"/>
      <c r="N225" s="388"/>
      <c r="O225" s="388"/>
      <c r="P225" s="388"/>
      <c r="Q225" s="388"/>
      <c r="R225" s="388"/>
      <c r="S225" s="388"/>
      <c r="T225" s="388"/>
      <c r="U225" s="388"/>
      <c r="V225" s="388"/>
      <c r="W225" s="388"/>
      <c r="X225" s="390"/>
      <c r="Y225" s="390"/>
      <c r="Z225" s="390"/>
      <c r="AA225" s="390"/>
      <c r="AB225" s="388"/>
      <c r="AC225" s="388"/>
      <c r="AD225" s="390"/>
    </row>
    <row r="226" customFormat="false" ht="14.25" hidden="false" customHeight="true" outlineLevel="0" collapsed="false">
      <c r="A226" s="388"/>
      <c r="B226" s="388"/>
      <c r="C226" s="388"/>
      <c r="D226" s="388"/>
      <c r="E226" s="388"/>
      <c r="F226" s="388"/>
      <c r="G226" s="388"/>
      <c r="H226" s="388"/>
      <c r="I226" s="388"/>
      <c r="J226" s="388"/>
      <c r="K226" s="388"/>
      <c r="L226" s="388"/>
      <c r="M226" s="388"/>
      <c r="N226" s="388"/>
      <c r="O226" s="388"/>
      <c r="P226" s="388"/>
      <c r="Q226" s="388"/>
      <c r="R226" s="388"/>
      <c r="S226" s="388"/>
      <c r="T226" s="388"/>
      <c r="U226" s="388"/>
      <c r="V226" s="388"/>
      <c r="W226" s="388"/>
      <c r="X226" s="390"/>
      <c r="Y226" s="390"/>
      <c r="Z226" s="390"/>
      <c r="AA226" s="390"/>
      <c r="AB226" s="388"/>
      <c r="AC226" s="388"/>
      <c r="AD226" s="390"/>
    </row>
    <row r="227" customFormat="false" ht="14.25" hidden="false" customHeight="true" outlineLevel="0" collapsed="false">
      <c r="A227" s="388"/>
      <c r="B227" s="388"/>
      <c r="C227" s="388"/>
      <c r="D227" s="388"/>
      <c r="E227" s="388"/>
      <c r="F227" s="388"/>
      <c r="G227" s="388"/>
      <c r="H227" s="388"/>
      <c r="I227" s="388"/>
      <c r="J227" s="388"/>
      <c r="K227" s="388"/>
      <c r="L227" s="388"/>
      <c r="M227" s="388"/>
      <c r="N227" s="388"/>
      <c r="O227" s="388"/>
      <c r="P227" s="388"/>
      <c r="Q227" s="388"/>
      <c r="R227" s="388"/>
      <c r="S227" s="388"/>
      <c r="T227" s="388"/>
      <c r="U227" s="388"/>
      <c r="V227" s="388"/>
      <c r="W227" s="388"/>
      <c r="X227" s="390"/>
      <c r="Y227" s="390"/>
      <c r="Z227" s="390"/>
      <c r="AA227" s="390"/>
      <c r="AB227" s="388"/>
      <c r="AC227" s="388"/>
      <c r="AD227" s="390"/>
    </row>
    <row r="228" customFormat="false" ht="14.25" hidden="false" customHeight="true" outlineLevel="0" collapsed="false">
      <c r="A228" s="388"/>
      <c r="B228" s="388"/>
      <c r="C228" s="388"/>
      <c r="D228" s="388"/>
      <c r="E228" s="388"/>
      <c r="F228" s="388"/>
      <c r="G228" s="388"/>
      <c r="H228" s="388"/>
      <c r="I228" s="388"/>
      <c r="J228" s="388"/>
      <c r="K228" s="388"/>
      <c r="L228" s="388"/>
      <c r="M228" s="388"/>
      <c r="N228" s="388"/>
      <c r="O228" s="388"/>
      <c r="P228" s="388"/>
      <c r="Q228" s="388"/>
      <c r="R228" s="388"/>
      <c r="S228" s="388"/>
      <c r="T228" s="388"/>
      <c r="U228" s="388"/>
      <c r="V228" s="388"/>
      <c r="W228" s="388"/>
      <c r="X228" s="390"/>
      <c r="Y228" s="390"/>
      <c r="Z228" s="390"/>
      <c r="AA228" s="390"/>
      <c r="AB228" s="388"/>
      <c r="AC228" s="388"/>
      <c r="AD228" s="390"/>
    </row>
    <row r="229" customFormat="false" ht="14.25" hidden="false" customHeight="true" outlineLevel="0" collapsed="false">
      <c r="A229" s="388"/>
      <c r="B229" s="388"/>
      <c r="C229" s="388"/>
      <c r="D229" s="388"/>
      <c r="E229" s="388"/>
      <c r="F229" s="388"/>
      <c r="G229" s="388"/>
      <c r="H229" s="388"/>
      <c r="I229" s="388"/>
      <c r="J229" s="388"/>
      <c r="K229" s="388"/>
      <c r="L229" s="388"/>
      <c r="M229" s="388"/>
      <c r="N229" s="388"/>
      <c r="O229" s="388"/>
      <c r="P229" s="388"/>
      <c r="Q229" s="388"/>
      <c r="R229" s="388"/>
      <c r="S229" s="388"/>
      <c r="T229" s="388"/>
      <c r="U229" s="388"/>
      <c r="V229" s="388"/>
      <c r="W229" s="388"/>
      <c r="X229" s="390"/>
      <c r="Y229" s="390"/>
      <c r="Z229" s="390"/>
      <c r="AA229" s="390"/>
      <c r="AB229" s="388"/>
      <c r="AC229" s="388"/>
      <c r="AD229" s="390"/>
    </row>
    <row r="230" customFormat="false" ht="14.25" hidden="false" customHeight="true" outlineLevel="0" collapsed="false">
      <c r="A230" s="388"/>
      <c r="B230" s="388"/>
      <c r="C230" s="388"/>
      <c r="D230" s="388"/>
      <c r="E230" s="388"/>
      <c r="F230" s="388"/>
      <c r="G230" s="388"/>
      <c r="H230" s="388"/>
      <c r="I230" s="388"/>
      <c r="J230" s="388"/>
      <c r="K230" s="388"/>
      <c r="L230" s="388"/>
      <c r="M230" s="388"/>
      <c r="N230" s="388"/>
      <c r="O230" s="388"/>
      <c r="P230" s="388"/>
      <c r="Q230" s="388"/>
      <c r="R230" s="388"/>
      <c r="S230" s="388"/>
      <c r="T230" s="388"/>
      <c r="U230" s="388"/>
      <c r="V230" s="388"/>
      <c r="W230" s="388"/>
      <c r="X230" s="390"/>
      <c r="Y230" s="390"/>
      <c r="Z230" s="390"/>
      <c r="AA230" s="390"/>
      <c r="AB230" s="388"/>
      <c r="AC230" s="388"/>
      <c r="AD230" s="390"/>
    </row>
    <row r="231" customFormat="false" ht="14.25" hidden="false" customHeight="true" outlineLevel="0" collapsed="false">
      <c r="A231" s="388"/>
      <c r="B231" s="388"/>
      <c r="C231" s="388"/>
      <c r="D231" s="388"/>
      <c r="E231" s="388"/>
      <c r="F231" s="388"/>
      <c r="G231" s="388"/>
      <c r="H231" s="388"/>
      <c r="I231" s="388"/>
      <c r="J231" s="388"/>
      <c r="K231" s="388"/>
      <c r="L231" s="388"/>
      <c r="M231" s="388"/>
      <c r="N231" s="388"/>
      <c r="O231" s="388"/>
      <c r="P231" s="388"/>
      <c r="Q231" s="388"/>
      <c r="R231" s="388"/>
      <c r="S231" s="388"/>
      <c r="T231" s="388"/>
      <c r="U231" s="388"/>
      <c r="V231" s="388"/>
      <c r="W231" s="388"/>
      <c r="X231" s="390"/>
      <c r="Y231" s="390"/>
      <c r="Z231" s="390"/>
      <c r="AA231" s="390"/>
      <c r="AB231" s="388"/>
      <c r="AC231" s="388"/>
      <c r="AD231" s="390"/>
    </row>
    <row r="232" customFormat="false" ht="14.25" hidden="false" customHeight="true" outlineLevel="0" collapsed="false">
      <c r="A232" s="388"/>
      <c r="B232" s="388"/>
      <c r="C232" s="388"/>
      <c r="D232" s="388"/>
      <c r="E232" s="388"/>
      <c r="F232" s="388"/>
      <c r="G232" s="388"/>
      <c r="H232" s="388"/>
      <c r="I232" s="388"/>
      <c r="J232" s="388"/>
      <c r="K232" s="388"/>
      <c r="L232" s="388"/>
      <c r="M232" s="388"/>
      <c r="N232" s="388"/>
      <c r="O232" s="388"/>
      <c r="P232" s="388"/>
      <c r="Q232" s="388"/>
      <c r="R232" s="388"/>
      <c r="S232" s="388"/>
      <c r="T232" s="388"/>
      <c r="U232" s="388"/>
      <c r="V232" s="388"/>
      <c r="W232" s="388"/>
      <c r="X232" s="390"/>
      <c r="Y232" s="390"/>
      <c r="Z232" s="390"/>
      <c r="AA232" s="390"/>
      <c r="AB232" s="388"/>
      <c r="AC232" s="388"/>
      <c r="AD232" s="390"/>
    </row>
    <row r="233" customFormat="false" ht="14.25" hidden="false" customHeight="true" outlineLevel="0" collapsed="false">
      <c r="A233" s="388"/>
      <c r="B233" s="388"/>
      <c r="C233" s="388"/>
      <c r="D233" s="388"/>
      <c r="E233" s="388"/>
      <c r="F233" s="388"/>
      <c r="G233" s="388"/>
      <c r="H233" s="388"/>
      <c r="I233" s="388"/>
      <c r="J233" s="388"/>
      <c r="K233" s="388"/>
      <c r="L233" s="388"/>
      <c r="M233" s="388"/>
      <c r="N233" s="388"/>
      <c r="O233" s="388"/>
      <c r="P233" s="388"/>
      <c r="Q233" s="388"/>
      <c r="R233" s="388"/>
      <c r="S233" s="388"/>
      <c r="T233" s="388"/>
      <c r="U233" s="388"/>
      <c r="V233" s="388"/>
      <c r="W233" s="388"/>
      <c r="X233" s="390"/>
      <c r="Y233" s="390"/>
      <c r="Z233" s="390"/>
      <c r="AA233" s="390"/>
      <c r="AB233" s="388"/>
      <c r="AC233" s="388"/>
      <c r="AD233" s="390"/>
    </row>
    <row r="234" customFormat="false" ht="14.25" hidden="false" customHeight="true" outlineLevel="0" collapsed="false">
      <c r="A234" s="388"/>
      <c r="B234" s="388"/>
      <c r="C234" s="388"/>
      <c r="D234" s="388"/>
      <c r="E234" s="388"/>
      <c r="F234" s="388"/>
      <c r="G234" s="388"/>
      <c r="H234" s="388"/>
      <c r="I234" s="388"/>
      <c r="J234" s="388"/>
      <c r="K234" s="388"/>
      <c r="L234" s="388"/>
      <c r="M234" s="388"/>
      <c r="N234" s="388"/>
      <c r="O234" s="388"/>
      <c r="P234" s="388"/>
      <c r="Q234" s="388"/>
      <c r="R234" s="388"/>
      <c r="S234" s="388"/>
      <c r="T234" s="388"/>
      <c r="U234" s="388"/>
      <c r="V234" s="388"/>
      <c r="W234" s="388"/>
      <c r="X234" s="390"/>
      <c r="Y234" s="390"/>
      <c r="Z234" s="390"/>
      <c r="AA234" s="390"/>
      <c r="AB234" s="388"/>
      <c r="AC234" s="388"/>
      <c r="AD234" s="390"/>
    </row>
    <row r="235" customFormat="false" ht="14.25" hidden="false" customHeight="true" outlineLevel="0" collapsed="false">
      <c r="A235" s="388"/>
      <c r="B235" s="388"/>
      <c r="C235" s="388"/>
      <c r="D235" s="388"/>
      <c r="E235" s="388"/>
      <c r="F235" s="388"/>
      <c r="G235" s="388"/>
      <c r="H235" s="388"/>
      <c r="I235" s="388"/>
      <c r="J235" s="388"/>
      <c r="K235" s="388"/>
      <c r="L235" s="388"/>
      <c r="M235" s="388"/>
      <c r="N235" s="388"/>
      <c r="O235" s="388"/>
      <c r="P235" s="388"/>
      <c r="Q235" s="388"/>
      <c r="R235" s="388"/>
      <c r="S235" s="388"/>
      <c r="T235" s="388"/>
      <c r="U235" s="388"/>
      <c r="V235" s="388"/>
      <c r="W235" s="388"/>
      <c r="X235" s="390"/>
      <c r="Y235" s="390"/>
      <c r="Z235" s="390"/>
      <c r="AA235" s="390"/>
      <c r="AB235" s="388"/>
      <c r="AC235" s="388"/>
      <c r="AD235" s="390"/>
    </row>
    <row r="236" customFormat="false" ht="14.25" hidden="false" customHeight="true" outlineLevel="0" collapsed="false">
      <c r="A236" s="388"/>
      <c r="B236" s="388"/>
      <c r="C236" s="388"/>
      <c r="D236" s="388"/>
      <c r="E236" s="388"/>
      <c r="F236" s="388"/>
      <c r="G236" s="388"/>
      <c r="H236" s="388"/>
      <c r="I236" s="388"/>
      <c r="J236" s="388"/>
      <c r="K236" s="388"/>
      <c r="L236" s="388"/>
      <c r="M236" s="388"/>
      <c r="N236" s="388"/>
      <c r="O236" s="388"/>
      <c r="P236" s="388"/>
      <c r="Q236" s="388"/>
      <c r="R236" s="388"/>
      <c r="S236" s="388"/>
      <c r="T236" s="388"/>
      <c r="U236" s="388"/>
      <c r="V236" s="388"/>
      <c r="W236" s="388"/>
      <c r="X236" s="390"/>
      <c r="Y236" s="390"/>
      <c r="Z236" s="390"/>
      <c r="AA236" s="390"/>
      <c r="AB236" s="388"/>
      <c r="AC236" s="388"/>
      <c r="AD236" s="390"/>
    </row>
    <row r="237" customFormat="false" ht="14.25" hidden="false" customHeight="true" outlineLevel="0" collapsed="false">
      <c r="A237" s="388"/>
      <c r="B237" s="388"/>
      <c r="C237" s="388"/>
      <c r="D237" s="388"/>
      <c r="E237" s="388"/>
      <c r="F237" s="388"/>
      <c r="G237" s="388"/>
      <c r="H237" s="388"/>
      <c r="I237" s="388"/>
      <c r="J237" s="388"/>
      <c r="K237" s="388"/>
      <c r="L237" s="388"/>
      <c r="M237" s="388"/>
      <c r="N237" s="388"/>
      <c r="O237" s="388"/>
      <c r="P237" s="388"/>
      <c r="Q237" s="388"/>
      <c r="R237" s="388"/>
      <c r="S237" s="388"/>
      <c r="T237" s="388"/>
      <c r="U237" s="388"/>
      <c r="V237" s="388"/>
      <c r="W237" s="388"/>
      <c r="X237" s="390"/>
      <c r="Y237" s="390"/>
      <c r="Z237" s="390"/>
      <c r="AA237" s="390"/>
      <c r="AB237" s="388"/>
      <c r="AC237" s="388"/>
      <c r="AD237" s="390"/>
    </row>
    <row r="238" customFormat="false" ht="14.25" hidden="false" customHeight="true" outlineLevel="0" collapsed="false">
      <c r="A238" s="388"/>
      <c r="B238" s="388"/>
      <c r="C238" s="388"/>
      <c r="D238" s="388"/>
      <c r="E238" s="388"/>
      <c r="F238" s="388"/>
      <c r="G238" s="388"/>
      <c r="H238" s="388"/>
      <c r="I238" s="388"/>
      <c r="J238" s="388"/>
      <c r="K238" s="388"/>
      <c r="L238" s="388"/>
      <c r="M238" s="388"/>
      <c r="N238" s="388"/>
      <c r="O238" s="388"/>
      <c r="P238" s="388"/>
      <c r="Q238" s="388"/>
      <c r="R238" s="388"/>
      <c r="S238" s="388"/>
      <c r="T238" s="388"/>
      <c r="U238" s="388"/>
      <c r="V238" s="388"/>
      <c r="W238" s="388"/>
      <c r="X238" s="390"/>
      <c r="Y238" s="390"/>
      <c r="Z238" s="390"/>
      <c r="AA238" s="390"/>
      <c r="AB238" s="388"/>
      <c r="AC238" s="388"/>
      <c r="AD238" s="390"/>
    </row>
    <row r="239" customFormat="false" ht="14.25" hidden="false" customHeight="true" outlineLevel="0" collapsed="false">
      <c r="A239" s="388"/>
      <c r="B239" s="388"/>
      <c r="C239" s="388"/>
      <c r="D239" s="388"/>
      <c r="E239" s="388"/>
      <c r="F239" s="388"/>
      <c r="G239" s="388"/>
      <c r="H239" s="388"/>
      <c r="I239" s="388"/>
      <c r="J239" s="388"/>
      <c r="K239" s="388"/>
      <c r="L239" s="388"/>
      <c r="M239" s="388"/>
      <c r="N239" s="388"/>
      <c r="O239" s="388"/>
      <c r="P239" s="388"/>
      <c r="Q239" s="388"/>
      <c r="R239" s="388"/>
      <c r="S239" s="388"/>
      <c r="T239" s="388"/>
      <c r="U239" s="388"/>
      <c r="V239" s="388"/>
      <c r="W239" s="388"/>
      <c r="X239" s="390"/>
      <c r="Y239" s="390"/>
      <c r="Z239" s="390"/>
      <c r="AA239" s="390"/>
      <c r="AB239" s="388"/>
      <c r="AC239" s="388"/>
      <c r="AD239" s="390"/>
    </row>
    <row r="240" customFormat="false" ht="14.25" hidden="false" customHeight="true" outlineLevel="0" collapsed="false">
      <c r="A240" s="388"/>
      <c r="B240" s="388"/>
      <c r="C240" s="388"/>
      <c r="D240" s="388"/>
      <c r="E240" s="388"/>
      <c r="F240" s="388"/>
      <c r="G240" s="388"/>
      <c r="H240" s="388"/>
      <c r="I240" s="388"/>
      <c r="J240" s="388"/>
      <c r="K240" s="388"/>
      <c r="L240" s="388"/>
      <c r="M240" s="388"/>
      <c r="N240" s="388"/>
      <c r="O240" s="388"/>
      <c r="P240" s="388"/>
      <c r="Q240" s="388"/>
      <c r="R240" s="388"/>
      <c r="S240" s="388"/>
      <c r="T240" s="388"/>
      <c r="U240" s="388"/>
      <c r="V240" s="388"/>
      <c r="W240" s="388"/>
      <c r="X240" s="390"/>
      <c r="Y240" s="390"/>
      <c r="Z240" s="390"/>
      <c r="AA240" s="390"/>
      <c r="AB240" s="388"/>
      <c r="AC240" s="388"/>
      <c r="AD240" s="390"/>
    </row>
    <row r="241" customFormat="false" ht="14.25" hidden="false" customHeight="true" outlineLevel="0" collapsed="false">
      <c r="A241" s="388"/>
      <c r="B241" s="388"/>
      <c r="C241" s="388"/>
      <c r="D241" s="388"/>
      <c r="E241" s="388"/>
      <c r="F241" s="388"/>
      <c r="G241" s="388"/>
      <c r="H241" s="388"/>
      <c r="I241" s="388"/>
      <c r="J241" s="388"/>
      <c r="K241" s="388"/>
      <c r="L241" s="388"/>
      <c r="M241" s="388"/>
      <c r="N241" s="388"/>
      <c r="O241" s="388"/>
      <c r="P241" s="388"/>
      <c r="Q241" s="388"/>
      <c r="R241" s="388"/>
      <c r="S241" s="388"/>
      <c r="T241" s="388"/>
      <c r="U241" s="388"/>
      <c r="V241" s="388"/>
      <c r="W241" s="388"/>
      <c r="X241" s="390"/>
      <c r="Y241" s="390"/>
      <c r="Z241" s="390"/>
      <c r="AA241" s="390"/>
      <c r="AB241" s="388"/>
      <c r="AC241" s="388"/>
      <c r="AD241" s="390"/>
    </row>
    <row r="242" customFormat="false" ht="14.25" hidden="false" customHeight="true" outlineLevel="0" collapsed="false">
      <c r="A242" s="388"/>
      <c r="B242" s="388"/>
      <c r="C242" s="388"/>
      <c r="D242" s="388"/>
      <c r="E242" s="388"/>
      <c r="F242" s="388"/>
      <c r="G242" s="388"/>
      <c r="H242" s="388"/>
      <c r="I242" s="388"/>
      <c r="J242" s="388"/>
      <c r="K242" s="388"/>
      <c r="L242" s="388"/>
      <c r="M242" s="388"/>
      <c r="N242" s="388"/>
      <c r="O242" s="388"/>
      <c r="P242" s="388"/>
      <c r="Q242" s="388"/>
      <c r="R242" s="388"/>
      <c r="S242" s="388"/>
      <c r="T242" s="388"/>
      <c r="U242" s="388"/>
      <c r="V242" s="388"/>
      <c r="W242" s="388"/>
      <c r="X242" s="390"/>
      <c r="Y242" s="390"/>
      <c r="Z242" s="390"/>
      <c r="AA242" s="390"/>
      <c r="AB242" s="388"/>
      <c r="AC242" s="388"/>
      <c r="AD242" s="390"/>
    </row>
    <row r="243" customFormat="false" ht="14.25" hidden="false" customHeight="true" outlineLevel="0" collapsed="false">
      <c r="A243" s="388"/>
      <c r="B243" s="388"/>
      <c r="C243" s="388"/>
      <c r="D243" s="388"/>
      <c r="E243" s="388"/>
      <c r="F243" s="388"/>
      <c r="G243" s="388"/>
      <c r="H243" s="388"/>
      <c r="I243" s="388"/>
      <c r="J243" s="388"/>
      <c r="K243" s="388"/>
      <c r="L243" s="388"/>
      <c r="M243" s="388"/>
      <c r="N243" s="388"/>
      <c r="O243" s="388"/>
      <c r="P243" s="388"/>
      <c r="Q243" s="388"/>
      <c r="R243" s="388"/>
      <c r="S243" s="388"/>
      <c r="T243" s="388"/>
      <c r="U243" s="388"/>
      <c r="V243" s="388"/>
      <c r="W243" s="388"/>
      <c r="X243" s="390"/>
      <c r="Y243" s="390"/>
      <c r="Z243" s="390"/>
      <c r="AA243" s="390"/>
      <c r="AB243" s="388"/>
      <c r="AC243" s="388"/>
      <c r="AD243" s="390"/>
    </row>
    <row r="244" customFormat="false" ht="14.25" hidden="false" customHeight="true" outlineLevel="0" collapsed="false">
      <c r="A244" s="388"/>
      <c r="B244" s="388"/>
      <c r="C244" s="388"/>
      <c r="D244" s="388"/>
      <c r="E244" s="388"/>
      <c r="F244" s="388"/>
      <c r="G244" s="388"/>
      <c r="H244" s="388"/>
      <c r="I244" s="388"/>
      <c r="J244" s="388"/>
      <c r="K244" s="388"/>
      <c r="L244" s="388"/>
      <c r="M244" s="388"/>
      <c r="N244" s="388"/>
      <c r="O244" s="388"/>
      <c r="P244" s="388"/>
      <c r="Q244" s="388"/>
      <c r="R244" s="388"/>
      <c r="S244" s="388"/>
      <c r="T244" s="388"/>
      <c r="U244" s="388"/>
      <c r="V244" s="388"/>
      <c r="W244" s="388"/>
      <c r="X244" s="390"/>
      <c r="Y244" s="390"/>
      <c r="Z244" s="390"/>
      <c r="AA244" s="390"/>
      <c r="AB244" s="388"/>
      <c r="AC244" s="388"/>
      <c r="AD244" s="390"/>
    </row>
    <row r="245" customFormat="false" ht="14.25" hidden="false" customHeight="true" outlineLevel="0" collapsed="false">
      <c r="A245" s="388"/>
      <c r="B245" s="388"/>
      <c r="C245" s="388"/>
      <c r="D245" s="388"/>
      <c r="E245" s="388"/>
      <c r="F245" s="388"/>
      <c r="G245" s="388"/>
      <c r="H245" s="388"/>
      <c r="I245" s="388"/>
      <c r="J245" s="388"/>
      <c r="K245" s="388"/>
      <c r="L245" s="388"/>
      <c r="M245" s="388"/>
      <c r="N245" s="388"/>
      <c r="O245" s="388"/>
      <c r="P245" s="388"/>
      <c r="Q245" s="388"/>
      <c r="R245" s="388"/>
      <c r="S245" s="388"/>
      <c r="T245" s="388"/>
      <c r="U245" s="388"/>
      <c r="V245" s="388"/>
      <c r="W245" s="388"/>
      <c r="X245" s="390"/>
      <c r="Y245" s="390"/>
      <c r="Z245" s="390"/>
      <c r="AA245" s="390"/>
      <c r="AB245" s="388"/>
      <c r="AC245" s="388"/>
      <c r="AD245" s="390"/>
    </row>
    <row r="246" customFormat="false" ht="14.25" hidden="false" customHeight="true" outlineLevel="0" collapsed="false">
      <c r="A246" s="388"/>
      <c r="B246" s="388"/>
      <c r="C246" s="388"/>
      <c r="D246" s="388"/>
      <c r="E246" s="388"/>
      <c r="F246" s="388"/>
      <c r="G246" s="388"/>
      <c r="H246" s="388"/>
      <c r="I246" s="388"/>
      <c r="J246" s="388"/>
      <c r="K246" s="388"/>
      <c r="L246" s="388"/>
      <c r="M246" s="388"/>
      <c r="N246" s="388"/>
      <c r="O246" s="388"/>
      <c r="P246" s="388"/>
      <c r="Q246" s="388"/>
      <c r="R246" s="388"/>
      <c r="S246" s="388"/>
      <c r="T246" s="388"/>
      <c r="U246" s="388"/>
      <c r="V246" s="388"/>
      <c r="W246" s="388"/>
      <c r="X246" s="390"/>
      <c r="Y246" s="390"/>
      <c r="Z246" s="390"/>
      <c r="AA246" s="390"/>
      <c r="AB246" s="388"/>
      <c r="AC246" s="388"/>
      <c r="AD246" s="390"/>
    </row>
    <row r="247" customFormat="false" ht="14.25" hidden="false" customHeight="true" outlineLevel="0" collapsed="false">
      <c r="A247" s="388"/>
      <c r="B247" s="388"/>
      <c r="C247" s="388"/>
      <c r="D247" s="388"/>
      <c r="E247" s="388"/>
      <c r="F247" s="388"/>
      <c r="G247" s="388"/>
      <c r="H247" s="388"/>
      <c r="I247" s="388"/>
      <c r="J247" s="388"/>
      <c r="K247" s="388"/>
      <c r="L247" s="388"/>
      <c r="M247" s="388"/>
      <c r="N247" s="388"/>
      <c r="O247" s="388"/>
      <c r="P247" s="388"/>
      <c r="Q247" s="388"/>
      <c r="R247" s="388"/>
      <c r="S247" s="388"/>
      <c r="T247" s="388"/>
      <c r="U247" s="388"/>
      <c r="V247" s="388"/>
      <c r="W247" s="388"/>
      <c r="X247" s="390"/>
      <c r="Y247" s="390"/>
      <c r="Z247" s="390"/>
      <c r="AA247" s="390"/>
      <c r="AB247" s="388"/>
      <c r="AC247" s="388"/>
      <c r="AD247" s="390"/>
    </row>
    <row r="248" customFormat="false" ht="14.25" hidden="false" customHeight="true" outlineLevel="0" collapsed="false">
      <c r="A248" s="388"/>
      <c r="B248" s="388"/>
      <c r="C248" s="388"/>
      <c r="D248" s="388"/>
      <c r="E248" s="388"/>
      <c r="F248" s="388"/>
      <c r="G248" s="388"/>
      <c r="H248" s="388"/>
      <c r="I248" s="388"/>
      <c r="J248" s="388"/>
      <c r="K248" s="388"/>
      <c r="L248" s="388"/>
      <c r="M248" s="388"/>
      <c r="N248" s="388"/>
      <c r="O248" s="388"/>
      <c r="P248" s="388"/>
      <c r="Q248" s="388"/>
      <c r="R248" s="388"/>
      <c r="S248" s="388"/>
      <c r="T248" s="388"/>
      <c r="U248" s="388"/>
      <c r="V248" s="388"/>
      <c r="W248" s="388"/>
      <c r="X248" s="390"/>
      <c r="Y248" s="390"/>
      <c r="Z248" s="390"/>
      <c r="AA248" s="390"/>
      <c r="AB248" s="388"/>
      <c r="AC248" s="388"/>
      <c r="AD248" s="390"/>
    </row>
    <row r="249" customFormat="false" ht="14.25" hidden="false" customHeight="true" outlineLevel="0" collapsed="false">
      <c r="A249" s="388"/>
      <c r="B249" s="388"/>
      <c r="C249" s="388"/>
      <c r="D249" s="388"/>
      <c r="E249" s="388"/>
      <c r="F249" s="388"/>
      <c r="G249" s="388"/>
      <c r="H249" s="388"/>
      <c r="I249" s="388"/>
      <c r="J249" s="388"/>
      <c r="K249" s="388"/>
      <c r="L249" s="388"/>
      <c r="M249" s="388"/>
      <c r="N249" s="388"/>
      <c r="O249" s="388"/>
      <c r="P249" s="388"/>
      <c r="Q249" s="388"/>
      <c r="R249" s="388"/>
      <c r="S249" s="388"/>
      <c r="T249" s="388"/>
      <c r="U249" s="388"/>
      <c r="V249" s="388"/>
      <c r="W249" s="388"/>
      <c r="X249" s="390"/>
      <c r="Y249" s="390"/>
      <c r="Z249" s="390"/>
      <c r="AA249" s="390"/>
      <c r="AB249" s="388"/>
      <c r="AC249" s="388"/>
      <c r="AD249" s="390"/>
    </row>
    <row r="250" customFormat="false" ht="14.25" hidden="false" customHeight="true" outlineLevel="0" collapsed="false">
      <c r="A250" s="388"/>
      <c r="B250" s="388"/>
      <c r="C250" s="388"/>
      <c r="D250" s="388"/>
      <c r="E250" s="388"/>
      <c r="F250" s="388"/>
      <c r="G250" s="388"/>
      <c r="H250" s="388"/>
      <c r="I250" s="388"/>
      <c r="J250" s="388"/>
      <c r="K250" s="388"/>
      <c r="L250" s="388"/>
      <c r="M250" s="388"/>
      <c r="N250" s="388"/>
      <c r="O250" s="388"/>
      <c r="P250" s="388"/>
      <c r="Q250" s="388"/>
      <c r="R250" s="388"/>
      <c r="S250" s="388"/>
      <c r="T250" s="388"/>
      <c r="U250" s="388"/>
      <c r="V250" s="388"/>
      <c r="W250" s="388"/>
      <c r="X250" s="390"/>
      <c r="Y250" s="390"/>
      <c r="Z250" s="390"/>
      <c r="AA250" s="390"/>
      <c r="AB250" s="388"/>
      <c r="AC250" s="388"/>
      <c r="AD250" s="390"/>
    </row>
    <row r="251" customFormat="false" ht="14.25" hidden="false" customHeight="true" outlineLevel="0" collapsed="false">
      <c r="A251" s="388"/>
      <c r="B251" s="388"/>
      <c r="C251" s="388"/>
      <c r="D251" s="388"/>
      <c r="E251" s="388"/>
      <c r="F251" s="388"/>
      <c r="G251" s="388"/>
      <c r="H251" s="388"/>
      <c r="I251" s="388"/>
      <c r="J251" s="388"/>
      <c r="K251" s="388"/>
      <c r="L251" s="388"/>
      <c r="M251" s="388"/>
      <c r="N251" s="388"/>
      <c r="O251" s="388"/>
      <c r="P251" s="388"/>
      <c r="Q251" s="388"/>
      <c r="R251" s="388"/>
      <c r="S251" s="388"/>
      <c r="T251" s="388"/>
      <c r="U251" s="388"/>
      <c r="V251" s="388"/>
      <c r="W251" s="388"/>
      <c r="X251" s="390"/>
      <c r="Y251" s="390"/>
      <c r="Z251" s="390"/>
      <c r="AA251" s="390"/>
      <c r="AB251" s="388"/>
      <c r="AC251" s="388"/>
      <c r="AD251" s="390"/>
    </row>
    <row r="252" customFormat="false" ht="14.25" hidden="false" customHeight="true" outlineLevel="0" collapsed="false">
      <c r="A252" s="388"/>
      <c r="B252" s="388"/>
      <c r="C252" s="388"/>
      <c r="D252" s="388"/>
      <c r="E252" s="388"/>
      <c r="F252" s="388"/>
      <c r="G252" s="388"/>
      <c r="H252" s="388"/>
      <c r="I252" s="388"/>
      <c r="J252" s="388"/>
      <c r="K252" s="388"/>
      <c r="L252" s="388"/>
      <c r="M252" s="388"/>
      <c r="N252" s="388"/>
      <c r="O252" s="388"/>
      <c r="P252" s="388"/>
      <c r="Q252" s="388"/>
      <c r="R252" s="388"/>
      <c r="S252" s="388"/>
      <c r="T252" s="388"/>
      <c r="U252" s="388"/>
      <c r="V252" s="388"/>
      <c r="W252" s="388"/>
      <c r="X252" s="390"/>
      <c r="Y252" s="390"/>
      <c r="Z252" s="390"/>
      <c r="AA252" s="390"/>
      <c r="AB252" s="388"/>
      <c r="AC252" s="388"/>
      <c r="AD252" s="390"/>
    </row>
    <row r="253" customFormat="false" ht="14.25" hidden="false" customHeight="true" outlineLevel="0" collapsed="false">
      <c r="A253" s="388"/>
      <c r="B253" s="388"/>
      <c r="C253" s="388"/>
      <c r="D253" s="388"/>
      <c r="E253" s="388"/>
      <c r="F253" s="388"/>
      <c r="G253" s="388"/>
      <c r="H253" s="388"/>
      <c r="I253" s="388"/>
      <c r="J253" s="388"/>
      <c r="K253" s="388"/>
      <c r="L253" s="388"/>
      <c r="M253" s="388"/>
      <c r="N253" s="388"/>
      <c r="O253" s="388"/>
      <c r="P253" s="388"/>
      <c r="Q253" s="388"/>
      <c r="R253" s="388"/>
      <c r="S253" s="388"/>
      <c r="T253" s="388"/>
      <c r="U253" s="388"/>
      <c r="V253" s="388"/>
      <c r="W253" s="388"/>
      <c r="X253" s="390"/>
      <c r="Y253" s="390"/>
      <c r="Z253" s="390"/>
      <c r="AA253" s="390"/>
      <c r="AB253" s="388"/>
      <c r="AC253" s="388"/>
      <c r="AD253" s="390"/>
    </row>
    <row r="254" customFormat="false" ht="14.25" hidden="false" customHeight="true" outlineLevel="0" collapsed="false">
      <c r="A254" s="388"/>
      <c r="B254" s="388"/>
      <c r="C254" s="388"/>
      <c r="D254" s="388"/>
      <c r="E254" s="388"/>
      <c r="F254" s="388"/>
      <c r="G254" s="388"/>
      <c r="H254" s="388"/>
      <c r="I254" s="388"/>
      <c r="J254" s="388"/>
      <c r="K254" s="388"/>
      <c r="L254" s="388"/>
      <c r="M254" s="388"/>
      <c r="N254" s="388"/>
      <c r="O254" s="388"/>
      <c r="P254" s="388"/>
      <c r="Q254" s="388"/>
      <c r="R254" s="388"/>
      <c r="S254" s="388"/>
      <c r="T254" s="388"/>
      <c r="U254" s="388"/>
      <c r="V254" s="388"/>
      <c r="W254" s="388"/>
      <c r="X254" s="390"/>
      <c r="Y254" s="390"/>
      <c r="Z254" s="390"/>
      <c r="AA254" s="390"/>
      <c r="AB254" s="388"/>
      <c r="AC254" s="388"/>
      <c r="AD254" s="390"/>
    </row>
    <row r="255" customFormat="false" ht="14.25" hidden="false" customHeight="true" outlineLevel="0" collapsed="false">
      <c r="A255" s="388"/>
      <c r="B255" s="388"/>
      <c r="C255" s="388"/>
      <c r="D255" s="388"/>
      <c r="E255" s="388"/>
      <c r="F255" s="388"/>
      <c r="G255" s="388"/>
      <c r="H255" s="388"/>
      <c r="I255" s="388"/>
      <c r="J255" s="388"/>
      <c r="K255" s="388"/>
      <c r="L255" s="388"/>
      <c r="M255" s="388"/>
      <c r="N255" s="388"/>
      <c r="O255" s="388"/>
      <c r="P255" s="388"/>
      <c r="Q255" s="388"/>
      <c r="R255" s="388"/>
      <c r="S255" s="388"/>
      <c r="T255" s="388"/>
      <c r="U255" s="388"/>
      <c r="V255" s="388"/>
      <c r="W255" s="388"/>
      <c r="X255" s="390"/>
      <c r="Y255" s="390"/>
      <c r="Z255" s="390"/>
      <c r="AA255" s="390"/>
      <c r="AB255" s="388"/>
      <c r="AC255" s="388"/>
      <c r="AD255" s="390"/>
    </row>
    <row r="256" customFormat="false" ht="14.25" hidden="false" customHeight="true" outlineLevel="0" collapsed="false">
      <c r="A256" s="388"/>
      <c r="B256" s="388"/>
      <c r="C256" s="388"/>
      <c r="D256" s="388"/>
      <c r="E256" s="388"/>
      <c r="F256" s="388"/>
      <c r="G256" s="388"/>
      <c r="H256" s="388"/>
      <c r="I256" s="388"/>
      <c r="J256" s="388"/>
      <c r="K256" s="388"/>
      <c r="L256" s="388"/>
      <c r="M256" s="388"/>
      <c r="N256" s="388"/>
      <c r="O256" s="388"/>
      <c r="P256" s="388"/>
      <c r="Q256" s="388"/>
      <c r="R256" s="388"/>
      <c r="S256" s="388"/>
      <c r="T256" s="388"/>
      <c r="U256" s="388"/>
      <c r="V256" s="388"/>
      <c r="W256" s="388"/>
      <c r="X256" s="390"/>
      <c r="Y256" s="390"/>
      <c r="Z256" s="390"/>
      <c r="AA256" s="390"/>
      <c r="AB256" s="388"/>
      <c r="AC256" s="388"/>
      <c r="AD256" s="390"/>
    </row>
    <row r="257" customFormat="false" ht="14.25" hidden="false" customHeight="true" outlineLevel="0" collapsed="false">
      <c r="A257" s="388"/>
      <c r="B257" s="388"/>
      <c r="C257" s="388"/>
      <c r="D257" s="388"/>
      <c r="E257" s="388"/>
      <c r="F257" s="388"/>
      <c r="G257" s="388"/>
      <c r="H257" s="388"/>
      <c r="I257" s="388"/>
      <c r="J257" s="388"/>
      <c r="K257" s="388"/>
      <c r="L257" s="388"/>
      <c r="M257" s="388"/>
      <c r="N257" s="388"/>
      <c r="O257" s="388"/>
      <c r="P257" s="388"/>
      <c r="Q257" s="388"/>
      <c r="R257" s="388"/>
      <c r="S257" s="388"/>
      <c r="T257" s="388"/>
      <c r="U257" s="388"/>
      <c r="V257" s="388"/>
      <c r="W257" s="388"/>
      <c r="X257" s="390"/>
      <c r="Y257" s="390"/>
      <c r="Z257" s="390"/>
      <c r="AA257" s="390"/>
      <c r="AB257" s="388"/>
      <c r="AC257" s="388"/>
      <c r="AD257" s="390"/>
    </row>
    <row r="258" customFormat="false" ht="14.25" hidden="false" customHeight="true" outlineLevel="0" collapsed="false">
      <c r="A258" s="388"/>
      <c r="B258" s="388"/>
      <c r="C258" s="388"/>
      <c r="D258" s="388"/>
      <c r="E258" s="388"/>
      <c r="F258" s="388"/>
      <c r="G258" s="388"/>
      <c r="H258" s="388"/>
      <c r="I258" s="388"/>
      <c r="J258" s="388"/>
      <c r="K258" s="388"/>
      <c r="L258" s="388"/>
      <c r="M258" s="388"/>
      <c r="N258" s="388"/>
      <c r="O258" s="388"/>
      <c r="P258" s="388"/>
      <c r="Q258" s="388"/>
      <c r="R258" s="388"/>
      <c r="S258" s="388"/>
      <c r="T258" s="388"/>
      <c r="U258" s="388"/>
      <c r="V258" s="388"/>
      <c r="W258" s="388"/>
      <c r="X258" s="390"/>
      <c r="Y258" s="390"/>
      <c r="Z258" s="390"/>
      <c r="AA258" s="390"/>
      <c r="AB258" s="388"/>
      <c r="AC258" s="388"/>
      <c r="AD258" s="390"/>
    </row>
    <row r="259" customFormat="false" ht="14.25" hidden="false" customHeight="true" outlineLevel="0" collapsed="false">
      <c r="A259" s="388"/>
      <c r="B259" s="388"/>
      <c r="C259" s="388"/>
      <c r="D259" s="388"/>
      <c r="E259" s="388"/>
      <c r="F259" s="388"/>
      <c r="G259" s="388"/>
      <c r="H259" s="388"/>
      <c r="I259" s="388"/>
      <c r="J259" s="388"/>
      <c r="K259" s="388"/>
      <c r="L259" s="388"/>
      <c r="M259" s="388"/>
      <c r="N259" s="388"/>
      <c r="O259" s="388"/>
      <c r="P259" s="388"/>
      <c r="Q259" s="388"/>
      <c r="R259" s="388"/>
      <c r="S259" s="388"/>
      <c r="T259" s="388"/>
      <c r="U259" s="388"/>
      <c r="V259" s="388"/>
      <c r="W259" s="388"/>
      <c r="X259" s="390"/>
      <c r="Y259" s="390"/>
      <c r="Z259" s="390"/>
      <c r="AA259" s="390"/>
      <c r="AB259" s="388"/>
      <c r="AC259" s="388"/>
      <c r="AD259" s="390"/>
    </row>
    <row r="260" customFormat="false" ht="14.25" hidden="false" customHeight="true" outlineLevel="0" collapsed="false">
      <c r="A260" s="388"/>
      <c r="B260" s="388"/>
      <c r="C260" s="388"/>
      <c r="D260" s="388"/>
      <c r="E260" s="388"/>
      <c r="F260" s="388"/>
      <c r="G260" s="388"/>
      <c r="H260" s="388"/>
      <c r="I260" s="388"/>
      <c r="J260" s="388"/>
      <c r="K260" s="388"/>
      <c r="L260" s="388"/>
      <c r="M260" s="388"/>
      <c r="N260" s="388"/>
      <c r="O260" s="388"/>
      <c r="P260" s="388"/>
      <c r="Q260" s="388"/>
      <c r="R260" s="388"/>
      <c r="S260" s="388"/>
      <c r="T260" s="388"/>
      <c r="U260" s="388"/>
      <c r="V260" s="388"/>
      <c r="W260" s="388"/>
      <c r="X260" s="390"/>
      <c r="Y260" s="390"/>
      <c r="Z260" s="390"/>
      <c r="AA260" s="390"/>
      <c r="AB260" s="388"/>
      <c r="AC260" s="388"/>
      <c r="AD260" s="390"/>
    </row>
    <row r="261" customFormat="false" ht="14.25" hidden="false" customHeight="true" outlineLevel="0" collapsed="false">
      <c r="A261" s="388"/>
      <c r="B261" s="388"/>
      <c r="C261" s="388"/>
      <c r="D261" s="388"/>
      <c r="E261" s="388"/>
      <c r="F261" s="388"/>
      <c r="G261" s="388"/>
      <c r="H261" s="388"/>
      <c r="I261" s="388"/>
      <c r="J261" s="388"/>
      <c r="K261" s="388"/>
      <c r="L261" s="388"/>
      <c r="M261" s="388"/>
      <c r="N261" s="388"/>
      <c r="O261" s="388"/>
      <c r="P261" s="388"/>
      <c r="Q261" s="388"/>
      <c r="R261" s="388"/>
      <c r="S261" s="388"/>
      <c r="T261" s="388"/>
      <c r="U261" s="388"/>
      <c r="V261" s="388"/>
      <c r="W261" s="388"/>
      <c r="X261" s="390"/>
      <c r="Y261" s="390"/>
      <c r="Z261" s="390"/>
      <c r="AA261" s="390"/>
      <c r="AB261" s="388"/>
      <c r="AC261" s="388"/>
      <c r="AD261" s="390"/>
    </row>
    <row r="262" customFormat="false" ht="14.25" hidden="false" customHeight="true" outlineLevel="0" collapsed="false">
      <c r="A262" s="388"/>
      <c r="B262" s="388"/>
      <c r="C262" s="388"/>
      <c r="D262" s="388"/>
      <c r="E262" s="388"/>
      <c r="F262" s="388"/>
      <c r="G262" s="388"/>
      <c r="H262" s="388"/>
      <c r="I262" s="388"/>
      <c r="J262" s="388"/>
      <c r="K262" s="388"/>
      <c r="L262" s="388"/>
      <c r="M262" s="388"/>
      <c r="N262" s="388"/>
      <c r="O262" s="388"/>
      <c r="P262" s="388"/>
      <c r="Q262" s="388"/>
      <c r="R262" s="388"/>
      <c r="S262" s="388"/>
      <c r="T262" s="388"/>
      <c r="U262" s="388"/>
      <c r="V262" s="388"/>
      <c r="W262" s="388"/>
      <c r="X262" s="390"/>
      <c r="Y262" s="390"/>
      <c r="Z262" s="390"/>
      <c r="AA262" s="390"/>
      <c r="AB262" s="388"/>
      <c r="AC262" s="388"/>
      <c r="AD262" s="390"/>
    </row>
    <row r="263" customFormat="false" ht="14.25" hidden="false" customHeight="true" outlineLevel="0" collapsed="false">
      <c r="A263" s="388"/>
      <c r="B263" s="388"/>
      <c r="C263" s="388"/>
      <c r="D263" s="388"/>
      <c r="E263" s="388"/>
      <c r="F263" s="388"/>
      <c r="G263" s="388"/>
      <c r="H263" s="388"/>
      <c r="I263" s="388"/>
      <c r="J263" s="388"/>
      <c r="K263" s="388"/>
      <c r="L263" s="388"/>
      <c r="M263" s="388"/>
      <c r="N263" s="388"/>
      <c r="O263" s="388"/>
      <c r="P263" s="388"/>
      <c r="Q263" s="388"/>
      <c r="R263" s="388"/>
      <c r="S263" s="388"/>
      <c r="T263" s="388"/>
      <c r="U263" s="388"/>
      <c r="V263" s="388"/>
      <c r="W263" s="388"/>
      <c r="X263" s="390"/>
      <c r="Y263" s="390"/>
      <c r="Z263" s="390"/>
      <c r="AA263" s="390"/>
      <c r="AB263" s="388"/>
      <c r="AC263" s="388"/>
      <c r="AD263" s="390"/>
    </row>
    <row r="264" customFormat="false" ht="14.25" hidden="false" customHeight="true" outlineLevel="0" collapsed="false">
      <c r="A264" s="388"/>
      <c r="B264" s="388"/>
      <c r="C264" s="388"/>
      <c r="D264" s="388"/>
      <c r="E264" s="388"/>
      <c r="F264" s="388"/>
      <c r="G264" s="388"/>
      <c r="H264" s="388"/>
      <c r="I264" s="388"/>
      <c r="J264" s="388"/>
      <c r="K264" s="388"/>
      <c r="L264" s="388"/>
      <c r="M264" s="388"/>
      <c r="N264" s="388"/>
      <c r="O264" s="388"/>
      <c r="P264" s="388"/>
      <c r="Q264" s="388"/>
      <c r="R264" s="388"/>
      <c r="S264" s="388"/>
      <c r="T264" s="388"/>
      <c r="U264" s="388"/>
      <c r="V264" s="388"/>
      <c r="W264" s="388"/>
      <c r="X264" s="390"/>
      <c r="Y264" s="390"/>
      <c r="Z264" s="390"/>
      <c r="AA264" s="390"/>
      <c r="AB264" s="388"/>
      <c r="AC264" s="388"/>
      <c r="AD264" s="390"/>
    </row>
    <row r="265" customFormat="false" ht="14.25" hidden="false" customHeight="true" outlineLevel="0" collapsed="false">
      <c r="A265" s="388"/>
      <c r="B265" s="388"/>
      <c r="C265" s="388"/>
      <c r="D265" s="388"/>
      <c r="E265" s="388"/>
      <c r="F265" s="388"/>
      <c r="G265" s="388"/>
      <c r="H265" s="388"/>
      <c r="I265" s="388"/>
      <c r="J265" s="388"/>
      <c r="K265" s="388"/>
      <c r="L265" s="388"/>
      <c r="M265" s="388"/>
      <c r="N265" s="388"/>
      <c r="O265" s="388"/>
      <c r="P265" s="388"/>
      <c r="Q265" s="388"/>
      <c r="R265" s="388"/>
      <c r="S265" s="388"/>
      <c r="T265" s="388"/>
      <c r="U265" s="388"/>
      <c r="V265" s="388"/>
      <c r="W265" s="388"/>
      <c r="X265" s="390"/>
      <c r="Y265" s="390"/>
      <c r="Z265" s="390"/>
      <c r="AA265" s="390"/>
      <c r="AB265" s="388"/>
      <c r="AC265" s="388"/>
      <c r="AD265" s="390"/>
    </row>
    <row r="266" customFormat="false" ht="14.25" hidden="false" customHeight="true" outlineLevel="0" collapsed="false">
      <c r="A266" s="388"/>
      <c r="B266" s="388"/>
      <c r="C266" s="388"/>
      <c r="D266" s="388"/>
      <c r="E266" s="388"/>
      <c r="F266" s="388"/>
      <c r="G266" s="388"/>
      <c r="H266" s="388"/>
      <c r="I266" s="388"/>
      <c r="J266" s="388"/>
      <c r="K266" s="388"/>
      <c r="L266" s="388"/>
      <c r="M266" s="388"/>
      <c r="N266" s="388"/>
      <c r="O266" s="388"/>
      <c r="P266" s="388"/>
      <c r="Q266" s="388"/>
      <c r="R266" s="388"/>
      <c r="S266" s="388"/>
      <c r="T266" s="388"/>
      <c r="U266" s="388"/>
      <c r="V266" s="388"/>
      <c r="W266" s="388"/>
      <c r="X266" s="390"/>
      <c r="Y266" s="390"/>
      <c r="Z266" s="390"/>
      <c r="AA266" s="390"/>
      <c r="AB266" s="388"/>
      <c r="AC266" s="388"/>
      <c r="AD266" s="390"/>
    </row>
    <row r="267" customFormat="false" ht="14.25" hidden="false" customHeight="true" outlineLevel="0" collapsed="false">
      <c r="A267" s="388"/>
      <c r="B267" s="388"/>
      <c r="C267" s="388"/>
      <c r="D267" s="388"/>
      <c r="E267" s="388"/>
      <c r="F267" s="388"/>
      <c r="G267" s="388"/>
      <c r="H267" s="388"/>
      <c r="I267" s="388"/>
      <c r="J267" s="388"/>
      <c r="K267" s="388"/>
      <c r="L267" s="388"/>
      <c r="M267" s="388"/>
      <c r="N267" s="388"/>
      <c r="O267" s="388"/>
      <c r="P267" s="388"/>
      <c r="Q267" s="388"/>
      <c r="R267" s="388"/>
      <c r="S267" s="388"/>
      <c r="T267" s="388"/>
      <c r="U267" s="388"/>
      <c r="V267" s="388"/>
      <c r="W267" s="388"/>
      <c r="X267" s="390"/>
      <c r="Y267" s="390"/>
      <c r="Z267" s="390"/>
      <c r="AA267" s="390"/>
      <c r="AB267" s="388"/>
      <c r="AC267" s="388"/>
      <c r="AD267" s="390"/>
    </row>
    <row r="268" customFormat="false" ht="14.25" hidden="false" customHeight="true" outlineLevel="0" collapsed="false">
      <c r="A268" s="388"/>
      <c r="B268" s="388"/>
      <c r="C268" s="388"/>
      <c r="D268" s="388"/>
      <c r="E268" s="388"/>
      <c r="F268" s="388"/>
      <c r="G268" s="388"/>
      <c r="H268" s="388"/>
      <c r="I268" s="388"/>
      <c r="J268" s="388"/>
      <c r="K268" s="388"/>
      <c r="L268" s="388"/>
      <c r="M268" s="388"/>
      <c r="N268" s="388"/>
      <c r="O268" s="388"/>
      <c r="P268" s="388"/>
      <c r="Q268" s="388"/>
      <c r="R268" s="388"/>
      <c r="S268" s="388"/>
      <c r="T268" s="388"/>
      <c r="U268" s="388"/>
      <c r="V268" s="388"/>
      <c r="W268" s="388"/>
      <c r="X268" s="390"/>
      <c r="Y268" s="390"/>
      <c r="Z268" s="390"/>
      <c r="AA268" s="390"/>
      <c r="AB268" s="388"/>
      <c r="AC268" s="388"/>
      <c r="AD268" s="390"/>
    </row>
    <row r="269" customFormat="false" ht="14.25" hidden="false" customHeight="true" outlineLevel="0" collapsed="false">
      <c r="A269" s="388"/>
      <c r="B269" s="388"/>
      <c r="C269" s="388"/>
      <c r="D269" s="388"/>
      <c r="E269" s="388"/>
      <c r="F269" s="388"/>
      <c r="G269" s="388"/>
      <c r="H269" s="388"/>
      <c r="I269" s="388"/>
      <c r="J269" s="388"/>
      <c r="K269" s="388"/>
      <c r="L269" s="388"/>
      <c r="M269" s="388"/>
      <c r="N269" s="388"/>
      <c r="O269" s="388"/>
      <c r="P269" s="388"/>
      <c r="Q269" s="388"/>
      <c r="R269" s="388"/>
      <c r="S269" s="388"/>
      <c r="T269" s="388"/>
      <c r="U269" s="388"/>
      <c r="V269" s="388"/>
      <c r="W269" s="388"/>
      <c r="X269" s="390"/>
      <c r="Y269" s="390"/>
      <c r="Z269" s="390"/>
      <c r="AA269" s="390"/>
      <c r="AB269" s="388"/>
      <c r="AC269" s="388"/>
      <c r="AD269" s="390"/>
    </row>
    <row r="270" customFormat="false" ht="14.25" hidden="false" customHeight="true" outlineLevel="0" collapsed="false">
      <c r="A270" s="388"/>
      <c r="B270" s="388"/>
      <c r="C270" s="388"/>
      <c r="D270" s="388"/>
      <c r="E270" s="388"/>
      <c r="F270" s="388"/>
      <c r="G270" s="388"/>
      <c r="H270" s="388"/>
      <c r="I270" s="388"/>
      <c r="J270" s="388"/>
      <c r="K270" s="388"/>
      <c r="L270" s="388"/>
      <c r="M270" s="388"/>
      <c r="N270" s="388"/>
      <c r="O270" s="388"/>
      <c r="P270" s="388"/>
      <c r="Q270" s="388"/>
      <c r="R270" s="388"/>
      <c r="S270" s="388"/>
      <c r="T270" s="388"/>
      <c r="U270" s="388"/>
      <c r="V270" s="388"/>
      <c r="W270" s="388"/>
      <c r="X270" s="390"/>
      <c r="Y270" s="390"/>
      <c r="Z270" s="390"/>
      <c r="AA270" s="390"/>
      <c r="AB270" s="388"/>
      <c r="AC270" s="388"/>
      <c r="AD270" s="390"/>
    </row>
    <row r="271" customFormat="false" ht="14.25" hidden="false" customHeight="true" outlineLevel="0" collapsed="false">
      <c r="A271" s="388"/>
      <c r="B271" s="388"/>
      <c r="C271" s="388"/>
      <c r="D271" s="388"/>
      <c r="E271" s="388"/>
      <c r="F271" s="388"/>
      <c r="G271" s="388"/>
      <c r="H271" s="388"/>
      <c r="I271" s="388"/>
      <c r="J271" s="388"/>
      <c r="K271" s="388"/>
      <c r="L271" s="388"/>
      <c r="M271" s="388"/>
      <c r="N271" s="388"/>
      <c r="O271" s="388"/>
      <c r="P271" s="388"/>
      <c r="Q271" s="388"/>
      <c r="R271" s="388"/>
      <c r="S271" s="388"/>
      <c r="T271" s="388"/>
      <c r="U271" s="388"/>
      <c r="V271" s="388"/>
      <c r="W271" s="388"/>
      <c r="X271" s="390"/>
      <c r="Y271" s="390"/>
      <c r="Z271" s="390"/>
      <c r="AA271" s="390"/>
      <c r="AB271" s="388"/>
      <c r="AC271" s="388"/>
      <c r="AD271" s="390"/>
    </row>
    <row r="272" customFormat="false" ht="14.25" hidden="false" customHeight="true" outlineLevel="0" collapsed="false">
      <c r="A272" s="388"/>
      <c r="B272" s="388"/>
      <c r="C272" s="388"/>
      <c r="D272" s="388"/>
      <c r="E272" s="388"/>
      <c r="F272" s="388"/>
      <c r="G272" s="388"/>
      <c r="H272" s="388"/>
      <c r="I272" s="388"/>
      <c r="J272" s="388"/>
      <c r="K272" s="388"/>
      <c r="L272" s="388"/>
      <c r="M272" s="388"/>
      <c r="N272" s="388"/>
      <c r="O272" s="388"/>
      <c r="P272" s="388"/>
      <c r="Q272" s="388"/>
      <c r="R272" s="388"/>
      <c r="S272" s="388"/>
      <c r="T272" s="388"/>
      <c r="U272" s="388"/>
      <c r="V272" s="388"/>
      <c r="W272" s="388"/>
      <c r="X272" s="390"/>
      <c r="Y272" s="390"/>
      <c r="Z272" s="390"/>
      <c r="AA272" s="390"/>
      <c r="AB272" s="388"/>
      <c r="AC272" s="388"/>
      <c r="AD272" s="390"/>
    </row>
    <row r="273" customFormat="false" ht="14.25" hidden="false" customHeight="true" outlineLevel="0" collapsed="false">
      <c r="A273" s="388"/>
      <c r="B273" s="388"/>
      <c r="C273" s="388"/>
      <c r="D273" s="388"/>
      <c r="E273" s="388"/>
      <c r="F273" s="388"/>
      <c r="G273" s="388"/>
      <c r="H273" s="388"/>
      <c r="I273" s="388"/>
      <c r="J273" s="388"/>
      <c r="K273" s="388"/>
      <c r="L273" s="388"/>
      <c r="M273" s="388"/>
      <c r="N273" s="388"/>
      <c r="O273" s="388"/>
      <c r="P273" s="388"/>
      <c r="Q273" s="388"/>
      <c r="R273" s="388"/>
      <c r="S273" s="388"/>
      <c r="T273" s="388"/>
      <c r="U273" s="388"/>
      <c r="V273" s="388"/>
      <c r="W273" s="388"/>
      <c r="X273" s="390"/>
      <c r="Y273" s="390"/>
      <c r="Z273" s="390"/>
      <c r="AA273" s="390"/>
      <c r="AB273" s="388"/>
      <c r="AC273" s="388"/>
      <c r="AD273" s="390"/>
    </row>
    <row r="274" customFormat="false" ht="14.25" hidden="false" customHeight="true" outlineLevel="0" collapsed="false">
      <c r="A274" s="388"/>
      <c r="B274" s="388"/>
      <c r="C274" s="388"/>
      <c r="D274" s="388"/>
      <c r="E274" s="388"/>
      <c r="F274" s="388"/>
      <c r="G274" s="388"/>
      <c r="H274" s="388"/>
      <c r="I274" s="388"/>
      <c r="J274" s="388"/>
      <c r="K274" s="388"/>
      <c r="L274" s="388"/>
      <c r="M274" s="388"/>
      <c r="N274" s="388"/>
      <c r="O274" s="388"/>
      <c r="P274" s="388"/>
      <c r="Q274" s="388"/>
      <c r="R274" s="388"/>
      <c r="S274" s="388"/>
      <c r="T274" s="388"/>
      <c r="U274" s="388"/>
      <c r="V274" s="388"/>
      <c r="W274" s="388"/>
      <c r="X274" s="390"/>
      <c r="Y274" s="390"/>
      <c r="Z274" s="390"/>
      <c r="AA274" s="390"/>
      <c r="AB274" s="388"/>
      <c r="AC274" s="388"/>
      <c r="AD274" s="390"/>
    </row>
    <row r="275" customFormat="false" ht="14.25" hidden="false" customHeight="true" outlineLevel="0" collapsed="false">
      <c r="A275" s="388"/>
      <c r="B275" s="388"/>
      <c r="C275" s="388"/>
      <c r="D275" s="388"/>
      <c r="E275" s="388"/>
      <c r="F275" s="388"/>
      <c r="G275" s="388"/>
      <c r="H275" s="388"/>
      <c r="I275" s="388"/>
      <c r="J275" s="388"/>
      <c r="K275" s="388"/>
      <c r="L275" s="388"/>
      <c r="M275" s="388"/>
      <c r="N275" s="388"/>
      <c r="O275" s="388"/>
      <c r="P275" s="388"/>
      <c r="Q275" s="388"/>
      <c r="R275" s="388"/>
      <c r="S275" s="388"/>
      <c r="T275" s="388"/>
      <c r="U275" s="388"/>
      <c r="V275" s="388"/>
      <c r="W275" s="388"/>
      <c r="X275" s="390"/>
      <c r="Y275" s="390"/>
      <c r="Z275" s="390"/>
      <c r="AA275" s="390"/>
      <c r="AB275" s="388"/>
      <c r="AC275" s="388"/>
      <c r="AD275" s="390"/>
    </row>
    <row r="276" customFormat="false" ht="14.25" hidden="false" customHeight="true" outlineLevel="0" collapsed="false">
      <c r="A276" s="388"/>
      <c r="B276" s="388"/>
      <c r="C276" s="388"/>
      <c r="D276" s="388"/>
      <c r="E276" s="388"/>
      <c r="F276" s="388"/>
      <c r="G276" s="388"/>
      <c r="H276" s="388"/>
      <c r="I276" s="388"/>
      <c r="J276" s="388"/>
      <c r="K276" s="388"/>
      <c r="L276" s="388"/>
      <c r="M276" s="388"/>
      <c r="N276" s="388"/>
      <c r="O276" s="388"/>
      <c r="P276" s="388"/>
      <c r="Q276" s="388"/>
      <c r="R276" s="388"/>
      <c r="S276" s="388"/>
      <c r="T276" s="388"/>
      <c r="U276" s="388"/>
      <c r="V276" s="388"/>
      <c r="W276" s="388"/>
      <c r="X276" s="390"/>
      <c r="Y276" s="390"/>
      <c r="Z276" s="390"/>
      <c r="AA276" s="390"/>
      <c r="AB276" s="388"/>
      <c r="AC276" s="388"/>
      <c r="AD276" s="390"/>
    </row>
    <row r="277" customFormat="false" ht="14.25" hidden="false" customHeight="true" outlineLevel="0" collapsed="false">
      <c r="A277" s="388"/>
      <c r="B277" s="388"/>
      <c r="C277" s="388"/>
      <c r="D277" s="388"/>
      <c r="E277" s="388"/>
      <c r="F277" s="388"/>
      <c r="G277" s="388"/>
      <c r="H277" s="388"/>
      <c r="I277" s="388"/>
      <c r="J277" s="388"/>
      <c r="K277" s="388"/>
      <c r="L277" s="388"/>
      <c r="M277" s="388"/>
      <c r="N277" s="388"/>
      <c r="O277" s="388"/>
      <c r="P277" s="388"/>
      <c r="Q277" s="388"/>
      <c r="R277" s="388"/>
      <c r="S277" s="388"/>
      <c r="T277" s="388"/>
      <c r="U277" s="388"/>
      <c r="V277" s="388"/>
      <c r="W277" s="388"/>
      <c r="X277" s="390"/>
      <c r="Y277" s="390"/>
      <c r="Z277" s="390"/>
      <c r="AA277" s="390"/>
      <c r="AB277" s="388"/>
      <c r="AC277" s="388"/>
      <c r="AD277" s="390"/>
    </row>
    <row r="278" customFormat="false" ht="14.25" hidden="false" customHeight="true" outlineLevel="0" collapsed="false">
      <c r="A278" s="388"/>
      <c r="B278" s="388"/>
      <c r="C278" s="388"/>
      <c r="D278" s="388"/>
      <c r="E278" s="388"/>
      <c r="F278" s="388"/>
      <c r="G278" s="388"/>
      <c r="H278" s="388"/>
      <c r="I278" s="388"/>
      <c r="J278" s="388"/>
      <c r="K278" s="388"/>
      <c r="L278" s="388"/>
      <c r="M278" s="388"/>
      <c r="N278" s="388"/>
      <c r="O278" s="388"/>
      <c r="P278" s="388"/>
      <c r="Q278" s="388"/>
      <c r="R278" s="388"/>
      <c r="S278" s="388"/>
      <c r="T278" s="388"/>
      <c r="U278" s="388"/>
      <c r="V278" s="388"/>
      <c r="W278" s="388"/>
      <c r="X278" s="390"/>
      <c r="Y278" s="390"/>
      <c r="Z278" s="390"/>
      <c r="AA278" s="390"/>
      <c r="AB278" s="388"/>
      <c r="AC278" s="388"/>
      <c r="AD278" s="390"/>
    </row>
    <row r="279" customFormat="false" ht="14.25" hidden="false" customHeight="true" outlineLevel="0" collapsed="false">
      <c r="A279" s="388"/>
      <c r="B279" s="388"/>
      <c r="C279" s="388"/>
      <c r="D279" s="388"/>
      <c r="E279" s="388"/>
      <c r="F279" s="388"/>
      <c r="G279" s="388"/>
      <c r="H279" s="388"/>
      <c r="I279" s="388"/>
      <c r="J279" s="388"/>
      <c r="K279" s="388"/>
      <c r="L279" s="388"/>
      <c r="M279" s="388"/>
      <c r="N279" s="388"/>
      <c r="O279" s="388"/>
      <c r="P279" s="388"/>
      <c r="Q279" s="388"/>
      <c r="R279" s="388"/>
      <c r="S279" s="388"/>
      <c r="T279" s="388"/>
      <c r="U279" s="388"/>
      <c r="V279" s="388"/>
      <c r="W279" s="388"/>
      <c r="X279" s="390"/>
      <c r="Y279" s="390"/>
      <c r="Z279" s="390"/>
      <c r="AA279" s="390"/>
      <c r="AB279" s="388"/>
      <c r="AC279" s="388"/>
      <c r="AD279" s="390"/>
    </row>
    <row r="280" customFormat="false" ht="14.25" hidden="false" customHeight="true" outlineLevel="0" collapsed="false">
      <c r="A280" s="388"/>
      <c r="B280" s="388"/>
      <c r="C280" s="388"/>
      <c r="D280" s="388"/>
      <c r="E280" s="388"/>
      <c r="F280" s="388"/>
      <c r="G280" s="388"/>
      <c r="H280" s="388"/>
      <c r="I280" s="388"/>
      <c r="J280" s="388"/>
      <c r="K280" s="388"/>
      <c r="L280" s="388"/>
      <c r="M280" s="388"/>
      <c r="N280" s="388"/>
      <c r="O280" s="388"/>
      <c r="P280" s="388"/>
      <c r="Q280" s="388"/>
      <c r="R280" s="388"/>
      <c r="S280" s="388"/>
      <c r="T280" s="388"/>
      <c r="U280" s="388"/>
      <c r="V280" s="388"/>
      <c r="W280" s="388"/>
      <c r="X280" s="390"/>
      <c r="Y280" s="390"/>
      <c r="Z280" s="390"/>
      <c r="AA280" s="390"/>
      <c r="AB280" s="388"/>
      <c r="AC280" s="388"/>
      <c r="AD280" s="390"/>
    </row>
    <row r="281" customFormat="false" ht="14.25" hidden="false" customHeight="true" outlineLevel="0" collapsed="false">
      <c r="A281" s="388"/>
      <c r="B281" s="388"/>
      <c r="C281" s="388"/>
      <c r="D281" s="388"/>
      <c r="E281" s="388"/>
      <c r="F281" s="388"/>
      <c r="G281" s="388"/>
      <c r="H281" s="388"/>
      <c r="I281" s="388"/>
      <c r="J281" s="388"/>
      <c r="K281" s="388"/>
      <c r="L281" s="388"/>
      <c r="M281" s="388"/>
      <c r="N281" s="388"/>
      <c r="O281" s="388"/>
      <c r="P281" s="388"/>
      <c r="Q281" s="388"/>
      <c r="R281" s="388"/>
      <c r="S281" s="388"/>
      <c r="T281" s="388"/>
      <c r="U281" s="388"/>
      <c r="V281" s="388"/>
      <c r="W281" s="388"/>
      <c r="X281" s="390"/>
      <c r="Y281" s="390"/>
      <c r="Z281" s="390"/>
      <c r="AA281" s="390"/>
      <c r="AB281" s="388"/>
      <c r="AC281" s="388"/>
      <c r="AD281" s="390"/>
    </row>
    <row r="282" customFormat="false" ht="14.25" hidden="false" customHeight="true" outlineLevel="0" collapsed="false">
      <c r="A282" s="388"/>
      <c r="B282" s="388"/>
      <c r="C282" s="388"/>
      <c r="D282" s="388"/>
      <c r="E282" s="388"/>
      <c r="F282" s="388"/>
      <c r="G282" s="388"/>
      <c r="H282" s="388"/>
      <c r="I282" s="388"/>
      <c r="J282" s="388"/>
      <c r="K282" s="388"/>
      <c r="L282" s="388"/>
      <c r="M282" s="388"/>
      <c r="N282" s="388"/>
      <c r="O282" s="388"/>
      <c r="P282" s="388"/>
      <c r="Q282" s="388"/>
      <c r="R282" s="388"/>
      <c r="S282" s="388"/>
      <c r="T282" s="388"/>
      <c r="U282" s="388"/>
      <c r="V282" s="388"/>
      <c r="W282" s="388"/>
      <c r="X282" s="390"/>
      <c r="Y282" s="390"/>
      <c r="Z282" s="390"/>
      <c r="AA282" s="390"/>
      <c r="AB282" s="388"/>
      <c r="AC282" s="388"/>
      <c r="AD282" s="390"/>
    </row>
    <row r="283" customFormat="false" ht="14.25" hidden="false" customHeight="true" outlineLevel="0" collapsed="false">
      <c r="A283" s="388"/>
      <c r="B283" s="388"/>
      <c r="C283" s="388"/>
      <c r="D283" s="388"/>
      <c r="E283" s="388"/>
      <c r="F283" s="388"/>
      <c r="G283" s="388"/>
      <c r="H283" s="388"/>
      <c r="I283" s="388"/>
      <c r="J283" s="388"/>
      <c r="K283" s="388"/>
      <c r="L283" s="388"/>
      <c r="M283" s="388"/>
      <c r="N283" s="388"/>
      <c r="O283" s="388"/>
      <c r="P283" s="388"/>
      <c r="Q283" s="388"/>
      <c r="R283" s="388"/>
      <c r="S283" s="388"/>
      <c r="T283" s="388"/>
      <c r="U283" s="388"/>
      <c r="V283" s="388"/>
      <c r="W283" s="388"/>
      <c r="X283" s="390"/>
      <c r="Y283" s="390"/>
      <c r="Z283" s="390"/>
      <c r="AA283" s="390"/>
      <c r="AB283" s="388"/>
      <c r="AC283" s="388"/>
      <c r="AD283" s="390"/>
    </row>
    <row r="284" customFormat="false" ht="14.25" hidden="false" customHeight="true" outlineLevel="0" collapsed="false">
      <c r="A284" s="388"/>
      <c r="B284" s="388"/>
      <c r="C284" s="388"/>
      <c r="D284" s="388"/>
      <c r="E284" s="388"/>
      <c r="F284" s="388"/>
      <c r="G284" s="388"/>
      <c r="H284" s="388"/>
      <c r="I284" s="388"/>
      <c r="J284" s="388"/>
      <c r="K284" s="388"/>
      <c r="L284" s="388"/>
      <c r="M284" s="388"/>
      <c r="N284" s="388"/>
      <c r="O284" s="388"/>
      <c r="P284" s="388"/>
      <c r="Q284" s="388"/>
      <c r="R284" s="388"/>
      <c r="S284" s="388"/>
      <c r="T284" s="388"/>
      <c r="U284" s="388"/>
      <c r="V284" s="388"/>
      <c r="W284" s="388"/>
      <c r="X284" s="390"/>
      <c r="Y284" s="390"/>
      <c r="Z284" s="390"/>
      <c r="AA284" s="390"/>
      <c r="AB284" s="388"/>
      <c r="AC284" s="388"/>
      <c r="AD284" s="390"/>
    </row>
    <row r="285" customFormat="false" ht="14.25" hidden="false" customHeight="true" outlineLevel="0" collapsed="false">
      <c r="A285" s="388"/>
      <c r="B285" s="388"/>
      <c r="C285" s="388"/>
      <c r="D285" s="388"/>
      <c r="E285" s="388"/>
      <c r="F285" s="388"/>
      <c r="G285" s="388"/>
      <c r="H285" s="388"/>
      <c r="I285" s="388"/>
      <c r="J285" s="388"/>
      <c r="K285" s="388"/>
      <c r="L285" s="388"/>
      <c r="M285" s="388"/>
      <c r="N285" s="388"/>
      <c r="O285" s="388"/>
      <c r="P285" s="388"/>
      <c r="Q285" s="388"/>
      <c r="R285" s="388"/>
      <c r="S285" s="388"/>
      <c r="T285" s="388"/>
      <c r="U285" s="388"/>
      <c r="V285" s="388"/>
      <c r="W285" s="388"/>
      <c r="X285" s="390"/>
      <c r="Y285" s="390"/>
      <c r="Z285" s="390"/>
      <c r="AA285" s="390"/>
      <c r="AB285" s="388"/>
      <c r="AC285" s="388"/>
      <c r="AD285" s="390"/>
    </row>
    <row r="286" customFormat="false" ht="14.25" hidden="false" customHeight="true" outlineLevel="0" collapsed="false">
      <c r="A286" s="388"/>
      <c r="B286" s="388"/>
      <c r="C286" s="388"/>
      <c r="D286" s="388"/>
      <c r="E286" s="388"/>
      <c r="F286" s="388"/>
      <c r="G286" s="388"/>
      <c r="H286" s="388"/>
      <c r="I286" s="388"/>
      <c r="J286" s="388"/>
      <c r="K286" s="388"/>
      <c r="L286" s="388"/>
      <c r="M286" s="388"/>
      <c r="N286" s="388"/>
      <c r="O286" s="388"/>
      <c r="P286" s="388"/>
      <c r="Q286" s="388"/>
      <c r="R286" s="388"/>
      <c r="S286" s="388"/>
      <c r="T286" s="388"/>
      <c r="U286" s="388"/>
      <c r="V286" s="388"/>
      <c r="W286" s="388"/>
      <c r="X286" s="390"/>
      <c r="Y286" s="390"/>
      <c r="Z286" s="390"/>
      <c r="AA286" s="390"/>
      <c r="AB286" s="388"/>
      <c r="AC286" s="388"/>
      <c r="AD286" s="390"/>
    </row>
    <row r="287" customFormat="false" ht="14.25" hidden="false" customHeight="true" outlineLevel="0" collapsed="false">
      <c r="A287" s="388"/>
      <c r="B287" s="388"/>
      <c r="C287" s="388"/>
      <c r="D287" s="388"/>
      <c r="E287" s="388"/>
      <c r="F287" s="388"/>
      <c r="G287" s="388"/>
      <c r="H287" s="388"/>
      <c r="I287" s="388"/>
      <c r="J287" s="388"/>
      <c r="K287" s="388"/>
      <c r="L287" s="388"/>
      <c r="M287" s="388"/>
      <c r="N287" s="388"/>
      <c r="O287" s="388"/>
      <c r="P287" s="388"/>
      <c r="Q287" s="388"/>
      <c r="R287" s="388"/>
      <c r="S287" s="388"/>
      <c r="T287" s="388"/>
      <c r="U287" s="388"/>
      <c r="V287" s="388"/>
      <c r="W287" s="388"/>
      <c r="X287" s="390"/>
      <c r="Y287" s="390"/>
      <c r="Z287" s="390"/>
      <c r="AA287" s="390"/>
      <c r="AB287" s="388"/>
      <c r="AC287" s="388"/>
      <c r="AD287" s="390"/>
    </row>
    <row r="288" customFormat="false" ht="14.25" hidden="false" customHeight="true" outlineLevel="0" collapsed="false">
      <c r="A288" s="388"/>
      <c r="B288" s="388"/>
      <c r="C288" s="388"/>
      <c r="D288" s="388"/>
      <c r="E288" s="388"/>
      <c r="F288" s="388"/>
      <c r="G288" s="388"/>
      <c r="H288" s="388"/>
      <c r="I288" s="388"/>
      <c r="J288" s="388"/>
      <c r="K288" s="388"/>
      <c r="L288" s="388"/>
      <c r="M288" s="388"/>
      <c r="N288" s="388"/>
      <c r="O288" s="388"/>
      <c r="P288" s="388"/>
      <c r="Q288" s="388"/>
      <c r="R288" s="388"/>
      <c r="S288" s="388"/>
      <c r="T288" s="388"/>
      <c r="U288" s="388"/>
      <c r="V288" s="388"/>
      <c r="W288" s="388"/>
      <c r="X288" s="390"/>
      <c r="Y288" s="390"/>
      <c r="Z288" s="390"/>
      <c r="AA288" s="390"/>
      <c r="AB288" s="388"/>
      <c r="AC288" s="388"/>
      <c r="AD288" s="390"/>
    </row>
    <row r="289" customFormat="false" ht="14.25" hidden="false" customHeight="true" outlineLevel="0" collapsed="false">
      <c r="A289" s="388"/>
      <c r="B289" s="388"/>
      <c r="C289" s="388"/>
      <c r="D289" s="388"/>
      <c r="E289" s="388"/>
      <c r="F289" s="388"/>
      <c r="G289" s="388"/>
      <c r="H289" s="388"/>
      <c r="I289" s="388"/>
      <c r="J289" s="388"/>
      <c r="K289" s="388"/>
      <c r="L289" s="388"/>
      <c r="M289" s="388"/>
      <c r="N289" s="388"/>
      <c r="O289" s="388"/>
      <c r="P289" s="388"/>
      <c r="Q289" s="388"/>
      <c r="R289" s="388"/>
      <c r="S289" s="388"/>
      <c r="T289" s="388"/>
      <c r="U289" s="388"/>
      <c r="V289" s="388"/>
      <c r="W289" s="388"/>
      <c r="X289" s="390"/>
      <c r="Y289" s="390"/>
      <c r="Z289" s="390"/>
      <c r="AA289" s="390"/>
      <c r="AB289" s="388"/>
      <c r="AC289" s="388"/>
      <c r="AD289" s="390"/>
    </row>
    <row r="290" customFormat="false" ht="14.25" hidden="false" customHeight="true" outlineLevel="0" collapsed="false">
      <c r="A290" s="388"/>
      <c r="B290" s="388"/>
      <c r="C290" s="388"/>
      <c r="D290" s="388"/>
      <c r="E290" s="388"/>
      <c r="F290" s="388"/>
      <c r="G290" s="388"/>
      <c r="H290" s="388"/>
      <c r="I290" s="388"/>
      <c r="J290" s="388"/>
      <c r="K290" s="388"/>
      <c r="L290" s="388"/>
      <c r="M290" s="388"/>
      <c r="N290" s="388"/>
      <c r="O290" s="388"/>
      <c r="P290" s="388"/>
      <c r="Q290" s="388"/>
      <c r="R290" s="388"/>
      <c r="S290" s="388"/>
      <c r="T290" s="388"/>
      <c r="U290" s="388"/>
      <c r="V290" s="388"/>
      <c r="W290" s="388"/>
      <c r="X290" s="390"/>
      <c r="Y290" s="390"/>
      <c r="Z290" s="390"/>
      <c r="AA290" s="390"/>
      <c r="AB290" s="388"/>
      <c r="AC290" s="388"/>
      <c r="AD290" s="390"/>
    </row>
    <row r="291" customFormat="false" ht="14.25" hidden="false" customHeight="true" outlineLevel="0" collapsed="false">
      <c r="A291" s="388"/>
      <c r="B291" s="388"/>
      <c r="C291" s="388"/>
      <c r="D291" s="388"/>
      <c r="E291" s="388"/>
      <c r="F291" s="388"/>
      <c r="G291" s="388"/>
      <c r="H291" s="388"/>
      <c r="I291" s="388"/>
      <c r="J291" s="388"/>
      <c r="K291" s="388"/>
      <c r="L291" s="388"/>
      <c r="M291" s="388"/>
      <c r="N291" s="388"/>
      <c r="O291" s="388"/>
      <c r="P291" s="388"/>
      <c r="Q291" s="388"/>
      <c r="R291" s="388"/>
      <c r="S291" s="388"/>
      <c r="T291" s="388"/>
      <c r="U291" s="388"/>
      <c r="V291" s="388"/>
      <c r="W291" s="388"/>
      <c r="X291" s="390"/>
      <c r="Y291" s="390"/>
      <c r="Z291" s="390"/>
      <c r="AA291" s="390"/>
      <c r="AB291" s="388"/>
      <c r="AC291" s="388"/>
      <c r="AD291" s="390"/>
    </row>
    <row r="292" customFormat="false" ht="14.25" hidden="false" customHeight="true" outlineLevel="0" collapsed="false">
      <c r="A292" s="388"/>
      <c r="B292" s="388"/>
      <c r="C292" s="388"/>
      <c r="D292" s="388"/>
      <c r="E292" s="388"/>
      <c r="F292" s="388"/>
      <c r="G292" s="388"/>
      <c r="H292" s="388"/>
      <c r="I292" s="388"/>
      <c r="J292" s="388"/>
      <c r="K292" s="388"/>
      <c r="L292" s="388"/>
      <c r="M292" s="388"/>
      <c r="N292" s="388"/>
      <c r="O292" s="388"/>
      <c r="P292" s="388"/>
      <c r="Q292" s="388"/>
      <c r="R292" s="388"/>
      <c r="S292" s="388"/>
      <c r="T292" s="388"/>
      <c r="U292" s="388"/>
      <c r="V292" s="388"/>
      <c r="W292" s="388"/>
      <c r="X292" s="390"/>
      <c r="Y292" s="390"/>
      <c r="Z292" s="390"/>
      <c r="AA292" s="390"/>
      <c r="AB292" s="388"/>
      <c r="AC292" s="388"/>
      <c r="AD292" s="390"/>
    </row>
    <row r="293" customFormat="false" ht="14.25" hidden="false" customHeight="true" outlineLevel="0" collapsed="false">
      <c r="A293" s="388"/>
      <c r="B293" s="388"/>
      <c r="C293" s="388"/>
      <c r="D293" s="388"/>
      <c r="E293" s="388"/>
      <c r="F293" s="388"/>
      <c r="G293" s="388"/>
      <c r="H293" s="388"/>
      <c r="I293" s="388"/>
      <c r="J293" s="388"/>
      <c r="K293" s="388"/>
      <c r="L293" s="388"/>
      <c r="M293" s="388"/>
      <c r="N293" s="388"/>
      <c r="O293" s="388"/>
      <c r="P293" s="388"/>
      <c r="Q293" s="388"/>
      <c r="R293" s="388"/>
      <c r="S293" s="388"/>
      <c r="T293" s="388"/>
      <c r="U293" s="388"/>
      <c r="V293" s="388"/>
      <c r="W293" s="388"/>
      <c r="X293" s="390"/>
      <c r="Y293" s="390"/>
      <c r="Z293" s="390"/>
      <c r="AA293" s="390"/>
      <c r="AB293" s="388"/>
      <c r="AC293" s="388"/>
      <c r="AD293" s="390"/>
    </row>
    <row r="294" customFormat="false" ht="14.25" hidden="false" customHeight="true" outlineLevel="0" collapsed="false">
      <c r="A294" s="388"/>
      <c r="B294" s="388"/>
      <c r="C294" s="388"/>
      <c r="D294" s="388"/>
      <c r="E294" s="388"/>
      <c r="F294" s="388"/>
      <c r="G294" s="388"/>
      <c r="H294" s="388"/>
      <c r="I294" s="388"/>
      <c r="J294" s="388"/>
      <c r="K294" s="388"/>
      <c r="L294" s="388"/>
      <c r="M294" s="388"/>
      <c r="N294" s="388"/>
      <c r="O294" s="388"/>
      <c r="P294" s="388"/>
      <c r="Q294" s="388"/>
      <c r="R294" s="388"/>
      <c r="S294" s="388"/>
      <c r="T294" s="388"/>
      <c r="U294" s="388"/>
      <c r="V294" s="388"/>
      <c r="W294" s="388"/>
      <c r="X294" s="390"/>
      <c r="Y294" s="390"/>
      <c r="Z294" s="390"/>
      <c r="AA294" s="390"/>
      <c r="AB294" s="388"/>
      <c r="AC294" s="388"/>
      <c r="AD294" s="390"/>
    </row>
    <row r="295" customFormat="false" ht="14.25" hidden="false" customHeight="true" outlineLevel="0" collapsed="false">
      <c r="A295" s="388"/>
      <c r="B295" s="388"/>
      <c r="C295" s="388"/>
      <c r="D295" s="388"/>
      <c r="E295" s="388"/>
      <c r="F295" s="388"/>
      <c r="G295" s="388"/>
      <c r="H295" s="388"/>
      <c r="I295" s="388"/>
      <c r="J295" s="388"/>
      <c r="K295" s="388"/>
      <c r="L295" s="388"/>
      <c r="M295" s="388"/>
      <c r="N295" s="388"/>
      <c r="O295" s="388"/>
      <c r="P295" s="388"/>
      <c r="Q295" s="388"/>
      <c r="R295" s="388"/>
      <c r="S295" s="388"/>
      <c r="T295" s="388"/>
      <c r="U295" s="388"/>
      <c r="V295" s="388"/>
      <c r="W295" s="388"/>
      <c r="X295" s="390"/>
      <c r="Y295" s="390"/>
      <c r="Z295" s="390"/>
      <c r="AA295" s="390"/>
      <c r="AB295" s="388"/>
      <c r="AC295" s="388"/>
      <c r="AD295" s="390"/>
    </row>
    <row r="296" customFormat="false" ht="14.25" hidden="false" customHeight="true" outlineLevel="0" collapsed="false">
      <c r="A296" s="388"/>
      <c r="B296" s="388"/>
      <c r="C296" s="388"/>
      <c r="D296" s="388"/>
      <c r="E296" s="388"/>
      <c r="F296" s="388"/>
      <c r="G296" s="388"/>
      <c r="H296" s="388"/>
      <c r="I296" s="388"/>
      <c r="J296" s="388"/>
      <c r="K296" s="388"/>
      <c r="L296" s="388"/>
      <c r="M296" s="388"/>
      <c r="N296" s="388"/>
      <c r="O296" s="388"/>
      <c r="P296" s="388"/>
      <c r="Q296" s="388"/>
      <c r="R296" s="388"/>
      <c r="S296" s="388"/>
      <c r="T296" s="388"/>
      <c r="U296" s="388"/>
      <c r="V296" s="388"/>
      <c r="W296" s="388"/>
      <c r="X296" s="390"/>
      <c r="Y296" s="390"/>
      <c r="Z296" s="390"/>
      <c r="AA296" s="390"/>
      <c r="AB296" s="388"/>
      <c r="AC296" s="388"/>
      <c r="AD296" s="390"/>
    </row>
    <row r="297" customFormat="false" ht="14.25" hidden="false" customHeight="true" outlineLevel="0" collapsed="false">
      <c r="A297" s="388"/>
      <c r="B297" s="388"/>
      <c r="C297" s="388"/>
      <c r="D297" s="388"/>
      <c r="E297" s="388"/>
      <c r="F297" s="388"/>
      <c r="G297" s="388"/>
      <c r="H297" s="388"/>
      <c r="I297" s="388"/>
      <c r="J297" s="388"/>
      <c r="K297" s="388"/>
      <c r="L297" s="388"/>
      <c r="M297" s="388"/>
      <c r="N297" s="388"/>
      <c r="O297" s="388"/>
      <c r="P297" s="388"/>
      <c r="Q297" s="388"/>
      <c r="R297" s="388"/>
      <c r="S297" s="388"/>
      <c r="T297" s="388"/>
      <c r="U297" s="388"/>
      <c r="V297" s="388"/>
      <c r="W297" s="388"/>
      <c r="X297" s="390"/>
      <c r="Y297" s="390"/>
      <c r="Z297" s="390"/>
      <c r="AA297" s="390"/>
      <c r="AB297" s="388"/>
      <c r="AC297" s="388"/>
      <c r="AD297" s="390"/>
    </row>
    <row r="298" customFormat="false" ht="14.25" hidden="false" customHeight="true" outlineLevel="0" collapsed="false">
      <c r="A298" s="388"/>
      <c r="B298" s="388"/>
      <c r="C298" s="388"/>
      <c r="D298" s="388"/>
      <c r="E298" s="388"/>
      <c r="F298" s="388"/>
      <c r="G298" s="388"/>
      <c r="H298" s="388"/>
      <c r="I298" s="388"/>
      <c r="J298" s="388"/>
      <c r="K298" s="388"/>
      <c r="L298" s="388"/>
      <c r="M298" s="388"/>
      <c r="N298" s="388"/>
      <c r="O298" s="388"/>
      <c r="P298" s="388"/>
      <c r="Q298" s="388"/>
      <c r="R298" s="388"/>
      <c r="S298" s="388"/>
      <c r="T298" s="388"/>
      <c r="U298" s="388"/>
      <c r="V298" s="388"/>
      <c r="W298" s="388"/>
      <c r="X298" s="390"/>
      <c r="Y298" s="390"/>
      <c r="Z298" s="390"/>
      <c r="AA298" s="390"/>
      <c r="AB298" s="388"/>
      <c r="AC298" s="388"/>
      <c r="AD298" s="390"/>
    </row>
    <row r="299" customFormat="false" ht="14.25" hidden="false" customHeight="true" outlineLevel="0" collapsed="false">
      <c r="A299" s="388"/>
      <c r="B299" s="388"/>
      <c r="C299" s="388"/>
      <c r="D299" s="388"/>
      <c r="E299" s="388"/>
      <c r="F299" s="388"/>
      <c r="G299" s="388"/>
      <c r="H299" s="388"/>
      <c r="I299" s="388"/>
      <c r="J299" s="388"/>
      <c r="K299" s="388"/>
      <c r="L299" s="388"/>
      <c r="M299" s="388"/>
      <c r="N299" s="388"/>
      <c r="O299" s="388"/>
      <c r="P299" s="388"/>
      <c r="Q299" s="388"/>
      <c r="R299" s="388"/>
      <c r="S299" s="388"/>
      <c r="T299" s="388"/>
      <c r="U299" s="388"/>
      <c r="V299" s="388"/>
      <c r="W299" s="388"/>
      <c r="X299" s="390"/>
      <c r="Y299" s="390"/>
      <c r="Z299" s="390"/>
      <c r="AA299" s="390"/>
      <c r="AB299" s="388"/>
      <c r="AC299" s="388"/>
      <c r="AD299" s="390"/>
    </row>
    <row r="300" customFormat="false" ht="14.25" hidden="false" customHeight="true" outlineLevel="0" collapsed="false">
      <c r="A300" s="388"/>
      <c r="B300" s="388"/>
      <c r="C300" s="388"/>
      <c r="D300" s="388"/>
      <c r="E300" s="388"/>
      <c r="F300" s="388"/>
      <c r="G300" s="388"/>
      <c r="H300" s="388"/>
      <c r="I300" s="388"/>
      <c r="J300" s="388"/>
      <c r="K300" s="388"/>
      <c r="L300" s="388"/>
      <c r="M300" s="388"/>
      <c r="N300" s="388"/>
      <c r="O300" s="388"/>
      <c r="P300" s="388"/>
      <c r="Q300" s="388"/>
      <c r="R300" s="388"/>
      <c r="S300" s="388"/>
      <c r="T300" s="388"/>
      <c r="U300" s="388"/>
      <c r="V300" s="388"/>
      <c r="W300" s="388"/>
      <c r="X300" s="390"/>
      <c r="Y300" s="390"/>
      <c r="Z300" s="390"/>
      <c r="AA300" s="390"/>
      <c r="AB300" s="388"/>
      <c r="AC300" s="388"/>
      <c r="AD300" s="390"/>
    </row>
    <row r="301" customFormat="false" ht="14.25" hidden="false" customHeight="true" outlineLevel="0" collapsed="false">
      <c r="A301" s="388"/>
      <c r="B301" s="388"/>
      <c r="C301" s="388"/>
      <c r="D301" s="388"/>
      <c r="E301" s="388"/>
      <c r="F301" s="388"/>
      <c r="G301" s="388"/>
      <c r="H301" s="388"/>
      <c r="I301" s="388"/>
      <c r="J301" s="388"/>
      <c r="K301" s="388"/>
      <c r="L301" s="388"/>
      <c r="M301" s="388"/>
      <c r="N301" s="388"/>
      <c r="O301" s="388"/>
      <c r="P301" s="388"/>
      <c r="Q301" s="388"/>
      <c r="R301" s="388"/>
      <c r="S301" s="388"/>
      <c r="T301" s="388"/>
      <c r="U301" s="388"/>
      <c r="V301" s="388"/>
      <c r="W301" s="388"/>
      <c r="X301" s="390"/>
      <c r="Y301" s="390"/>
      <c r="Z301" s="390"/>
      <c r="AA301" s="390"/>
      <c r="AB301" s="388"/>
      <c r="AC301" s="388"/>
      <c r="AD301" s="390"/>
    </row>
    <row r="302" customFormat="false" ht="14.25" hidden="false" customHeight="true" outlineLevel="0" collapsed="false">
      <c r="A302" s="388"/>
      <c r="B302" s="388"/>
      <c r="C302" s="388"/>
      <c r="D302" s="388"/>
      <c r="E302" s="388"/>
      <c r="F302" s="388"/>
      <c r="G302" s="388"/>
      <c r="H302" s="388"/>
      <c r="I302" s="388"/>
      <c r="J302" s="388"/>
      <c r="K302" s="388"/>
      <c r="L302" s="388"/>
      <c r="M302" s="388"/>
      <c r="N302" s="388"/>
      <c r="O302" s="388"/>
      <c r="P302" s="388"/>
      <c r="Q302" s="388"/>
      <c r="R302" s="388"/>
      <c r="S302" s="388"/>
      <c r="T302" s="388"/>
      <c r="U302" s="388"/>
      <c r="V302" s="388"/>
      <c r="W302" s="388"/>
      <c r="X302" s="390"/>
      <c r="Y302" s="390"/>
      <c r="Z302" s="390"/>
      <c r="AA302" s="390"/>
      <c r="AB302" s="388"/>
      <c r="AC302" s="388"/>
      <c r="AD302" s="390"/>
    </row>
    <row r="303" customFormat="false" ht="14.25" hidden="false" customHeight="true" outlineLevel="0" collapsed="false">
      <c r="A303" s="388"/>
      <c r="B303" s="388"/>
      <c r="C303" s="388"/>
      <c r="D303" s="388"/>
      <c r="E303" s="388"/>
      <c r="F303" s="388"/>
      <c r="G303" s="388"/>
      <c r="H303" s="388"/>
      <c r="I303" s="388"/>
      <c r="J303" s="388"/>
      <c r="K303" s="388"/>
      <c r="L303" s="388"/>
      <c r="M303" s="388"/>
      <c r="N303" s="388"/>
      <c r="O303" s="388"/>
      <c r="P303" s="388"/>
      <c r="Q303" s="388"/>
      <c r="R303" s="388"/>
      <c r="S303" s="388"/>
      <c r="T303" s="388"/>
      <c r="U303" s="388"/>
      <c r="V303" s="388"/>
      <c r="W303" s="388"/>
      <c r="X303" s="390"/>
      <c r="Y303" s="390"/>
      <c r="Z303" s="390"/>
      <c r="AA303" s="390"/>
      <c r="AB303" s="388"/>
      <c r="AC303" s="388"/>
      <c r="AD303" s="390"/>
    </row>
    <row r="304" customFormat="false" ht="14.25" hidden="false" customHeight="true" outlineLevel="0" collapsed="false">
      <c r="A304" s="388"/>
      <c r="B304" s="388"/>
      <c r="C304" s="388"/>
      <c r="D304" s="388"/>
      <c r="E304" s="388"/>
      <c r="F304" s="388"/>
      <c r="G304" s="388"/>
      <c r="H304" s="388"/>
      <c r="I304" s="388"/>
      <c r="J304" s="388"/>
      <c r="K304" s="388"/>
      <c r="L304" s="388"/>
      <c r="M304" s="388"/>
      <c r="N304" s="388"/>
      <c r="O304" s="388"/>
      <c r="P304" s="388"/>
      <c r="Q304" s="388"/>
      <c r="R304" s="388"/>
      <c r="S304" s="388"/>
      <c r="T304" s="388"/>
      <c r="U304" s="388"/>
      <c r="V304" s="388"/>
      <c r="W304" s="388"/>
      <c r="X304" s="390"/>
      <c r="Y304" s="390"/>
      <c r="Z304" s="390"/>
      <c r="AA304" s="390"/>
      <c r="AB304" s="388"/>
      <c r="AC304" s="388"/>
      <c r="AD304" s="390"/>
    </row>
    <row r="305" customFormat="false" ht="14.25" hidden="false" customHeight="true" outlineLevel="0" collapsed="false">
      <c r="A305" s="388"/>
      <c r="B305" s="388"/>
      <c r="C305" s="388"/>
      <c r="D305" s="388"/>
      <c r="E305" s="388"/>
      <c r="F305" s="388"/>
      <c r="G305" s="388"/>
      <c r="H305" s="388"/>
      <c r="I305" s="388"/>
      <c r="J305" s="388"/>
      <c r="K305" s="388"/>
      <c r="L305" s="388"/>
      <c r="M305" s="388"/>
      <c r="N305" s="388"/>
      <c r="O305" s="388"/>
      <c r="P305" s="388"/>
      <c r="Q305" s="388"/>
      <c r="R305" s="388"/>
      <c r="S305" s="388"/>
      <c r="T305" s="388"/>
      <c r="U305" s="388"/>
      <c r="V305" s="388"/>
      <c r="W305" s="388"/>
      <c r="X305" s="390"/>
      <c r="Y305" s="390"/>
      <c r="Z305" s="390"/>
      <c r="AA305" s="390"/>
      <c r="AB305" s="388"/>
      <c r="AC305" s="388"/>
      <c r="AD305" s="390"/>
    </row>
    <row r="306" customFormat="false" ht="14.25" hidden="false" customHeight="true" outlineLevel="0" collapsed="false">
      <c r="A306" s="388"/>
      <c r="B306" s="388"/>
      <c r="C306" s="388"/>
      <c r="D306" s="388"/>
      <c r="E306" s="388"/>
      <c r="F306" s="388"/>
      <c r="G306" s="388"/>
      <c r="H306" s="388"/>
      <c r="I306" s="388"/>
      <c r="J306" s="388"/>
      <c r="K306" s="388"/>
      <c r="L306" s="388"/>
      <c r="M306" s="388"/>
      <c r="N306" s="388"/>
      <c r="O306" s="388"/>
      <c r="P306" s="388"/>
      <c r="Q306" s="388"/>
      <c r="R306" s="388"/>
      <c r="S306" s="388"/>
      <c r="T306" s="388"/>
      <c r="U306" s="388"/>
      <c r="V306" s="388"/>
      <c r="W306" s="388"/>
      <c r="X306" s="390"/>
      <c r="Y306" s="390"/>
      <c r="Z306" s="390"/>
      <c r="AA306" s="390"/>
      <c r="AB306" s="388"/>
      <c r="AC306" s="388"/>
      <c r="AD306" s="390"/>
    </row>
    <row r="307" customFormat="false" ht="14.25" hidden="false" customHeight="true" outlineLevel="0" collapsed="false">
      <c r="A307" s="388"/>
      <c r="B307" s="388"/>
      <c r="C307" s="388"/>
      <c r="D307" s="388"/>
      <c r="E307" s="388"/>
      <c r="F307" s="388"/>
      <c r="G307" s="388"/>
      <c r="H307" s="388"/>
      <c r="I307" s="388"/>
      <c r="J307" s="388"/>
      <c r="K307" s="388"/>
      <c r="L307" s="388"/>
      <c r="M307" s="388"/>
      <c r="N307" s="388"/>
      <c r="O307" s="388"/>
      <c r="P307" s="388"/>
      <c r="Q307" s="388"/>
      <c r="R307" s="388"/>
      <c r="S307" s="388"/>
      <c r="T307" s="388"/>
      <c r="U307" s="388"/>
      <c r="V307" s="388"/>
      <c r="W307" s="388"/>
      <c r="X307" s="390"/>
      <c r="Y307" s="390"/>
      <c r="Z307" s="390"/>
      <c r="AA307" s="390"/>
      <c r="AB307" s="388"/>
      <c r="AC307" s="388"/>
      <c r="AD307" s="390"/>
    </row>
    <row r="308" customFormat="false" ht="14.25" hidden="false" customHeight="true" outlineLevel="0" collapsed="false">
      <c r="A308" s="388"/>
      <c r="B308" s="388"/>
      <c r="C308" s="388"/>
      <c r="D308" s="388"/>
      <c r="E308" s="388"/>
      <c r="F308" s="388"/>
      <c r="G308" s="388"/>
      <c r="H308" s="388"/>
      <c r="I308" s="388"/>
      <c r="J308" s="388"/>
      <c r="K308" s="388"/>
      <c r="L308" s="388"/>
      <c r="M308" s="388"/>
      <c r="N308" s="388"/>
      <c r="O308" s="388"/>
      <c r="P308" s="388"/>
      <c r="Q308" s="388"/>
      <c r="R308" s="388"/>
      <c r="S308" s="388"/>
      <c r="T308" s="388"/>
      <c r="U308" s="388"/>
      <c r="V308" s="388"/>
      <c r="W308" s="388"/>
      <c r="X308" s="390"/>
      <c r="Y308" s="390"/>
      <c r="Z308" s="390"/>
      <c r="AA308" s="390"/>
      <c r="AB308" s="388"/>
      <c r="AC308" s="388"/>
      <c r="AD308" s="390"/>
    </row>
    <row r="309" customFormat="false" ht="14.25" hidden="false" customHeight="true" outlineLevel="0" collapsed="false">
      <c r="A309" s="388"/>
      <c r="B309" s="388"/>
      <c r="C309" s="388"/>
      <c r="D309" s="388"/>
      <c r="E309" s="388"/>
      <c r="F309" s="388"/>
      <c r="G309" s="388"/>
      <c r="H309" s="388"/>
      <c r="I309" s="388"/>
      <c r="J309" s="388"/>
      <c r="K309" s="388"/>
      <c r="L309" s="388"/>
      <c r="M309" s="388"/>
      <c r="N309" s="388"/>
      <c r="O309" s="388"/>
      <c r="P309" s="388"/>
      <c r="Q309" s="388"/>
      <c r="R309" s="388"/>
      <c r="S309" s="388"/>
      <c r="T309" s="388"/>
      <c r="U309" s="388"/>
      <c r="V309" s="388"/>
      <c r="W309" s="388"/>
      <c r="X309" s="390"/>
      <c r="Y309" s="390"/>
      <c r="Z309" s="390"/>
      <c r="AA309" s="390"/>
      <c r="AB309" s="388"/>
      <c r="AC309" s="388"/>
      <c r="AD309" s="390"/>
    </row>
    <row r="310" customFormat="false" ht="14.25" hidden="false" customHeight="true" outlineLevel="0" collapsed="false">
      <c r="A310" s="388"/>
      <c r="B310" s="388"/>
      <c r="C310" s="388"/>
      <c r="D310" s="388"/>
      <c r="E310" s="388"/>
      <c r="F310" s="388"/>
      <c r="G310" s="388"/>
      <c r="H310" s="388"/>
      <c r="I310" s="388"/>
      <c r="J310" s="388"/>
      <c r="K310" s="388"/>
      <c r="L310" s="388"/>
      <c r="M310" s="388"/>
      <c r="N310" s="388"/>
      <c r="O310" s="388"/>
      <c r="P310" s="388"/>
      <c r="Q310" s="388"/>
      <c r="R310" s="388"/>
      <c r="S310" s="388"/>
      <c r="T310" s="388"/>
      <c r="U310" s="388"/>
      <c r="V310" s="388"/>
      <c r="W310" s="388"/>
      <c r="X310" s="390"/>
      <c r="Y310" s="390"/>
      <c r="Z310" s="390"/>
      <c r="AA310" s="390"/>
      <c r="AB310" s="388"/>
      <c r="AC310" s="388"/>
      <c r="AD310" s="390"/>
    </row>
    <row r="311" customFormat="false" ht="14.25" hidden="false" customHeight="true" outlineLevel="0" collapsed="false">
      <c r="A311" s="388"/>
      <c r="B311" s="388"/>
      <c r="C311" s="388"/>
      <c r="D311" s="388"/>
      <c r="E311" s="388"/>
      <c r="F311" s="388"/>
      <c r="G311" s="388"/>
      <c r="H311" s="388"/>
      <c r="I311" s="388"/>
      <c r="J311" s="388"/>
      <c r="K311" s="388"/>
      <c r="L311" s="388"/>
      <c r="M311" s="388"/>
      <c r="N311" s="388"/>
      <c r="O311" s="388"/>
      <c r="P311" s="388"/>
      <c r="Q311" s="388"/>
      <c r="R311" s="388"/>
      <c r="S311" s="388"/>
      <c r="T311" s="388"/>
      <c r="U311" s="388"/>
      <c r="V311" s="388"/>
      <c r="W311" s="388"/>
      <c r="X311" s="390"/>
      <c r="Y311" s="390"/>
      <c r="Z311" s="390"/>
      <c r="AA311" s="390"/>
      <c r="AB311" s="388"/>
      <c r="AC311" s="388"/>
      <c r="AD311" s="390"/>
    </row>
    <row r="312" customFormat="false" ht="14.25" hidden="false" customHeight="true" outlineLevel="0" collapsed="false">
      <c r="A312" s="388"/>
      <c r="B312" s="388"/>
      <c r="C312" s="388"/>
      <c r="D312" s="388"/>
      <c r="E312" s="388"/>
      <c r="F312" s="388"/>
      <c r="G312" s="388"/>
      <c r="H312" s="388"/>
      <c r="I312" s="388"/>
      <c r="J312" s="388"/>
      <c r="K312" s="388"/>
      <c r="L312" s="388"/>
      <c r="M312" s="388"/>
      <c r="N312" s="388"/>
      <c r="O312" s="388"/>
      <c r="P312" s="388"/>
      <c r="Q312" s="388"/>
      <c r="R312" s="388"/>
      <c r="S312" s="388"/>
      <c r="T312" s="388"/>
      <c r="U312" s="388"/>
      <c r="V312" s="388"/>
      <c r="W312" s="388"/>
      <c r="X312" s="390"/>
      <c r="Y312" s="390"/>
      <c r="Z312" s="390"/>
      <c r="AA312" s="390"/>
      <c r="AB312" s="388"/>
      <c r="AC312" s="388"/>
      <c r="AD312" s="390"/>
    </row>
    <row r="313" customFormat="false" ht="14.25" hidden="false" customHeight="true" outlineLevel="0" collapsed="false">
      <c r="A313" s="388"/>
      <c r="B313" s="388"/>
      <c r="C313" s="388"/>
      <c r="D313" s="388"/>
      <c r="E313" s="388"/>
      <c r="F313" s="388"/>
      <c r="G313" s="388"/>
      <c r="H313" s="388"/>
      <c r="I313" s="388"/>
      <c r="J313" s="388"/>
      <c r="K313" s="388"/>
      <c r="L313" s="388"/>
      <c r="M313" s="388"/>
      <c r="N313" s="388"/>
      <c r="O313" s="388"/>
      <c r="P313" s="388"/>
      <c r="Q313" s="388"/>
      <c r="R313" s="388"/>
      <c r="S313" s="388"/>
      <c r="T313" s="388"/>
      <c r="U313" s="388"/>
      <c r="V313" s="388"/>
      <c r="W313" s="388"/>
      <c r="X313" s="390"/>
      <c r="Y313" s="390"/>
      <c r="Z313" s="390"/>
      <c r="AA313" s="390"/>
      <c r="AB313" s="388"/>
      <c r="AC313" s="388"/>
      <c r="AD313" s="390"/>
    </row>
    <row r="314" customFormat="false" ht="14.25" hidden="false" customHeight="true" outlineLevel="0" collapsed="false">
      <c r="A314" s="388"/>
      <c r="B314" s="388"/>
      <c r="C314" s="388"/>
      <c r="D314" s="388"/>
      <c r="E314" s="388"/>
      <c r="F314" s="388"/>
      <c r="G314" s="388"/>
      <c r="H314" s="388"/>
      <c r="I314" s="388"/>
      <c r="J314" s="388"/>
      <c r="K314" s="388"/>
      <c r="L314" s="388"/>
      <c r="M314" s="388"/>
      <c r="N314" s="388"/>
      <c r="O314" s="388"/>
      <c r="P314" s="388"/>
      <c r="Q314" s="388"/>
      <c r="R314" s="388"/>
      <c r="S314" s="388"/>
      <c r="T314" s="388"/>
      <c r="U314" s="388"/>
      <c r="V314" s="388"/>
      <c r="W314" s="388"/>
      <c r="X314" s="390"/>
      <c r="Y314" s="390"/>
      <c r="Z314" s="390"/>
      <c r="AA314" s="390"/>
      <c r="AB314" s="388"/>
      <c r="AC314" s="388"/>
      <c r="AD314" s="390"/>
    </row>
    <row r="315" customFormat="false" ht="14.25" hidden="false" customHeight="true" outlineLevel="0" collapsed="false">
      <c r="A315" s="388"/>
      <c r="B315" s="388"/>
      <c r="C315" s="388"/>
      <c r="D315" s="388"/>
      <c r="E315" s="388"/>
      <c r="F315" s="388"/>
      <c r="G315" s="388"/>
      <c r="H315" s="388"/>
      <c r="I315" s="388"/>
      <c r="J315" s="388"/>
      <c r="K315" s="388"/>
      <c r="L315" s="388"/>
      <c r="M315" s="388"/>
      <c r="N315" s="388"/>
      <c r="O315" s="388"/>
      <c r="P315" s="388"/>
      <c r="Q315" s="388"/>
      <c r="R315" s="388"/>
      <c r="S315" s="388"/>
      <c r="T315" s="388"/>
      <c r="U315" s="388"/>
      <c r="V315" s="388"/>
      <c r="W315" s="388"/>
      <c r="X315" s="390"/>
      <c r="Y315" s="390"/>
      <c r="Z315" s="390"/>
      <c r="AA315" s="390"/>
      <c r="AB315" s="388"/>
      <c r="AC315" s="388"/>
      <c r="AD315" s="390"/>
    </row>
    <row r="316" customFormat="false" ht="14.25" hidden="false" customHeight="true" outlineLevel="0" collapsed="false">
      <c r="A316" s="388"/>
      <c r="B316" s="388"/>
      <c r="C316" s="388"/>
      <c r="D316" s="388"/>
      <c r="E316" s="388"/>
      <c r="F316" s="388"/>
      <c r="G316" s="388"/>
      <c r="H316" s="388"/>
      <c r="I316" s="388"/>
      <c r="J316" s="388"/>
      <c r="K316" s="388"/>
      <c r="L316" s="388"/>
      <c r="M316" s="388"/>
      <c r="N316" s="388"/>
      <c r="O316" s="388"/>
      <c r="P316" s="388"/>
      <c r="Q316" s="388"/>
      <c r="R316" s="388"/>
      <c r="S316" s="388"/>
      <c r="T316" s="388"/>
      <c r="U316" s="388"/>
      <c r="V316" s="388"/>
      <c r="W316" s="388"/>
      <c r="X316" s="390"/>
      <c r="Y316" s="390"/>
      <c r="Z316" s="390"/>
      <c r="AA316" s="390"/>
      <c r="AB316" s="388"/>
      <c r="AC316" s="388"/>
      <c r="AD316" s="390"/>
    </row>
    <row r="317" customFormat="false" ht="14.25" hidden="false" customHeight="true" outlineLevel="0" collapsed="false">
      <c r="A317" s="388"/>
      <c r="B317" s="388"/>
      <c r="C317" s="388"/>
      <c r="D317" s="388"/>
      <c r="E317" s="388"/>
      <c r="F317" s="388"/>
      <c r="G317" s="388"/>
      <c r="H317" s="388"/>
      <c r="I317" s="388"/>
      <c r="J317" s="388"/>
      <c r="K317" s="388"/>
      <c r="L317" s="388"/>
      <c r="M317" s="388"/>
      <c r="N317" s="388"/>
      <c r="O317" s="388"/>
      <c r="P317" s="388"/>
      <c r="Q317" s="388"/>
      <c r="R317" s="388"/>
      <c r="S317" s="388"/>
      <c r="T317" s="388"/>
      <c r="U317" s="388"/>
      <c r="V317" s="388"/>
      <c r="W317" s="388"/>
      <c r="X317" s="390"/>
      <c r="Y317" s="390"/>
      <c r="Z317" s="390"/>
      <c r="AA317" s="390"/>
      <c r="AB317" s="388"/>
      <c r="AC317" s="388"/>
      <c r="AD317" s="390"/>
    </row>
    <row r="318" customFormat="false" ht="14.25" hidden="false" customHeight="true" outlineLevel="0" collapsed="false">
      <c r="A318" s="388"/>
      <c r="B318" s="388"/>
      <c r="C318" s="388"/>
      <c r="D318" s="388"/>
      <c r="E318" s="388"/>
      <c r="F318" s="388"/>
      <c r="G318" s="388"/>
      <c r="H318" s="388"/>
      <c r="I318" s="388"/>
      <c r="J318" s="388"/>
      <c r="K318" s="388"/>
      <c r="L318" s="388"/>
      <c r="M318" s="388"/>
      <c r="N318" s="388"/>
      <c r="O318" s="388"/>
      <c r="P318" s="388"/>
      <c r="Q318" s="388"/>
      <c r="R318" s="388"/>
      <c r="S318" s="388"/>
      <c r="T318" s="388"/>
      <c r="U318" s="388"/>
      <c r="V318" s="388"/>
      <c r="W318" s="388"/>
      <c r="X318" s="390"/>
      <c r="Y318" s="390"/>
      <c r="Z318" s="390"/>
      <c r="AA318" s="390"/>
      <c r="AB318" s="388"/>
      <c r="AC318" s="388"/>
      <c r="AD318" s="390"/>
    </row>
    <row r="319" customFormat="false" ht="14.25" hidden="false" customHeight="true" outlineLevel="0" collapsed="false">
      <c r="A319" s="388"/>
      <c r="B319" s="388"/>
      <c r="C319" s="388"/>
      <c r="D319" s="388"/>
      <c r="E319" s="388"/>
      <c r="F319" s="388"/>
      <c r="G319" s="388"/>
      <c r="H319" s="388"/>
      <c r="I319" s="388"/>
      <c r="J319" s="388"/>
      <c r="K319" s="388"/>
      <c r="L319" s="388"/>
      <c r="M319" s="388"/>
      <c r="N319" s="388"/>
      <c r="O319" s="388"/>
      <c r="P319" s="388"/>
      <c r="Q319" s="388"/>
      <c r="R319" s="388"/>
      <c r="S319" s="388"/>
      <c r="T319" s="388"/>
      <c r="U319" s="388"/>
      <c r="V319" s="388"/>
      <c r="W319" s="388"/>
      <c r="X319" s="390"/>
      <c r="Y319" s="390"/>
      <c r="Z319" s="390"/>
      <c r="AA319" s="390"/>
      <c r="AB319" s="388"/>
      <c r="AC319" s="388"/>
      <c r="AD319" s="390"/>
    </row>
    <row r="320" customFormat="false" ht="14.25" hidden="false" customHeight="true" outlineLevel="0" collapsed="false">
      <c r="A320" s="388"/>
      <c r="B320" s="388"/>
      <c r="C320" s="388"/>
      <c r="D320" s="388"/>
      <c r="E320" s="388"/>
      <c r="F320" s="388"/>
      <c r="G320" s="388"/>
      <c r="H320" s="388"/>
      <c r="I320" s="388"/>
      <c r="J320" s="388"/>
      <c r="K320" s="388"/>
      <c r="L320" s="388"/>
      <c r="M320" s="388"/>
      <c r="N320" s="388"/>
      <c r="O320" s="388"/>
      <c r="P320" s="388"/>
      <c r="Q320" s="388"/>
      <c r="R320" s="388"/>
      <c r="S320" s="388"/>
      <c r="T320" s="388"/>
      <c r="U320" s="388"/>
      <c r="V320" s="388"/>
      <c r="W320" s="388"/>
      <c r="X320" s="390"/>
      <c r="Y320" s="390"/>
      <c r="Z320" s="390"/>
      <c r="AA320" s="390"/>
      <c r="AB320" s="388"/>
      <c r="AC320" s="388"/>
      <c r="AD320" s="390"/>
    </row>
    <row r="321" customFormat="false" ht="14.25" hidden="false" customHeight="true" outlineLevel="0" collapsed="false">
      <c r="A321" s="388"/>
      <c r="B321" s="388"/>
      <c r="C321" s="388"/>
      <c r="D321" s="388"/>
      <c r="E321" s="388"/>
      <c r="F321" s="388"/>
      <c r="G321" s="388"/>
      <c r="H321" s="388"/>
      <c r="I321" s="388"/>
      <c r="J321" s="388"/>
      <c r="K321" s="388"/>
      <c r="L321" s="388"/>
      <c r="M321" s="388"/>
      <c r="N321" s="388"/>
      <c r="O321" s="388"/>
      <c r="P321" s="388"/>
      <c r="Q321" s="388"/>
      <c r="R321" s="388"/>
      <c r="S321" s="388"/>
      <c r="T321" s="388"/>
      <c r="U321" s="388"/>
      <c r="V321" s="388"/>
      <c r="W321" s="388"/>
      <c r="X321" s="390"/>
      <c r="Y321" s="390"/>
      <c r="Z321" s="390"/>
      <c r="AA321" s="390"/>
      <c r="AB321" s="388"/>
      <c r="AC321" s="388"/>
      <c r="AD321" s="390"/>
    </row>
    <row r="322" customFormat="false" ht="14.25" hidden="false" customHeight="true" outlineLevel="0" collapsed="false">
      <c r="A322" s="388"/>
      <c r="B322" s="388"/>
      <c r="C322" s="388"/>
      <c r="D322" s="388"/>
      <c r="E322" s="388"/>
      <c r="F322" s="388"/>
      <c r="G322" s="388"/>
      <c r="H322" s="388"/>
      <c r="I322" s="388"/>
      <c r="J322" s="388"/>
      <c r="K322" s="388"/>
      <c r="L322" s="388"/>
      <c r="M322" s="388"/>
      <c r="N322" s="388"/>
      <c r="O322" s="388"/>
      <c r="P322" s="388"/>
      <c r="Q322" s="388"/>
      <c r="R322" s="388"/>
      <c r="S322" s="388"/>
      <c r="T322" s="388"/>
      <c r="U322" s="388"/>
      <c r="V322" s="388"/>
      <c r="W322" s="388"/>
      <c r="X322" s="390"/>
      <c r="Y322" s="390"/>
      <c r="Z322" s="390"/>
      <c r="AA322" s="390"/>
      <c r="AB322" s="388"/>
      <c r="AC322" s="388"/>
      <c r="AD322" s="390"/>
    </row>
    <row r="323" customFormat="false" ht="14.25" hidden="false" customHeight="true" outlineLevel="0" collapsed="false">
      <c r="A323" s="388"/>
      <c r="B323" s="388"/>
      <c r="C323" s="388"/>
      <c r="D323" s="388"/>
      <c r="E323" s="388"/>
      <c r="F323" s="388"/>
      <c r="G323" s="388"/>
      <c r="H323" s="388"/>
      <c r="I323" s="388"/>
      <c r="J323" s="388"/>
      <c r="K323" s="388"/>
      <c r="L323" s="388"/>
      <c r="M323" s="388"/>
      <c r="N323" s="388"/>
      <c r="O323" s="388"/>
      <c r="P323" s="388"/>
      <c r="Q323" s="388"/>
      <c r="R323" s="388"/>
      <c r="S323" s="388"/>
      <c r="T323" s="388"/>
      <c r="U323" s="388"/>
      <c r="V323" s="388"/>
      <c r="W323" s="388"/>
      <c r="X323" s="390"/>
      <c r="Y323" s="390"/>
      <c r="Z323" s="390"/>
      <c r="AA323" s="390"/>
      <c r="AB323" s="388"/>
      <c r="AC323" s="388"/>
      <c r="AD323" s="390"/>
    </row>
    <row r="324" customFormat="false" ht="14.25" hidden="false" customHeight="true" outlineLevel="0" collapsed="false">
      <c r="A324" s="388"/>
      <c r="B324" s="388"/>
      <c r="C324" s="388"/>
      <c r="D324" s="388"/>
      <c r="E324" s="388"/>
      <c r="F324" s="388"/>
      <c r="G324" s="388"/>
      <c r="H324" s="388"/>
      <c r="I324" s="388"/>
      <c r="J324" s="388"/>
      <c r="K324" s="388"/>
      <c r="L324" s="388"/>
      <c r="M324" s="388"/>
      <c r="N324" s="388"/>
      <c r="O324" s="388"/>
      <c r="P324" s="388"/>
      <c r="Q324" s="388"/>
      <c r="R324" s="388"/>
      <c r="S324" s="388"/>
      <c r="T324" s="388"/>
      <c r="U324" s="388"/>
      <c r="V324" s="388"/>
      <c r="W324" s="388"/>
      <c r="X324" s="390"/>
      <c r="Y324" s="390"/>
      <c r="Z324" s="390"/>
      <c r="AA324" s="390"/>
      <c r="AB324" s="388"/>
      <c r="AC324" s="388"/>
      <c r="AD324" s="390"/>
    </row>
    <row r="325" customFormat="false" ht="14.25" hidden="false" customHeight="true" outlineLevel="0" collapsed="false">
      <c r="A325" s="388"/>
      <c r="B325" s="388"/>
      <c r="C325" s="388"/>
      <c r="D325" s="388"/>
      <c r="E325" s="388"/>
      <c r="F325" s="388"/>
      <c r="G325" s="388"/>
      <c r="H325" s="388"/>
      <c r="I325" s="388"/>
      <c r="J325" s="388"/>
      <c r="K325" s="388"/>
      <c r="L325" s="388"/>
      <c r="M325" s="388"/>
      <c r="N325" s="388"/>
      <c r="O325" s="388"/>
      <c r="P325" s="388"/>
      <c r="Q325" s="388"/>
      <c r="R325" s="388"/>
      <c r="S325" s="388"/>
      <c r="T325" s="388"/>
      <c r="U325" s="388"/>
      <c r="V325" s="388"/>
      <c r="W325" s="388"/>
      <c r="X325" s="390"/>
      <c r="Y325" s="390"/>
      <c r="Z325" s="390"/>
      <c r="AA325" s="390"/>
      <c r="AB325" s="388"/>
      <c r="AC325" s="388"/>
      <c r="AD325" s="390"/>
    </row>
    <row r="326" customFormat="false" ht="14.25" hidden="false" customHeight="true" outlineLevel="0" collapsed="false">
      <c r="A326" s="388"/>
      <c r="B326" s="388"/>
      <c r="C326" s="388"/>
      <c r="D326" s="388"/>
      <c r="E326" s="388"/>
      <c r="F326" s="388"/>
      <c r="G326" s="388"/>
      <c r="H326" s="388"/>
      <c r="I326" s="388"/>
      <c r="J326" s="388"/>
      <c r="K326" s="388"/>
      <c r="L326" s="388"/>
      <c r="M326" s="388"/>
      <c r="N326" s="388"/>
      <c r="O326" s="388"/>
      <c r="P326" s="388"/>
      <c r="Q326" s="388"/>
      <c r="R326" s="388"/>
      <c r="S326" s="388"/>
      <c r="T326" s="388"/>
      <c r="U326" s="388"/>
      <c r="V326" s="388"/>
      <c r="W326" s="388"/>
      <c r="X326" s="390"/>
      <c r="Y326" s="390"/>
      <c r="Z326" s="390"/>
      <c r="AA326" s="390"/>
      <c r="AB326" s="388"/>
      <c r="AC326" s="388"/>
      <c r="AD326" s="390"/>
    </row>
    <row r="327" customFormat="false" ht="14.25" hidden="false" customHeight="true" outlineLevel="0" collapsed="false">
      <c r="A327" s="388"/>
      <c r="B327" s="388"/>
      <c r="C327" s="388"/>
      <c r="D327" s="388"/>
      <c r="E327" s="388"/>
      <c r="F327" s="388"/>
      <c r="G327" s="388"/>
      <c r="H327" s="388"/>
      <c r="I327" s="388"/>
      <c r="J327" s="388"/>
      <c r="K327" s="388"/>
      <c r="L327" s="388"/>
      <c r="M327" s="388"/>
      <c r="N327" s="388"/>
      <c r="O327" s="388"/>
      <c r="P327" s="388"/>
      <c r="Q327" s="388"/>
      <c r="R327" s="388"/>
      <c r="S327" s="388"/>
      <c r="T327" s="388"/>
      <c r="U327" s="388"/>
      <c r="V327" s="388"/>
      <c r="W327" s="388"/>
      <c r="X327" s="390"/>
      <c r="Y327" s="390"/>
      <c r="Z327" s="390"/>
      <c r="AA327" s="390"/>
      <c r="AB327" s="388"/>
      <c r="AC327" s="388"/>
      <c r="AD327" s="390"/>
    </row>
    <row r="328" customFormat="false" ht="14.25" hidden="false" customHeight="true" outlineLevel="0" collapsed="false">
      <c r="A328" s="388"/>
      <c r="B328" s="388"/>
      <c r="C328" s="388"/>
      <c r="D328" s="388"/>
      <c r="E328" s="388"/>
      <c r="F328" s="388"/>
      <c r="G328" s="388"/>
      <c r="H328" s="388"/>
      <c r="I328" s="388"/>
      <c r="J328" s="388"/>
      <c r="K328" s="388"/>
      <c r="L328" s="388"/>
      <c r="M328" s="388"/>
      <c r="N328" s="388"/>
      <c r="O328" s="388"/>
      <c r="P328" s="388"/>
      <c r="Q328" s="388"/>
      <c r="R328" s="388"/>
      <c r="S328" s="388"/>
      <c r="T328" s="388"/>
      <c r="U328" s="388"/>
      <c r="V328" s="388"/>
      <c r="W328" s="388"/>
      <c r="X328" s="390"/>
      <c r="Y328" s="390"/>
      <c r="Z328" s="390"/>
      <c r="AA328" s="390"/>
      <c r="AB328" s="388"/>
      <c r="AC328" s="388"/>
      <c r="AD328" s="390"/>
    </row>
    <row r="329" customFormat="false" ht="14.25" hidden="false" customHeight="true" outlineLevel="0" collapsed="false">
      <c r="A329" s="388"/>
      <c r="B329" s="388"/>
      <c r="C329" s="388"/>
      <c r="D329" s="388"/>
      <c r="E329" s="388"/>
      <c r="F329" s="388"/>
      <c r="G329" s="388"/>
      <c r="H329" s="388"/>
      <c r="I329" s="388"/>
      <c r="J329" s="388"/>
      <c r="K329" s="388"/>
      <c r="L329" s="388"/>
      <c r="M329" s="388"/>
      <c r="N329" s="388"/>
      <c r="O329" s="388"/>
      <c r="P329" s="388"/>
      <c r="Q329" s="388"/>
      <c r="R329" s="388"/>
      <c r="S329" s="388"/>
      <c r="T329" s="388"/>
      <c r="U329" s="388"/>
      <c r="V329" s="388"/>
      <c r="W329" s="388"/>
      <c r="X329" s="390"/>
      <c r="Y329" s="390"/>
      <c r="Z329" s="390"/>
      <c r="AA329" s="390"/>
      <c r="AB329" s="388"/>
      <c r="AC329" s="388"/>
      <c r="AD329" s="390"/>
    </row>
    <row r="330" customFormat="false" ht="14.25" hidden="false" customHeight="true" outlineLevel="0" collapsed="false">
      <c r="A330" s="388"/>
      <c r="B330" s="388"/>
      <c r="C330" s="388"/>
      <c r="D330" s="388"/>
      <c r="E330" s="388"/>
      <c r="F330" s="388"/>
      <c r="G330" s="388"/>
      <c r="H330" s="388"/>
      <c r="I330" s="388"/>
      <c r="J330" s="388"/>
      <c r="K330" s="388"/>
      <c r="L330" s="388"/>
      <c r="M330" s="388"/>
      <c r="N330" s="388"/>
      <c r="O330" s="388"/>
      <c r="P330" s="388"/>
      <c r="Q330" s="388"/>
      <c r="R330" s="388"/>
      <c r="S330" s="388"/>
      <c r="T330" s="388"/>
      <c r="U330" s="388"/>
      <c r="V330" s="388"/>
      <c r="W330" s="388"/>
      <c r="X330" s="390"/>
      <c r="Y330" s="390"/>
      <c r="Z330" s="390"/>
      <c r="AA330" s="390"/>
      <c r="AB330" s="388"/>
      <c r="AC330" s="388"/>
      <c r="AD330" s="390"/>
    </row>
    <row r="331" customFormat="false" ht="14.25" hidden="false" customHeight="true" outlineLevel="0" collapsed="false">
      <c r="A331" s="388"/>
      <c r="B331" s="388"/>
      <c r="C331" s="388"/>
      <c r="D331" s="388"/>
      <c r="E331" s="388"/>
      <c r="F331" s="388"/>
      <c r="G331" s="388"/>
      <c r="H331" s="388"/>
      <c r="I331" s="388"/>
      <c r="J331" s="388"/>
      <c r="K331" s="388"/>
      <c r="L331" s="388"/>
      <c r="M331" s="388"/>
      <c r="N331" s="388"/>
      <c r="O331" s="388"/>
      <c r="P331" s="388"/>
      <c r="Q331" s="388"/>
      <c r="R331" s="388"/>
      <c r="S331" s="388"/>
      <c r="T331" s="388"/>
      <c r="U331" s="388"/>
      <c r="V331" s="388"/>
      <c r="W331" s="388"/>
      <c r="X331" s="390"/>
      <c r="Y331" s="390"/>
      <c r="Z331" s="390"/>
      <c r="AA331" s="390"/>
      <c r="AB331" s="388"/>
      <c r="AC331" s="388"/>
      <c r="AD331" s="390"/>
    </row>
    <row r="332" customFormat="false" ht="14.25" hidden="false" customHeight="true" outlineLevel="0" collapsed="false">
      <c r="A332" s="388"/>
      <c r="B332" s="388"/>
      <c r="C332" s="388"/>
      <c r="D332" s="388"/>
      <c r="E332" s="388"/>
      <c r="F332" s="388"/>
      <c r="G332" s="388"/>
      <c r="H332" s="388"/>
      <c r="I332" s="388"/>
      <c r="J332" s="388"/>
      <c r="K332" s="388"/>
      <c r="L332" s="388"/>
      <c r="M332" s="388"/>
      <c r="N332" s="388"/>
      <c r="O332" s="388"/>
      <c r="P332" s="388"/>
      <c r="Q332" s="388"/>
      <c r="R332" s="388"/>
      <c r="S332" s="388"/>
      <c r="T332" s="388"/>
      <c r="U332" s="388"/>
      <c r="V332" s="388"/>
      <c r="W332" s="388"/>
      <c r="X332" s="390"/>
      <c r="Y332" s="390"/>
      <c r="Z332" s="390"/>
      <c r="AA332" s="390"/>
      <c r="AB332" s="388"/>
      <c r="AC332" s="388"/>
      <c r="AD332" s="390"/>
    </row>
    <row r="333" customFormat="false" ht="14.25" hidden="false" customHeight="true" outlineLevel="0" collapsed="false">
      <c r="A333" s="388"/>
      <c r="B333" s="388"/>
      <c r="C333" s="388"/>
      <c r="D333" s="388"/>
      <c r="E333" s="388"/>
      <c r="F333" s="388"/>
      <c r="G333" s="388"/>
      <c r="H333" s="388"/>
      <c r="I333" s="388"/>
      <c r="J333" s="388"/>
      <c r="K333" s="388"/>
      <c r="L333" s="388"/>
      <c r="M333" s="388"/>
      <c r="N333" s="388"/>
      <c r="O333" s="388"/>
      <c r="P333" s="388"/>
      <c r="Q333" s="388"/>
      <c r="R333" s="388"/>
      <c r="S333" s="388"/>
      <c r="T333" s="388"/>
      <c r="U333" s="388"/>
      <c r="V333" s="388"/>
      <c r="W333" s="388"/>
      <c r="X333" s="390"/>
      <c r="Y333" s="390"/>
      <c r="Z333" s="390"/>
      <c r="AA333" s="390"/>
      <c r="AB333" s="388"/>
      <c r="AC333" s="388"/>
      <c r="AD333" s="390"/>
    </row>
    <row r="334" customFormat="false" ht="14.25" hidden="false" customHeight="true" outlineLevel="0" collapsed="false">
      <c r="A334" s="388"/>
      <c r="B334" s="388"/>
      <c r="C334" s="388"/>
      <c r="D334" s="388"/>
      <c r="E334" s="388"/>
      <c r="F334" s="388"/>
      <c r="G334" s="388"/>
      <c r="H334" s="388"/>
      <c r="I334" s="388"/>
      <c r="J334" s="388"/>
      <c r="K334" s="388"/>
      <c r="L334" s="388"/>
      <c r="M334" s="388"/>
      <c r="N334" s="388"/>
      <c r="O334" s="388"/>
      <c r="P334" s="388"/>
      <c r="Q334" s="388"/>
      <c r="R334" s="388"/>
      <c r="S334" s="388"/>
      <c r="T334" s="388"/>
      <c r="U334" s="388"/>
      <c r="V334" s="388"/>
      <c r="W334" s="388"/>
      <c r="X334" s="390"/>
      <c r="Y334" s="390"/>
      <c r="Z334" s="390"/>
      <c r="AA334" s="390"/>
      <c r="AB334" s="388"/>
      <c r="AC334" s="388"/>
      <c r="AD334" s="390"/>
    </row>
    <row r="335" customFormat="false" ht="14.25" hidden="false" customHeight="true" outlineLevel="0" collapsed="false">
      <c r="A335" s="388"/>
      <c r="B335" s="388"/>
      <c r="C335" s="388"/>
      <c r="D335" s="388"/>
      <c r="E335" s="388"/>
      <c r="F335" s="388"/>
      <c r="G335" s="388"/>
      <c r="H335" s="388"/>
      <c r="I335" s="388"/>
      <c r="J335" s="388"/>
      <c r="K335" s="388"/>
      <c r="L335" s="388"/>
      <c r="M335" s="388"/>
      <c r="N335" s="388"/>
      <c r="O335" s="388"/>
      <c r="P335" s="388"/>
      <c r="Q335" s="388"/>
      <c r="R335" s="388"/>
      <c r="S335" s="388"/>
      <c r="T335" s="388"/>
      <c r="U335" s="388"/>
      <c r="V335" s="388"/>
      <c r="W335" s="388"/>
      <c r="X335" s="390"/>
      <c r="Y335" s="390"/>
      <c r="Z335" s="390"/>
      <c r="AA335" s="390"/>
      <c r="AB335" s="388"/>
      <c r="AC335" s="388"/>
      <c r="AD335" s="390"/>
    </row>
    <row r="336" customFormat="false" ht="14.25" hidden="false" customHeight="true" outlineLevel="0" collapsed="false">
      <c r="A336" s="388"/>
      <c r="B336" s="388"/>
      <c r="C336" s="388"/>
      <c r="D336" s="388"/>
      <c r="E336" s="388"/>
      <c r="F336" s="388"/>
      <c r="G336" s="388"/>
      <c r="H336" s="388"/>
      <c r="I336" s="388"/>
      <c r="J336" s="388"/>
      <c r="K336" s="388"/>
      <c r="L336" s="388"/>
      <c r="M336" s="388"/>
      <c r="N336" s="388"/>
      <c r="O336" s="388"/>
      <c r="P336" s="388"/>
      <c r="Q336" s="388"/>
      <c r="R336" s="388"/>
      <c r="S336" s="388"/>
      <c r="T336" s="388"/>
      <c r="U336" s="388"/>
      <c r="V336" s="388"/>
      <c r="W336" s="388"/>
      <c r="X336" s="390"/>
      <c r="Y336" s="390"/>
      <c r="Z336" s="390"/>
      <c r="AA336" s="390"/>
      <c r="AB336" s="388"/>
      <c r="AC336" s="388"/>
      <c r="AD336" s="390"/>
    </row>
    <row r="337" customFormat="false" ht="14.25" hidden="false" customHeight="true" outlineLevel="0" collapsed="false">
      <c r="A337" s="388"/>
      <c r="B337" s="388"/>
      <c r="C337" s="388"/>
      <c r="D337" s="388"/>
      <c r="E337" s="388"/>
      <c r="F337" s="388"/>
      <c r="G337" s="388"/>
      <c r="H337" s="388"/>
      <c r="I337" s="388"/>
      <c r="J337" s="388"/>
      <c r="K337" s="388"/>
      <c r="L337" s="388"/>
      <c r="M337" s="388"/>
      <c r="N337" s="388"/>
      <c r="O337" s="388"/>
      <c r="P337" s="388"/>
      <c r="Q337" s="388"/>
      <c r="R337" s="388"/>
      <c r="S337" s="388"/>
      <c r="T337" s="388"/>
      <c r="U337" s="388"/>
      <c r="V337" s="388"/>
      <c r="W337" s="388"/>
      <c r="X337" s="390"/>
      <c r="Y337" s="390"/>
      <c r="Z337" s="390"/>
      <c r="AA337" s="390"/>
      <c r="AB337" s="388"/>
      <c r="AC337" s="388"/>
      <c r="AD337" s="390"/>
    </row>
    <row r="338" customFormat="false" ht="14.25" hidden="false" customHeight="true" outlineLevel="0" collapsed="false">
      <c r="A338" s="388"/>
      <c r="B338" s="388"/>
      <c r="C338" s="388"/>
      <c r="D338" s="388"/>
      <c r="E338" s="388"/>
      <c r="F338" s="388"/>
      <c r="G338" s="388"/>
      <c r="H338" s="388"/>
      <c r="I338" s="388"/>
      <c r="J338" s="388"/>
      <c r="K338" s="388"/>
      <c r="L338" s="388"/>
      <c r="M338" s="388"/>
      <c r="N338" s="388"/>
      <c r="O338" s="388"/>
      <c r="P338" s="388"/>
      <c r="Q338" s="388"/>
      <c r="R338" s="388"/>
      <c r="S338" s="388"/>
      <c r="T338" s="388"/>
      <c r="U338" s="388"/>
      <c r="V338" s="388"/>
      <c r="W338" s="388"/>
      <c r="X338" s="390"/>
      <c r="Y338" s="390"/>
      <c r="Z338" s="390"/>
      <c r="AA338" s="390"/>
      <c r="AB338" s="388"/>
      <c r="AC338" s="388"/>
      <c r="AD338" s="390"/>
    </row>
    <row r="339" customFormat="false" ht="14.25" hidden="false" customHeight="true" outlineLevel="0" collapsed="false">
      <c r="A339" s="388"/>
      <c r="B339" s="388"/>
      <c r="C339" s="388"/>
      <c r="D339" s="388"/>
      <c r="E339" s="388"/>
      <c r="F339" s="388"/>
      <c r="G339" s="388"/>
      <c r="H339" s="388"/>
      <c r="I339" s="388"/>
      <c r="J339" s="388"/>
      <c r="K339" s="388"/>
      <c r="L339" s="388"/>
      <c r="M339" s="388"/>
      <c r="N339" s="388"/>
      <c r="O339" s="388"/>
      <c r="P339" s="388"/>
      <c r="Q339" s="388"/>
      <c r="R339" s="388"/>
      <c r="S339" s="388"/>
      <c r="T339" s="388"/>
      <c r="U339" s="388"/>
      <c r="V339" s="388"/>
      <c r="W339" s="388"/>
      <c r="X339" s="390"/>
      <c r="Y339" s="390"/>
      <c r="Z339" s="390"/>
      <c r="AA339" s="390"/>
      <c r="AB339" s="388"/>
      <c r="AC339" s="388"/>
      <c r="AD339" s="390"/>
    </row>
    <row r="340" customFormat="false" ht="14.25" hidden="false" customHeight="true" outlineLevel="0" collapsed="false">
      <c r="A340" s="388"/>
      <c r="B340" s="388"/>
      <c r="C340" s="388"/>
      <c r="D340" s="388"/>
      <c r="E340" s="388"/>
      <c r="F340" s="388"/>
      <c r="G340" s="388"/>
      <c r="H340" s="388"/>
      <c r="I340" s="388"/>
      <c r="J340" s="388"/>
      <c r="K340" s="388"/>
      <c r="L340" s="388"/>
      <c r="M340" s="388"/>
      <c r="N340" s="388"/>
      <c r="O340" s="388"/>
      <c r="P340" s="388"/>
      <c r="Q340" s="388"/>
      <c r="R340" s="388"/>
      <c r="S340" s="388"/>
      <c r="T340" s="388"/>
      <c r="U340" s="388"/>
      <c r="V340" s="388"/>
      <c r="W340" s="388"/>
      <c r="X340" s="390"/>
      <c r="Y340" s="390"/>
      <c r="Z340" s="390"/>
      <c r="AA340" s="390"/>
      <c r="AB340" s="388"/>
      <c r="AC340" s="388"/>
      <c r="AD340" s="390"/>
    </row>
    <row r="341" customFormat="false" ht="14.25" hidden="false" customHeight="true" outlineLevel="0" collapsed="false">
      <c r="A341" s="388"/>
      <c r="B341" s="388"/>
      <c r="C341" s="388"/>
      <c r="D341" s="388"/>
      <c r="E341" s="388"/>
      <c r="F341" s="388"/>
      <c r="G341" s="388"/>
      <c r="H341" s="388"/>
      <c r="I341" s="388"/>
      <c r="J341" s="388"/>
      <c r="K341" s="388"/>
      <c r="L341" s="388"/>
      <c r="M341" s="388"/>
      <c r="N341" s="388"/>
      <c r="O341" s="388"/>
      <c r="P341" s="388"/>
      <c r="Q341" s="388"/>
      <c r="R341" s="388"/>
      <c r="S341" s="388"/>
      <c r="T341" s="388"/>
      <c r="U341" s="388"/>
      <c r="V341" s="388"/>
      <c r="W341" s="388"/>
      <c r="X341" s="390"/>
      <c r="Y341" s="390"/>
      <c r="Z341" s="390"/>
      <c r="AA341" s="390"/>
      <c r="AB341" s="388"/>
      <c r="AC341" s="388"/>
      <c r="AD341" s="390"/>
    </row>
    <row r="342" customFormat="false" ht="14.25" hidden="false" customHeight="true" outlineLevel="0" collapsed="false">
      <c r="A342" s="388"/>
      <c r="B342" s="388"/>
      <c r="C342" s="388"/>
      <c r="D342" s="388"/>
      <c r="E342" s="388"/>
      <c r="F342" s="388"/>
      <c r="G342" s="388"/>
      <c r="H342" s="388"/>
      <c r="I342" s="388"/>
      <c r="J342" s="388"/>
      <c r="K342" s="388"/>
      <c r="L342" s="388"/>
      <c r="M342" s="388"/>
      <c r="N342" s="388"/>
      <c r="O342" s="388"/>
      <c r="P342" s="388"/>
      <c r="Q342" s="388"/>
      <c r="R342" s="388"/>
      <c r="S342" s="388"/>
      <c r="T342" s="388"/>
      <c r="U342" s="388"/>
      <c r="V342" s="388"/>
      <c r="W342" s="388"/>
      <c r="X342" s="390"/>
      <c r="Y342" s="390"/>
      <c r="Z342" s="390"/>
      <c r="AA342" s="390"/>
      <c r="AB342" s="388"/>
      <c r="AC342" s="388"/>
      <c r="AD342" s="390"/>
    </row>
    <row r="343" customFormat="false" ht="14.25" hidden="false" customHeight="true" outlineLevel="0" collapsed="false">
      <c r="A343" s="388"/>
      <c r="B343" s="388"/>
      <c r="C343" s="388"/>
      <c r="D343" s="388"/>
      <c r="E343" s="388"/>
      <c r="F343" s="388"/>
      <c r="G343" s="388"/>
      <c r="H343" s="388"/>
      <c r="I343" s="388"/>
      <c r="J343" s="388"/>
      <c r="K343" s="388"/>
      <c r="L343" s="388"/>
      <c r="M343" s="388"/>
      <c r="N343" s="388"/>
      <c r="O343" s="388"/>
      <c r="P343" s="388"/>
      <c r="Q343" s="388"/>
      <c r="R343" s="388"/>
      <c r="S343" s="388"/>
      <c r="T343" s="388"/>
      <c r="U343" s="388"/>
      <c r="V343" s="388"/>
      <c r="W343" s="388"/>
      <c r="X343" s="390"/>
      <c r="Y343" s="390"/>
      <c r="Z343" s="390"/>
      <c r="AA343" s="390"/>
      <c r="AB343" s="388"/>
      <c r="AC343" s="388"/>
      <c r="AD343" s="390"/>
    </row>
    <row r="344" customFormat="false" ht="14.25" hidden="false" customHeight="true" outlineLevel="0" collapsed="false">
      <c r="A344" s="388"/>
      <c r="B344" s="388"/>
      <c r="C344" s="388"/>
      <c r="D344" s="388"/>
      <c r="E344" s="388"/>
      <c r="F344" s="388"/>
      <c r="G344" s="388"/>
      <c r="H344" s="388"/>
      <c r="I344" s="388"/>
      <c r="J344" s="388"/>
      <c r="K344" s="388"/>
      <c r="L344" s="388"/>
      <c r="M344" s="388"/>
      <c r="N344" s="388"/>
      <c r="O344" s="388"/>
      <c r="P344" s="388"/>
      <c r="Q344" s="388"/>
      <c r="R344" s="388"/>
      <c r="S344" s="388"/>
      <c r="T344" s="388"/>
      <c r="U344" s="388"/>
      <c r="V344" s="388"/>
      <c r="W344" s="388"/>
      <c r="X344" s="390"/>
      <c r="Y344" s="390"/>
      <c r="Z344" s="390"/>
      <c r="AA344" s="390"/>
      <c r="AB344" s="388"/>
      <c r="AC344" s="388"/>
      <c r="AD344" s="390"/>
    </row>
    <row r="345" customFormat="false" ht="14.25" hidden="false" customHeight="true" outlineLevel="0" collapsed="false">
      <c r="A345" s="388"/>
      <c r="B345" s="388"/>
      <c r="C345" s="388"/>
      <c r="D345" s="388"/>
      <c r="E345" s="388"/>
      <c r="F345" s="388"/>
      <c r="G345" s="388"/>
      <c r="H345" s="388"/>
      <c r="I345" s="388"/>
      <c r="J345" s="388"/>
      <c r="K345" s="388"/>
      <c r="L345" s="388"/>
      <c r="M345" s="388"/>
      <c r="N345" s="388"/>
      <c r="O345" s="388"/>
      <c r="P345" s="388"/>
      <c r="Q345" s="388"/>
      <c r="R345" s="388"/>
      <c r="S345" s="388"/>
      <c r="T345" s="388"/>
      <c r="U345" s="388"/>
      <c r="V345" s="388"/>
      <c r="W345" s="388"/>
      <c r="X345" s="390"/>
      <c r="Y345" s="390"/>
      <c r="Z345" s="390"/>
      <c r="AA345" s="390"/>
      <c r="AB345" s="388"/>
      <c r="AC345" s="388"/>
      <c r="AD345" s="390"/>
    </row>
    <row r="346" customFormat="false" ht="14.25" hidden="false" customHeight="true" outlineLevel="0" collapsed="false">
      <c r="A346" s="388"/>
      <c r="B346" s="388"/>
      <c r="C346" s="388"/>
      <c r="D346" s="388"/>
      <c r="E346" s="388"/>
      <c r="F346" s="388"/>
      <c r="G346" s="388"/>
      <c r="H346" s="388"/>
      <c r="I346" s="388"/>
      <c r="J346" s="388"/>
      <c r="K346" s="388"/>
      <c r="L346" s="388"/>
      <c r="M346" s="388"/>
      <c r="N346" s="388"/>
      <c r="O346" s="388"/>
      <c r="P346" s="388"/>
      <c r="Q346" s="388"/>
      <c r="R346" s="388"/>
      <c r="S346" s="388"/>
      <c r="T346" s="388"/>
      <c r="U346" s="388"/>
      <c r="V346" s="388"/>
      <c r="W346" s="388"/>
      <c r="X346" s="390"/>
      <c r="Y346" s="390"/>
      <c r="Z346" s="390"/>
      <c r="AA346" s="390"/>
      <c r="AB346" s="388"/>
      <c r="AC346" s="388"/>
      <c r="AD346" s="390"/>
    </row>
    <row r="347" customFormat="false" ht="14.25" hidden="false" customHeight="true" outlineLevel="0" collapsed="false">
      <c r="A347" s="388"/>
      <c r="B347" s="388"/>
      <c r="C347" s="388"/>
      <c r="D347" s="388"/>
      <c r="E347" s="388"/>
      <c r="F347" s="388"/>
      <c r="G347" s="388"/>
      <c r="H347" s="388"/>
      <c r="I347" s="388"/>
      <c r="J347" s="388"/>
      <c r="K347" s="388"/>
      <c r="L347" s="388"/>
      <c r="M347" s="388"/>
      <c r="N347" s="388"/>
      <c r="O347" s="388"/>
      <c r="P347" s="388"/>
      <c r="Q347" s="388"/>
      <c r="R347" s="388"/>
      <c r="S347" s="388"/>
      <c r="T347" s="388"/>
      <c r="U347" s="388"/>
      <c r="V347" s="388"/>
      <c r="W347" s="388"/>
      <c r="X347" s="390"/>
      <c r="Y347" s="390"/>
      <c r="Z347" s="390"/>
      <c r="AA347" s="390"/>
      <c r="AB347" s="388"/>
      <c r="AC347" s="388"/>
      <c r="AD347" s="390"/>
    </row>
    <row r="348" customFormat="false" ht="14.25" hidden="false" customHeight="true" outlineLevel="0" collapsed="false">
      <c r="A348" s="388"/>
      <c r="B348" s="388"/>
      <c r="C348" s="388"/>
      <c r="D348" s="388"/>
      <c r="E348" s="388"/>
      <c r="F348" s="388"/>
      <c r="G348" s="388"/>
      <c r="H348" s="388"/>
      <c r="I348" s="388"/>
      <c r="J348" s="388"/>
      <c r="K348" s="388"/>
      <c r="L348" s="388"/>
      <c r="M348" s="388"/>
      <c r="N348" s="388"/>
      <c r="O348" s="388"/>
      <c r="P348" s="388"/>
      <c r="Q348" s="388"/>
      <c r="R348" s="388"/>
      <c r="S348" s="388"/>
      <c r="T348" s="388"/>
      <c r="U348" s="388"/>
      <c r="V348" s="388"/>
      <c r="W348" s="388"/>
      <c r="X348" s="390"/>
      <c r="Y348" s="390"/>
      <c r="Z348" s="390"/>
      <c r="AA348" s="390"/>
      <c r="AB348" s="388"/>
      <c r="AC348" s="388"/>
      <c r="AD348" s="390"/>
    </row>
    <row r="349" customFormat="false" ht="14.25" hidden="false" customHeight="true" outlineLevel="0" collapsed="false">
      <c r="A349" s="388"/>
      <c r="B349" s="388"/>
      <c r="C349" s="388"/>
      <c r="D349" s="388"/>
      <c r="E349" s="388"/>
      <c r="F349" s="388"/>
      <c r="G349" s="388"/>
      <c r="H349" s="388"/>
      <c r="I349" s="388"/>
      <c r="J349" s="388"/>
      <c r="K349" s="388"/>
      <c r="L349" s="388"/>
      <c r="M349" s="388"/>
      <c r="N349" s="388"/>
      <c r="O349" s="388"/>
      <c r="P349" s="388"/>
      <c r="Q349" s="388"/>
      <c r="R349" s="388"/>
      <c r="S349" s="388"/>
      <c r="T349" s="388"/>
      <c r="U349" s="388"/>
      <c r="V349" s="388"/>
      <c r="W349" s="388"/>
      <c r="X349" s="390"/>
      <c r="Y349" s="390"/>
      <c r="Z349" s="390"/>
      <c r="AA349" s="390"/>
      <c r="AB349" s="388"/>
      <c r="AC349" s="388"/>
      <c r="AD349" s="390"/>
    </row>
    <row r="350" customFormat="false" ht="14.25" hidden="false" customHeight="true" outlineLevel="0" collapsed="false">
      <c r="A350" s="388"/>
      <c r="B350" s="388"/>
      <c r="C350" s="388"/>
      <c r="D350" s="388"/>
      <c r="E350" s="388"/>
      <c r="F350" s="388"/>
      <c r="G350" s="388"/>
      <c r="H350" s="388"/>
      <c r="I350" s="388"/>
      <c r="J350" s="388"/>
      <c r="K350" s="388"/>
      <c r="L350" s="388"/>
      <c r="M350" s="388"/>
      <c r="N350" s="388"/>
      <c r="O350" s="388"/>
      <c r="P350" s="388"/>
      <c r="Q350" s="388"/>
      <c r="R350" s="388"/>
      <c r="S350" s="388"/>
      <c r="T350" s="388"/>
      <c r="U350" s="388"/>
      <c r="V350" s="388"/>
      <c r="W350" s="388"/>
      <c r="X350" s="390"/>
      <c r="Y350" s="390"/>
      <c r="Z350" s="390"/>
      <c r="AA350" s="390"/>
      <c r="AB350" s="388"/>
      <c r="AC350" s="388"/>
      <c r="AD350" s="390"/>
    </row>
    <row r="351" customFormat="false" ht="14.25" hidden="false" customHeight="true" outlineLevel="0" collapsed="false">
      <c r="A351" s="388"/>
      <c r="B351" s="388"/>
      <c r="C351" s="388"/>
      <c r="D351" s="388"/>
      <c r="E351" s="388"/>
      <c r="F351" s="388"/>
      <c r="G351" s="388"/>
      <c r="H351" s="388"/>
      <c r="I351" s="388"/>
      <c r="J351" s="388"/>
      <c r="K351" s="388"/>
      <c r="L351" s="388"/>
      <c r="M351" s="388"/>
      <c r="N351" s="388"/>
      <c r="O351" s="388"/>
      <c r="P351" s="388"/>
      <c r="Q351" s="388"/>
      <c r="R351" s="388"/>
      <c r="S351" s="388"/>
      <c r="T351" s="388"/>
      <c r="U351" s="388"/>
      <c r="V351" s="388"/>
      <c r="W351" s="388"/>
      <c r="X351" s="390"/>
      <c r="Y351" s="390"/>
      <c r="Z351" s="390"/>
      <c r="AA351" s="390"/>
      <c r="AB351" s="388"/>
      <c r="AC351" s="388"/>
      <c r="AD351" s="390"/>
    </row>
    <row r="352" customFormat="false" ht="14.25" hidden="false" customHeight="true" outlineLevel="0" collapsed="false">
      <c r="A352" s="388"/>
      <c r="B352" s="388"/>
      <c r="C352" s="388"/>
      <c r="D352" s="388"/>
      <c r="E352" s="388"/>
      <c r="F352" s="388"/>
      <c r="G352" s="388"/>
      <c r="H352" s="388"/>
      <c r="I352" s="388"/>
      <c r="J352" s="388"/>
      <c r="K352" s="388"/>
      <c r="L352" s="388"/>
      <c r="M352" s="388"/>
      <c r="N352" s="388"/>
      <c r="O352" s="388"/>
      <c r="P352" s="388"/>
      <c r="Q352" s="388"/>
      <c r="R352" s="388"/>
      <c r="S352" s="388"/>
      <c r="T352" s="388"/>
      <c r="U352" s="388"/>
      <c r="V352" s="388"/>
      <c r="W352" s="388"/>
      <c r="X352" s="390"/>
      <c r="Y352" s="390"/>
      <c r="Z352" s="390"/>
      <c r="AA352" s="390"/>
      <c r="AB352" s="388"/>
      <c r="AC352" s="388"/>
      <c r="AD352" s="390"/>
    </row>
    <row r="353" customFormat="false" ht="14.25" hidden="false" customHeight="true" outlineLevel="0" collapsed="false">
      <c r="A353" s="388"/>
      <c r="B353" s="388"/>
      <c r="C353" s="388"/>
      <c r="D353" s="388"/>
      <c r="E353" s="388"/>
      <c r="F353" s="388"/>
      <c r="G353" s="388"/>
      <c r="H353" s="388"/>
      <c r="I353" s="388"/>
      <c r="J353" s="388"/>
      <c r="K353" s="388"/>
      <c r="L353" s="388"/>
      <c r="M353" s="388"/>
      <c r="N353" s="388"/>
      <c r="O353" s="388"/>
      <c r="P353" s="388"/>
      <c r="Q353" s="388"/>
      <c r="R353" s="388"/>
      <c r="S353" s="388"/>
      <c r="T353" s="388"/>
      <c r="U353" s="388"/>
      <c r="V353" s="388"/>
      <c r="W353" s="388"/>
      <c r="X353" s="390"/>
      <c r="Y353" s="390"/>
      <c r="Z353" s="390"/>
      <c r="AA353" s="390"/>
      <c r="AB353" s="388"/>
      <c r="AC353" s="388"/>
      <c r="AD353" s="390"/>
    </row>
    <row r="354" customFormat="false" ht="14.25" hidden="false" customHeight="true" outlineLevel="0" collapsed="false">
      <c r="A354" s="388"/>
      <c r="B354" s="388"/>
      <c r="C354" s="388"/>
      <c r="D354" s="388"/>
      <c r="E354" s="388"/>
      <c r="F354" s="388"/>
      <c r="G354" s="388"/>
      <c r="H354" s="388"/>
      <c r="I354" s="388"/>
      <c r="J354" s="388"/>
      <c r="K354" s="388"/>
      <c r="L354" s="388"/>
      <c r="M354" s="388"/>
      <c r="N354" s="388"/>
      <c r="O354" s="388"/>
      <c r="P354" s="388"/>
      <c r="Q354" s="388"/>
      <c r="R354" s="388"/>
      <c r="S354" s="388"/>
      <c r="T354" s="388"/>
      <c r="U354" s="388"/>
      <c r="V354" s="388"/>
      <c r="W354" s="388"/>
      <c r="X354" s="390"/>
      <c r="Y354" s="390"/>
      <c r="Z354" s="390"/>
      <c r="AA354" s="390"/>
      <c r="AB354" s="388"/>
      <c r="AC354" s="388"/>
      <c r="AD354" s="390"/>
    </row>
    <row r="355" customFormat="false" ht="14.25" hidden="false" customHeight="true" outlineLevel="0" collapsed="false">
      <c r="A355" s="388"/>
      <c r="B355" s="388"/>
      <c r="C355" s="388"/>
      <c r="D355" s="388"/>
      <c r="E355" s="388"/>
      <c r="F355" s="388"/>
      <c r="G355" s="388"/>
      <c r="H355" s="388"/>
      <c r="I355" s="388"/>
      <c r="J355" s="388"/>
      <c r="K355" s="388"/>
      <c r="L355" s="388"/>
      <c r="M355" s="388"/>
      <c r="N355" s="388"/>
      <c r="O355" s="388"/>
      <c r="P355" s="388"/>
      <c r="Q355" s="388"/>
      <c r="R355" s="388"/>
      <c r="S355" s="388"/>
      <c r="T355" s="388"/>
      <c r="U355" s="388"/>
      <c r="V355" s="388"/>
      <c r="W355" s="388"/>
      <c r="X355" s="390"/>
      <c r="Y355" s="390"/>
      <c r="Z355" s="390"/>
      <c r="AA355" s="390"/>
      <c r="AB355" s="388"/>
      <c r="AC355" s="388"/>
      <c r="AD355" s="390"/>
    </row>
    <row r="356" customFormat="false" ht="14.25" hidden="false" customHeight="true" outlineLevel="0" collapsed="false">
      <c r="A356" s="388"/>
      <c r="B356" s="388"/>
      <c r="C356" s="388"/>
      <c r="D356" s="388"/>
      <c r="E356" s="388"/>
      <c r="F356" s="388"/>
      <c r="G356" s="388"/>
      <c r="H356" s="388"/>
      <c r="I356" s="388"/>
      <c r="J356" s="388"/>
      <c r="K356" s="388"/>
      <c r="L356" s="388"/>
      <c r="M356" s="388"/>
      <c r="N356" s="388"/>
      <c r="O356" s="388"/>
      <c r="P356" s="388"/>
      <c r="Q356" s="388"/>
      <c r="R356" s="388"/>
      <c r="S356" s="388"/>
      <c r="T356" s="388"/>
      <c r="U356" s="388"/>
      <c r="V356" s="388"/>
      <c r="W356" s="388"/>
      <c r="X356" s="390"/>
      <c r="Y356" s="390"/>
      <c r="Z356" s="390"/>
      <c r="AA356" s="390"/>
      <c r="AB356" s="388"/>
      <c r="AC356" s="388"/>
      <c r="AD356" s="390"/>
    </row>
    <row r="357" customFormat="false" ht="14.25" hidden="false" customHeight="true" outlineLevel="0" collapsed="false">
      <c r="A357" s="388"/>
      <c r="B357" s="388"/>
      <c r="C357" s="388"/>
      <c r="D357" s="388"/>
      <c r="E357" s="388"/>
      <c r="F357" s="388"/>
      <c r="G357" s="388"/>
      <c r="H357" s="388"/>
      <c r="I357" s="388"/>
      <c r="J357" s="388"/>
      <c r="K357" s="388"/>
      <c r="L357" s="388"/>
      <c r="M357" s="388"/>
      <c r="N357" s="388"/>
      <c r="O357" s="388"/>
      <c r="P357" s="388"/>
      <c r="Q357" s="388"/>
      <c r="R357" s="388"/>
      <c r="S357" s="388"/>
      <c r="T357" s="388"/>
      <c r="U357" s="388"/>
      <c r="V357" s="388"/>
      <c r="W357" s="388"/>
      <c r="X357" s="390"/>
      <c r="Y357" s="390"/>
      <c r="Z357" s="390"/>
      <c r="AA357" s="390"/>
      <c r="AB357" s="388"/>
      <c r="AC357" s="388"/>
      <c r="AD357" s="390"/>
    </row>
    <row r="358" customFormat="false" ht="14.25" hidden="false" customHeight="true" outlineLevel="0" collapsed="false">
      <c r="A358" s="388"/>
      <c r="B358" s="388"/>
      <c r="C358" s="388"/>
      <c r="D358" s="388"/>
      <c r="E358" s="388"/>
      <c r="F358" s="388"/>
      <c r="G358" s="388"/>
      <c r="H358" s="388"/>
      <c r="I358" s="388"/>
      <c r="J358" s="388"/>
      <c r="K358" s="388"/>
      <c r="L358" s="388"/>
      <c r="M358" s="388"/>
      <c r="N358" s="388"/>
      <c r="O358" s="388"/>
      <c r="P358" s="388"/>
      <c r="Q358" s="388"/>
      <c r="R358" s="388"/>
      <c r="S358" s="388"/>
      <c r="T358" s="388"/>
      <c r="U358" s="388"/>
      <c r="V358" s="388"/>
      <c r="W358" s="388"/>
      <c r="X358" s="390"/>
      <c r="Y358" s="390"/>
      <c r="Z358" s="390"/>
      <c r="AA358" s="390"/>
      <c r="AB358" s="388"/>
      <c r="AC358" s="388"/>
      <c r="AD358" s="390"/>
    </row>
    <row r="359" customFormat="false" ht="14.25" hidden="false" customHeight="true" outlineLevel="0" collapsed="false">
      <c r="A359" s="388"/>
      <c r="B359" s="388"/>
      <c r="C359" s="388"/>
      <c r="D359" s="388"/>
      <c r="E359" s="388"/>
      <c r="F359" s="388"/>
      <c r="G359" s="388"/>
      <c r="H359" s="388"/>
      <c r="I359" s="388"/>
      <c r="J359" s="388"/>
      <c r="K359" s="388"/>
      <c r="L359" s="388"/>
      <c r="M359" s="388"/>
      <c r="N359" s="388"/>
      <c r="O359" s="388"/>
      <c r="P359" s="388"/>
      <c r="Q359" s="388"/>
      <c r="R359" s="388"/>
      <c r="S359" s="388"/>
      <c r="T359" s="388"/>
      <c r="U359" s="388"/>
      <c r="V359" s="388"/>
      <c r="W359" s="388"/>
      <c r="X359" s="390"/>
      <c r="Y359" s="390"/>
      <c r="Z359" s="390"/>
      <c r="AA359" s="390"/>
      <c r="AB359" s="388"/>
      <c r="AC359" s="388"/>
      <c r="AD359" s="390"/>
    </row>
    <row r="360" customFormat="false" ht="14.25" hidden="false" customHeight="true" outlineLevel="0" collapsed="false">
      <c r="A360" s="388"/>
      <c r="B360" s="388"/>
      <c r="C360" s="388"/>
      <c r="D360" s="388"/>
      <c r="E360" s="388"/>
      <c r="F360" s="388"/>
      <c r="G360" s="388"/>
      <c r="H360" s="388"/>
      <c r="I360" s="388"/>
      <c r="J360" s="388"/>
      <c r="K360" s="388"/>
      <c r="L360" s="388"/>
      <c r="M360" s="388"/>
      <c r="N360" s="388"/>
      <c r="O360" s="388"/>
      <c r="P360" s="388"/>
      <c r="Q360" s="388"/>
      <c r="R360" s="388"/>
      <c r="S360" s="388"/>
      <c r="T360" s="388"/>
      <c r="U360" s="388"/>
      <c r="V360" s="388"/>
      <c r="W360" s="388"/>
      <c r="X360" s="390"/>
      <c r="Y360" s="390"/>
      <c r="Z360" s="390"/>
      <c r="AA360" s="390"/>
      <c r="AB360" s="388"/>
      <c r="AC360" s="388"/>
      <c r="AD360" s="390"/>
    </row>
    <row r="361" customFormat="false" ht="14.25" hidden="false" customHeight="true" outlineLevel="0" collapsed="false">
      <c r="A361" s="388"/>
      <c r="B361" s="388"/>
      <c r="C361" s="388"/>
      <c r="D361" s="388"/>
      <c r="E361" s="388"/>
      <c r="F361" s="388"/>
      <c r="G361" s="388"/>
      <c r="H361" s="388"/>
      <c r="I361" s="388"/>
      <c r="J361" s="388"/>
      <c r="K361" s="388"/>
      <c r="L361" s="388"/>
      <c r="M361" s="388"/>
      <c r="N361" s="388"/>
      <c r="O361" s="388"/>
      <c r="P361" s="388"/>
      <c r="Q361" s="388"/>
      <c r="R361" s="388"/>
      <c r="S361" s="388"/>
      <c r="T361" s="388"/>
      <c r="U361" s="388"/>
      <c r="V361" s="388"/>
      <c r="W361" s="388"/>
      <c r="X361" s="390"/>
      <c r="Y361" s="390"/>
      <c r="Z361" s="390"/>
      <c r="AA361" s="390"/>
      <c r="AB361" s="388"/>
      <c r="AC361" s="388"/>
      <c r="AD361" s="390"/>
    </row>
    <row r="362" customFormat="false" ht="14.25" hidden="false" customHeight="true" outlineLevel="0" collapsed="false">
      <c r="A362" s="388"/>
      <c r="B362" s="388"/>
      <c r="C362" s="388"/>
      <c r="D362" s="388"/>
      <c r="E362" s="388"/>
      <c r="F362" s="388"/>
      <c r="G362" s="388"/>
      <c r="H362" s="388"/>
      <c r="I362" s="388"/>
      <c r="J362" s="388"/>
      <c r="K362" s="388"/>
      <c r="L362" s="388"/>
      <c r="M362" s="388"/>
      <c r="N362" s="388"/>
      <c r="O362" s="388"/>
      <c r="P362" s="388"/>
      <c r="Q362" s="388"/>
      <c r="R362" s="388"/>
      <c r="S362" s="388"/>
      <c r="T362" s="388"/>
      <c r="U362" s="388"/>
      <c r="V362" s="388"/>
      <c r="W362" s="388"/>
      <c r="X362" s="390"/>
      <c r="Y362" s="390"/>
      <c r="Z362" s="390"/>
      <c r="AA362" s="390"/>
      <c r="AB362" s="388"/>
      <c r="AC362" s="388"/>
      <c r="AD362" s="390"/>
    </row>
    <row r="363" customFormat="false" ht="14.25" hidden="false" customHeight="true" outlineLevel="0" collapsed="false">
      <c r="A363" s="388"/>
      <c r="B363" s="388"/>
      <c r="C363" s="388"/>
      <c r="D363" s="388"/>
      <c r="E363" s="388"/>
      <c r="F363" s="388"/>
      <c r="G363" s="388"/>
      <c r="H363" s="388"/>
      <c r="I363" s="388"/>
      <c r="J363" s="388"/>
      <c r="K363" s="388"/>
      <c r="L363" s="388"/>
      <c r="M363" s="388"/>
      <c r="N363" s="388"/>
      <c r="O363" s="388"/>
      <c r="P363" s="388"/>
      <c r="Q363" s="388"/>
      <c r="R363" s="388"/>
      <c r="S363" s="388"/>
      <c r="T363" s="388"/>
      <c r="U363" s="388"/>
      <c r="V363" s="388"/>
      <c r="W363" s="388"/>
      <c r="X363" s="390"/>
      <c r="Y363" s="390"/>
      <c r="Z363" s="390"/>
      <c r="AA363" s="390"/>
      <c r="AB363" s="388"/>
      <c r="AC363" s="388"/>
      <c r="AD363" s="390"/>
    </row>
    <row r="364" customFormat="false" ht="14.25" hidden="false" customHeight="true" outlineLevel="0" collapsed="false">
      <c r="A364" s="388"/>
      <c r="B364" s="388"/>
      <c r="C364" s="388"/>
      <c r="D364" s="388"/>
      <c r="E364" s="388"/>
      <c r="F364" s="388"/>
      <c r="G364" s="388"/>
      <c r="H364" s="388"/>
      <c r="I364" s="388"/>
      <c r="J364" s="388"/>
      <c r="K364" s="388"/>
      <c r="L364" s="388"/>
      <c r="M364" s="388"/>
      <c r="N364" s="388"/>
      <c r="O364" s="388"/>
      <c r="P364" s="388"/>
      <c r="Q364" s="388"/>
      <c r="R364" s="388"/>
      <c r="S364" s="388"/>
      <c r="T364" s="388"/>
      <c r="U364" s="388"/>
      <c r="V364" s="388"/>
      <c r="W364" s="388"/>
      <c r="X364" s="390"/>
      <c r="Y364" s="390"/>
      <c r="Z364" s="390"/>
      <c r="AA364" s="390"/>
      <c r="AB364" s="388"/>
      <c r="AC364" s="388"/>
      <c r="AD364" s="390"/>
    </row>
    <row r="365" customFormat="false" ht="14.25" hidden="false" customHeight="true" outlineLevel="0" collapsed="false">
      <c r="A365" s="388"/>
      <c r="B365" s="388"/>
      <c r="C365" s="388"/>
      <c r="D365" s="388"/>
      <c r="E365" s="388"/>
      <c r="F365" s="388"/>
      <c r="G365" s="388"/>
      <c r="H365" s="388"/>
      <c r="I365" s="388"/>
      <c r="J365" s="388"/>
      <c r="K365" s="388"/>
      <c r="L365" s="388"/>
      <c r="M365" s="388"/>
      <c r="N365" s="388"/>
      <c r="O365" s="388"/>
      <c r="P365" s="388"/>
      <c r="Q365" s="388"/>
      <c r="R365" s="388"/>
      <c r="S365" s="388"/>
      <c r="T365" s="388"/>
      <c r="U365" s="388"/>
      <c r="V365" s="388"/>
      <c r="W365" s="388"/>
      <c r="X365" s="390"/>
      <c r="Y365" s="390"/>
      <c r="Z365" s="390"/>
      <c r="AA365" s="390"/>
      <c r="AB365" s="388"/>
      <c r="AC365" s="388"/>
      <c r="AD365" s="390"/>
    </row>
    <row r="366" customFormat="false" ht="14.25" hidden="false" customHeight="true" outlineLevel="0" collapsed="false">
      <c r="A366" s="388"/>
      <c r="B366" s="388"/>
      <c r="C366" s="388"/>
      <c r="D366" s="388"/>
      <c r="E366" s="388"/>
      <c r="F366" s="388"/>
      <c r="G366" s="388"/>
      <c r="H366" s="388"/>
      <c r="I366" s="388"/>
      <c r="J366" s="388"/>
      <c r="K366" s="388"/>
      <c r="L366" s="388"/>
      <c r="M366" s="388"/>
      <c r="N366" s="388"/>
      <c r="O366" s="388"/>
      <c r="P366" s="388"/>
      <c r="Q366" s="388"/>
      <c r="R366" s="388"/>
      <c r="S366" s="388"/>
      <c r="T366" s="388"/>
      <c r="U366" s="388"/>
      <c r="V366" s="388"/>
      <c r="W366" s="388"/>
      <c r="X366" s="390"/>
      <c r="Y366" s="390"/>
      <c r="Z366" s="390"/>
      <c r="AA366" s="390"/>
      <c r="AB366" s="388"/>
      <c r="AC366" s="388"/>
      <c r="AD366" s="390"/>
    </row>
    <row r="367" customFormat="false" ht="14.25" hidden="false" customHeight="true" outlineLevel="0" collapsed="false">
      <c r="A367" s="388"/>
      <c r="B367" s="388"/>
      <c r="C367" s="388"/>
      <c r="D367" s="388"/>
      <c r="E367" s="388"/>
      <c r="F367" s="388"/>
      <c r="G367" s="388"/>
      <c r="H367" s="388"/>
      <c r="I367" s="388"/>
      <c r="J367" s="388"/>
      <c r="K367" s="388"/>
      <c r="L367" s="388"/>
      <c r="M367" s="388"/>
      <c r="N367" s="388"/>
      <c r="O367" s="388"/>
      <c r="P367" s="388"/>
      <c r="Q367" s="388"/>
      <c r="R367" s="388"/>
      <c r="S367" s="388"/>
      <c r="T367" s="388"/>
      <c r="U367" s="388"/>
      <c r="V367" s="388"/>
      <c r="W367" s="388"/>
      <c r="X367" s="390"/>
      <c r="Y367" s="390"/>
      <c r="Z367" s="390"/>
      <c r="AA367" s="390"/>
      <c r="AB367" s="388"/>
      <c r="AC367" s="388"/>
      <c r="AD367" s="390"/>
    </row>
    <row r="368" customFormat="false" ht="14.25" hidden="false" customHeight="true" outlineLevel="0" collapsed="false">
      <c r="A368" s="388"/>
      <c r="B368" s="388"/>
      <c r="C368" s="388"/>
      <c r="D368" s="388"/>
      <c r="E368" s="388"/>
      <c r="F368" s="388"/>
      <c r="G368" s="388"/>
      <c r="H368" s="388"/>
      <c r="I368" s="388"/>
      <c r="J368" s="388"/>
      <c r="K368" s="388"/>
      <c r="L368" s="388"/>
      <c r="M368" s="388"/>
      <c r="N368" s="388"/>
      <c r="O368" s="388"/>
      <c r="P368" s="388"/>
      <c r="Q368" s="388"/>
      <c r="R368" s="388"/>
      <c r="S368" s="388"/>
      <c r="T368" s="388"/>
      <c r="U368" s="388"/>
      <c r="V368" s="388"/>
      <c r="W368" s="388"/>
      <c r="X368" s="390"/>
      <c r="Y368" s="390"/>
      <c r="Z368" s="390"/>
      <c r="AA368" s="390"/>
      <c r="AB368" s="388"/>
      <c r="AC368" s="388"/>
      <c r="AD368" s="390"/>
    </row>
    <row r="369" customFormat="false" ht="14.25" hidden="false" customHeight="true" outlineLevel="0" collapsed="false">
      <c r="A369" s="388"/>
      <c r="B369" s="388"/>
      <c r="C369" s="388"/>
      <c r="D369" s="388"/>
      <c r="E369" s="388"/>
      <c r="F369" s="388"/>
      <c r="G369" s="388"/>
      <c r="H369" s="388"/>
      <c r="I369" s="388"/>
      <c r="J369" s="388"/>
      <c r="K369" s="388"/>
      <c r="L369" s="388"/>
      <c r="M369" s="388"/>
      <c r="N369" s="388"/>
      <c r="O369" s="388"/>
      <c r="P369" s="388"/>
      <c r="Q369" s="388"/>
      <c r="R369" s="388"/>
      <c r="S369" s="388"/>
      <c r="T369" s="388"/>
      <c r="U369" s="388"/>
      <c r="V369" s="388"/>
      <c r="W369" s="388"/>
      <c r="X369" s="390"/>
      <c r="Y369" s="390"/>
      <c r="Z369" s="390"/>
      <c r="AA369" s="390"/>
      <c r="AB369" s="388"/>
      <c r="AC369" s="388"/>
      <c r="AD369" s="390"/>
    </row>
    <row r="370" customFormat="false" ht="14.25" hidden="false" customHeight="true" outlineLevel="0" collapsed="false">
      <c r="A370" s="388"/>
      <c r="B370" s="388"/>
      <c r="C370" s="388"/>
      <c r="D370" s="388"/>
      <c r="E370" s="388"/>
      <c r="F370" s="388"/>
      <c r="G370" s="388"/>
      <c r="H370" s="388"/>
      <c r="I370" s="388"/>
      <c r="J370" s="388"/>
      <c r="K370" s="388"/>
      <c r="L370" s="388"/>
      <c r="M370" s="388"/>
      <c r="N370" s="388"/>
      <c r="O370" s="388"/>
      <c r="P370" s="388"/>
      <c r="Q370" s="388"/>
      <c r="R370" s="388"/>
      <c r="S370" s="388"/>
      <c r="T370" s="388"/>
      <c r="U370" s="388"/>
      <c r="V370" s="388"/>
      <c r="W370" s="388"/>
      <c r="X370" s="390"/>
      <c r="Y370" s="390"/>
      <c r="Z370" s="390"/>
      <c r="AA370" s="390"/>
      <c r="AB370" s="388"/>
      <c r="AC370" s="388"/>
      <c r="AD370" s="390"/>
    </row>
    <row r="371" customFormat="false" ht="14.25" hidden="false" customHeight="true" outlineLevel="0" collapsed="false">
      <c r="A371" s="388"/>
      <c r="B371" s="388"/>
      <c r="C371" s="388"/>
      <c r="D371" s="388"/>
      <c r="E371" s="388"/>
      <c r="F371" s="388"/>
      <c r="G371" s="388"/>
      <c r="H371" s="388"/>
      <c r="I371" s="388"/>
      <c r="J371" s="388"/>
      <c r="K371" s="388"/>
      <c r="L371" s="388"/>
      <c r="M371" s="388"/>
      <c r="N371" s="388"/>
      <c r="O371" s="388"/>
      <c r="P371" s="388"/>
      <c r="Q371" s="388"/>
      <c r="R371" s="388"/>
      <c r="S371" s="388"/>
      <c r="T371" s="388"/>
      <c r="U371" s="388"/>
      <c r="V371" s="388"/>
      <c r="W371" s="388"/>
      <c r="X371" s="390"/>
      <c r="Y371" s="390"/>
      <c r="Z371" s="390"/>
      <c r="AA371" s="390"/>
      <c r="AB371" s="388"/>
      <c r="AC371" s="388"/>
      <c r="AD371" s="390"/>
    </row>
    <row r="372" customFormat="false" ht="14.25" hidden="false" customHeight="true" outlineLevel="0" collapsed="false">
      <c r="A372" s="388"/>
      <c r="B372" s="388"/>
      <c r="C372" s="388"/>
      <c r="D372" s="388"/>
      <c r="E372" s="388"/>
      <c r="F372" s="388"/>
      <c r="G372" s="388"/>
      <c r="H372" s="388"/>
      <c r="I372" s="388"/>
      <c r="J372" s="388"/>
      <c r="K372" s="388"/>
      <c r="L372" s="388"/>
      <c r="M372" s="388"/>
      <c r="N372" s="388"/>
      <c r="O372" s="388"/>
      <c r="P372" s="388"/>
      <c r="Q372" s="388"/>
      <c r="R372" s="388"/>
      <c r="S372" s="388"/>
      <c r="T372" s="388"/>
      <c r="U372" s="388"/>
      <c r="V372" s="388"/>
      <c r="W372" s="388"/>
      <c r="X372" s="390"/>
      <c r="Y372" s="390"/>
      <c r="Z372" s="390"/>
      <c r="AA372" s="390"/>
      <c r="AB372" s="388"/>
      <c r="AC372" s="388"/>
      <c r="AD372" s="390"/>
    </row>
    <row r="373" customFormat="false" ht="14.25" hidden="false" customHeight="true" outlineLevel="0" collapsed="false">
      <c r="A373" s="388"/>
      <c r="B373" s="388"/>
      <c r="C373" s="388"/>
      <c r="D373" s="388"/>
      <c r="E373" s="388"/>
      <c r="F373" s="388"/>
      <c r="G373" s="388"/>
      <c r="H373" s="388"/>
      <c r="I373" s="388"/>
      <c r="J373" s="388"/>
      <c r="K373" s="388"/>
      <c r="L373" s="388"/>
      <c r="M373" s="388"/>
      <c r="N373" s="388"/>
      <c r="O373" s="388"/>
      <c r="P373" s="388"/>
      <c r="Q373" s="388"/>
      <c r="R373" s="388"/>
      <c r="S373" s="388"/>
      <c r="T373" s="388"/>
      <c r="U373" s="388"/>
      <c r="V373" s="388"/>
      <c r="W373" s="388"/>
      <c r="X373" s="390"/>
      <c r="Y373" s="390"/>
      <c r="Z373" s="390"/>
      <c r="AA373" s="390"/>
      <c r="AB373" s="388"/>
      <c r="AC373" s="388"/>
      <c r="AD373" s="390"/>
    </row>
    <row r="374" customFormat="false" ht="14.25" hidden="false" customHeight="true" outlineLevel="0" collapsed="false">
      <c r="A374" s="388"/>
      <c r="B374" s="388"/>
      <c r="C374" s="388"/>
      <c r="D374" s="388"/>
      <c r="E374" s="388"/>
      <c r="F374" s="388"/>
      <c r="G374" s="388"/>
      <c r="H374" s="388"/>
      <c r="I374" s="388"/>
      <c r="J374" s="388"/>
      <c r="K374" s="388"/>
      <c r="L374" s="388"/>
      <c r="M374" s="388"/>
      <c r="N374" s="388"/>
      <c r="O374" s="388"/>
      <c r="P374" s="388"/>
      <c r="Q374" s="388"/>
      <c r="R374" s="388"/>
      <c r="S374" s="388"/>
      <c r="T374" s="388"/>
      <c r="U374" s="388"/>
      <c r="V374" s="388"/>
      <c r="W374" s="388"/>
      <c r="X374" s="390"/>
      <c r="Y374" s="390"/>
      <c r="Z374" s="390"/>
      <c r="AA374" s="390"/>
      <c r="AB374" s="388"/>
      <c r="AC374" s="388"/>
      <c r="AD374" s="390"/>
    </row>
    <row r="375" customFormat="false" ht="14.25" hidden="false" customHeight="true" outlineLevel="0" collapsed="false">
      <c r="A375" s="388"/>
      <c r="B375" s="388"/>
      <c r="C375" s="388"/>
      <c r="D375" s="388"/>
      <c r="E375" s="388"/>
      <c r="F375" s="388"/>
      <c r="G375" s="388"/>
      <c r="H375" s="388"/>
      <c r="I375" s="388"/>
      <c r="J375" s="388"/>
      <c r="K375" s="388"/>
      <c r="L375" s="388"/>
      <c r="M375" s="388"/>
      <c r="N375" s="388"/>
      <c r="O375" s="388"/>
      <c r="P375" s="388"/>
      <c r="Q375" s="388"/>
      <c r="R375" s="388"/>
      <c r="S375" s="388"/>
      <c r="T375" s="388"/>
      <c r="U375" s="388"/>
      <c r="V375" s="388"/>
      <c r="W375" s="388"/>
      <c r="X375" s="390"/>
      <c r="Y375" s="390"/>
      <c r="Z375" s="390"/>
      <c r="AA375" s="390"/>
      <c r="AB375" s="388"/>
      <c r="AC375" s="388"/>
      <c r="AD375" s="390"/>
    </row>
    <row r="376" customFormat="false" ht="14.25" hidden="false" customHeight="true" outlineLevel="0" collapsed="false">
      <c r="A376" s="388"/>
      <c r="B376" s="388"/>
      <c r="C376" s="388"/>
      <c r="D376" s="388"/>
      <c r="E376" s="388"/>
      <c r="F376" s="388"/>
      <c r="G376" s="388"/>
      <c r="H376" s="388"/>
      <c r="I376" s="388"/>
      <c r="J376" s="388"/>
      <c r="K376" s="388"/>
      <c r="L376" s="388"/>
      <c r="M376" s="388"/>
      <c r="N376" s="388"/>
      <c r="O376" s="388"/>
      <c r="P376" s="388"/>
      <c r="Q376" s="388"/>
      <c r="R376" s="388"/>
      <c r="S376" s="388"/>
      <c r="T376" s="388"/>
      <c r="U376" s="388"/>
      <c r="V376" s="388"/>
      <c r="W376" s="388"/>
      <c r="X376" s="390"/>
      <c r="Y376" s="390"/>
      <c r="Z376" s="390"/>
      <c r="AA376" s="390"/>
      <c r="AB376" s="388"/>
      <c r="AC376" s="388"/>
      <c r="AD376" s="390"/>
    </row>
    <row r="377" customFormat="false" ht="14.25" hidden="false" customHeight="true" outlineLevel="0" collapsed="false">
      <c r="A377" s="388"/>
      <c r="B377" s="388"/>
      <c r="C377" s="388"/>
      <c r="D377" s="388"/>
      <c r="E377" s="388"/>
      <c r="F377" s="388"/>
      <c r="G377" s="388"/>
      <c r="H377" s="388"/>
      <c r="I377" s="388"/>
      <c r="J377" s="388"/>
      <c r="K377" s="388"/>
      <c r="L377" s="388"/>
      <c r="M377" s="388"/>
      <c r="N377" s="388"/>
      <c r="O377" s="388"/>
      <c r="P377" s="388"/>
      <c r="Q377" s="388"/>
      <c r="R377" s="388"/>
      <c r="S377" s="388"/>
      <c r="T377" s="388"/>
      <c r="U377" s="388"/>
      <c r="V377" s="388"/>
      <c r="W377" s="388"/>
      <c r="X377" s="390"/>
      <c r="Y377" s="390"/>
      <c r="Z377" s="390"/>
      <c r="AA377" s="390"/>
      <c r="AB377" s="388"/>
      <c r="AC377" s="388"/>
      <c r="AD377" s="390"/>
    </row>
    <row r="378" customFormat="false" ht="14.25" hidden="false" customHeight="true" outlineLevel="0" collapsed="false">
      <c r="A378" s="388"/>
      <c r="B378" s="388"/>
      <c r="C378" s="388"/>
      <c r="D378" s="388"/>
      <c r="E378" s="388"/>
      <c r="F378" s="388"/>
      <c r="G378" s="388"/>
      <c r="H378" s="388"/>
      <c r="I378" s="388"/>
      <c r="J378" s="388"/>
      <c r="K378" s="388"/>
      <c r="L378" s="388"/>
      <c r="M378" s="388"/>
      <c r="N378" s="388"/>
      <c r="O378" s="388"/>
      <c r="P378" s="388"/>
      <c r="Q378" s="388"/>
      <c r="R378" s="388"/>
      <c r="S378" s="388"/>
      <c r="T378" s="388"/>
      <c r="U378" s="388"/>
      <c r="V378" s="388"/>
      <c r="W378" s="388"/>
      <c r="X378" s="390"/>
      <c r="Y378" s="390"/>
      <c r="Z378" s="390"/>
      <c r="AA378" s="390"/>
      <c r="AB378" s="388"/>
      <c r="AC378" s="388"/>
      <c r="AD378" s="390"/>
    </row>
    <row r="379" customFormat="false" ht="14.25" hidden="false" customHeight="true" outlineLevel="0" collapsed="false">
      <c r="A379" s="388"/>
      <c r="B379" s="388"/>
      <c r="C379" s="388"/>
      <c r="D379" s="388"/>
      <c r="E379" s="388"/>
      <c r="F379" s="388"/>
      <c r="G379" s="388"/>
      <c r="H379" s="388"/>
      <c r="I379" s="388"/>
      <c r="J379" s="388"/>
      <c r="K379" s="388"/>
      <c r="L379" s="388"/>
      <c r="M379" s="388"/>
      <c r="N379" s="388"/>
      <c r="O379" s="388"/>
      <c r="P379" s="388"/>
      <c r="Q379" s="388"/>
      <c r="R379" s="388"/>
      <c r="S379" s="388"/>
      <c r="T379" s="388"/>
      <c r="U379" s="388"/>
      <c r="V379" s="388"/>
      <c r="W379" s="388"/>
      <c r="X379" s="390"/>
      <c r="Y379" s="390"/>
      <c r="Z379" s="390"/>
      <c r="AA379" s="390"/>
      <c r="AB379" s="388"/>
      <c r="AC379" s="388"/>
      <c r="AD379" s="390"/>
    </row>
    <row r="380" customFormat="false" ht="14.25" hidden="false" customHeight="true" outlineLevel="0" collapsed="false">
      <c r="A380" s="388"/>
      <c r="B380" s="388"/>
      <c r="C380" s="388"/>
      <c r="D380" s="388"/>
      <c r="E380" s="388"/>
      <c r="F380" s="388"/>
      <c r="G380" s="388"/>
      <c r="H380" s="388"/>
      <c r="I380" s="388"/>
      <c r="J380" s="388"/>
      <c r="K380" s="388"/>
      <c r="L380" s="388"/>
      <c r="M380" s="388"/>
      <c r="N380" s="388"/>
      <c r="O380" s="388"/>
      <c r="P380" s="388"/>
      <c r="Q380" s="388"/>
      <c r="R380" s="388"/>
      <c r="S380" s="388"/>
      <c r="T380" s="388"/>
      <c r="U380" s="388"/>
      <c r="V380" s="388"/>
      <c r="W380" s="388"/>
      <c r="X380" s="390"/>
      <c r="Y380" s="390"/>
      <c r="Z380" s="390"/>
      <c r="AA380" s="390"/>
      <c r="AB380" s="388"/>
      <c r="AC380" s="388"/>
      <c r="AD380" s="390"/>
    </row>
    <row r="381" customFormat="false" ht="14.25" hidden="false" customHeight="true" outlineLevel="0" collapsed="false">
      <c r="A381" s="388"/>
      <c r="B381" s="388"/>
      <c r="C381" s="388"/>
      <c r="D381" s="388"/>
      <c r="E381" s="388"/>
      <c r="F381" s="388"/>
      <c r="G381" s="388"/>
      <c r="H381" s="388"/>
      <c r="I381" s="388"/>
      <c r="J381" s="388"/>
      <c r="K381" s="388"/>
      <c r="L381" s="388"/>
      <c r="M381" s="388"/>
      <c r="N381" s="388"/>
      <c r="O381" s="388"/>
      <c r="P381" s="388"/>
      <c r="Q381" s="388"/>
      <c r="R381" s="388"/>
      <c r="S381" s="388"/>
      <c r="T381" s="388"/>
      <c r="U381" s="388"/>
      <c r="V381" s="388"/>
      <c r="W381" s="388"/>
      <c r="X381" s="390"/>
      <c r="Y381" s="390"/>
      <c r="Z381" s="390"/>
      <c r="AA381" s="390"/>
      <c r="AB381" s="388"/>
      <c r="AC381" s="388"/>
      <c r="AD381" s="390"/>
    </row>
    <row r="382" customFormat="false" ht="14.25" hidden="false" customHeight="true" outlineLevel="0" collapsed="false">
      <c r="A382" s="388"/>
      <c r="B382" s="388"/>
      <c r="C382" s="388"/>
      <c r="D382" s="388"/>
      <c r="E382" s="388"/>
      <c r="F382" s="388"/>
      <c r="G382" s="388"/>
      <c r="H382" s="388"/>
      <c r="I382" s="388"/>
      <c r="J382" s="388"/>
      <c r="K382" s="388"/>
      <c r="L382" s="388"/>
      <c r="M382" s="388"/>
      <c r="N382" s="388"/>
      <c r="O382" s="388"/>
      <c r="P382" s="388"/>
      <c r="Q382" s="388"/>
      <c r="R382" s="388"/>
      <c r="S382" s="388"/>
      <c r="T382" s="388"/>
      <c r="U382" s="388"/>
      <c r="V382" s="388"/>
      <c r="W382" s="388"/>
      <c r="X382" s="390"/>
      <c r="Y382" s="390"/>
      <c r="Z382" s="390"/>
      <c r="AA382" s="390"/>
      <c r="AB382" s="388"/>
      <c r="AC382" s="388"/>
      <c r="AD382" s="390"/>
    </row>
    <row r="383" customFormat="false" ht="14.25" hidden="false" customHeight="true" outlineLevel="0" collapsed="false">
      <c r="A383" s="388"/>
      <c r="B383" s="388"/>
      <c r="C383" s="388"/>
      <c r="D383" s="388"/>
      <c r="E383" s="388"/>
      <c r="F383" s="388"/>
      <c r="G383" s="388"/>
      <c r="H383" s="388"/>
      <c r="I383" s="388"/>
      <c r="J383" s="388"/>
      <c r="K383" s="388"/>
      <c r="L383" s="388"/>
      <c r="M383" s="388"/>
      <c r="N383" s="388"/>
      <c r="O383" s="388"/>
      <c r="P383" s="388"/>
      <c r="Q383" s="388"/>
      <c r="R383" s="388"/>
      <c r="S383" s="388"/>
      <c r="T383" s="388"/>
      <c r="U383" s="388"/>
      <c r="V383" s="388"/>
      <c r="W383" s="388"/>
      <c r="X383" s="390"/>
      <c r="Y383" s="390"/>
      <c r="Z383" s="390"/>
      <c r="AA383" s="390"/>
      <c r="AB383" s="388"/>
      <c r="AC383" s="388"/>
      <c r="AD383" s="390"/>
    </row>
    <row r="384" customFormat="false" ht="14.25" hidden="false" customHeight="true" outlineLevel="0" collapsed="false">
      <c r="A384" s="388"/>
      <c r="B384" s="388"/>
      <c r="C384" s="388"/>
      <c r="D384" s="388"/>
      <c r="E384" s="388"/>
      <c r="F384" s="388"/>
      <c r="G384" s="388"/>
      <c r="H384" s="388"/>
      <c r="I384" s="388"/>
      <c r="J384" s="388"/>
      <c r="K384" s="388"/>
      <c r="L384" s="388"/>
      <c r="M384" s="388"/>
      <c r="N384" s="388"/>
      <c r="O384" s="388"/>
      <c r="P384" s="388"/>
      <c r="Q384" s="388"/>
      <c r="R384" s="388"/>
      <c r="S384" s="388"/>
      <c r="T384" s="388"/>
      <c r="U384" s="388"/>
      <c r="V384" s="388"/>
      <c r="W384" s="388"/>
      <c r="X384" s="390"/>
      <c r="Y384" s="390"/>
      <c r="Z384" s="390"/>
      <c r="AA384" s="390"/>
      <c r="AB384" s="388"/>
      <c r="AC384" s="388"/>
      <c r="AD384" s="390"/>
    </row>
    <row r="385" customFormat="false" ht="14.25" hidden="false" customHeight="true" outlineLevel="0" collapsed="false">
      <c r="A385" s="388"/>
      <c r="B385" s="388"/>
      <c r="C385" s="388"/>
      <c r="D385" s="388"/>
      <c r="E385" s="388"/>
      <c r="F385" s="388"/>
      <c r="G385" s="388"/>
      <c r="H385" s="388"/>
      <c r="I385" s="388"/>
      <c r="J385" s="388"/>
      <c r="K385" s="388"/>
      <c r="L385" s="388"/>
      <c r="M385" s="388"/>
      <c r="N385" s="388"/>
      <c r="O385" s="388"/>
      <c r="P385" s="388"/>
      <c r="Q385" s="388"/>
      <c r="R385" s="388"/>
      <c r="S385" s="388"/>
      <c r="T385" s="388"/>
      <c r="U385" s="388"/>
      <c r="V385" s="388"/>
      <c r="W385" s="388"/>
      <c r="X385" s="390"/>
      <c r="Y385" s="390"/>
      <c r="Z385" s="390"/>
      <c r="AA385" s="390"/>
      <c r="AB385" s="388"/>
      <c r="AC385" s="388"/>
      <c r="AD385" s="390"/>
    </row>
    <row r="386" customFormat="false" ht="14.25" hidden="false" customHeight="true" outlineLevel="0" collapsed="false">
      <c r="A386" s="388"/>
      <c r="B386" s="388"/>
      <c r="C386" s="388"/>
      <c r="D386" s="388"/>
      <c r="E386" s="388"/>
      <c r="F386" s="388"/>
      <c r="G386" s="388"/>
      <c r="H386" s="388"/>
      <c r="I386" s="388"/>
      <c r="J386" s="388"/>
      <c r="K386" s="388"/>
      <c r="L386" s="388"/>
      <c r="M386" s="388"/>
      <c r="N386" s="388"/>
      <c r="O386" s="388"/>
      <c r="P386" s="388"/>
      <c r="Q386" s="388"/>
      <c r="R386" s="388"/>
      <c r="S386" s="388"/>
      <c r="T386" s="388"/>
      <c r="U386" s="388"/>
      <c r="V386" s="388"/>
      <c r="W386" s="388"/>
      <c r="X386" s="390"/>
      <c r="Y386" s="390"/>
      <c r="Z386" s="390"/>
      <c r="AA386" s="390"/>
      <c r="AB386" s="388"/>
      <c r="AC386" s="388"/>
      <c r="AD386" s="390"/>
    </row>
    <row r="387" customFormat="false" ht="14.25" hidden="false" customHeight="true" outlineLevel="0" collapsed="false">
      <c r="A387" s="388"/>
      <c r="B387" s="388"/>
      <c r="C387" s="388"/>
      <c r="D387" s="388"/>
      <c r="E387" s="388"/>
      <c r="F387" s="388"/>
      <c r="G387" s="388"/>
      <c r="H387" s="388"/>
      <c r="I387" s="388"/>
      <c r="J387" s="388"/>
      <c r="K387" s="388"/>
      <c r="L387" s="388"/>
      <c r="M387" s="388"/>
      <c r="N387" s="388"/>
      <c r="O387" s="388"/>
      <c r="P387" s="388"/>
      <c r="Q387" s="388"/>
      <c r="R387" s="388"/>
      <c r="S387" s="388"/>
      <c r="T387" s="388"/>
      <c r="U387" s="388"/>
      <c r="V387" s="388"/>
      <c r="W387" s="388"/>
      <c r="X387" s="390"/>
      <c r="Y387" s="390"/>
      <c r="Z387" s="390"/>
      <c r="AA387" s="390"/>
      <c r="AB387" s="388"/>
      <c r="AC387" s="388"/>
      <c r="AD387" s="390"/>
    </row>
    <row r="388" customFormat="false" ht="14.25" hidden="false" customHeight="true" outlineLevel="0" collapsed="false">
      <c r="A388" s="388"/>
      <c r="B388" s="388"/>
      <c r="C388" s="388"/>
      <c r="D388" s="388"/>
      <c r="E388" s="388"/>
      <c r="F388" s="388"/>
      <c r="G388" s="388"/>
      <c r="H388" s="388"/>
      <c r="I388" s="388"/>
      <c r="J388" s="388"/>
      <c r="K388" s="388"/>
      <c r="L388" s="388"/>
      <c r="M388" s="388"/>
      <c r="N388" s="388"/>
      <c r="O388" s="388"/>
      <c r="P388" s="388"/>
      <c r="Q388" s="388"/>
      <c r="R388" s="388"/>
      <c r="S388" s="388"/>
      <c r="T388" s="388"/>
      <c r="U388" s="388"/>
      <c r="V388" s="388"/>
      <c r="W388" s="388"/>
      <c r="X388" s="390"/>
      <c r="Y388" s="390"/>
      <c r="Z388" s="390"/>
      <c r="AA388" s="390"/>
      <c r="AB388" s="388"/>
      <c r="AC388" s="388"/>
      <c r="AD388" s="390"/>
    </row>
    <row r="389" customFormat="false" ht="14.25" hidden="false" customHeight="true" outlineLevel="0" collapsed="false">
      <c r="A389" s="388"/>
      <c r="B389" s="388"/>
      <c r="C389" s="388"/>
      <c r="D389" s="388"/>
      <c r="E389" s="388"/>
      <c r="F389" s="388"/>
      <c r="G389" s="388"/>
      <c r="H389" s="388"/>
      <c r="I389" s="388"/>
      <c r="J389" s="388"/>
      <c r="K389" s="388"/>
      <c r="L389" s="388"/>
      <c r="M389" s="388"/>
      <c r="N389" s="388"/>
      <c r="O389" s="388"/>
      <c r="P389" s="388"/>
      <c r="Q389" s="388"/>
      <c r="R389" s="388"/>
      <c r="S389" s="388"/>
      <c r="T389" s="388"/>
      <c r="U389" s="388"/>
      <c r="V389" s="388"/>
      <c r="W389" s="388"/>
      <c r="X389" s="390"/>
      <c r="Y389" s="390"/>
      <c r="Z389" s="390"/>
      <c r="AA389" s="390"/>
      <c r="AB389" s="388"/>
      <c r="AC389" s="388"/>
      <c r="AD389" s="390"/>
    </row>
    <row r="390" customFormat="false" ht="14.25" hidden="false" customHeight="true" outlineLevel="0" collapsed="false">
      <c r="A390" s="388"/>
      <c r="B390" s="388"/>
      <c r="C390" s="388"/>
      <c r="D390" s="388"/>
      <c r="E390" s="388"/>
      <c r="F390" s="388"/>
      <c r="G390" s="388"/>
      <c r="H390" s="388"/>
      <c r="I390" s="388"/>
      <c r="J390" s="388"/>
      <c r="K390" s="388"/>
      <c r="L390" s="388"/>
      <c r="M390" s="388"/>
      <c r="N390" s="388"/>
      <c r="O390" s="388"/>
      <c r="P390" s="388"/>
      <c r="Q390" s="388"/>
      <c r="R390" s="388"/>
      <c r="S390" s="388"/>
      <c r="T390" s="388"/>
      <c r="U390" s="388"/>
      <c r="V390" s="388"/>
      <c r="W390" s="388"/>
      <c r="X390" s="390"/>
      <c r="Y390" s="390"/>
      <c r="Z390" s="390"/>
      <c r="AA390" s="390"/>
      <c r="AB390" s="388"/>
      <c r="AC390" s="388"/>
      <c r="AD390" s="390"/>
    </row>
    <row r="391" customFormat="false" ht="14.25" hidden="false" customHeight="true" outlineLevel="0" collapsed="false">
      <c r="A391" s="388"/>
      <c r="B391" s="388"/>
      <c r="C391" s="388"/>
      <c r="D391" s="388"/>
      <c r="E391" s="388"/>
      <c r="F391" s="388"/>
      <c r="G391" s="388"/>
      <c r="H391" s="388"/>
      <c r="I391" s="388"/>
      <c r="J391" s="388"/>
      <c r="K391" s="388"/>
      <c r="L391" s="388"/>
      <c r="M391" s="388"/>
      <c r="N391" s="388"/>
      <c r="O391" s="388"/>
      <c r="P391" s="388"/>
      <c r="Q391" s="388"/>
      <c r="R391" s="388"/>
      <c r="S391" s="388"/>
      <c r="T391" s="388"/>
      <c r="U391" s="388"/>
      <c r="V391" s="388"/>
      <c r="W391" s="388"/>
      <c r="X391" s="390"/>
      <c r="Y391" s="390"/>
      <c r="Z391" s="390"/>
      <c r="AA391" s="390"/>
      <c r="AB391" s="388"/>
      <c r="AC391" s="388"/>
      <c r="AD391" s="390"/>
    </row>
    <row r="392" customFormat="false" ht="14.25" hidden="false" customHeight="true" outlineLevel="0" collapsed="false">
      <c r="A392" s="388"/>
      <c r="B392" s="388"/>
      <c r="C392" s="388"/>
      <c r="D392" s="388"/>
      <c r="E392" s="388"/>
      <c r="F392" s="388"/>
      <c r="G392" s="388"/>
      <c r="H392" s="388"/>
      <c r="I392" s="388"/>
      <c r="J392" s="388"/>
      <c r="K392" s="388"/>
      <c r="L392" s="388"/>
      <c r="M392" s="388"/>
      <c r="N392" s="388"/>
      <c r="O392" s="388"/>
      <c r="P392" s="388"/>
      <c r="Q392" s="388"/>
      <c r="R392" s="388"/>
      <c r="S392" s="388"/>
      <c r="T392" s="388"/>
      <c r="U392" s="388"/>
      <c r="V392" s="388"/>
      <c r="W392" s="388"/>
      <c r="X392" s="390"/>
      <c r="Y392" s="390"/>
      <c r="Z392" s="390"/>
      <c r="AA392" s="390"/>
      <c r="AB392" s="388"/>
      <c r="AC392" s="388"/>
      <c r="AD392" s="390"/>
    </row>
    <row r="393" customFormat="false" ht="14.25" hidden="false" customHeight="true" outlineLevel="0" collapsed="false">
      <c r="A393" s="388"/>
      <c r="B393" s="388"/>
      <c r="C393" s="388"/>
      <c r="D393" s="388"/>
      <c r="E393" s="388"/>
      <c r="F393" s="388"/>
      <c r="G393" s="388"/>
      <c r="H393" s="388"/>
      <c r="I393" s="388"/>
      <c r="J393" s="388"/>
      <c r="K393" s="388"/>
      <c r="L393" s="388"/>
      <c r="M393" s="388"/>
      <c r="N393" s="388"/>
      <c r="O393" s="388"/>
      <c r="P393" s="388"/>
      <c r="Q393" s="388"/>
      <c r="R393" s="388"/>
      <c r="S393" s="388"/>
      <c r="T393" s="388"/>
      <c r="U393" s="388"/>
      <c r="V393" s="388"/>
      <c r="W393" s="388"/>
      <c r="X393" s="390"/>
      <c r="Y393" s="390"/>
      <c r="Z393" s="390"/>
      <c r="AA393" s="390"/>
      <c r="AB393" s="388"/>
      <c r="AC393" s="388"/>
      <c r="AD393" s="390"/>
    </row>
    <row r="394" customFormat="false" ht="14.25" hidden="false" customHeight="true" outlineLevel="0" collapsed="false">
      <c r="A394" s="388"/>
      <c r="B394" s="388"/>
      <c r="C394" s="388"/>
      <c r="D394" s="388"/>
      <c r="E394" s="388"/>
      <c r="F394" s="388"/>
      <c r="G394" s="388"/>
      <c r="H394" s="388"/>
      <c r="I394" s="388"/>
      <c r="J394" s="388"/>
      <c r="K394" s="388"/>
      <c r="L394" s="388"/>
      <c r="M394" s="388"/>
      <c r="N394" s="388"/>
      <c r="O394" s="388"/>
      <c r="P394" s="388"/>
      <c r="Q394" s="388"/>
      <c r="R394" s="388"/>
      <c r="S394" s="388"/>
      <c r="T394" s="388"/>
      <c r="U394" s="388"/>
      <c r="V394" s="388"/>
      <c r="W394" s="388"/>
      <c r="X394" s="390"/>
      <c r="Y394" s="390"/>
      <c r="Z394" s="390"/>
      <c r="AA394" s="390"/>
      <c r="AB394" s="388"/>
      <c r="AC394" s="388"/>
      <c r="AD394" s="390"/>
    </row>
    <row r="395" customFormat="false" ht="14.25" hidden="false" customHeight="true" outlineLevel="0" collapsed="false">
      <c r="A395" s="388"/>
      <c r="B395" s="388"/>
      <c r="C395" s="388"/>
      <c r="D395" s="388"/>
      <c r="E395" s="388"/>
      <c r="F395" s="388"/>
      <c r="G395" s="388"/>
      <c r="H395" s="388"/>
      <c r="I395" s="388"/>
      <c r="J395" s="388"/>
      <c r="K395" s="388"/>
      <c r="L395" s="388"/>
      <c r="M395" s="388"/>
      <c r="N395" s="388"/>
      <c r="O395" s="388"/>
      <c r="P395" s="388"/>
      <c r="Q395" s="388"/>
      <c r="R395" s="388"/>
      <c r="S395" s="388"/>
      <c r="T395" s="388"/>
      <c r="U395" s="388"/>
      <c r="V395" s="388"/>
      <c r="W395" s="388"/>
      <c r="X395" s="390"/>
      <c r="Y395" s="390"/>
      <c r="Z395" s="390"/>
      <c r="AA395" s="390"/>
      <c r="AB395" s="388"/>
      <c r="AC395" s="388"/>
      <c r="AD395" s="390"/>
    </row>
    <row r="396" customFormat="false" ht="14.25" hidden="false" customHeight="true" outlineLevel="0" collapsed="false">
      <c r="A396" s="388"/>
      <c r="B396" s="388"/>
      <c r="C396" s="388"/>
      <c r="D396" s="388"/>
      <c r="E396" s="388"/>
      <c r="F396" s="388"/>
      <c r="G396" s="388"/>
      <c r="H396" s="388"/>
      <c r="I396" s="388"/>
      <c r="J396" s="388"/>
      <c r="K396" s="388"/>
      <c r="L396" s="388"/>
      <c r="M396" s="388"/>
      <c r="N396" s="388"/>
      <c r="O396" s="388"/>
      <c r="P396" s="388"/>
      <c r="Q396" s="388"/>
      <c r="R396" s="388"/>
      <c r="S396" s="388"/>
      <c r="T396" s="388"/>
      <c r="U396" s="388"/>
      <c r="V396" s="388"/>
      <c r="W396" s="388"/>
      <c r="X396" s="390"/>
      <c r="Y396" s="390"/>
      <c r="Z396" s="390"/>
      <c r="AA396" s="390"/>
      <c r="AB396" s="388"/>
      <c r="AC396" s="388"/>
      <c r="AD396" s="390"/>
    </row>
    <row r="397" customFormat="false" ht="14.25" hidden="false" customHeight="true" outlineLevel="0" collapsed="false">
      <c r="A397" s="388"/>
      <c r="B397" s="388"/>
      <c r="C397" s="388"/>
      <c r="D397" s="388"/>
      <c r="E397" s="388"/>
      <c r="F397" s="388"/>
      <c r="G397" s="388"/>
      <c r="H397" s="388"/>
      <c r="I397" s="388"/>
      <c r="J397" s="388"/>
      <c r="K397" s="388"/>
      <c r="L397" s="388"/>
      <c r="M397" s="388"/>
      <c r="N397" s="388"/>
      <c r="O397" s="388"/>
      <c r="P397" s="388"/>
      <c r="Q397" s="388"/>
      <c r="R397" s="388"/>
      <c r="S397" s="388"/>
      <c r="T397" s="388"/>
      <c r="U397" s="388"/>
      <c r="V397" s="388"/>
      <c r="W397" s="388"/>
      <c r="X397" s="390"/>
      <c r="Y397" s="390"/>
      <c r="Z397" s="390"/>
      <c r="AA397" s="390"/>
      <c r="AB397" s="388"/>
      <c r="AC397" s="388"/>
      <c r="AD397" s="390"/>
    </row>
    <row r="398" customFormat="false" ht="14.25" hidden="false" customHeight="true" outlineLevel="0" collapsed="false">
      <c r="A398" s="388"/>
      <c r="B398" s="388"/>
      <c r="C398" s="388"/>
      <c r="D398" s="388"/>
      <c r="E398" s="388"/>
      <c r="F398" s="388"/>
      <c r="G398" s="388"/>
      <c r="H398" s="388"/>
      <c r="I398" s="388"/>
      <c r="J398" s="388"/>
      <c r="K398" s="388"/>
      <c r="L398" s="388"/>
      <c r="M398" s="388"/>
      <c r="N398" s="388"/>
      <c r="O398" s="388"/>
      <c r="P398" s="388"/>
      <c r="Q398" s="388"/>
      <c r="R398" s="388"/>
      <c r="S398" s="388"/>
      <c r="T398" s="388"/>
      <c r="U398" s="388"/>
      <c r="V398" s="388"/>
      <c r="W398" s="388"/>
      <c r="X398" s="390"/>
      <c r="Y398" s="390"/>
      <c r="Z398" s="390"/>
      <c r="AA398" s="390"/>
      <c r="AB398" s="388"/>
      <c r="AC398" s="388"/>
      <c r="AD398" s="390"/>
    </row>
    <row r="399" customFormat="false" ht="14.25" hidden="false" customHeight="true" outlineLevel="0" collapsed="false">
      <c r="A399" s="388"/>
      <c r="B399" s="388"/>
      <c r="C399" s="388"/>
      <c r="D399" s="388"/>
      <c r="E399" s="388"/>
      <c r="F399" s="388"/>
      <c r="G399" s="388"/>
      <c r="H399" s="388"/>
      <c r="I399" s="388"/>
      <c r="J399" s="388"/>
      <c r="K399" s="388"/>
      <c r="L399" s="388"/>
      <c r="M399" s="388"/>
      <c r="N399" s="388"/>
      <c r="O399" s="388"/>
      <c r="P399" s="388"/>
      <c r="Q399" s="388"/>
      <c r="R399" s="388"/>
      <c r="S399" s="388"/>
      <c r="T399" s="388"/>
      <c r="U399" s="388"/>
      <c r="V399" s="388"/>
      <c r="W399" s="388"/>
      <c r="X399" s="390"/>
      <c r="Y399" s="390"/>
      <c r="Z399" s="390"/>
      <c r="AA399" s="390"/>
      <c r="AB399" s="388"/>
      <c r="AC399" s="388"/>
      <c r="AD399" s="390"/>
    </row>
    <row r="400" customFormat="false" ht="14.25" hidden="false" customHeight="true" outlineLevel="0" collapsed="false">
      <c r="A400" s="388"/>
      <c r="B400" s="388"/>
      <c r="C400" s="388"/>
      <c r="D400" s="388"/>
      <c r="E400" s="388"/>
      <c r="F400" s="388"/>
      <c r="G400" s="388"/>
      <c r="H400" s="388"/>
      <c r="I400" s="388"/>
      <c r="J400" s="388"/>
      <c r="K400" s="388"/>
      <c r="L400" s="388"/>
      <c r="M400" s="388"/>
      <c r="N400" s="388"/>
      <c r="O400" s="388"/>
      <c r="P400" s="388"/>
      <c r="Q400" s="388"/>
      <c r="R400" s="388"/>
      <c r="S400" s="388"/>
      <c r="T400" s="388"/>
      <c r="U400" s="388"/>
      <c r="V400" s="388"/>
      <c r="W400" s="388"/>
      <c r="X400" s="390"/>
      <c r="Y400" s="390"/>
      <c r="Z400" s="390"/>
      <c r="AA400" s="390"/>
      <c r="AB400" s="388"/>
      <c r="AC400" s="388"/>
      <c r="AD400" s="390"/>
    </row>
    <row r="401" customFormat="false" ht="14.25" hidden="false" customHeight="true" outlineLevel="0" collapsed="false">
      <c r="A401" s="388"/>
      <c r="B401" s="388"/>
      <c r="C401" s="388"/>
      <c r="D401" s="388"/>
      <c r="E401" s="388"/>
      <c r="F401" s="388"/>
      <c r="G401" s="388"/>
      <c r="H401" s="388"/>
      <c r="I401" s="388"/>
      <c r="J401" s="388"/>
      <c r="K401" s="388"/>
      <c r="L401" s="388"/>
      <c r="M401" s="388"/>
      <c r="N401" s="388"/>
      <c r="O401" s="388"/>
      <c r="P401" s="388"/>
      <c r="Q401" s="388"/>
      <c r="R401" s="388"/>
      <c r="S401" s="388"/>
      <c r="T401" s="388"/>
      <c r="U401" s="388"/>
      <c r="V401" s="388"/>
      <c r="W401" s="388"/>
      <c r="X401" s="390"/>
      <c r="Y401" s="390"/>
      <c r="Z401" s="390"/>
      <c r="AA401" s="390"/>
      <c r="AB401" s="388"/>
      <c r="AC401" s="388"/>
      <c r="AD401" s="390"/>
    </row>
    <row r="402" customFormat="false" ht="14.25" hidden="false" customHeight="true" outlineLevel="0" collapsed="false">
      <c r="A402" s="388"/>
      <c r="B402" s="388"/>
      <c r="C402" s="388"/>
      <c r="D402" s="388"/>
      <c r="E402" s="388"/>
      <c r="F402" s="388"/>
      <c r="G402" s="388"/>
      <c r="H402" s="388"/>
      <c r="I402" s="388"/>
      <c r="J402" s="388"/>
      <c r="K402" s="388"/>
      <c r="L402" s="388"/>
      <c r="M402" s="388"/>
      <c r="N402" s="388"/>
      <c r="O402" s="388"/>
      <c r="P402" s="388"/>
      <c r="Q402" s="388"/>
      <c r="R402" s="388"/>
      <c r="S402" s="388"/>
      <c r="T402" s="388"/>
      <c r="U402" s="388"/>
      <c r="V402" s="388"/>
      <c r="W402" s="388"/>
      <c r="X402" s="390"/>
      <c r="Y402" s="390"/>
      <c r="Z402" s="390"/>
      <c r="AA402" s="390"/>
      <c r="AB402" s="388"/>
      <c r="AC402" s="388"/>
      <c r="AD402" s="390"/>
    </row>
    <row r="403" customFormat="false" ht="14.25" hidden="false" customHeight="true" outlineLevel="0" collapsed="false">
      <c r="A403" s="388"/>
      <c r="B403" s="388"/>
      <c r="C403" s="388"/>
      <c r="D403" s="388"/>
      <c r="E403" s="388"/>
      <c r="F403" s="388"/>
      <c r="G403" s="388"/>
      <c r="H403" s="388"/>
      <c r="I403" s="388"/>
      <c r="J403" s="388"/>
      <c r="K403" s="388"/>
      <c r="L403" s="388"/>
      <c r="M403" s="388"/>
      <c r="N403" s="388"/>
      <c r="O403" s="388"/>
      <c r="P403" s="388"/>
      <c r="Q403" s="388"/>
      <c r="R403" s="388"/>
      <c r="S403" s="388"/>
      <c r="T403" s="388"/>
      <c r="U403" s="388"/>
      <c r="V403" s="388"/>
      <c r="W403" s="388"/>
      <c r="X403" s="390"/>
      <c r="Y403" s="390"/>
      <c r="Z403" s="390"/>
      <c r="AA403" s="390"/>
      <c r="AB403" s="388"/>
      <c r="AC403" s="388"/>
      <c r="AD403" s="390"/>
    </row>
    <row r="404" customFormat="false" ht="14.25" hidden="false" customHeight="true" outlineLevel="0" collapsed="false">
      <c r="A404" s="388"/>
      <c r="B404" s="388"/>
      <c r="C404" s="388"/>
      <c r="D404" s="388"/>
      <c r="E404" s="388"/>
      <c r="F404" s="388"/>
      <c r="G404" s="388"/>
      <c r="H404" s="388"/>
      <c r="I404" s="388"/>
      <c r="J404" s="388"/>
      <c r="K404" s="388"/>
      <c r="L404" s="388"/>
      <c r="M404" s="388"/>
      <c r="N404" s="388"/>
      <c r="O404" s="388"/>
      <c r="P404" s="388"/>
      <c r="Q404" s="388"/>
      <c r="R404" s="388"/>
      <c r="S404" s="388"/>
      <c r="T404" s="388"/>
      <c r="U404" s="388"/>
      <c r="V404" s="388"/>
      <c r="W404" s="388"/>
      <c r="X404" s="390"/>
      <c r="Y404" s="390"/>
      <c r="Z404" s="390"/>
      <c r="AA404" s="390"/>
      <c r="AB404" s="388"/>
      <c r="AC404" s="388"/>
      <c r="AD404" s="390"/>
    </row>
    <row r="405" customFormat="false" ht="14.25" hidden="false" customHeight="true" outlineLevel="0" collapsed="false">
      <c r="A405" s="388"/>
      <c r="B405" s="388"/>
      <c r="C405" s="388"/>
      <c r="D405" s="388"/>
      <c r="E405" s="388"/>
      <c r="F405" s="388"/>
      <c r="G405" s="388"/>
      <c r="H405" s="388"/>
      <c r="I405" s="388"/>
      <c r="J405" s="388"/>
      <c r="K405" s="388"/>
      <c r="L405" s="388"/>
      <c r="M405" s="388"/>
      <c r="N405" s="388"/>
      <c r="O405" s="388"/>
      <c r="P405" s="388"/>
      <c r="Q405" s="388"/>
      <c r="R405" s="388"/>
      <c r="S405" s="388"/>
      <c r="T405" s="388"/>
      <c r="U405" s="388"/>
      <c r="V405" s="388"/>
      <c r="W405" s="388"/>
      <c r="X405" s="390"/>
      <c r="Y405" s="390"/>
      <c r="Z405" s="390"/>
      <c r="AA405" s="390"/>
      <c r="AB405" s="388"/>
      <c r="AC405" s="388"/>
      <c r="AD405" s="390"/>
    </row>
    <row r="406" customFormat="false" ht="14.25" hidden="false" customHeight="true" outlineLevel="0" collapsed="false">
      <c r="A406" s="388"/>
      <c r="B406" s="388"/>
      <c r="C406" s="388"/>
      <c r="D406" s="388"/>
      <c r="E406" s="388"/>
      <c r="F406" s="388"/>
      <c r="G406" s="388"/>
      <c r="H406" s="388"/>
      <c r="I406" s="388"/>
      <c r="J406" s="388"/>
      <c r="K406" s="388"/>
      <c r="L406" s="388"/>
      <c r="M406" s="388"/>
      <c r="N406" s="388"/>
      <c r="O406" s="388"/>
      <c r="P406" s="388"/>
      <c r="Q406" s="388"/>
      <c r="R406" s="388"/>
      <c r="S406" s="388"/>
      <c r="T406" s="388"/>
      <c r="U406" s="388"/>
      <c r="V406" s="388"/>
      <c r="W406" s="388"/>
      <c r="X406" s="390"/>
      <c r="Y406" s="390"/>
      <c r="Z406" s="390"/>
      <c r="AA406" s="390"/>
      <c r="AB406" s="388"/>
      <c r="AC406" s="388"/>
      <c r="AD406" s="390"/>
    </row>
    <row r="407" customFormat="false" ht="14.25" hidden="false" customHeight="true" outlineLevel="0" collapsed="false">
      <c r="A407" s="388"/>
      <c r="B407" s="388"/>
      <c r="C407" s="388"/>
      <c r="D407" s="388"/>
      <c r="E407" s="388"/>
      <c r="F407" s="388"/>
      <c r="G407" s="388"/>
      <c r="H407" s="388"/>
      <c r="I407" s="388"/>
      <c r="J407" s="388"/>
      <c r="K407" s="388"/>
      <c r="L407" s="388"/>
      <c r="M407" s="388"/>
      <c r="N407" s="388"/>
      <c r="O407" s="388"/>
      <c r="P407" s="388"/>
      <c r="Q407" s="388"/>
      <c r="R407" s="388"/>
      <c r="S407" s="388"/>
      <c r="T407" s="388"/>
      <c r="U407" s="388"/>
      <c r="V407" s="388"/>
      <c r="W407" s="388"/>
      <c r="X407" s="390"/>
      <c r="Y407" s="390"/>
      <c r="Z407" s="390"/>
      <c r="AA407" s="390"/>
      <c r="AB407" s="388"/>
      <c r="AC407" s="388"/>
      <c r="AD407" s="390"/>
    </row>
    <row r="408" customFormat="false" ht="14.25" hidden="false" customHeight="true" outlineLevel="0" collapsed="false">
      <c r="A408" s="388"/>
      <c r="B408" s="388"/>
      <c r="C408" s="388"/>
      <c r="D408" s="388"/>
      <c r="E408" s="388"/>
      <c r="F408" s="388"/>
      <c r="G408" s="388"/>
      <c r="H408" s="388"/>
      <c r="I408" s="388"/>
      <c r="J408" s="388"/>
      <c r="K408" s="388"/>
      <c r="L408" s="388"/>
      <c r="M408" s="388"/>
      <c r="N408" s="388"/>
      <c r="O408" s="388"/>
      <c r="P408" s="388"/>
      <c r="Q408" s="388"/>
      <c r="R408" s="388"/>
      <c r="S408" s="388"/>
      <c r="T408" s="388"/>
      <c r="U408" s="388"/>
      <c r="V408" s="388"/>
      <c r="W408" s="388"/>
      <c r="X408" s="390"/>
      <c r="Y408" s="390"/>
      <c r="Z408" s="390"/>
      <c r="AA408" s="390"/>
      <c r="AB408" s="388"/>
      <c r="AC408" s="388"/>
      <c r="AD408" s="390"/>
    </row>
    <row r="409" customFormat="false" ht="14.25" hidden="false" customHeight="true" outlineLevel="0" collapsed="false">
      <c r="A409" s="388"/>
      <c r="B409" s="388"/>
      <c r="C409" s="388"/>
      <c r="D409" s="388"/>
      <c r="E409" s="388"/>
      <c r="F409" s="388"/>
      <c r="G409" s="388"/>
      <c r="H409" s="388"/>
      <c r="I409" s="388"/>
      <c r="J409" s="388"/>
      <c r="K409" s="388"/>
      <c r="L409" s="388"/>
      <c r="M409" s="388"/>
      <c r="N409" s="388"/>
      <c r="O409" s="388"/>
      <c r="P409" s="388"/>
      <c r="Q409" s="388"/>
      <c r="R409" s="388"/>
      <c r="S409" s="388"/>
      <c r="T409" s="388"/>
      <c r="U409" s="388"/>
      <c r="V409" s="388"/>
      <c r="W409" s="388"/>
      <c r="X409" s="390"/>
      <c r="Y409" s="390"/>
      <c r="Z409" s="390"/>
      <c r="AA409" s="390"/>
      <c r="AB409" s="388"/>
      <c r="AC409" s="388"/>
      <c r="AD409" s="390"/>
    </row>
    <row r="410" customFormat="false" ht="14.25" hidden="false" customHeight="true" outlineLevel="0" collapsed="false">
      <c r="A410" s="388"/>
      <c r="B410" s="388"/>
      <c r="C410" s="388"/>
      <c r="D410" s="388"/>
      <c r="E410" s="388"/>
      <c r="F410" s="388"/>
      <c r="G410" s="388"/>
      <c r="H410" s="388"/>
      <c r="I410" s="388"/>
      <c r="J410" s="388"/>
      <c r="K410" s="388"/>
      <c r="L410" s="388"/>
      <c r="M410" s="388"/>
      <c r="N410" s="388"/>
      <c r="O410" s="388"/>
      <c r="P410" s="388"/>
      <c r="Q410" s="388"/>
      <c r="R410" s="388"/>
      <c r="S410" s="388"/>
      <c r="T410" s="388"/>
      <c r="U410" s="388"/>
      <c r="V410" s="388"/>
      <c r="W410" s="388"/>
      <c r="X410" s="390"/>
      <c r="Y410" s="390"/>
      <c r="Z410" s="390"/>
      <c r="AA410" s="390"/>
      <c r="AB410" s="388"/>
      <c r="AC410" s="388"/>
      <c r="AD410" s="390"/>
    </row>
    <row r="411" customFormat="false" ht="14.25" hidden="false" customHeight="true" outlineLevel="0" collapsed="false">
      <c r="A411" s="388"/>
      <c r="B411" s="388"/>
      <c r="C411" s="388"/>
      <c r="D411" s="388"/>
      <c r="E411" s="388"/>
      <c r="F411" s="388"/>
      <c r="G411" s="388"/>
      <c r="H411" s="388"/>
      <c r="I411" s="388"/>
      <c r="J411" s="388"/>
      <c r="K411" s="388"/>
      <c r="L411" s="388"/>
      <c r="M411" s="388"/>
      <c r="N411" s="388"/>
      <c r="O411" s="388"/>
      <c r="P411" s="388"/>
      <c r="Q411" s="388"/>
      <c r="R411" s="388"/>
      <c r="S411" s="388"/>
      <c r="T411" s="388"/>
      <c r="U411" s="388"/>
      <c r="V411" s="388"/>
      <c r="W411" s="388"/>
      <c r="X411" s="390"/>
      <c r="Y411" s="390"/>
      <c r="Z411" s="390"/>
      <c r="AA411" s="390"/>
      <c r="AB411" s="388"/>
      <c r="AC411" s="388"/>
      <c r="AD411" s="390"/>
    </row>
    <row r="412" customFormat="false" ht="14.25" hidden="false" customHeight="true" outlineLevel="0" collapsed="false">
      <c r="A412" s="388"/>
      <c r="B412" s="388"/>
      <c r="C412" s="388"/>
      <c r="D412" s="388"/>
      <c r="E412" s="388"/>
      <c r="F412" s="388"/>
      <c r="G412" s="388"/>
      <c r="H412" s="388"/>
      <c r="I412" s="388"/>
      <c r="J412" s="388"/>
      <c r="K412" s="388"/>
      <c r="L412" s="388"/>
      <c r="M412" s="388"/>
      <c r="N412" s="388"/>
      <c r="O412" s="388"/>
      <c r="P412" s="388"/>
      <c r="Q412" s="388"/>
      <c r="R412" s="388"/>
      <c r="S412" s="388"/>
      <c r="T412" s="388"/>
      <c r="U412" s="388"/>
      <c r="V412" s="388"/>
      <c r="W412" s="388"/>
      <c r="X412" s="390"/>
      <c r="Y412" s="390"/>
      <c r="Z412" s="390"/>
      <c r="AA412" s="390"/>
      <c r="AB412" s="388"/>
      <c r="AC412" s="388"/>
      <c r="AD412" s="390"/>
    </row>
    <row r="413" customFormat="false" ht="14.25" hidden="false" customHeight="true" outlineLevel="0" collapsed="false">
      <c r="A413" s="388"/>
      <c r="B413" s="388"/>
      <c r="C413" s="388"/>
      <c r="D413" s="388"/>
      <c r="E413" s="388"/>
      <c r="F413" s="388"/>
      <c r="G413" s="388"/>
      <c r="H413" s="388"/>
      <c r="I413" s="388"/>
      <c r="J413" s="388"/>
      <c r="K413" s="388"/>
      <c r="L413" s="388"/>
      <c r="M413" s="388"/>
      <c r="N413" s="388"/>
      <c r="O413" s="388"/>
      <c r="P413" s="388"/>
      <c r="Q413" s="388"/>
      <c r="R413" s="388"/>
      <c r="S413" s="388"/>
      <c r="T413" s="388"/>
      <c r="U413" s="388"/>
      <c r="V413" s="388"/>
      <c r="W413" s="388"/>
      <c r="X413" s="390"/>
      <c r="Y413" s="390"/>
      <c r="Z413" s="390"/>
      <c r="AA413" s="390"/>
      <c r="AB413" s="388"/>
      <c r="AC413" s="388"/>
      <c r="AD413" s="390"/>
    </row>
    <row r="414" customFormat="false" ht="14.25" hidden="false" customHeight="true" outlineLevel="0" collapsed="false">
      <c r="A414" s="388"/>
      <c r="B414" s="388"/>
      <c r="C414" s="388"/>
      <c r="D414" s="388"/>
      <c r="E414" s="388"/>
      <c r="F414" s="388"/>
      <c r="G414" s="388"/>
      <c r="H414" s="388"/>
      <c r="I414" s="388"/>
      <c r="J414" s="388"/>
      <c r="K414" s="388"/>
      <c r="L414" s="388"/>
      <c r="M414" s="388"/>
      <c r="N414" s="388"/>
      <c r="O414" s="388"/>
      <c r="P414" s="388"/>
      <c r="Q414" s="388"/>
      <c r="R414" s="388"/>
      <c r="S414" s="388"/>
      <c r="T414" s="388"/>
      <c r="U414" s="388"/>
      <c r="V414" s="388"/>
      <c r="W414" s="388"/>
      <c r="X414" s="390"/>
      <c r="Y414" s="390"/>
      <c r="Z414" s="390"/>
      <c r="AA414" s="390"/>
      <c r="AB414" s="388"/>
      <c r="AC414" s="388"/>
      <c r="AD414" s="390"/>
    </row>
    <row r="415" customFormat="false" ht="14.25" hidden="false" customHeight="true" outlineLevel="0" collapsed="false">
      <c r="A415" s="388"/>
      <c r="B415" s="388"/>
      <c r="C415" s="388"/>
      <c r="D415" s="388"/>
      <c r="E415" s="388"/>
      <c r="F415" s="388"/>
      <c r="G415" s="388"/>
      <c r="H415" s="388"/>
      <c r="I415" s="388"/>
      <c r="J415" s="388"/>
      <c r="K415" s="388"/>
      <c r="L415" s="388"/>
      <c r="M415" s="388"/>
      <c r="N415" s="388"/>
      <c r="O415" s="388"/>
      <c r="P415" s="388"/>
      <c r="Q415" s="388"/>
      <c r="R415" s="388"/>
      <c r="S415" s="388"/>
      <c r="T415" s="388"/>
      <c r="U415" s="388"/>
      <c r="V415" s="388"/>
      <c r="W415" s="388"/>
      <c r="X415" s="390"/>
      <c r="Y415" s="390"/>
      <c r="Z415" s="390"/>
      <c r="AA415" s="390"/>
      <c r="AB415" s="388"/>
      <c r="AC415" s="388"/>
      <c r="AD415" s="390"/>
    </row>
    <row r="416" customFormat="false" ht="14.25" hidden="false" customHeight="true" outlineLevel="0" collapsed="false">
      <c r="A416" s="388"/>
      <c r="B416" s="388"/>
      <c r="C416" s="388"/>
      <c r="D416" s="388"/>
      <c r="E416" s="388"/>
      <c r="F416" s="388"/>
      <c r="G416" s="388"/>
      <c r="H416" s="388"/>
      <c r="I416" s="388"/>
      <c r="J416" s="388"/>
      <c r="K416" s="388"/>
      <c r="L416" s="388"/>
      <c r="M416" s="388"/>
      <c r="N416" s="388"/>
      <c r="O416" s="388"/>
      <c r="P416" s="388"/>
      <c r="Q416" s="388"/>
      <c r="R416" s="388"/>
      <c r="S416" s="388"/>
      <c r="T416" s="388"/>
      <c r="U416" s="388"/>
      <c r="V416" s="388"/>
      <c r="W416" s="388"/>
      <c r="X416" s="390"/>
      <c r="Y416" s="390"/>
      <c r="Z416" s="390"/>
      <c r="AA416" s="390"/>
      <c r="AB416" s="388"/>
      <c r="AC416" s="388"/>
      <c r="AD416" s="390"/>
    </row>
    <row r="417" customFormat="false" ht="14.25" hidden="false" customHeight="true" outlineLevel="0" collapsed="false">
      <c r="A417" s="388"/>
      <c r="B417" s="388"/>
      <c r="C417" s="388"/>
      <c r="D417" s="388"/>
      <c r="E417" s="388"/>
      <c r="F417" s="388"/>
      <c r="G417" s="388"/>
      <c r="H417" s="388"/>
      <c r="I417" s="388"/>
      <c r="J417" s="388"/>
      <c r="K417" s="388"/>
      <c r="L417" s="388"/>
      <c r="M417" s="388"/>
      <c r="N417" s="388"/>
      <c r="O417" s="388"/>
      <c r="P417" s="388"/>
      <c r="Q417" s="388"/>
      <c r="R417" s="388"/>
      <c r="S417" s="388"/>
      <c r="T417" s="388"/>
      <c r="U417" s="388"/>
      <c r="V417" s="388"/>
      <c r="W417" s="388"/>
      <c r="X417" s="390"/>
      <c r="Y417" s="390"/>
      <c r="Z417" s="390"/>
      <c r="AA417" s="390"/>
      <c r="AB417" s="388"/>
      <c r="AC417" s="388"/>
      <c r="AD417" s="390"/>
    </row>
    <row r="418" customFormat="false" ht="14.25" hidden="false" customHeight="true" outlineLevel="0" collapsed="false">
      <c r="A418" s="388"/>
      <c r="B418" s="388"/>
      <c r="C418" s="388"/>
      <c r="D418" s="388"/>
      <c r="E418" s="388"/>
      <c r="F418" s="388"/>
      <c r="G418" s="388"/>
      <c r="H418" s="388"/>
      <c r="I418" s="388"/>
      <c r="J418" s="388"/>
      <c r="K418" s="388"/>
      <c r="L418" s="388"/>
      <c r="M418" s="388"/>
      <c r="N418" s="388"/>
      <c r="O418" s="388"/>
      <c r="P418" s="388"/>
      <c r="Q418" s="388"/>
      <c r="R418" s="388"/>
      <c r="S418" s="388"/>
      <c r="T418" s="388"/>
      <c r="U418" s="388"/>
      <c r="V418" s="388"/>
      <c r="W418" s="388"/>
      <c r="X418" s="390"/>
      <c r="Y418" s="390"/>
      <c r="Z418" s="390"/>
      <c r="AA418" s="390"/>
      <c r="AB418" s="388"/>
      <c r="AC418" s="388"/>
      <c r="AD418" s="390"/>
    </row>
    <row r="419" customFormat="false" ht="14.25" hidden="false" customHeight="true" outlineLevel="0" collapsed="false">
      <c r="A419" s="388"/>
      <c r="B419" s="388"/>
      <c r="C419" s="388"/>
      <c r="D419" s="388"/>
      <c r="E419" s="388"/>
      <c r="F419" s="388"/>
      <c r="G419" s="388"/>
      <c r="H419" s="388"/>
      <c r="I419" s="388"/>
      <c r="J419" s="388"/>
      <c r="K419" s="388"/>
      <c r="L419" s="388"/>
      <c r="M419" s="388"/>
      <c r="N419" s="388"/>
      <c r="O419" s="388"/>
      <c r="P419" s="388"/>
      <c r="Q419" s="388"/>
      <c r="R419" s="388"/>
      <c r="S419" s="388"/>
      <c r="T419" s="388"/>
      <c r="U419" s="388"/>
      <c r="V419" s="388"/>
      <c r="W419" s="388"/>
      <c r="X419" s="390"/>
      <c r="Y419" s="390"/>
      <c r="Z419" s="390"/>
      <c r="AA419" s="390"/>
      <c r="AB419" s="388"/>
      <c r="AC419" s="388"/>
      <c r="AD419" s="390"/>
    </row>
    <row r="420" customFormat="false" ht="14.25" hidden="false" customHeight="true" outlineLevel="0" collapsed="false">
      <c r="A420" s="388"/>
      <c r="B420" s="388"/>
      <c r="C420" s="388"/>
      <c r="D420" s="388"/>
      <c r="E420" s="388"/>
      <c r="F420" s="388"/>
      <c r="G420" s="388"/>
      <c r="H420" s="388"/>
      <c r="I420" s="388"/>
      <c r="J420" s="388"/>
      <c r="K420" s="388"/>
      <c r="L420" s="388"/>
      <c r="M420" s="388"/>
      <c r="N420" s="388"/>
      <c r="O420" s="388"/>
      <c r="P420" s="388"/>
      <c r="Q420" s="388"/>
      <c r="R420" s="388"/>
      <c r="S420" s="388"/>
      <c r="T420" s="388"/>
      <c r="U420" s="388"/>
      <c r="V420" s="388"/>
      <c r="W420" s="388"/>
      <c r="X420" s="390"/>
      <c r="Y420" s="390"/>
      <c r="Z420" s="390"/>
      <c r="AA420" s="390"/>
      <c r="AB420" s="388"/>
      <c r="AC420" s="388"/>
      <c r="AD420" s="390"/>
    </row>
    <row r="421" customFormat="false" ht="14.25" hidden="false" customHeight="true" outlineLevel="0" collapsed="false">
      <c r="A421" s="388"/>
      <c r="B421" s="388"/>
      <c r="C421" s="388"/>
      <c r="D421" s="388"/>
      <c r="E421" s="388"/>
      <c r="F421" s="388"/>
      <c r="G421" s="388"/>
      <c r="H421" s="388"/>
      <c r="I421" s="388"/>
      <c r="J421" s="388"/>
      <c r="K421" s="388"/>
      <c r="L421" s="388"/>
      <c r="M421" s="388"/>
      <c r="N421" s="388"/>
      <c r="O421" s="388"/>
      <c r="P421" s="388"/>
      <c r="Q421" s="388"/>
      <c r="R421" s="388"/>
      <c r="S421" s="388"/>
      <c r="T421" s="388"/>
      <c r="U421" s="388"/>
      <c r="V421" s="388"/>
      <c r="W421" s="388"/>
      <c r="X421" s="390"/>
      <c r="Y421" s="390"/>
      <c r="Z421" s="390"/>
      <c r="AA421" s="390"/>
      <c r="AB421" s="388"/>
      <c r="AC421" s="388"/>
      <c r="AD421" s="390"/>
    </row>
    <row r="422" customFormat="false" ht="14.25" hidden="false" customHeight="true" outlineLevel="0" collapsed="false">
      <c r="A422" s="388"/>
      <c r="B422" s="388"/>
      <c r="C422" s="388"/>
      <c r="D422" s="388"/>
      <c r="E422" s="388"/>
      <c r="F422" s="388"/>
      <c r="G422" s="388"/>
      <c r="H422" s="388"/>
      <c r="I422" s="388"/>
      <c r="J422" s="388"/>
      <c r="K422" s="388"/>
      <c r="L422" s="388"/>
      <c r="M422" s="388"/>
      <c r="N422" s="388"/>
      <c r="O422" s="388"/>
      <c r="P422" s="388"/>
      <c r="Q422" s="388"/>
      <c r="R422" s="388"/>
      <c r="S422" s="388"/>
      <c r="T422" s="388"/>
      <c r="U422" s="388"/>
      <c r="V422" s="388"/>
      <c r="W422" s="388"/>
      <c r="X422" s="390"/>
      <c r="Y422" s="390"/>
      <c r="Z422" s="390"/>
      <c r="AA422" s="390"/>
      <c r="AB422" s="388"/>
      <c r="AC422" s="388"/>
      <c r="AD422" s="390"/>
    </row>
    <row r="423" customFormat="false" ht="14.25" hidden="false" customHeight="true" outlineLevel="0" collapsed="false">
      <c r="A423" s="388"/>
      <c r="B423" s="388"/>
      <c r="C423" s="388"/>
      <c r="D423" s="388"/>
      <c r="E423" s="388"/>
      <c r="F423" s="388"/>
      <c r="G423" s="388"/>
      <c r="H423" s="388"/>
      <c r="I423" s="388"/>
      <c r="J423" s="388"/>
      <c r="K423" s="388"/>
      <c r="L423" s="388"/>
      <c r="M423" s="388"/>
      <c r="N423" s="388"/>
      <c r="O423" s="388"/>
      <c r="P423" s="388"/>
      <c r="Q423" s="388"/>
      <c r="R423" s="388"/>
      <c r="S423" s="388"/>
      <c r="T423" s="388"/>
      <c r="U423" s="388"/>
      <c r="V423" s="388"/>
      <c r="W423" s="388"/>
      <c r="X423" s="390"/>
      <c r="Y423" s="390"/>
      <c r="Z423" s="390"/>
      <c r="AA423" s="390"/>
      <c r="AB423" s="388"/>
      <c r="AC423" s="388"/>
      <c r="AD423" s="390"/>
    </row>
    <row r="424" customFormat="false" ht="14.25" hidden="false" customHeight="true" outlineLevel="0" collapsed="false">
      <c r="A424" s="388"/>
      <c r="B424" s="388"/>
      <c r="C424" s="388"/>
      <c r="D424" s="388"/>
      <c r="E424" s="388"/>
      <c r="F424" s="388"/>
      <c r="G424" s="388"/>
      <c r="H424" s="388"/>
      <c r="I424" s="388"/>
      <c r="J424" s="388"/>
      <c r="K424" s="388"/>
      <c r="L424" s="388"/>
      <c r="M424" s="388"/>
      <c r="N424" s="388"/>
      <c r="O424" s="388"/>
      <c r="P424" s="388"/>
      <c r="Q424" s="388"/>
      <c r="R424" s="388"/>
      <c r="S424" s="388"/>
      <c r="T424" s="388"/>
      <c r="U424" s="388"/>
      <c r="V424" s="388"/>
      <c r="W424" s="388"/>
      <c r="X424" s="390"/>
      <c r="Y424" s="390"/>
      <c r="Z424" s="390"/>
      <c r="AA424" s="390"/>
      <c r="AB424" s="388"/>
      <c r="AC424" s="388"/>
      <c r="AD424" s="390"/>
    </row>
    <row r="425" customFormat="false" ht="14.25" hidden="false" customHeight="true" outlineLevel="0" collapsed="false">
      <c r="A425" s="388"/>
      <c r="B425" s="388"/>
      <c r="C425" s="388"/>
      <c r="D425" s="388"/>
      <c r="E425" s="388"/>
      <c r="F425" s="388"/>
      <c r="G425" s="388"/>
      <c r="H425" s="388"/>
      <c r="I425" s="388"/>
      <c r="J425" s="388"/>
      <c r="K425" s="388"/>
      <c r="L425" s="388"/>
      <c r="M425" s="388"/>
      <c r="N425" s="388"/>
      <c r="O425" s="388"/>
      <c r="P425" s="388"/>
      <c r="Q425" s="388"/>
      <c r="R425" s="388"/>
      <c r="S425" s="388"/>
      <c r="T425" s="388"/>
      <c r="U425" s="388"/>
      <c r="V425" s="388"/>
      <c r="W425" s="388"/>
      <c r="X425" s="390"/>
      <c r="Y425" s="390"/>
      <c r="Z425" s="390"/>
      <c r="AA425" s="390"/>
      <c r="AB425" s="388"/>
      <c r="AC425" s="388"/>
      <c r="AD425" s="390"/>
    </row>
    <row r="426" customFormat="false" ht="14.25" hidden="false" customHeight="true" outlineLevel="0" collapsed="false">
      <c r="A426" s="388"/>
      <c r="B426" s="388"/>
      <c r="C426" s="388"/>
      <c r="D426" s="388"/>
      <c r="E426" s="388"/>
      <c r="F426" s="388"/>
      <c r="G426" s="388"/>
      <c r="H426" s="388"/>
      <c r="I426" s="388"/>
      <c r="J426" s="388"/>
      <c r="K426" s="388"/>
      <c r="L426" s="388"/>
      <c r="M426" s="388"/>
      <c r="N426" s="388"/>
      <c r="O426" s="388"/>
      <c r="P426" s="388"/>
      <c r="Q426" s="388"/>
      <c r="R426" s="388"/>
      <c r="S426" s="388"/>
      <c r="T426" s="388"/>
      <c r="U426" s="388"/>
      <c r="V426" s="388"/>
      <c r="W426" s="388"/>
      <c r="X426" s="390"/>
      <c r="Y426" s="390"/>
      <c r="Z426" s="390"/>
      <c r="AA426" s="390"/>
      <c r="AB426" s="388"/>
      <c r="AC426" s="388"/>
      <c r="AD426" s="390"/>
    </row>
    <row r="427" customFormat="false" ht="14.25" hidden="false" customHeight="true" outlineLevel="0" collapsed="false">
      <c r="A427" s="388"/>
      <c r="B427" s="388"/>
      <c r="C427" s="388"/>
      <c r="D427" s="388"/>
      <c r="E427" s="388"/>
      <c r="F427" s="388"/>
      <c r="G427" s="388"/>
      <c r="H427" s="388"/>
      <c r="I427" s="388"/>
      <c r="J427" s="388"/>
      <c r="K427" s="388"/>
      <c r="L427" s="388"/>
      <c r="M427" s="388"/>
      <c r="N427" s="388"/>
      <c r="O427" s="388"/>
      <c r="P427" s="388"/>
      <c r="Q427" s="388"/>
      <c r="R427" s="388"/>
      <c r="S427" s="388"/>
      <c r="T427" s="388"/>
      <c r="U427" s="388"/>
      <c r="V427" s="388"/>
      <c r="W427" s="388"/>
      <c r="X427" s="390"/>
      <c r="Y427" s="390"/>
      <c r="Z427" s="390"/>
      <c r="AA427" s="390"/>
      <c r="AB427" s="388"/>
      <c r="AC427" s="388"/>
      <c r="AD427" s="390"/>
    </row>
    <row r="428" customFormat="false" ht="14.25" hidden="false" customHeight="true" outlineLevel="0" collapsed="false">
      <c r="A428" s="388"/>
      <c r="B428" s="388"/>
      <c r="C428" s="388"/>
      <c r="D428" s="388"/>
      <c r="E428" s="388"/>
      <c r="F428" s="388"/>
      <c r="G428" s="388"/>
      <c r="H428" s="388"/>
      <c r="I428" s="388"/>
      <c r="J428" s="388"/>
      <c r="K428" s="388"/>
      <c r="L428" s="388"/>
      <c r="M428" s="388"/>
      <c r="N428" s="388"/>
      <c r="O428" s="388"/>
      <c r="P428" s="388"/>
      <c r="Q428" s="388"/>
      <c r="R428" s="388"/>
      <c r="S428" s="388"/>
      <c r="T428" s="388"/>
      <c r="U428" s="388"/>
      <c r="V428" s="388"/>
      <c r="W428" s="388"/>
      <c r="X428" s="390"/>
      <c r="Y428" s="390"/>
      <c r="Z428" s="390"/>
      <c r="AA428" s="390"/>
      <c r="AB428" s="388"/>
      <c r="AC428" s="388"/>
      <c r="AD428" s="390"/>
    </row>
    <row r="429" customFormat="false" ht="14.25" hidden="false" customHeight="true" outlineLevel="0" collapsed="false">
      <c r="A429" s="388"/>
      <c r="B429" s="388"/>
      <c r="C429" s="388"/>
      <c r="D429" s="388"/>
      <c r="E429" s="388"/>
      <c r="F429" s="388"/>
      <c r="G429" s="388"/>
      <c r="H429" s="388"/>
      <c r="I429" s="388"/>
      <c r="J429" s="388"/>
      <c r="K429" s="388"/>
      <c r="L429" s="388"/>
      <c r="M429" s="388"/>
      <c r="N429" s="388"/>
      <c r="O429" s="388"/>
      <c r="P429" s="388"/>
      <c r="Q429" s="388"/>
      <c r="R429" s="388"/>
      <c r="S429" s="388"/>
      <c r="T429" s="388"/>
      <c r="U429" s="388"/>
      <c r="V429" s="388"/>
      <c r="W429" s="388"/>
      <c r="X429" s="390"/>
      <c r="Y429" s="390"/>
      <c r="Z429" s="390"/>
      <c r="AA429" s="390"/>
      <c r="AB429" s="388"/>
      <c r="AC429" s="388"/>
      <c r="AD429" s="390"/>
    </row>
    <row r="430" customFormat="false" ht="14.25" hidden="false" customHeight="true" outlineLevel="0" collapsed="false">
      <c r="A430" s="388"/>
      <c r="B430" s="388"/>
      <c r="C430" s="388"/>
      <c r="D430" s="388"/>
      <c r="E430" s="388"/>
      <c r="F430" s="388"/>
      <c r="G430" s="388"/>
      <c r="H430" s="388"/>
      <c r="I430" s="388"/>
      <c r="J430" s="388"/>
      <c r="K430" s="388"/>
      <c r="L430" s="388"/>
      <c r="M430" s="388"/>
      <c r="N430" s="388"/>
      <c r="O430" s="388"/>
      <c r="P430" s="388"/>
      <c r="Q430" s="388"/>
      <c r="R430" s="388"/>
      <c r="S430" s="388"/>
      <c r="T430" s="388"/>
      <c r="U430" s="388"/>
      <c r="V430" s="388"/>
      <c r="W430" s="388"/>
      <c r="X430" s="390"/>
      <c r="Y430" s="390"/>
      <c r="Z430" s="390"/>
      <c r="AA430" s="390"/>
      <c r="AB430" s="388"/>
      <c r="AC430" s="388"/>
      <c r="AD430" s="390"/>
    </row>
    <row r="431" customFormat="false" ht="14.25" hidden="false" customHeight="true" outlineLevel="0" collapsed="false">
      <c r="A431" s="388"/>
      <c r="B431" s="388"/>
      <c r="C431" s="388"/>
      <c r="D431" s="388"/>
      <c r="E431" s="388"/>
      <c r="F431" s="388"/>
      <c r="G431" s="388"/>
      <c r="H431" s="388"/>
      <c r="I431" s="388"/>
      <c r="J431" s="388"/>
      <c r="K431" s="388"/>
      <c r="L431" s="388"/>
      <c r="M431" s="388"/>
      <c r="N431" s="388"/>
      <c r="O431" s="388"/>
      <c r="P431" s="388"/>
      <c r="Q431" s="388"/>
      <c r="R431" s="388"/>
      <c r="S431" s="388"/>
      <c r="T431" s="388"/>
      <c r="U431" s="388"/>
      <c r="V431" s="388"/>
      <c r="W431" s="388"/>
      <c r="X431" s="390"/>
      <c r="Y431" s="390"/>
      <c r="Z431" s="390"/>
      <c r="AA431" s="390"/>
      <c r="AB431" s="388"/>
      <c r="AC431" s="388"/>
      <c r="AD431" s="390"/>
    </row>
    <row r="432" customFormat="false" ht="14.25" hidden="false" customHeight="true" outlineLevel="0" collapsed="false">
      <c r="A432" s="388"/>
      <c r="B432" s="388"/>
      <c r="C432" s="388"/>
      <c r="D432" s="388"/>
      <c r="E432" s="388"/>
      <c r="F432" s="388"/>
      <c r="G432" s="388"/>
      <c r="H432" s="388"/>
      <c r="I432" s="388"/>
      <c r="J432" s="388"/>
      <c r="K432" s="388"/>
      <c r="L432" s="388"/>
      <c r="M432" s="388"/>
      <c r="N432" s="388"/>
      <c r="O432" s="388"/>
      <c r="P432" s="388"/>
      <c r="Q432" s="388"/>
      <c r="R432" s="388"/>
      <c r="S432" s="388"/>
      <c r="T432" s="388"/>
      <c r="U432" s="388"/>
      <c r="V432" s="388"/>
      <c r="W432" s="388"/>
      <c r="X432" s="390"/>
      <c r="Y432" s="390"/>
      <c r="Z432" s="390"/>
      <c r="AA432" s="390"/>
      <c r="AB432" s="388"/>
      <c r="AC432" s="388"/>
      <c r="AD432" s="390"/>
    </row>
    <row r="433" customFormat="false" ht="14.25" hidden="false" customHeight="true" outlineLevel="0" collapsed="false">
      <c r="A433" s="388"/>
      <c r="B433" s="388"/>
      <c r="C433" s="388"/>
      <c r="D433" s="388"/>
      <c r="E433" s="388"/>
      <c r="F433" s="388"/>
      <c r="G433" s="388"/>
      <c r="H433" s="388"/>
      <c r="I433" s="388"/>
      <c r="J433" s="388"/>
      <c r="K433" s="388"/>
      <c r="L433" s="388"/>
      <c r="M433" s="388"/>
      <c r="N433" s="388"/>
      <c r="O433" s="388"/>
      <c r="P433" s="388"/>
      <c r="Q433" s="388"/>
      <c r="R433" s="388"/>
      <c r="S433" s="388"/>
      <c r="T433" s="388"/>
      <c r="U433" s="388"/>
      <c r="V433" s="388"/>
      <c r="W433" s="388"/>
      <c r="X433" s="390"/>
      <c r="Y433" s="390"/>
      <c r="Z433" s="390"/>
      <c r="AA433" s="390"/>
      <c r="AB433" s="388"/>
      <c r="AC433" s="388"/>
      <c r="AD433" s="390"/>
    </row>
    <row r="434" customFormat="false" ht="14.25" hidden="false" customHeight="true" outlineLevel="0" collapsed="false">
      <c r="A434" s="388"/>
      <c r="B434" s="388"/>
      <c r="C434" s="388"/>
      <c r="D434" s="388"/>
      <c r="E434" s="388"/>
      <c r="F434" s="388"/>
      <c r="G434" s="388"/>
      <c r="H434" s="388"/>
      <c r="I434" s="388"/>
      <c r="J434" s="388"/>
      <c r="K434" s="388"/>
      <c r="L434" s="388"/>
      <c r="M434" s="388"/>
      <c r="N434" s="388"/>
      <c r="O434" s="388"/>
      <c r="P434" s="388"/>
      <c r="Q434" s="388"/>
      <c r="R434" s="388"/>
      <c r="S434" s="388"/>
      <c r="T434" s="388"/>
      <c r="U434" s="388"/>
      <c r="V434" s="388"/>
      <c r="W434" s="388"/>
      <c r="X434" s="390"/>
      <c r="Y434" s="390"/>
      <c r="Z434" s="390"/>
      <c r="AA434" s="390"/>
      <c r="AB434" s="388"/>
      <c r="AC434" s="388"/>
      <c r="AD434" s="390"/>
    </row>
    <row r="435" customFormat="false" ht="14.25" hidden="false" customHeight="true" outlineLevel="0" collapsed="false">
      <c r="A435" s="388"/>
      <c r="B435" s="388"/>
      <c r="C435" s="388"/>
      <c r="D435" s="388"/>
      <c r="E435" s="388"/>
      <c r="F435" s="388"/>
      <c r="G435" s="388"/>
      <c r="H435" s="388"/>
      <c r="I435" s="388"/>
      <c r="J435" s="388"/>
      <c r="K435" s="388"/>
      <c r="L435" s="388"/>
      <c r="M435" s="388"/>
      <c r="N435" s="388"/>
      <c r="O435" s="388"/>
      <c r="P435" s="388"/>
      <c r="Q435" s="388"/>
      <c r="R435" s="388"/>
      <c r="S435" s="388"/>
      <c r="T435" s="388"/>
      <c r="U435" s="388"/>
      <c r="V435" s="388"/>
      <c r="W435" s="388"/>
      <c r="X435" s="390"/>
      <c r="Y435" s="390"/>
      <c r="Z435" s="390"/>
      <c r="AA435" s="390"/>
      <c r="AB435" s="388"/>
      <c r="AC435" s="388"/>
      <c r="AD435" s="390"/>
    </row>
    <row r="436" customFormat="false" ht="14.25" hidden="false" customHeight="true" outlineLevel="0" collapsed="false">
      <c r="A436" s="388"/>
      <c r="B436" s="388"/>
      <c r="C436" s="388"/>
      <c r="D436" s="388"/>
      <c r="E436" s="388"/>
      <c r="F436" s="388"/>
      <c r="G436" s="388"/>
      <c r="H436" s="388"/>
      <c r="I436" s="388"/>
      <c r="J436" s="388"/>
      <c r="K436" s="388"/>
      <c r="L436" s="388"/>
      <c r="M436" s="388"/>
      <c r="N436" s="388"/>
      <c r="O436" s="388"/>
      <c r="P436" s="388"/>
      <c r="Q436" s="388"/>
      <c r="R436" s="388"/>
      <c r="S436" s="388"/>
      <c r="T436" s="388"/>
      <c r="U436" s="388"/>
      <c r="V436" s="388"/>
      <c r="W436" s="388"/>
      <c r="X436" s="390"/>
      <c r="Y436" s="390"/>
      <c r="Z436" s="390"/>
      <c r="AA436" s="390"/>
      <c r="AB436" s="388"/>
      <c r="AC436" s="388"/>
      <c r="AD436" s="390"/>
    </row>
    <row r="437" customFormat="false" ht="14.25" hidden="false" customHeight="true" outlineLevel="0" collapsed="false">
      <c r="A437" s="388"/>
      <c r="B437" s="388"/>
      <c r="C437" s="388"/>
      <c r="D437" s="388"/>
      <c r="E437" s="388"/>
      <c r="F437" s="388"/>
      <c r="G437" s="388"/>
      <c r="H437" s="388"/>
      <c r="I437" s="388"/>
      <c r="J437" s="388"/>
      <c r="K437" s="388"/>
      <c r="L437" s="388"/>
      <c r="M437" s="388"/>
      <c r="N437" s="388"/>
      <c r="O437" s="388"/>
      <c r="P437" s="388"/>
      <c r="Q437" s="388"/>
      <c r="R437" s="388"/>
      <c r="S437" s="388"/>
      <c r="T437" s="388"/>
      <c r="U437" s="388"/>
      <c r="V437" s="388"/>
      <c r="W437" s="388"/>
      <c r="X437" s="390"/>
      <c r="Y437" s="390"/>
      <c r="Z437" s="390"/>
      <c r="AA437" s="390"/>
      <c r="AB437" s="388"/>
      <c r="AC437" s="388"/>
      <c r="AD437" s="390"/>
    </row>
    <row r="438" customFormat="false" ht="14.25" hidden="false" customHeight="true" outlineLevel="0" collapsed="false">
      <c r="A438" s="388"/>
      <c r="B438" s="388"/>
      <c r="C438" s="388"/>
      <c r="D438" s="388"/>
      <c r="E438" s="388"/>
      <c r="F438" s="388"/>
      <c r="G438" s="388"/>
      <c r="H438" s="388"/>
      <c r="I438" s="388"/>
      <c r="J438" s="388"/>
      <c r="K438" s="388"/>
      <c r="L438" s="388"/>
      <c r="M438" s="388"/>
      <c r="N438" s="388"/>
      <c r="O438" s="388"/>
      <c r="P438" s="388"/>
      <c r="Q438" s="388"/>
      <c r="R438" s="388"/>
      <c r="S438" s="388"/>
      <c r="T438" s="388"/>
      <c r="U438" s="388"/>
      <c r="V438" s="388"/>
      <c r="W438" s="388"/>
      <c r="X438" s="390"/>
      <c r="Y438" s="390"/>
      <c r="Z438" s="390"/>
      <c r="AA438" s="390"/>
      <c r="AB438" s="388"/>
      <c r="AC438" s="388"/>
      <c r="AD438" s="390"/>
    </row>
    <row r="439" customFormat="false" ht="14.25" hidden="false" customHeight="true" outlineLevel="0" collapsed="false">
      <c r="A439" s="388"/>
      <c r="B439" s="388"/>
      <c r="C439" s="388"/>
      <c r="D439" s="388"/>
      <c r="E439" s="388"/>
      <c r="F439" s="388"/>
      <c r="G439" s="388"/>
      <c r="H439" s="388"/>
      <c r="I439" s="388"/>
      <c r="J439" s="388"/>
      <c r="K439" s="388"/>
      <c r="L439" s="388"/>
      <c r="M439" s="388"/>
      <c r="N439" s="388"/>
      <c r="O439" s="388"/>
      <c r="P439" s="388"/>
      <c r="Q439" s="388"/>
      <c r="R439" s="388"/>
      <c r="S439" s="388"/>
      <c r="T439" s="388"/>
      <c r="U439" s="388"/>
      <c r="V439" s="388"/>
      <c r="W439" s="388"/>
      <c r="X439" s="390"/>
      <c r="Y439" s="390"/>
      <c r="Z439" s="390"/>
      <c r="AA439" s="390"/>
      <c r="AB439" s="388"/>
      <c r="AC439" s="388"/>
      <c r="AD439" s="390"/>
    </row>
    <row r="440" customFormat="false" ht="14.25" hidden="false" customHeight="true" outlineLevel="0" collapsed="false">
      <c r="A440" s="388"/>
      <c r="B440" s="388"/>
      <c r="C440" s="388"/>
      <c r="D440" s="388"/>
      <c r="E440" s="388"/>
      <c r="F440" s="388"/>
      <c r="G440" s="388"/>
      <c r="H440" s="388"/>
      <c r="I440" s="388"/>
      <c r="J440" s="388"/>
      <c r="K440" s="388"/>
      <c r="L440" s="388"/>
      <c r="M440" s="388"/>
      <c r="N440" s="388"/>
      <c r="O440" s="388"/>
      <c r="P440" s="388"/>
      <c r="Q440" s="388"/>
      <c r="R440" s="388"/>
      <c r="S440" s="388"/>
      <c r="T440" s="388"/>
      <c r="U440" s="388"/>
      <c r="V440" s="388"/>
      <c r="W440" s="388"/>
      <c r="X440" s="390"/>
      <c r="Y440" s="390"/>
      <c r="Z440" s="390"/>
      <c r="AA440" s="390"/>
      <c r="AB440" s="388"/>
      <c r="AC440" s="388"/>
      <c r="AD440" s="390"/>
    </row>
    <row r="441" customFormat="false" ht="14.25" hidden="false" customHeight="true" outlineLevel="0" collapsed="false">
      <c r="A441" s="388"/>
      <c r="B441" s="388"/>
      <c r="C441" s="388"/>
      <c r="D441" s="388"/>
      <c r="E441" s="388"/>
      <c r="F441" s="388"/>
      <c r="G441" s="388"/>
      <c r="H441" s="388"/>
      <c r="I441" s="388"/>
      <c r="J441" s="388"/>
      <c r="K441" s="388"/>
      <c r="L441" s="388"/>
      <c r="M441" s="388"/>
      <c r="N441" s="388"/>
      <c r="O441" s="388"/>
      <c r="P441" s="388"/>
      <c r="Q441" s="388"/>
      <c r="R441" s="388"/>
      <c r="S441" s="388"/>
      <c r="T441" s="388"/>
      <c r="U441" s="388"/>
      <c r="V441" s="388"/>
      <c r="W441" s="388"/>
      <c r="X441" s="390"/>
      <c r="Y441" s="390"/>
      <c r="Z441" s="390"/>
      <c r="AA441" s="390"/>
      <c r="AB441" s="388"/>
      <c r="AC441" s="388"/>
      <c r="AD441" s="390"/>
    </row>
    <row r="442" customFormat="false" ht="14.25" hidden="false" customHeight="true" outlineLevel="0" collapsed="false">
      <c r="A442" s="388"/>
      <c r="B442" s="388"/>
      <c r="C442" s="388"/>
      <c r="D442" s="388"/>
      <c r="E442" s="388"/>
      <c r="F442" s="388"/>
      <c r="G442" s="388"/>
      <c r="H442" s="388"/>
      <c r="I442" s="388"/>
      <c r="J442" s="388"/>
      <c r="K442" s="388"/>
      <c r="L442" s="388"/>
      <c r="M442" s="388"/>
      <c r="N442" s="388"/>
      <c r="O442" s="388"/>
      <c r="P442" s="388"/>
      <c r="Q442" s="388"/>
      <c r="R442" s="388"/>
      <c r="S442" s="388"/>
      <c r="T442" s="388"/>
      <c r="U442" s="388"/>
      <c r="V442" s="388"/>
      <c r="W442" s="388"/>
      <c r="X442" s="390"/>
      <c r="Y442" s="390"/>
      <c r="Z442" s="390"/>
      <c r="AA442" s="390"/>
      <c r="AB442" s="388"/>
      <c r="AC442" s="388"/>
      <c r="AD442" s="390"/>
    </row>
    <row r="443" customFormat="false" ht="14.25" hidden="false" customHeight="true" outlineLevel="0" collapsed="false">
      <c r="A443" s="388"/>
      <c r="B443" s="388"/>
      <c r="C443" s="388"/>
      <c r="D443" s="388"/>
      <c r="E443" s="388"/>
      <c r="F443" s="388"/>
      <c r="G443" s="388"/>
      <c r="H443" s="388"/>
      <c r="I443" s="388"/>
      <c r="J443" s="388"/>
      <c r="K443" s="388"/>
      <c r="L443" s="388"/>
      <c r="M443" s="388"/>
      <c r="N443" s="388"/>
      <c r="O443" s="388"/>
      <c r="P443" s="388"/>
      <c r="Q443" s="388"/>
      <c r="R443" s="388"/>
      <c r="S443" s="388"/>
      <c r="T443" s="388"/>
      <c r="U443" s="388"/>
      <c r="V443" s="388"/>
      <c r="W443" s="388"/>
      <c r="X443" s="390"/>
      <c r="Y443" s="390"/>
      <c r="Z443" s="390"/>
      <c r="AA443" s="390"/>
      <c r="AB443" s="388"/>
      <c r="AC443" s="388"/>
      <c r="AD443" s="390"/>
    </row>
    <row r="444" customFormat="false" ht="14.25" hidden="false" customHeight="true" outlineLevel="0" collapsed="false">
      <c r="A444" s="388"/>
      <c r="B444" s="388"/>
      <c r="C444" s="388"/>
      <c r="D444" s="388"/>
      <c r="E444" s="388"/>
      <c r="F444" s="388"/>
      <c r="G444" s="388"/>
      <c r="H444" s="388"/>
      <c r="I444" s="388"/>
      <c r="J444" s="388"/>
      <c r="K444" s="388"/>
      <c r="L444" s="388"/>
      <c r="M444" s="388"/>
      <c r="N444" s="388"/>
      <c r="O444" s="388"/>
      <c r="P444" s="388"/>
      <c r="Q444" s="388"/>
      <c r="R444" s="388"/>
      <c r="S444" s="388"/>
      <c r="T444" s="388"/>
      <c r="U444" s="388"/>
      <c r="V444" s="388"/>
      <c r="W444" s="388"/>
      <c r="X444" s="390"/>
      <c r="Y444" s="390"/>
      <c r="Z444" s="390"/>
      <c r="AA444" s="390"/>
      <c r="AB444" s="388"/>
      <c r="AC444" s="388"/>
      <c r="AD444" s="390"/>
    </row>
    <row r="445" customFormat="false" ht="14.25" hidden="false" customHeight="true" outlineLevel="0" collapsed="false">
      <c r="A445" s="388"/>
      <c r="B445" s="388"/>
      <c r="C445" s="388"/>
      <c r="D445" s="388"/>
      <c r="E445" s="388"/>
      <c r="F445" s="388"/>
      <c r="G445" s="388"/>
      <c r="H445" s="388"/>
      <c r="I445" s="388"/>
      <c r="J445" s="388"/>
      <c r="K445" s="388"/>
      <c r="L445" s="388"/>
      <c r="M445" s="388"/>
      <c r="N445" s="388"/>
      <c r="O445" s="388"/>
      <c r="P445" s="388"/>
      <c r="Q445" s="388"/>
      <c r="R445" s="388"/>
      <c r="S445" s="388"/>
      <c r="T445" s="388"/>
      <c r="U445" s="388"/>
      <c r="V445" s="388"/>
      <c r="W445" s="388"/>
      <c r="X445" s="390"/>
      <c r="Y445" s="390"/>
      <c r="Z445" s="390"/>
      <c r="AA445" s="390"/>
      <c r="AB445" s="388"/>
      <c r="AC445" s="388"/>
      <c r="AD445" s="390"/>
    </row>
    <row r="446" customFormat="false" ht="14.25" hidden="false" customHeight="true" outlineLevel="0" collapsed="false">
      <c r="A446" s="388"/>
      <c r="B446" s="388"/>
      <c r="C446" s="388"/>
      <c r="D446" s="388"/>
      <c r="E446" s="388"/>
      <c r="F446" s="388"/>
      <c r="G446" s="388"/>
      <c r="H446" s="388"/>
      <c r="I446" s="388"/>
      <c r="J446" s="388"/>
      <c r="K446" s="388"/>
      <c r="L446" s="388"/>
      <c r="M446" s="388"/>
      <c r="N446" s="388"/>
      <c r="O446" s="388"/>
      <c r="P446" s="388"/>
      <c r="Q446" s="388"/>
      <c r="R446" s="388"/>
      <c r="S446" s="388"/>
      <c r="T446" s="388"/>
      <c r="U446" s="388"/>
      <c r="V446" s="388"/>
      <c r="W446" s="388"/>
      <c r="X446" s="390"/>
      <c r="Y446" s="390"/>
      <c r="Z446" s="390"/>
      <c r="AA446" s="390"/>
      <c r="AB446" s="388"/>
      <c r="AC446" s="388"/>
      <c r="AD446" s="390"/>
    </row>
    <row r="447" customFormat="false" ht="14.25" hidden="false" customHeight="true" outlineLevel="0" collapsed="false">
      <c r="A447" s="388"/>
      <c r="B447" s="388"/>
      <c r="C447" s="388"/>
      <c r="D447" s="388"/>
      <c r="E447" s="388"/>
      <c r="F447" s="388"/>
      <c r="G447" s="388"/>
      <c r="H447" s="388"/>
      <c r="I447" s="388"/>
      <c r="J447" s="388"/>
      <c r="K447" s="388"/>
      <c r="L447" s="388"/>
      <c r="M447" s="388"/>
      <c r="N447" s="388"/>
      <c r="O447" s="388"/>
      <c r="P447" s="388"/>
      <c r="Q447" s="388"/>
      <c r="R447" s="388"/>
      <c r="S447" s="388"/>
      <c r="T447" s="388"/>
      <c r="U447" s="388"/>
      <c r="V447" s="388"/>
      <c r="W447" s="388"/>
      <c r="X447" s="390"/>
      <c r="Y447" s="390"/>
      <c r="Z447" s="390"/>
      <c r="AA447" s="390"/>
      <c r="AB447" s="388"/>
      <c r="AC447" s="388"/>
      <c r="AD447" s="390"/>
    </row>
    <row r="448" customFormat="false" ht="14.25" hidden="false" customHeight="true" outlineLevel="0" collapsed="false">
      <c r="A448" s="388"/>
      <c r="B448" s="388"/>
      <c r="C448" s="388"/>
      <c r="D448" s="388"/>
      <c r="E448" s="388"/>
      <c r="F448" s="388"/>
      <c r="G448" s="388"/>
      <c r="H448" s="388"/>
      <c r="I448" s="388"/>
      <c r="J448" s="388"/>
      <c r="K448" s="388"/>
      <c r="L448" s="388"/>
      <c r="M448" s="388"/>
      <c r="N448" s="388"/>
      <c r="O448" s="388"/>
      <c r="P448" s="388"/>
      <c r="Q448" s="388"/>
      <c r="R448" s="388"/>
      <c r="S448" s="388"/>
      <c r="T448" s="388"/>
      <c r="U448" s="388"/>
      <c r="V448" s="388"/>
      <c r="W448" s="388"/>
      <c r="X448" s="390"/>
      <c r="Y448" s="390"/>
      <c r="Z448" s="390"/>
      <c r="AA448" s="390"/>
      <c r="AB448" s="388"/>
      <c r="AC448" s="388"/>
      <c r="AD448" s="390"/>
    </row>
    <row r="449" customFormat="false" ht="14.25" hidden="false" customHeight="true" outlineLevel="0" collapsed="false">
      <c r="A449" s="388"/>
      <c r="B449" s="388"/>
      <c r="C449" s="388"/>
      <c r="D449" s="388"/>
      <c r="E449" s="388"/>
      <c r="F449" s="388"/>
      <c r="G449" s="388"/>
      <c r="H449" s="388"/>
      <c r="I449" s="388"/>
      <c r="J449" s="388"/>
      <c r="K449" s="388"/>
      <c r="L449" s="388"/>
      <c r="M449" s="388"/>
      <c r="N449" s="388"/>
      <c r="O449" s="388"/>
      <c r="P449" s="388"/>
      <c r="Q449" s="388"/>
      <c r="R449" s="388"/>
      <c r="S449" s="388"/>
      <c r="T449" s="388"/>
      <c r="U449" s="388"/>
      <c r="V449" s="388"/>
      <c r="W449" s="388"/>
      <c r="X449" s="390"/>
      <c r="Y449" s="390"/>
      <c r="Z449" s="390"/>
      <c r="AA449" s="390"/>
      <c r="AB449" s="388"/>
      <c r="AC449" s="388"/>
      <c r="AD449" s="390"/>
    </row>
    <row r="450" customFormat="false" ht="14.25" hidden="false" customHeight="true" outlineLevel="0" collapsed="false">
      <c r="A450" s="388"/>
      <c r="B450" s="388"/>
      <c r="C450" s="388"/>
      <c r="D450" s="388"/>
      <c r="E450" s="388"/>
      <c r="F450" s="388"/>
      <c r="G450" s="388"/>
      <c r="H450" s="388"/>
      <c r="I450" s="388"/>
      <c r="J450" s="388"/>
      <c r="K450" s="388"/>
      <c r="L450" s="388"/>
      <c r="M450" s="388"/>
      <c r="N450" s="388"/>
      <c r="O450" s="388"/>
      <c r="P450" s="388"/>
      <c r="Q450" s="388"/>
      <c r="R450" s="388"/>
      <c r="S450" s="388"/>
      <c r="T450" s="388"/>
      <c r="U450" s="388"/>
      <c r="V450" s="388"/>
      <c r="W450" s="388"/>
      <c r="X450" s="390"/>
      <c r="Y450" s="390"/>
      <c r="Z450" s="390"/>
      <c r="AA450" s="390"/>
      <c r="AB450" s="388"/>
      <c r="AC450" s="388"/>
      <c r="AD450" s="390"/>
    </row>
    <row r="451" customFormat="false" ht="14.25" hidden="false" customHeight="true" outlineLevel="0" collapsed="false">
      <c r="A451" s="388"/>
      <c r="B451" s="388"/>
      <c r="C451" s="388"/>
      <c r="D451" s="388"/>
      <c r="E451" s="388"/>
      <c r="F451" s="388"/>
      <c r="G451" s="388"/>
      <c r="H451" s="388"/>
      <c r="I451" s="388"/>
      <c r="J451" s="388"/>
      <c r="K451" s="388"/>
      <c r="L451" s="388"/>
      <c r="M451" s="388"/>
      <c r="N451" s="388"/>
      <c r="O451" s="388"/>
      <c r="P451" s="388"/>
      <c r="Q451" s="388"/>
      <c r="R451" s="388"/>
      <c r="S451" s="388"/>
      <c r="T451" s="388"/>
      <c r="U451" s="388"/>
      <c r="V451" s="388"/>
      <c r="W451" s="388"/>
      <c r="X451" s="390"/>
      <c r="Y451" s="390"/>
      <c r="Z451" s="390"/>
      <c r="AA451" s="390"/>
      <c r="AB451" s="388"/>
      <c r="AC451" s="388"/>
      <c r="AD451" s="390"/>
    </row>
    <row r="452" customFormat="false" ht="14.25" hidden="false" customHeight="true" outlineLevel="0" collapsed="false">
      <c r="A452" s="388"/>
      <c r="B452" s="388"/>
      <c r="C452" s="388"/>
      <c r="D452" s="388"/>
      <c r="E452" s="388"/>
      <c r="F452" s="388"/>
      <c r="G452" s="388"/>
      <c r="H452" s="388"/>
      <c r="I452" s="388"/>
      <c r="J452" s="388"/>
      <c r="K452" s="388"/>
      <c r="L452" s="388"/>
      <c r="M452" s="388"/>
      <c r="N452" s="388"/>
      <c r="O452" s="388"/>
      <c r="P452" s="388"/>
      <c r="Q452" s="388"/>
      <c r="R452" s="388"/>
      <c r="S452" s="388"/>
      <c r="T452" s="388"/>
      <c r="U452" s="388"/>
      <c r="V452" s="388"/>
      <c r="W452" s="388"/>
      <c r="X452" s="390"/>
      <c r="Y452" s="390"/>
      <c r="Z452" s="390"/>
      <c r="AA452" s="390"/>
      <c r="AB452" s="388"/>
      <c r="AC452" s="388"/>
      <c r="AD452" s="390"/>
    </row>
    <row r="453" customFormat="false" ht="14.25" hidden="false" customHeight="true" outlineLevel="0" collapsed="false">
      <c r="A453" s="388"/>
      <c r="B453" s="388"/>
      <c r="C453" s="388"/>
      <c r="D453" s="388"/>
      <c r="E453" s="388"/>
      <c r="F453" s="388"/>
      <c r="G453" s="388"/>
      <c r="H453" s="388"/>
      <c r="I453" s="388"/>
      <c r="J453" s="388"/>
      <c r="K453" s="388"/>
      <c r="L453" s="388"/>
      <c r="M453" s="388"/>
      <c r="N453" s="388"/>
      <c r="O453" s="388"/>
      <c r="P453" s="388"/>
      <c r="Q453" s="388"/>
      <c r="R453" s="388"/>
      <c r="S453" s="388"/>
      <c r="T453" s="388"/>
      <c r="U453" s="388"/>
      <c r="V453" s="388"/>
      <c r="W453" s="388"/>
      <c r="X453" s="390"/>
      <c r="Y453" s="390"/>
      <c r="Z453" s="390"/>
      <c r="AA453" s="390"/>
      <c r="AB453" s="388"/>
      <c r="AC453" s="388"/>
      <c r="AD453" s="390"/>
    </row>
    <row r="454" customFormat="false" ht="14.25" hidden="false" customHeight="true" outlineLevel="0" collapsed="false">
      <c r="A454" s="388"/>
      <c r="B454" s="388"/>
      <c r="C454" s="388"/>
      <c r="D454" s="388"/>
      <c r="E454" s="388"/>
      <c r="F454" s="388"/>
      <c r="G454" s="388"/>
      <c r="H454" s="388"/>
      <c r="I454" s="388"/>
      <c r="J454" s="388"/>
      <c r="K454" s="388"/>
      <c r="L454" s="388"/>
      <c r="M454" s="388"/>
      <c r="N454" s="388"/>
      <c r="O454" s="388"/>
      <c r="P454" s="388"/>
      <c r="Q454" s="388"/>
      <c r="R454" s="388"/>
      <c r="S454" s="388"/>
      <c r="T454" s="388"/>
      <c r="U454" s="388"/>
      <c r="V454" s="388"/>
      <c r="W454" s="388"/>
      <c r="X454" s="390"/>
      <c r="Y454" s="390"/>
      <c r="Z454" s="390"/>
      <c r="AA454" s="390"/>
      <c r="AB454" s="388"/>
      <c r="AC454" s="388"/>
      <c r="AD454" s="390"/>
    </row>
    <row r="455" customFormat="false" ht="14.25" hidden="false" customHeight="true" outlineLevel="0" collapsed="false">
      <c r="A455" s="388"/>
      <c r="B455" s="388"/>
      <c r="C455" s="388"/>
      <c r="D455" s="388"/>
      <c r="E455" s="388"/>
      <c r="F455" s="388"/>
      <c r="G455" s="388"/>
      <c r="H455" s="388"/>
      <c r="I455" s="388"/>
      <c r="J455" s="388"/>
      <c r="K455" s="388"/>
      <c r="L455" s="388"/>
      <c r="M455" s="388"/>
      <c r="N455" s="388"/>
      <c r="O455" s="388"/>
      <c r="P455" s="388"/>
      <c r="Q455" s="388"/>
      <c r="R455" s="388"/>
      <c r="S455" s="388"/>
      <c r="T455" s="388"/>
      <c r="U455" s="388"/>
      <c r="V455" s="388"/>
      <c r="W455" s="388"/>
      <c r="X455" s="390"/>
      <c r="Y455" s="390"/>
      <c r="Z455" s="390"/>
      <c r="AA455" s="390"/>
      <c r="AB455" s="388"/>
      <c r="AC455" s="388"/>
      <c r="AD455" s="390"/>
    </row>
    <row r="456" customFormat="false" ht="14.25" hidden="false" customHeight="true" outlineLevel="0" collapsed="false">
      <c r="A456" s="388"/>
      <c r="B456" s="388"/>
      <c r="C456" s="388"/>
      <c r="D456" s="388"/>
      <c r="E456" s="388"/>
      <c r="F456" s="388"/>
      <c r="G456" s="388"/>
      <c r="H456" s="388"/>
      <c r="I456" s="388"/>
      <c r="J456" s="388"/>
      <c r="K456" s="388"/>
      <c r="L456" s="388"/>
      <c r="M456" s="388"/>
      <c r="N456" s="388"/>
      <c r="O456" s="388"/>
      <c r="P456" s="388"/>
      <c r="Q456" s="388"/>
      <c r="R456" s="388"/>
      <c r="S456" s="388"/>
      <c r="T456" s="388"/>
      <c r="U456" s="388"/>
      <c r="V456" s="388"/>
      <c r="W456" s="388"/>
      <c r="X456" s="390"/>
      <c r="Y456" s="390"/>
      <c r="Z456" s="390"/>
      <c r="AA456" s="390"/>
      <c r="AB456" s="388"/>
      <c r="AC456" s="388"/>
      <c r="AD456" s="390"/>
    </row>
    <row r="457" customFormat="false" ht="14.25" hidden="false" customHeight="true" outlineLevel="0" collapsed="false">
      <c r="A457" s="388"/>
      <c r="B457" s="388"/>
      <c r="C457" s="388"/>
      <c r="D457" s="388"/>
      <c r="E457" s="388"/>
      <c r="F457" s="388"/>
      <c r="G457" s="388"/>
      <c r="H457" s="388"/>
      <c r="I457" s="388"/>
      <c r="J457" s="388"/>
      <c r="K457" s="388"/>
      <c r="L457" s="388"/>
      <c r="M457" s="388"/>
      <c r="N457" s="388"/>
      <c r="O457" s="388"/>
      <c r="P457" s="388"/>
      <c r="Q457" s="388"/>
      <c r="R457" s="388"/>
      <c r="S457" s="388"/>
      <c r="T457" s="388"/>
      <c r="U457" s="388"/>
      <c r="V457" s="388"/>
      <c r="W457" s="388"/>
      <c r="X457" s="390"/>
      <c r="Y457" s="390"/>
      <c r="Z457" s="390"/>
      <c r="AA457" s="390"/>
      <c r="AB457" s="388"/>
      <c r="AC457" s="388"/>
      <c r="AD457" s="390"/>
    </row>
    <row r="458" customFormat="false" ht="14.25" hidden="false" customHeight="true" outlineLevel="0" collapsed="false">
      <c r="A458" s="388"/>
      <c r="B458" s="388"/>
      <c r="C458" s="388"/>
      <c r="D458" s="388"/>
      <c r="E458" s="388"/>
      <c r="F458" s="388"/>
      <c r="G458" s="388"/>
      <c r="H458" s="388"/>
      <c r="I458" s="388"/>
      <c r="J458" s="388"/>
      <c r="K458" s="388"/>
      <c r="L458" s="388"/>
      <c r="M458" s="388"/>
      <c r="N458" s="388"/>
      <c r="O458" s="388"/>
      <c r="P458" s="388"/>
      <c r="Q458" s="388"/>
      <c r="R458" s="388"/>
      <c r="S458" s="388"/>
      <c r="T458" s="388"/>
      <c r="U458" s="388"/>
      <c r="V458" s="388"/>
      <c r="W458" s="388"/>
      <c r="X458" s="390"/>
      <c r="Y458" s="390"/>
      <c r="Z458" s="390"/>
      <c r="AA458" s="390"/>
      <c r="AB458" s="388"/>
      <c r="AC458" s="388"/>
      <c r="AD458" s="390"/>
    </row>
    <row r="459" customFormat="false" ht="14.25" hidden="false" customHeight="true" outlineLevel="0" collapsed="false">
      <c r="A459" s="388"/>
      <c r="B459" s="388"/>
      <c r="C459" s="388"/>
      <c r="D459" s="388"/>
      <c r="E459" s="388"/>
      <c r="F459" s="388"/>
      <c r="G459" s="388"/>
      <c r="H459" s="388"/>
      <c r="I459" s="388"/>
      <c r="J459" s="388"/>
      <c r="K459" s="388"/>
      <c r="L459" s="388"/>
      <c r="M459" s="388"/>
      <c r="N459" s="388"/>
      <c r="O459" s="388"/>
      <c r="P459" s="388"/>
      <c r="Q459" s="388"/>
      <c r="R459" s="388"/>
      <c r="S459" s="388"/>
      <c r="T459" s="388"/>
      <c r="U459" s="388"/>
      <c r="V459" s="388"/>
      <c r="W459" s="388"/>
      <c r="X459" s="390"/>
      <c r="Y459" s="390"/>
      <c r="Z459" s="390"/>
      <c r="AA459" s="390"/>
      <c r="AB459" s="388"/>
      <c r="AC459" s="388"/>
      <c r="AD459" s="390"/>
    </row>
    <row r="460" customFormat="false" ht="14.25" hidden="false" customHeight="true" outlineLevel="0" collapsed="false">
      <c r="A460" s="388"/>
      <c r="B460" s="388"/>
      <c r="C460" s="388"/>
      <c r="D460" s="388"/>
      <c r="E460" s="388"/>
      <c r="F460" s="388"/>
      <c r="G460" s="388"/>
      <c r="H460" s="388"/>
      <c r="I460" s="388"/>
      <c r="J460" s="388"/>
      <c r="K460" s="388"/>
      <c r="L460" s="388"/>
      <c r="M460" s="388"/>
      <c r="N460" s="388"/>
      <c r="O460" s="388"/>
      <c r="P460" s="388"/>
      <c r="Q460" s="388"/>
      <c r="R460" s="388"/>
      <c r="S460" s="388"/>
      <c r="T460" s="388"/>
      <c r="U460" s="388"/>
      <c r="V460" s="388"/>
      <c r="W460" s="388"/>
      <c r="X460" s="390"/>
      <c r="Y460" s="390"/>
      <c r="Z460" s="390"/>
      <c r="AA460" s="390"/>
      <c r="AB460" s="388"/>
      <c r="AC460" s="388"/>
      <c r="AD460" s="390"/>
    </row>
    <row r="461" customFormat="false" ht="14.25" hidden="false" customHeight="true" outlineLevel="0" collapsed="false">
      <c r="A461" s="388"/>
      <c r="B461" s="388"/>
      <c r="C461" s="388"/>
      <c r="D461" s="388"/>
      <c r="E461" s="388"/>
      <c r="F461" s="388"/>
      <c r="G461" s="388"/>
      <c r="H461" s="388"/>
      <c r="I461" s="388"/>
      <c r="J461" s="388"/>
      <c r="K461" s="388"/>
      <c r="L461" s="388"/>
      <c r="M461" s="388"/>
      <c r="N461" s="388"/>
      <c r="O461" s="388"/>
      <c r="P461" s="388"/>
      <c r="Q461" s="388"/>
      <c r="R461" s="388"/>
      <c r="S461" s="388"/>
      <c r="T461" s="388"/>
      <c r="U461" s="388"/>
      <c r="V461" s="388"/>
      <c r="W461" s="388"/>
      <c r="X461" s="390"/>
      <c r="Y461" s="390"/>
      <c r="Z461" s="390"/>
      <c r="AA461" s="390"/>
      <c r="AB461" s="388"/>
      <c r="AC461" s="388"/>
      <c r="AD461" s="390"/>
    </row>
    <row r="462" customFormat="false" ht="14.25" hidden="false" customHeight="true" outlineLevel="0" collapsed="false">
      <c r="A462" s="388"/>
      <c r="B462" s="388"/>
      <c r="C462" s="388"/>
      <c r="D462" s="388"/>
      <c r="E462" s="388"/>
      <c r="F462" s="388"/>
      <c r="G462" s="388"/>
      <c r="H462" s="388"/>
      <c r="I462" s="388"/>
      <c r="J462" s="388"/>
      <c r="K462" s="388"/>
      <c r="L462" s="388"/>
      <c r="M462" s="388"/>
      <c r="N462" s="388"/>
      <c r="O462" s="388"/>
      <c r="P462" s="388"/>
      <c r="Q462" s="388"/>
      <c r="R462" s="388"/>
      <c r="S462" s="388"/>
      <c r="T462" s="388"/>
      <c r="U462" s="388"/>
      <c r="V462" s="388"/>
      <c r="W462" s="388"/>
      <c r="X462" s="390"/>
      <c r="Y462" s="390"/>
      <c r="Z462" s="390"/>
      <c r="AA462" s="390"/>
      <c r="AB462" s="388"/>
      <c r="AC462" s="388"/>
      <c r="AD462" s="390"/>
    </row>
    <row r="463" customFormat="false" ht="14.25" hidden="false" customHeight="true" outlineLevel="0" collapsed="false">
      <c r="A463" s="388"/>
      <c r="B463" s="388"/>
      <c r="C463" s="388"/>
      <c r="D463" s="388"/>
      <c r="E463" s="388"/>
      <c r="F463" s="388"/>
      <c r="G463" s="388"/>
      <c r="H463" s="388"/>
      <c r="I463" s="388"/>
      <c r="J463" s="388"/>
      <c r="K463" s="388"/>
      <c r="L463" s="388"/>
      <c r="M463" s="388"/>
      <c r="N463" s="388"/>
      <c r="O463" s="388"/>
      <c r="P463" s="388"/>
      <c r="Q463" s="388"/>
      <c r="R463" s="388"/>
      <c r="S463" s="388"/>
      <c r="T463" s="388"/>
      <c r="U463" s="388"/>
      <c r="V463" s="388"/>
      <c r="W463" s="388"/>
      <c r="X463" s="390"/>
      <c r="Y463" s="390"/>
      <c r="Z463" s="390"/>
      <c r="AA463" s="390"/>
      <c r="AB463" s="388"/>
      <c r="AC463" s="388"/>
      <c r="AD463" s="390"/>
    </row>
    <row r="464" customFormat="false" ht="14.25" hidden="false" customHeight="true" outlineLevel="0" collapsed="false">
      <c r="A464" s="388"/>
      <c r="B464" s="388"/>
      <c r="C464" s="388"/>
      <c r="D464" s="388"/>
      <c r="E464" s="388"/>
      <c r="F464" s="388"/>
      <c r="G464" s="388"/>
      <c r="H464" s="388"/>
      <c r="I464" s="388"/>
      <c r="J464" s="388"/>
      <c r="K464" s="388"/>
      <c r="L464" s="388"/>
      <c r="M464" s="388"/>
      <c r="N464" s="388"/>
      <c r="O464" s="388"/>
      <c r="P464" s="388"/>
      <c r="Q464" s="388"/>
      <c r="R464" s="388"/>
      <c r="S464" s="388"/>
      <c r="T464" s="388"/>
      <c r="U464" s="388"/>
      <c r="V464" s="388"/>
      <c r="W464" s="388"/>
      <c r="X464" s="390"/>
      <c r="Y464" s="390"/>
      <c r="Z464" s="390"/>
      <c r="AA464" s="390"/>
      <c r="AB464" s="388"/>
      <c r="AC464" s="388"/>
      <c r="AD464" s="390"/>
    </row>
    <row r="465" customFormat="false" ht="14.25" hidden="false" customHeight="true" outlineLevel="0" collapsed="false">
      <c r="A465" s="388"/>
      <c r="B465" s="388"/>
      <c r="C465" s="388"/>
      <c r="D465" s="388"/>
      <c r="E465" s="388"/>
      <c r="F465" s="388"/>
      <c r="G465" s="388"/>
      <c r="H465" s="388"/>
      <c r="I465" s="388"/>
      <c r="J465" s="388"/>
      <c r="K465" s="388"/>
      <c r="L465" s="388"/>
      <c r="M465" s="388"/>
      <c r="N465" s="388"/>
      <c r="O465" s="388"/>
      <c r="P465" s="388"/>
      <c r="Q465" s="388"/>
      <c r="R465" s="388"/>
      <c r="S465" s="388"/>
      <c r="T465" s="388"/>
      <c r="U465" s="388"/>
      <c r="V465" s="388"/>
      <c r="W465" s="388"/>
      <c r="X465" s="390"/>
      <c r="Y465" s="390"/>
      <c r="Z465" s="390"/>
      <c r="AA465" s="390"/>
      <c r="AB465" s="388"/>
      <c r="AC465" s="388"/>
      <c r="AD465" s="390"/>
    </row>
    <row r="466" customFormat="false" ht="14.25" hidden="false" customHeight="true" outlineLevel="0" collapsed="false">
      <c r="A466" s="388"/>
      <c r="B466" s="388"/>
      <c r="C466" s="388"/>
      <c r="D466" s="388"/>
      <c r="E466" s="388"/>
      <c r="F466" s="388"/>
      <c r="G466" s="388"/>
      <c r="H466" s="388"/>
      <c r="I466" s="388"/>
      <c r="J466" s="388"/>
      <c r="K466" s="388"/>
      <c r="L466" s="388"/>
      <c r="M466" s="388"/>
      <c r="N466" s="388"/>
      <c r="O466" s="388"/>
      <c r="P466" s="388"/>
      <c r="Q466" s="388"/>
      <c r="R466" s="388"/>
      <c r="S466" s="388"/>
      <c r="T466" s="388"/>
      <c r="U466" s="388"/>
      <c r="V466" s="388"/>
      <c r="W466" s="388"/>
      <c r="X466" s="390"/>
      <c r="Y466" s="390"/>
      <c r="Z466" s="390"/>
      <c r="AA466" s="390"/>
      <c r="AB466" s="388"/>
      <c r="AC466" s="388"/>
      <c r="AD466" s="390"/>
    </row>
    <row r="467" customFormat="false" ht="14.25" hidden="false" customHeight="true" outlineLevel="0" collapsed="false">
      <c r="A467" s="388"/>
      <c r="B467" s="388"/>
      <c r="C467" s="388"/>
      <c r="D467" s="388"/>
      <c r="E467" s="388"/>
      <c r="F467" s="388"/>
      <c r="G467" s="388"/>
      <c r="H467" s="388"/>
      <c r="I467" s="388"/>
      <c r="J467" s="388"/>
      <c r="K467" s="388"/>
      <c r="L467" s="388"/>
      <c r="M467" s="388"/>
      <c r="N467" s="388"/>
      <c r="O467" s="388"/>
      <c r="P467" s="388"/>
      <c r="Q467" s="388"/>
      <c r="R467" s="388"/>
      <c r="S467" s="388"/>
      <c r="T467" s="388"/>
      <c r="U467" s="388"/>
      <c r="V467" s="388"/>
      <c r="W467" s="388"/>
      <c r="X467" s="390"/>
      <c r="Y467" s="390"/>
      <c r="Z467" s="390"/>
      <c r="AA467" s="390"/>
      <c r="AB467" s="388"/>
      <c r="AC467" s="388"/>
      <c r="AD467" s="390"/>
    </row>
    <row r="468" customFormat="false" ht="14.25" hidden="false" customHeight="true" outlineLevel="0" collapsed="false">
      <c r="A468" s="388"/>
      <c r="B468" s="388"/>
      <c r="C468" s="388"/>
      <c r="D468" s="388"/>
      <c r="E468" s="388"/>
      <c r="F468" s="388"/>
      <c r="G468" s="388"/>
      <c r="H468" s="388"/>
      <c r="I468" s="388"/>
      <c r="J468" s="388"/>
      <c r="K468" s="388"/>
      <c r="L468" s="388"/>
      <c r="M468" s="388"/>
      <c r="N468" s="388"/>
      <c r="O468" s="388"/>
      <c r="P468" s="388"/>
      <c r="Q468" s="388"/>
      <c r="R468" s="388"/>
      <c r="S468" s="388"/>
      <c r="T468" s="388"/>
      <c r="U468" s="388"/>
      <c r="V468" s="388"/>
      <c r="W468" s="388"/>
      <c r="X468" s="390"/>
      <c r="Y468" s="390"/>
      <c r="Z468" s="390"/>
      <c r="AA468" s="390"/>
      <c r="AB468" s="388"/>
      <c r="AC468" s="388"/>
      <c r="AD468" s="390"/>
    </row>
    <row r="469" customFormat="false" ht="14.25" hidden="false" customHeight="true" outlineLevel="0" collapsed="false">
      <c r="A469" s="388"/>
      <c r="B469" s="388"/>
      <c r="C469" s="388"/>
      <c r="D469" s="388"/>
      <c r="E469" s="388"/>
      <c r="F469" s="388"/>
      <c r="G469" s="388"/>
      <c r="H469" s="388"/>
      <c r="I469" s="388"/>
      <c r="J469" s="388"/>
      <c r="K469" s="388"/>
      <c r="L469" s="388"/>
      <c r="M469" s="388"/>
      <c r="N469" s="388"/>
      <c r="O469" s="388"/>
      <c r="P469" s="388"/>
      <c r="Q469" s="388"/>
      <c r="R469" s="388"/>
      <c r="S469" s="388"/>
      <c r="T469" s="388"/>
      <c r="U469" s="388"/>
      <c r="V469" s="388"/>
      <c r="W469" s="388"/>
      <c r="X469" s="390"/>
      <c r="Y469" s="390"/>
      <c r="Z469" s="390"/>
      <c r="AA469" s="390"/>
      <c r="AB469" s="388"/>
      <c r="AC469" s="388"/>
      <c r="AD469" s="390"/>
    </row>
    <row r="470" customFormat="false" ht="14.25" hidden="false" customHeight="true" outlineLevel="0" collapsed="false">
      <c r="A470" s="388"/>
      <c r="B470" s="388"/>
      <c r="C470" s="388"/>
      <c r="D470" s="388"/>
      <c r="E470" s="388"/>
      <c r="F470" s="388"/>
      <c r="G470" s="388"/>
      <c r="H470" s="388"/>
      <c r="I470" s="388"/>
      <c r="J470" s="388"/>
      <c r="K470" s="388"/>
      <c r="L470" s="388"/>
      <c r="M470" s="388"/>
      <c r="N470" s="388"/>
      <c r="O470" s="388"/>
      <c r="P470" s="388"/>
      <c r="Q470" s="388"/>
      <c r="R470" s="388"/>
      <c r="S470" s="388"/>
      <c r="T470" s="388"/>
      <c r="U470" s="388"/>
      <c r="V470" s="388"/>
      <c r="W470" s="388"/>
      <c r="X470" s="390"/>
      <c r="Y470" s="390"/>
      <c r="Z470" s="390"/>
      <c r="AA470" s="390"/>
      <c r="AB470" s="388"/>
      <c r="AC470" s="388"/>
      <c r="AD470" s="390"/>
    </row>
    <row r="471" customFormat="false" ht="14.25" hidden="false" customHeight="true" outlineLevel="0" collapsed="false">
      <c r="A471" s="388"/>
      <c r="B471" s="388"/>
      <c r="C471" s="388"/>
      <c r="D471" s="388"/>
      <c r="E471" s="388"/>
      <c r="F471" s="388"/>
      <c r="G471" s="388"/>
      <c r="H471" s="388"/>
      <c r="I471" s="388"/>
      <c r="J471" s="388"/>
      <c r="K471" s="388"/>
      <c r="L471" s="388"/>
      <c r="M471" s="388"/>
      <c r="N471" s="388"/>
      <c r="O471" s="388"/>
      <c r="P471" s="388"/>
      <c r="Q471" s="388"/>
      <c r="R471" s="388"/>
      <c r="S471" s="388"/>
      <c r="T471" s="388"/>
      <c r="U471" s="388"/>
      <c r="V471" s="388"/>
      <c r="W471" s="388"/>
      <c r="X471" s="390"/>
      <c r="Y471" s="390"/>
      <c r="Z471" s="390"/>
      <c r="AA471" s="390"/>
      <c r="AB471" s="388"/>
      <c r="AC471" s="388"/>
      <c r="AD471" s="390"/>
    </row>
    <row r="472" customFormat="false" ht="14.25" hidden="false" customHeight="true" outlineLevel="0" collapsed="false">
      <c r="A472" s="388"/>
      <c r="B472" s="388"/>
      <c r="C472" s="388"/>
      <c r="D472" s="388"/>
      <c r="E472" s="388"/>
      <c r="F472" s="388"/>
      <c r="G472" s="388"/>
      <c r="H472" s="388"/>
      <c r="I472" s="388"/>
      <c r="J472" s="388"/>
      <c r="K472" s="388"/>
      <c r="L472" s="388"/>
      <c r="M472" s="388"/>
      <c r="N472" s="388"/>
      <c r="O472" s="388"/>
      <c r="P472" s="388"/>
      <c r="Q472" s="388"/>
      <c r="R472" s="388"/>
      <c r="S472" s="388"/>
      <c r="T472" s="388"/>
      <c r="U472" s="388"/>
      <c r="V472" s="388"/>
      <c r="W472" s="388"/>
      <c r="X472" s="390"/>
      <c r="Y472" s="390"/>
      <c r="Z472" s="390"/>
      <c r="AA472" s="390"/>
      <c r="AB472" s="388"/>
      <c r="AC472" s="388"/>
      <c r="AD472" s="390"/>
    </row>
    <row r="473" customFormat="false" ht="14.25" hidden="false" customHeight="true" outlineLevel="0" collapsed="false">
      <c r="A473" s="388"/>
      <c r="B473" s="388"/>
      <c r="C473" s="388"/>
      <c r="D473" s="388"/>
      <c r="E473" s="388"/>
      <c r="F473" s="388"/>
      <c r="G473" s="388"/>
      <c r="H473" s="388"/>
      <c r="I473" s="388"/>
      <c r="J473" s="388"/>
      <c r="K473" s="388"/>
      <c r="L473" s="388"/>
      <c r="M473" s="388"/>
      <c r="N473" s="388"/>
      <c r="O473" s="388"/>
      <c r="P473" s="388"/>
      <c r="Q473" s="388"/>
      <c r="R473" s="388"/>
      <c r="S473" s="388"/>
      <c r="T473" s="388"/>
      <c r="U473" s="388"/>
      <c r="V473" s="388"/>
      <c r="W473" s="388"/>
      <c r="X473" s="390"/>
      <c r="Y473" s="390"/>
      <c r="Z473" s="390"/>
      <c r="AA473" s="390"/>
      <c r="AB473" s="388"/>
      <c r="AC473" s="388"/>
      <c r="AD473" s="390"/>
    </row>
    <row r="474" customFormat="false" ht="14.25" hidden="false" customHeight="true" outlineLevel="0" collapsed="false">
      <c r="A474" s="388"/>
      <c r="B474" s="388"/>
      <c r="C474" s="388"/>
      <c r="D474" s="388"/>
      <c r="E474" s="388"/>
      <c r="F474" s="388"/>
      <c r="G474" s="388"/>
      <c r="H474" s="388"/>
      <c r="I474" s="388"/>
      <c r="J474" s="388"/>
      <c r="K474" s="388"/>
      <c r="L474" s="388"/>
      <c r="M474" s="388"/>
      <c r="N474" s="388"/>
      <c r="O474" s="388"/>
      <c r="P474" s="388"/>
      <c r="Q474" s="388"/>
      <c r="R474" s="388"/>
      <c r="S474" s="388"/>
      <c r="T474" s="388"/>
      <c r="U474" s="388"/>
      <c r="V474" s="388"/>
      <c r="W474" s="388"/>
      <c r="X474" s="390"/>
      <c r="Y474" s="390"/>
      <c r="Z474" s="390"/>
      <c r="AA474" s="390"/>
      <c r="AB474" s="388"/>
      <c r="AC474" s="388"/>
      <c r="AD474" s="390"/>
    </row>
    <row r="475" customFormat="false" ht="14.25" hidden="false" customHeight="true" outlineLevel="0" collapsed="false">
      <c r="A475" s="388"/>
      <c r="B475" s="388"/>
      <c r="C475" s="388"/>
      <c r="D475" s="388"/>
      <c r="E475" s="388"/>
      <c r="F475" s="388"/>
      <c r="G475" s="388"/>
      <c r="H475" s="388"/>
      <c r="I475" s="388"/>
      <c r="J475" s="388"/>
      <c r="K475" s="388"/>
      <c r="L475" s="388"/>
      <c r="M475" s="388"/>
      <c r="N475" s="388"/>
      <c r="O475" s="388"/>
      <c r="P475" s="388"/>
      <c r="Q475" s="388"/>
      <c r="R475" s="388"/>
      <c r="S475" s="388"/>
      <c r="T475" s="388"/>
      <c r="U475" s="388"/>
      <c r="V475" s="388"/>
      <c r="W475" s="388"/>
      <c r="X475" s="390"/>
      <c r="Y475" s="390"/>
      <c r="Z475" s="390"/>
      <c r="AA475" s="390"/>
      <c r="AB475" s="388"/>
      <c r="AC475" s="388"/>
      <c r="AD475" s="390"/>
    </row>
    <row r="476" customFormat="false" ht="14.25" hidden="false" customHeight="true" outlineLevel="0" collapsed="false">
      <c r="A476" s="388"/>
      <c r="B476" s="388"/>
      <c r="C476" s="388"/>
      <c r="D476" s="388"/>
      <c r="E476" s="388"/>
      <c r="F476" s="388"/>
      <c r="G476" s="388"/>
      <c r="H476" s="388"/>
      <c r="I476" s="388"/>
      <c r="J476" s="388"/>
      <c r="K476" s="388"/>
      <c r="L476" s="388"/>
      <c r="M476" s="388"/>
      <c r="N476" s="388"/>
      <c r="O476" s="388"/>
      <c r="P476" s="388"/>
      <c r="Q476" s="388"/>
      <c r="R476" s="388"/>
      <c r="S476" s="388"/>
      <c r="T476" s="388"/>
      <c r="U476" s="388"/>
      <c r="V476" s="388"/>
      <c r="W476" s="388"/>
      <c r="X476" s="390"/>
      <c r="Y476" s="390"/>
      <c r="Z476" s="390"/>
      <c r="AA476" s="390"/>
      <c r="AB476" s="388"/>
      <c r="AC476" s="388"/>
      <c r="AD476" s="390"/>
    </row>
    <row r="477" customFormat="false" ht="14.25" hidden="false" customHeight="true" outlineLevel="0" collapsed="false">
      <c r="A477" s="388"/>
      <c r="B477" s="388"/>
      <c r="C477" s="388"/>
      <c r="D477" s="388"/>
      <c r="E477" s="388"/>
      <c r="F477" s="388"/>
      <c r="G477" s="388"/>
      <c r="H477" s="388"/>
      <c r="I477" s="388"/>
      <c r="J477" s="388"/>
      <c r="K477" s="388"/>
      <c r="L477" s="388"/>
      <c r="M477" s="388"/>
      <c r="N477" s="388"/>
      <c r="O477" s="388"/>
      <c r="P477" s="388"/>
      <c r="Q477" s="388"/>
      <c r="R477" s="388"/>
      <c r="S477" s="388"/>
      <c r="T477" s="388"/>
      <c r="U477" s="388"/>
      <c r="V477" s="388"/>
      <c r="W477" s="388"/>
      <c r="X477" s="390"/>
      <c r="Y477" s="390"/>
      <c r="Z477" s="390"/>
      <c r="AA477" s="390"/>
      <c r="AB477" s="388"/>
      <c r="AC477" s="388"/>
      <c r="AD477" s="390"/>
    </row>
    <row r="478" customFormat="false" ht="14.25" hidden="false" customHeight="true" outlineLevel="0" collapsed="false">
      <c r="A478" s="388"/>
      <c r="B478" s="388"/>
      <c r="C478" s="388"/>
      <c r="D478" s="388"/>
      <c r="E478" s="388"/>
      <c r="F478" s="388"/>
      <c r="G478" s="388"/>
      <c r="H478" s="388"/>
      <c r="I478" s="388"/>
      <c r="J478" s="388"/>
      <c r="K478" s="388"/>
      <c r="L478" s="388"/>
      <c r="M478" s="388"/>
      <c r="N478" s="388"/>
      <c r="O478" s="388"/>
      <c r="P478" s="388"/>
      <c r="Q478" s="388"/>
      <c r="R478" s="388"/>
      <c r="S478" s="388"/>
      <c r="T478" s="388"/>
      <c r="U478" s="388"/>
      <c r="V478" s="388"/>
      <c r="W478" s="388"/>
      <c r="X478" s="390"/>
      <c r="Y478" s="390"/>
      <c r="Z478" s="390"/>
      <c r="AA478" s="390"/>
      <c r="AB478" s="388"/>
      <c r="AC478" s="388"/>
      <c r="AD478" s="390"/>
    </row>
    <row r="479" customFormat="false" ht="14.25" hidden="false" customHeight="true" outlineLevel="0" collapsed="false">
      <c r="A479" s="388"/>
      <c r="B479" s="388"/>
      <c r="C479" s="388"/>
      <c r="D479" s="388"/>
      <c r="E479" s="388"/>
      <c r="F479" s="388"/>
      <c r="G479" s="388"/>
      <c r="H479" s="388"/>
      <c r="I479" s="388"/>
      <c r="J479" s="388"/>
      <c r="K479" s="388"/>
      <c r="L479" s="388"/>
      <c r="M479" s="388"/>
      <c r="N479" s="388"/>
      <c r="O479" s="388"/>
      <c r="P479" s="388"/>
      <c r="Q479" s="388"/>
      <c r="R479" s="388"/>
      <c r="S479" s="388"/>
      <c r="T479" s="388"/>
      <c r="U479" s="388"/>
      <c r="V479" s="388"/>
      <c r="W479" s="388"/>
      <c r="X479" s="390"/>
      <c r="Y479" s="390"/>
      <c r="Z479" s="390"/>
      <c r="AA479" s="390"/>
      <c r="AB479" s="388"/>
      <c r="AC479" s="388"/>
      <c r="AD479" s="390"/>
    </row>
    <row r="480" customFormat="false" ht="14.25" hidden="false" customHeight="true" outlineLevel="0" collapsed="false">
      <c r="A480" s="388"/>
      <c r="B480" s="388"/>
      <c r="C480" s="388"/>
      <c r="D480" s="388"/>
      <c r="E480" s="388"/>
      <c r="F480" s="388"/>
      <c r="G480" s="388"/>
      <c r="H480" s="388"/>
      <c r="I480" s="388"/>
      <c r="J480" s="388"/>
      <c r="K480" s="388"/>
      <c r="L480" s="388"/>
      <c r="M480" s="388"/>
      <c r="N480" s="388"/>
      <c r="O480" s="388"/>
      <c r="P480" s="388"/>
      <c r="Q480" s="388"/>
      <c r="R480" s="388"/>
      <c r="S480" s="388"/>
      <c r="T480" s="388"/>
      <c r="U480" s="388"/>
      <c r="V480" s="388"/>
      <c r="W480" s="388"/>
      <c r="X480" s="390"/>
      <c r="Y480" s="390"/>
      <c r="Z480" s="390"/>
      <c r="AA480" s="390"/>
      <c r="AB480" s="388"/>
      <c r="AC480" s="388"/>
      <c r="AD480" s="390"/>
    </row>
    <row r="481" customFormat="false" ht="14.25" hidden="false" customHeight="true" outlineLevel="0" collapsed="false">
      <c r="A481" s="388"/>
      <c r="B481" s="388"/>
      <c r="C481" s="388"/>
      <c r="D481" s="388"/>
      <c r="E481" s="388"/>
      <c r="F481" s="388"/>
      <c r="G481" s="388"/>
      <c r="H481" s="388"/>
      <c r="I481" s="388"/>
      <c r="J481" s="388"/>
      <c r="K481" s="388"/>
      <c r="L481" s="388"/>
      <c r="M481" s="388"/>
      <c r="N481" s="388"/>
      <c r="O481" s="388"/>
      <c r="P481" s="388"/>
      <c r="Q481" s="388"/>
      <c r="R481" s="388"/>
      <c r="S481" s="388"/>
      <c r="T481" s="388"/>
      <c r="U481" s="388"/>
      <c r="V481" s="388"/>
      <c r="W481" s="388"/>
      <c r="X481" s="390"/>
      <c r="Y481" s="390"/>
      <c r="Z481" s="390"/>
      <c r="AA481" s="390"/>
      <c r="AB481" s="388"/>
      <c r="AC481" s="388"/>
      <c r="AD481" s="390"/>
    </row>
    <row r="482" customFormat="false" ht="14.25" hidden="false" customHeight="true" outlineLevel="0" collapsed="false">
      <c r="A482" s="388"/>
      <c r="B482" s="388"/>
      <c r="C482" s="388"/>
      <c r="D482" s="388"/>
      <c r="E482" s="388"/>
      <c r="F482" s="388"/>
      <c r="G482" s="388"/>
      <c r="H482" s="388"/>
      <c r="I482" s="388"/>
      <c r="J482" s="388"/>
      <c r="K482" s="388"/>
      <c r="L482" s="388"/>
      <c r="M482" s="388"/>
      <c r="N482" s="388"/>
      <c r="O482" s="388"/>
      <c r="P482" s="388"/>
      <c r="Q482" s="388"/>
      <c r="R482" s="388"/>
      <c r="S482" s="388"/>
      <c r="T482" s="388"/>
      <c r="U482" s="388"/>
      <c r="V482" s="388"/>
      <c r="W482" s="388"/>
      <c r="X482" s="390"/>
      <c r="Y482" s="390"/>
      <c r="Z482" s="390"/>
      <c r="AA482" s="390"/>
      <c r="AB482" s="388"/>
      <c r="AC482" s="388"/>
      <c r="AD482" s="390"/>
    </row>
    <row r="483" customFormat="false" ht="14.25" hidden="false" customHeight="true" outlineLevel="0" collapsed="false">
      <c r="A483" s="388"/>
      <c r="B483" s="388"/>
      <c r="C483" s="388"/>
      <c r="D483" s="388"/>
      <c r="E483" s="388"/>
      <c r="F483" s="388"/>
      <c r="G483" s="388"/>
      <c r="H483" s="388"/>
      <c r="I483" s="388"/>
      <c r="J483" s="388"/>
      <c r="K483" s="388"/>
      <c r="L483" s="388"/>
      <c r="M483" s="388"/>
      <c r="N483" s="388"/>
      <c r="O483" s="388"/>
      <c r="P483" s="388"/>
      <c r="Q483" s="388"/>
      <c r="R483" s="388"/>
      <c r="S483" s="388"/>
      <c r="T483" s="388"/>
      <c r="U483" s="388"/>
      <c r="V483" s="388"/>
      <c r="W483" s="388"/>
      <c r="X483" s="390"/>
      <c r="Y483" s="390"/>
      <c r="Z483" s="390"/>
      <c r="AA483" s="390"/>
      <c r="AB483" s="388"/>
      <c r="AC483" s="388"/>
      <c r="AD483" s="390"/>
    </row>
    <row r="484" customFormat="false" ht="14.25" hidden="false" customHeight="true" outlineLevel="0" collapsed="false">
      <c r="A484" s="388"/>
      <c r="B484" s="388"/>
      <c r="C484" s="388"/>
      <c r="D484" s="388"/>
      <c r="E484" s="388"/>
      <c r="F484" s="388"/>
      <c r="G484" s="388"/>
      <c r="H484" s="388"/>
      <c r="I484" s="388"/>
      <c r="J484" s="388"/>
      <c r="K484" s="388"/>
      <c r="L484" s="388"/>
      <c r="M484" s="388"/>
      <c r="N484" s="388"/>
      <c r="O484" s="388"/>
      <c r="P484" s="388"/>
      <c r="Q484" s="388"/>
      <c r="R484" s="388"/>
      <c r="S484" s="388"/>
      <c r="T484" s="388"/>
      <c r="U484" s="388"/>
      <c r="V484" s="388"/>
      <c r="W484" s="388"/>
      <c r="X484" s="390"/>
      <c r="Y484" s="390"/>
      <c r="Z484" s="390"/>
      <c r="AA484" s="390"/>
      <c r="AB484" s="388"/>
      <c r="AC484" s="388"/>
      <c r="AD484" s="390"/>
    </row>
    <row r="485" customFormat="false" ht="14.25" hidden="false" customHeight="true" outlineLevel="0" collapsed="false">
      <c r="A485" s="388"/>
      <c r="B485" s="388"/>
      <c r="C485" s="388"/>
      <c r="D485" s="388"/>
      <c r="E485" s="388"/>
      <c r="F485" s="388"/>
      <c r="G485" s="388"/>
      <c r="H485" s="388"/>
      <c r="I485" s="388"/>
      <c r="J485" s="388"/>
      <c r="K485" s="388"/>
      <c r="L485" s="388"/>
      <c r="M485" s="388"/>
      <c r="N485" s="388"/>
      <c r="O485" s="388"/>
      <c r="P485" s="388"/>
      <c r="Q485" s="388"/>
      <c r="R485" s="388"/>
      <c r="S485" s="388"/>
      <c r="T485" s="388"/>
      <c r="U485" s="388"/>
      <c r="V485" s="388"/>
      <c r="W485" s="388"/>
      <c r="X485" s="390"/>
      <c r="Y485" s="390"/>
      <c r="Z485" s="390"/>
      <c r="AA485" s="390"/>
      <c r="AB485" s="388"/>
      <c r="AC485" s="388"/>
      <c r="AD485" s="390"/>
    </row>
    <row r="486" customFormat="false" ht="14.25" hidden="false" customHeight="true" outlineLevel="0" collapsed="false">
      <c r="A486" s="388"/>
      <c r="B486" s="388"/>
      <c r="C486" s="388"/>
      <c r="D486" s="388"/>
      <c r="E486" s="388"/>
      <c r="F486" s="388"/>
      <c r="G486" s="388"/>
      <c r="H486" s="388"/>
      <c r="I486" s="388"/>
      <c r="J486" s="388"/>
      <c r="K486" s="388"/>
      <c r="L486" s="388"/>
      <c r="M486" s="388"/>
      <c r="N486" s="388"/>
      <c r="O486" s="388"/>
      <c r="P486" s="388"/>
      <c r="Q486" s="388"/>
      <c r="R486" s="388"/>
      <c r="S486" s="388"/>
      <c r="T486" s="388"/>
      <c r="U486" s="388"/>
      <c r="V486" s="388"/>
      <c r="W486" s="388"/>
      <c r="X486" s="390"/>
      <c r="Y486" s="390"/>
      <c r="Z486" s="390"/>
      <c r="AA486" s="390"/>
      <c r="AB486" s="388"/>
      <c r="AC486" s="388"/>
      <c r="AD486" s="390"/>
    </row>
    <row r="487" customFormat="false" ht="14.25" hidden="false" customHeight="true" outlineLevel="0" collapsed="false">
      <c r="A487" s="388"/>
      <c r="B487" s="388"/>
      <c r="C487" s="388"/>
      <c r="D487" s="388"/>
      <c r="E487" s="388"/>
      <c r="F487" s="388"/>
      <c r="G487" s="388"/>
      <c r="H487" s="388"/>
      <c r="I487" s="388"/>
      <c r="J487" s="388"/>
      <c r="K487" s="388"/>
      <c r="L487" s="388"/>
      <c r="M487" s="388"/>
      <c r="N487" s="388"/>
      <c r="O487" s="388"/>
      <c r="P487" s="388"/>
      <c r="Q487" s="388"/>
      <c r="R487" s="388"/>
      <c r="S487" s="388"/>
      <c r="T487" s="388"/>
      <c r="U487" s="388"/>
      <c r="V487" s="388"/>
      <c r="W487" s="388"/>
      <c r="X487" s="390"/>
      <c r="Y487" s="390"/>
      <c r="Z487" s="390"/>
      <c r="AA487" s="390"/>
      <c r="AB487" s="388"/>
      <c r="AC487" s="388"/>
      <c r="AD487" s="390"/>
    </row>
    <row r="488" customFormat="false" ht="14.25" hidden="false" customHeight="true" outlineLevel="0" collapsed="false">
      <c r="A488" s="388"/>
      <c r="B488" s="388"/>
      <c r="C488" s="388"/>
      <c r="D488" s="388"/>
      <c r="E488" s="388"/>
      <c r="F488" s="388"/>
      <c r="G488" s="388"/>
      <c r="H488" s="388"/>
      <c r="I488" s="388"/>
      <c r="J488" s="388"/>
      <c r="K488" s="388"/>
      <c r="L488" s="388"/>
      <c r="M488" s="388"/>
      <c r="N488" s="388"/>
      <c r="O488" s="388"/>
      <c r="P488" s="388"/>
      <c r="Q488" s="388"/>
      <c r="R488" s="388"/>
      <c r="S488" s="388"/>
      <c r="T488" s="388"/>
      <c r="U488" s="388"/>
      <c r="V488" s="388"/>
      <c r="W488" s="388"/>
      <c r="X488" s="390"/>
      <c r="Y488" s="390"/>
      <c r="Z488" s="390"/>
      <c r="AA488" s="390"/>
      <c r="AB488" s="388"/>
      <c r="AC488" s="388"/>
      <c r="AD488" s="390"/>
    </row>
    <row r="489" customFormat="false" ht="14.25" hidden="false" customHeight="true" outlineLevel="0" collapsed="false">
      <c r="A489" s="388"/>
      <c r="B489" s="388"/>
      <c r="C489" s="388"/>
      <c r="D489" s="388"/>
      <c r="E489" s="388"/>
      <c r="F489" s="388"/>
      <c r="G489" s="388"/>
      <c r="H489" s="388"/>
      <c r="I489" s="388"/>
      <c r="J489" s="388"/>
      <c r="K489" s="388"/>
      <c r="L489" s="388"/>
      <c r="M489" s="388"/>
      <c r="N489" s="388"/>
      <c r="O489" s="388"/>
      <c r="P489" s="388"/>
      <c r="Q489" s="388"/>
      <c r="R489" s="388"/>
      <c r="S489" s="388"/>
      <c r="T489" s="388"/>
      <c r="U489" s="388"/>
      <c r="V489" s="388"/>
      <c r="W489" s="388"/>
      <c r="X489" s="390"/>
      <c r="Y489" s="390"/>
      <c r="Z489" s="390"/>
      <c r="AA489" s="390"/>
      <c r="AB489" s="388"/>
      <c r="AC489" s="388"/>
      <c r="AD489" s="390"/>
    </row>
    <row r="490" customFormat="false" ht="14.25" hidden="false" customHeight="true" outlineLevel="0" collapsed="false">
      <c r="A490" s="388"/>
      <c r="B490" s="388"/>
      <c r="C490" s="388"/>
      <c r="D490" s="388"/>
      <c r="E490" s="388"/>
      <c r="F490" s="388"/>
      <c r="G490" s="388"/>
      <c r="H490" s="388"/>
      <c r="I490" s="388"/>
      <c r="J490" s="388"/>
      <c r="K490" s="388"/>
      <c r="L490" s="388"/>
      <c r="M490" s="388"/>
      <c r="N490" s="388"/>
      <c r="O490" s="388"/>
      <c r="P490" s="388"/>
      <c r="Q490" s="388"/>
      <c r="R490" s="388"/>
      <c r="S490" s="388"/>
      <c r="T490" s="388"/>
      <c r="U490" s="388"/>
      <c r="V490" s="388"/>
      <c r="W490" s="388"/>
      <c r="X490" s="390"/>
      <c r="Y490" s="390"/>
      <c r="Z490" s="390"/>
      <c r="AA490" s="390"/>
      <c r="AB490" s="388"/>
      <c r="AC490" s="388"/>
      <c r="AD490" s="390"/>
    </row>
    <row r="491" customFormat="false" ht="14.25" hidden="false" customHeight="true" outlineLevel="0" collapsed="false">
      <c r="A491" s="388"/>
      <c r="B491" s="388"/>
      <c r="C491" s="388"/>
      <c r="D491" s="388"/>
      <c r="E491" s="388"/>
      <c r="F491" s="388"/>
      <c r="G491" s="388"/>
      <c r="H491" s="388"/>
      <c r="I491" s="388"/>
      <c r="J491" s="388"/>
      <c r="K491" s="388"/>
      <c r="L491" s="388"/>
      <c r="M491" s="388"/>
      <c r="N491" s="388"/>
      <c r="O491" s="388"/>
      <c r="P491" s="388"/>
      <c r="Q491" s="388"/>
      <c r="R491" s="388"/>
      <c r="S491" s="388"/>
      <c r="T491" s="388"/>
      <c r="U491" s="388"/>
      <c r="V491" s="388"/>
      <c r="W491" s="388"/>
      <c r="X491" s="390"/>
      <c r="Y491" s="390"/>
      <c r="Z491" s="390"/>
      <c r="AA491" s="390"/>
      <c r="AB491" s="388"/>
      <c r="AC491" s="388"/>
      <c r="AD491" s="390"/>
    </row>
    <row r="492" customFormat="false" ht="14.25" hidden="false" customHeight="true" outlineLevel="0" collapsed="false">
      <c r="A492" s="388"/>
      <c r="B492" s="388"/>
      <c r="C492" s="388"/>
      <c r="D492" s="388"/>
      <c r="E492" s="388"/>
      <c r="F492" s="388"/>
      <c r="G492" s="388"/>
      <c r="H492" s="388"/>
      <c r="I492" s="388"/>
      <c r="J492" s="388"/>
      <c r="K492" s="388"/>
      <c r="L492" s="388"/>
      <c r="M492" s="388"/>
      <c r="N492" s="388"/>
      <c r="O492" s="388"/>
      <c r="P492" s="388"/>
      <c r="Q492" s="388"/>
      <c r="R492" s="388"/>
      <c r="S492" s="388"/>
      <c r="T492" s="388"/>
      <c r="U492" s="388"/>
      <c r="V492" s="388"/>
      <c r="W492" s="388"/>
      <c r="X492" s="390"/>
      <c r="Y492" s="390"/>
      <c r="Z492" s="390"/>
      <c r="AA492" s="390"/>
      <c r="AB492" s="388"/>
      <c r="AC492" s="388"/>
      <c r="AD492" s="390"/>
    </row>
    <row r="493" customFormat="false" ht="14.25" hidden="false" customHeight="true" outlineLevel="0" collapsed="false">
      <c r="A493" s="388"/>
      <c r="B493" s="388"/>
      <c r="C493" s="388"/>
      <c r="D493" s="388"/>
      <c r="E493" s="388"/>
      <c r="F493" s="388"/>
      <c r="G493" s="388"/>
      <c r="H493" s="388"/>
      <c r="I493" s="388"/>
      <c r="J493" s="388"/>
      <c r="K493" s="388"/>
      <c r="L493" s="388"/>
      <c r="M493" s="388"/>
      <c r="N493" s="388"/>
      <c r="O493" s="388"/>
      <c r="P493" s="388"/>
      <c r="Q493" s="388"/>
      <c r="R493" s="388"/>
      <c r="S493" s="388"/>
      <c r="T493" s="388"/>
      <c r="U493" s="388"/>
      <c r="V493" s="388"/>
      <c r="W493" s="388"/>
      <c r="X493" s="390"/>
      <c r="Y493" s="390"/>
      <c r="Z493" s="390"/>
      <c r="AA493" s="390"/>
      <c r="AB493" s="388"/>
      <c r="AC493" s="388"/>
      <c r="AD493" s="390"/>
    </row>
    <row r="494" customFormat="false" ht="14.25" hidden="false" customHeight="true" outlineLevel="0" collapsed="false">
      <c r="A494" s="388"/>
      <c r="B494" s="388"/>
      <c r="C494" s="388"/>
      <c r="D494" s="388"/>
      <c r="E494" s="388"/>
      <c r="F494" s="388"/>
      <c r="G494" s="388"/>
      <c r="H494" s="388"/>
      <c r="I494" s="388"/>
      <c r="J494" s="388"/>
      <c r="K494" s="388"/>
      <c r="L494" s="388"/>
      <c r="M494" s="388"/>
      <c r="N494" s="388"/>
      <c r="O494" s="388"/>
      <c r="P494" s="388"/>
      <c r="Q494" s="388"/>
      <c r="R494" s="388"/>
      <c r="S494" s="388"/>
      <c r="T494" s="388"/>
      <c r="U494" s="388"/>
      <c r="V494" s="388"/>
      <c r="W494" s="388"/>
      <c r="X494" s="390"/>
      <c r="Y494" s="390"/>
      <c r="Z494" s="390"/>
      <c r="AA494" s="390"/>
      <c r="AB494" s="388"/>
      <c r="AC494" s="388"/>
      <c r="AD494" s="390"/>
    </row>
    <row r="495" customFormat="false" ht="14.25" hidden="false" customHeight="true" outlineLevel="0" collapsed="false">
      <c r="A495" s="388"/>
      <c r="B495" s="388"/>
      <c r="C495" s="388"/>
      <c r="D495" s="388"/>
      <c r="E495" s="388"/>
      <c r="F495" s="388"/>
      <c r="G495" s="388"/>
      <c r="H495" s="388"/>
      <c r="I495" s="388"/>
      <c r="J495" s="388"/>
      <c r="K495" s="388"/>
      <c r="L495" s="388"/>
      <c r="M495" s="388"/>
      <c r="N495" s="388"/>
      <c r="O495" s="388"/>
      <c r="P495" s="388"/>
      <c r="Q495" s="388"/>
      <c r="R495" s="388"/>
      <c r="S495" s="388"/>
      <c r="T495" s="388"/>
      <c r="U495" s="388"/>
      <c r="V495" s="388"/>
      <c r="W495" s="388"/>
      <c r="X495" s="390"/>
      <c r="Y495" s="390"/>
      <c r="Z495" s="390"/>
      <c r="AA495" s="390"/>
      <c r="AB495" s="388"/>
      <c r="AC495" s="388"/>
      <c r="AD495" s="390"/>
    </row>
    <row r="496" customFormat="false" ht="14.25" hidden="false" customHeight="true" outlineLevel="0" collapsed="false">
      <c r="A496" s="388"/>
      <c r="B496" s="388"/>
      <c r="C496" s="388"/>
      <c r="D496" s="388"/>
      <c r="E496" s="388"/>
      <c r="F496" s="388"/>
      <c r="G496" s="388"/>
      <c r="H496" s="388"/>
      <c r="I496" s="388"/>
      <c r="J496" s="388"/>
      <c r="K496" s="388"/>
      <c r="L496" s="388"/>
      <c r="M496" s="388"/>
      <c r="N496" s="388"/>
      <c r="O496" s="388"/>
      <c r="P496" s="388"/>
      <c r="Q496" s="388"/>
      <c r="R496" s="388"/>
      <c r="S496" s="388"/>
      <c r="T496" s="388"/>
      <c r="U496" s="388"/>
      <c r="V496" s="388"/>
      <c r="W496" s="388"/>
      <c r="X496" s="390"/>
      <c r="Y496" s="390"/>
      <c r="Z496" s="390"/>
      <c r="AA496" s="390"/>
      <c r="AB496" s="388"/>
      <c r="AC496" s="388"/>
      <c r="AD496" s="390"/>
    </row>
    <row r="497" customFormat="false" ht="14.25" hidden="false" customHeight="true" outlineLevel="0" collapsed="false">
      <c r="A497" s="388"/>
      <c r="B497" s="388"/>
      <c r="C497" s="388"/>
      <c r="D497" s="388"/>
      <c r="E497" s="388"/>
      <c r="F497" s="388"/>
      <c r="G497" s="388"/>
      <c r="H497" s="388"/>
      <c r="I497" s="388"/>
      <c r="J497" s="388"/>
      <c r="K497" s="388"/>
      <c r="L497" s="388"/>
      <c r="M497" s="388"/>
      <c r="N497" s="388"/>
      <c r="O497" s="388"/>
      <c r="P497" s="388"/>
      <c r="Q497" s="388"/>
      <c r="R497" s="388"/>
      <c r="S497" s="388"/>
      <c r="T497" s="388"/>
      <c r="U497" s="388"/>
      <c r="V497" s="388"/>
      <c r="W497" s="388"/>
      <c r="X497" s="390"/>
      <c r="Y497" s="390"/>
      <c r="Z497" s="390"/>
      <c r="AA497" s="390"/>
      <c r="AB497" s="388"/>
      <c r="AC497" s="388"/>
      <c r="AD497" s="390"/>
    </row>
    <row r="498" customFormat="false" ht="14.25" hidden="false" customHeight="true" outlineLevel="0" collapsed="false">
      <c r="A498" s="388"/>
      <c r="B498" s="388"/>
      <c r="C498" s="388"/>
      <c r="D498" s="388"/>
      <c r="E498" s="388"/>
      <c r="F498" s="388"/>
      <c r="G498" s="388"/>
      <c r="H498" s="388"/>
      <c r="I498" s="388"/>
      <c r="J498" s="388"/>
      <c r="K498" s="388"/>
      <c r="L498" s="388"/>
      <c r="M498" s="388"/>
      <c r="N498" s="388"/>
      <c r="O498" s="388"/>
      <c r="P498" s="388"/>
      <c r="Q498" s="388"/>
      <c r="R498" s="388"/>
      <c r="S498" s="388"/>
      <c r="T498" s="388"/>
      <c r="U498" s="388"/>
      <c r="V498" s="388"/>
      <c r="W498" s="388"/>
      <c r="X498" s="390"/>
      <c r="Y498" s="390"/>
      <c r="Z498" s="390"/>
      <c r="AA498" s="390"/>
      <c r="AB498" s="388"/>
      <c r="AC498" s="388"/>
      <c r="AD498" s="390"/>
    </row>
    <row r="499" customFormat="false" ht="14.25" hidden="false" customHeight="true" outlineLevel="0" collapsed="false">
      <c r="A499" s="388"/>
      <c r="B499" s="388"/>
      <c r="C499" s="388"/>
      <c r="D499" s="388"/>
      <c r="E499" s="388"/>
      <c r="F499" s="388"/>
      <c r="G499" s="388"/>
      <c r="H499" s="388"/>
      <c r="I499" s="388"/>
      <c r="J499" s="388"/>
      <c r="K499" s="388"/>
      <c r="L499" s="388"/>
      <c r="M499" s="388"/>
      <c r="N499" s="388"/>
      <c r="O499" s="388"/>
      <c r="P499" s="388"/>
      <c r="Q499" s="388"/>
      <c r="R499" s="388"/>
      <c r="S499" s="388"/>
      <c r="T499" s="388"/>
      <c r="U499" s="388"/>
      <c r="V499" s="388"/>
      <c r="W499" s="388"/>
      <c r="X499" s="390"/>
      <c r="Y499" s="390"/>
      <c r="Z499" s="390"/>
      <c r="AA499" s="390"/>
      <c r="AB499" s="388"/>
      <c r="AC499" s="388"/>
      <c r="AD499" s="390"/>
    </row>
    <row r="500" customFormat="false" ht="14.25" hidden="false" customHeight="true" outlineLevel="0" collapsed="false">
      <c r="A500" s="388"/>
      <c r="B500" s="388"/>
      <c r="C500" s="388"/>
      <c r="D500" s="388"/>
      <c r="E500" s="388"/>
      <c r="F500" s="388"/>
      <c r="G500" s="388"/>
      <c r="H500" s="388"/>
      <c r="I500" s="388"/>
      <c r="J500" s="388"/>
      <c r="K500" s="388"/>
      <c r="L500" s="388"/>
      <c r="M500" s="388"/>
      <c r="N500" s="388"/>
      <c r="O500" s="388"/>
      <c r="P500" s="388"/>
      <c r="Q500" s="388"/>
      <c r="R500" s="388"/>
      <c r="S500" s="388"/>
      <c r="T500" s="388"/>
      <c r="U500" s="388"/>
      <c r="V500" s="388"/>
      <c r="W500" s="388"/>
      <c r="X500" s="390"/>
      <c r="Y500" s="390"/>
      <c r="Z500" s="390"/>
      <c r="AA500" s="390"/>
      <c r="AB500" s="388"/>
      <c r="AC500" s="388"/>
      <c r="AD500" s="390"/>
    </row>
    <row r="501" customFormat="false" ht="14.25" hidden="false" customHeight="true" outlineLevel="0" collapsed="false">
      <c r="A501" s="388"/>
      <c r="B501" s="388"/>
      <c r="C501" s="388"/>
      <c r="D501" s="388"/>
      <c r="E501" s="388"/>
      <c r="F501" s="388"/>
      <c r="G501" s="388"/>
      <c r="H501" s="388"/>
      <c r="I501" s="388"/>
      <c r="J501" s="388"/>
      <c r="K501" s="388"/>
      <c r="L501" s="388"/>
      <c r="M501" s="388"/>
      <c r="N501" s="388"/>
      <c r="O501" s="388"/>
      <c r="P501" s="388"/>
      <c r="Q501" s="388"/>
      <c r="R501" s="388"/>
      <c r="S501" s="388"/>
      <c r="T501" s="388"/>
      <c r="U501" s="388"/>
      <c r="V501" s="388"/>
      <c r="W501" s="388"/>
      <c r="X501" s="390"/>
      <c r="Y501" s="390"/>
      <c r="Z501" s="390"/>
      <c r="AA501" s="390"/>
      <c r="AB501" s="388"/>
      <c r="AC501" s="388"/>
      <c r="AD501" s="390"/>
    </row>
    <row r="502" customFormat="false" ht="14.25" hidden="false" customHeight="true" outlineLevel="0" collapsed="false">
      <c r="A502" s="388"/>
      <c r="B502" s="388"/>
      <c r="C502" s="388"/>
      <c r="D502" s="388"/>
      <c r="E502" s="388"/>
      <c r="F502" s="388"/>
      <c r="G502" s="388"/>
      <c r="H502" s="388"/>
      <c r="I502" s="388"/>
      <c r="J502" s="388"/>
      <c r="K502" s="388"/>
      <c r="L502" s="388"/>
      <c r="M502" s="388"/>
      <c r="N502" s="388"/>
      <c r="O502" s="388"/>
      <c r="P502" s="388"/>
      <c r="Q502" s="388"/>
      <c r="R502" s="388"/>
      <c r="S502" s="388"/>
      <c r="T502" s="388"/>
      <c r="U502" s="388"/>
      <c r="V502" s="388"/>
      <c r="W502" s="388"/>
      <c r="X502" s="390"/>
      <c r="Y502" s="390"/>
      <c r="Z502" s="390"/>
      <c r="AA502" s="390"/>
      <c r="AB502" s="388"/>
      <c r="AC502" s="388"/>
      <c r="AD502" s="390"/>
    </row>
    <row r="503" customFormat="false" ht="14.25" hidden="false" customHeight="true" outlineLevel="0" collapsed="false">
      <c r="A503" s="388"/>
      <c r="B503" s="388"/>
      <c r="C503" s="388"/>
      <c r="D503" s="388"/>
      <c r="E503" s="388"/>
      <c r="F503" s="388"/>
      <c r="G503" s="388"/>
      <c r="H503" s="388"/>
      <c r="I503" s="388"/>
      <c r="J503" s="388"/>
      <c r="K503" s="388"/>
      <c r="L503" s="388"/>
      <c r="M503" s="388"/>
      <c r="N503" s="388"/>
      <c r="O503" s="388"/>
      <c r="P503" s="388"/>
      <c r="Q503" s="388"/>
      <c r="R503" s="388"/>
      <c r="S503" s="388"/>
      <c r="T503" s="388"/>
      <c r="U503" s="388"/>
      <c r="V503" s="388"/>
      <c r="W503" s="388"/>
      <c r="X503" s="390"/>
      <c r="Y503" s="390"/>
      <c r="Z503" s="390"/>
      <c r="AA503" s="390"/>
      <c r="AB503" s="388"/>
      <c r="AC503" s="388"/>
      <c r="AD503" s="390"/>
    </row>
    <row r="504" customFormat="false" ht="14.25" hidden="false" customHeight="true" outlineLevel="0" collapsed="false">
      <c r="A504" s="388"/>
      <c r="B504" s="388"/>
      <c r="C504" s="388"/>
      <c r="D504" s="388"/>
      <c r="E504" s="388"/>
      <c r="F504" s="388"/>
      <c r="G504" s="388"/>
      <c r="H504" s="388"/>
      <c r="I504" s="388"/>
      <c r="J504" s="388"/>
      <c r="K504" s="388"/>
      <c r="L504" s="388"/>
      <c r="M504" s="388"/>
      <c r="N504" s="388"/>
      <c r="O504" s="388"/>
      <c r="P504" s="388"/>
      <c r="Q504" s="388"/>
      <c r="R504" s="388"/>
      <c r="S504" s="388"/>
      <c r="T504" s="388"/>
      <c r="U504" s="388"/>
      <c r="V504" s="388"/>
      <c r="W504" s="388"/>
      <c r="X504" s="390"/>
      <c r="Y504" s="390"/>
      <c r="Z504" s="390"/>
      <c r="AA504" s="390"/>
      <c r="AB504" s="388"/>
      <c r="AC504" s="388"/>
      <c r="AD504" s="390"/>
    </row>
    <row r="505" customFormat="false" ht="14.25" hidden="false" customHeight="true" outlineLevel="0" collapsed="false">
      <c r="A505" s="388"/>
      <c r="B505" s="388"/>
      <c r="C505" s="388"/>
      <c r="D505" s="388"/>
      <c r="E505" s="388"/>
      <c r="F505" s="388"/>
      <c r="G505" s="388"/>
      <c r="H505" s="388"/>
      <c r="I505" s="388"/>
      <c r="J505" s="388"/>
      <c r="K505" s="388"/>
      <c r="L505" s="388"/>
      <c r="M505" s="388"/>
      <c r="N505" s="388"/>
      <c r="O505" s="388"/>
      <c r="P505" s="388"/>
      <c r="Q505" s="388"/>
      <c r="R505" s="388"/>
      <c r="S505" s="388"/>
      <c r="T505" s="388"/>
      <c r="U505" s="388"/>
      <c r="V505" s="388"/>
      <c r="W505" s="388"/>
      <c r="X505" s="390"/>
      <c r="Y505" s="390"/>
      <c r="Z505" s="390"/>
      <c r="AA505" s="390"/>
      <c r="AB505" s="388"/>
      <c r="AC505" s="388"/>
      <c r="AD505" s="390"/>
    </row>
    <row r="506" customFormat="false" ht="14.25" hidden="false" customHeight="true" outlineLevel="0" collapsed="false">
      <c r="A506" s="388"/>
      <c r="B506" s="388"/>
      <c r="C506" s="388"/>
      <c r="D506" s="388"/>
      <c r="E506" s="388"/>
      <c r="F506" s="388"/>
      <c r="G506" s="388"/>
      <c r="H506" s="388"/>
      <c r="I506" s="388"/>
      <c r="J506" s="388"/>
      <c r="K506" s="388"/>
      <c r="L506" s="388"/>
      <c r="M506" s="388"/>
      <c r="N506" s="388"/>
      <c r="O506" s="388"/>
      <c r="P506" s="388"/>
      <c r="Q506" s="388"/>
      <c r="R506" s="388"/>
      <c r="S506" s="388"/>
      <c r="T506" s="388"/>
      <c r="U506" s="388"/>
      <c r="V506" s="388"/>
      <c r="W506" s="388"/>
      <c r="X506" s="390"/>
      <c r="Y506" s="390"/>
      <c r="Z506" s="390"/>
      <c r="AA506" s="390"/>
      <c r="AB506" s="388"/>
      <c r="AC506" s="388"/>
      <c r="AD506" s="390"/>
    </row>
    <row r="507" customFormat="false" ht="14.25" hidden="false" customHeight="true" outlineLevel="0" collapsed="false">
      <c r="A507" s="388"/>
      <c r="B507" s="388"/>
      <c r="C507" s="388"/>
      <c r="D507" s="388"/>
      <c r="E507" s="388"/>
      <c r="F507" s="388"/>
      <c r="G507" s="388"/>
      <c r="H507" s="388"/>
      <c r="I507" s="388"/>
      <c r="J507" s="388"/>
      <c r="K507" s="388"/>
      <c r="L507" s="388"/>
      <c r="M507" s="388"/>
      <c r="N507" s="388"/>
      <c r="O507" s="388"/>
      <c r="P507" s="388"/>
      <c r="Q507" s="388"/>
      <c r="R507" s="388"/>
      <c r="S507" s="388"/>
      <c r="T507" s="388"/>
      <c r="U507" s="388"/>
      <c r="V507" s="388"/>
      <c r="W507" s="388"/>
      <c r="X507" s="390"/>
      <c r="Y507" s="390"/>
      <c r="Z507" s="390"/>
      <c r="AA507" s="390"/>
      <c r="AB507" s="388"/>
      <c r="AC507" s="388"/>
      <c r="AD507" s="390"/>
    </row>
    <row r="508" customFormat="false" ht="14.25" hidden="false" customHeight="true" outlineLevel="0" collapsed="false">
      <c r="A508" s="388"/>
      <c r="B508" s="388"/>
      <c r="C508" s="388"/>
      <c r="D508" s="388"/>
      <c r="E508" s="388"/>
      <c r="F508" s="388"/>
      <c r="G508" s="388"/>
      <c r="H508" s="388"/>
      <c r="I508" s="388"/>
      <c r="J508" s="388"/>
      <c r="K508" s="388"/>
      <c r="L508" s="388"/>
      <c r="M508" s="388"/>
      <c r="N508" s="388"/>
      <c r="O508" s="388"/>
      <c r="P508" s="388"/>
      <c r="Q508" s="388"/>
      <c r="R508" s="388"/>
      <c r="S508" s="388"/>
      <c r="T508" s="388"/>
      <c r="U508" s="388"/>
      <c r="V508" s="388"/>
      <c r="W508" s="388"/>
      <c r="X508" s="390"/>
      <c r="Y508" s="390"/>
      <c r="Z508" s="390"/>
      <c r="AA508" s="390"/>
      <c r="AB508" s="388"/>
      <c r="AC508" s="388"/>
      <c r="AD508" s="390"/>
    </row>
    <row r="509" customFormat="false" ht="14.25" hidden="false" customHeight="true" outlineLevel="0" collapsed="false">
      <c r="A509" s="388"/>
      <c r="B509" s="388"/>
      <c r="C509" s="388"/>
      <c r="D509" s="388"/>
      <c r="E509" s="388"/>
      <c r="F509" s="388"/>
      <c r="G509" s="388"/>
      <c r="H509" s="388"/>
      <c r="I509" s="388"/>
      <c r="J509" s="388"/>
      <c r="K509" s="388"/>
      <c r="L509" s="388"/>
      <c r="M509" s="388"/>
      <c r="N509" s="388"/>
      <c r="O509" s="388"/>
      <c r="P509" s="388"/>
      <c r="Q509" s="388"/>
      <c r="R509" s="388"/>
      <c r="S509" s="388"/>
      <c r="T509" s="388"/>
      <c r="U509" s="388"/>
      <c r="V509" s="388"/>
      <c r="W509" s="388"/>
      <c r="X509" s="390"/>
      <c r="Y509" s="390"/>
      <c r="Z509" s="390"/>
      <c r="AA509" s="390"/>
      <c r="AB509" s="388"/>
      <c r="AC509" s="388"/>
      <c r="AD509" s="390"/>
    </row>
    <row r="510" customFormat="false" ht="14.25" hidden="false" customHeight="true" outlineLevel="0" collapsed="false">
      <c r="A510" s="388"/>
      <c r="B510" s="388"/>
      <c r="C510" s="388"/>
      <c r="D510" s="388"/>
      <c r="E510" s="388"/>
      <c r="F510" s="388"/>
      <c r="G510" s="388"/>
      <c r="H510" s="388"/>
      <c r="I510" s="388"/>
      <c r="J510" s="388"/>
      <c r="K510" s="388"/>
      <c r="L510" s="388"/>
      <c r="M510" s="388"/>
      <c r="N510" s="388"/>
      <c r="O510" s="388"/>
      <c r="P510" s="388"/>
      <c r="Q510" s="388"/>
      <c r="R510" s="388"/>
      <c r="S510" s="388"/>
      <c r="T510" s="388"/>
      <c r="U510" s="388"/>
      <c r="V510" s="388"/>
      <c r="W510" s="388"/>
      <c r="X510" s="390"/>
      <c r="Y510" s="390"/>
      <c r="Z510" s="390"/>
      <c r="AA510" s="390"/>
      <c r="AB510" s="388"/>
      <c r="AC510" s="388"/>
      <c r="AD510" s="390"/>
    </row>
    <row r="511" customFormat="false" ht="14.25" hidden="false" customHeight="true" outlineLevel="0" collapsed="false">
      <c r="A511" s="388"/>
      <c r="B511" s="388"/>
      <c r="C511" s="388"/>
      <c r="D511" s="388"/>
      <c r="E511" s="388"/>
      <c r="F511" s="388"/>
      <c r="G511" s="388"/>
      <c r="H511" s="388"/>
      <c r="I511" s="388"/>
      <c r="J511" s="388"/>
      <c r="K511" s="388"/>
      <c r="L511" s="388"/>
      <c r="M511" s="388"/>
      <c r="N511" s="388"/>
      <c r="O511" s="388"/>
      <c r="P511" s="388"/>
      <c r="Q511" s="388"/>
      <c r="R511" s="388"/>
      <c r="S511" s="388"/>
      <c r="T511" s="388"/>
      <c r="U511" s="388"/>
      <c r="V511" s="388"/>
      <c r="W511" s="388"/>
      <c r="X511" s="390"/>
      <c r="Y511" s="390"/>
      <c r="Z511" s="390"/>
      <c r="AA511" s="390"/>
      <c r="AB511" s="388"/>
      <c r="AC511" s="388"/>
      <c r="AD511" s="390"/>
    </row>
    <row r="512" customFormat="false" ht="14.25" hidden="false" customHeight="true" outlineLevel="0" collapsed="false">
      <c r="A512" s="388"/>
      <c r="B512" s="388"/>
      <c r="C512" s="388"/>
      <c r="D512" s="388"/>
      <c r="E512" s="388"/>
      <c r="F512" s="388"/>
      <c r="G512" s="388"/>
      <c r="H512" s="388"/>
      <c r="I512" s="388"/>
      <c r="J512" s="388"/>
      <c r="K512" s="388"/>
      <c r="L512" s="388"/>
      <c r="M512" s="388"/>
      <c r="N512" s="388"/>
      <c r="O512" s="388"/>
      <c r="P512" s="388"/>
      <c r="Q512" s="388"/>
      <c r="R512" s="388"/>
      <c r="S512" s="388"/>
      <c r="T512" s="388"/>
      <c r="U512" s="388"/>
      <c r="V512" s="388"/>
      <c r="W512" s="388"/>
      <c r="X512" s="390"/>
      <c r="Y512" s="390"/>
      <c r="Z512" s="390"/>
      <c r="AA512" s="390"/>
      <c r="AB512" s="388"/>
      <c r="AC512" s="388"/>
      <c r="AD512" s="390"/>
    </row>
    <row r="513" customFormat="false" ht="14.25" hidden="false" customHeight="true" outlineLevel="0" collapsed="false">
      <c r="A513" s="388"/>
      <c r="B513" s="388"/>
      <c r="C513" s="388"/>
      <c r="D513" s="388"/>
      <c r="E513" s="388"/>
      <c r="F513" s="388"/>
      <c r="G513" s="388"/>
      <c r="H513" s="388"/>
      <c r="I513" s="388"/>
      <c r="J513" s="388"/>
      <c r="K513" s="388"/>
      <c r="L513" s="388"/>
      <c r="M513" s="388"/>
      <c r="N513" s="388"/>
      <c r="O513" s="388"/>
      <c r="P513" s="388"/>
      <c r="Q513" s="388"/>
      <c r="R513" s="388"/>
      <c r="S513" s="388"/>
      <c r="T513" s="388"/>
      <c r="U513" s="388"/>
      <c r="V513" s="388"/>
      <c r="W513" s="388"/>
      <c r="X513" s="390"/>
      <c r="Y513" s="390"/>
      <c r="Z513" s="390"/>
      <c r="AA513" s="390"/>
      <c r="AB513" s="388"/>
      <c r="AC513" s="388"/>
      <c r="AD513" s="390"/>
    </row>
    <row r="514" customFormat="false" ht="14.25" hidden="false" customHeight="true" outlineLevel="0" collapsed="false">
      <c r="A514" s="388"/>
      <c r="B514" s="388"/>
      <c r="C514" s="388"/>
      <c r="D514" s="388"/>
      <c r="E514" s="388"/>
      <c r="F514" s="388"/>
      <c r="G514" s="388"/>
      <c r="H514" s="388"/>
      <c r="I514" s="388"/>
      <c r="J514" s="388"/>
      <c r="K514" s="388"/>
      <c r="L514" s="388"/>
      <c r="M514" s="388"/>
      <c r="N514" s="388"/>
      <c r="O514" s="388"/>
      <c r="P514" s="388"/>
      <c r="Q514" s="388"/>
      <c r="R514" s="388"/>
      <c r="S514" s="388"/>
      <c r="T514" s="388"/>
      <c r="U514" s="388"/>
      <c r="V514" s="388"/>
      <c r="W514" s="388"/>
      <c r="X514" s="390"/>
      <c r="Y514" s="390"/>
      <c r="Z514" s="390"/>
      <c r="AA514" s="390"/>
      <c r="AB514" s="388"/>
      <c r="AC514" s="388"/>
      <c r="AD514" s="390"/>
    </row>
    <row r="515" customFormat="false" ht="14.25" hidden="false" customHeight="true" outlineLevel="0" collapsed="false">
      <c r="A515" s="388"/>
      <c r="B515" s="388"/>
      <c r="C515" s="388"/>
      <c r="D515" s="388"/>
      <c r="E515" s="388"/>
      <c r="F515" s="388"/>
      <c r="G515" s="388"/>
      <c r="H515" s="388"/>
      <c r="I515" s="388"/>
      <c r="J515" s="388"/>
      <c r="K515" s="388"/>
      <c r="L515" s="388"/>
      <c r="M515" s="388"/>
      <c r="N515" s="388"/>
      <c r="O515" s="388"/>
      <c r="P515" s="388"/>
      <c r="Q515" s="388"/>
      <c r="R515" s="388"/>
      <c r="S515" s="388"/>
      <c r="T515" s="388"/>
      <c r="U515" s="388"/>
      <c r="V515" s="388"/>
      <c r="W515" s="388"/>
      <c r="X515" s="390"/>
      <c r="Y515" s="390"/>
      <c r="Z515" s="390"/>
      <c r="AA515" s="390"/>
      <c r="AB515" s="388"/>
      <c r="AC515" s="388"/>
      <c r="AD515" s="390"/>
    </row>
    <row r="516" customFormat="false" ht="14.25" hidden="false" customHeight="true" outlineLevel="0" collapsed="false">
      <c r="A516" s="388"/>
      <c r="B516" s="388"/>
      <c r="C516" s="388"/>
      <c r="D516" s="388"/>
      <c r="E516" s="388"/>
      <c r="F516" s="388"/>
      <c r="G516" s="388"/>
      <c r="H516" s="388"/>
      <c r="I516" s="388"/>
      <c r="J516" s="388"/>
      <c r="K516" s="388"/>
      <c r="L516" s="388"/>
      <c r="M516" s="388"/>
      <c r="N516" s="388"/>
      <c r="O516" s="388"/>
      <c r="P516" s="388"/>
      <c r="Q516" s="388"/>
      <c r="R516" s="388"/>
      <c r="S516" s="388"/>
      <c r="T516" s="388"/>
      <c r="U516" s="388"/>
      <c r="V516" s="388"/>
      <c r="W516" s="388"/>
      <c r="X516" s="390"/>
      <c r="Y516" s="390"/>
      <c r="Z516" s="390"/>
      <c r="AA516" s="390"/>
      <c r="AB516" s="388"/>
      <c r="AC516" s="388"/>
      <c r="AD516" s="390"/>
    </row>
    <row r="517" customFormat="false" ht="14.25" hidden="false" customHeight="true" outlineLevel="0" collapsed="false">
      <c r="A517" s="388"/>
      <c r="B517" s="388"/>
      <c r="C517" s="388"/>
      <c r="D517" s="388"/>
      <c r="E517" s="388"/>
      <c r="F517" s="388"/>
      <c r="G517" s="388"/>
      <c r="H517" s="388"/>
      <c r="I517" s="388"/>
      <c r="J517" s="388"/>
      <c r="K517" s="388"/>
      <c r="L517" s="388"/>
      <c r="M517" s="388"/>
      <c r="N517" s="388"/>
      <c r="O517" s="388"/>
      <c r="P517" s="388"/>
      <c r="Q517" s="388"/>
      <c r="R517" s="388"/>
      <c r="S517" s="388"/>
      <c r="T517" s="388"/>
      <c r="U517" s="388"/>
      <c r="V517" s="388"/>
      <c r="W517" s="388"/>
      <c r="X517" s="390"/>
      <c r="Y517" s="390"/>
      <c r="Z517" s="390"/>
      <c r="AA517" s="390"/>
      <c r="AB517" s="388"/>
      <c r="AC517" s="388"/>
      <c r="AD517" s="390"/>
    </row>
    <row r="518" customFormat="false" ht="14.25" hidden="false" customHeight="true" outlineLevel="0" collapsed="false">
      <c r="A518" s="388"/>
      <c r="B518" s="388"/>
      <c r="C518" s="388"/>
      <c r="D518" s="388"/>
      <c r="E518" s="388"/>
      <c r="F518" s="388"/>
      <c r="G518" s="388"/>
      <c r="H518" s="388"/>
      <c r="I518" s="388"/>
      <c r="J518" s="388"/>
      <c r="K518" s="388"/>
      <c r="L518" s="388"/>
      <c r="M518" s="388"/>
      <c r="N518" s="388"/>
      <c r="O518" s="388"/>
      <c r="P518" s="388"/>
      <c r="Q518" s="388"/>
      <c r="R518" s="388"/>
      <c r="S518" s="388"/>
      <c r="T518" s="388"/>
      <c r="U518" s="388"/>
      <c r="V518" s="388"/>
      <c r="W518" s="388"/>
      <c r="X518" s="390"/>
      <c r="Y518" s="390"/>
      <c r="Z518" s="390"/>
      <c r="AA518" s="390"/>
      <c r="AB518" s="388"/>
      <c r="AC518" s="388"/>
      <c r="AD518" s="390"/>
    </row>
    <row r="519" customFormat="false" ht="14.25" hidden="false" customHeight="true" outlineLevel="0" collapsed="false">
      <c r="A519" s="388"/>
      <c r="B519" s="388"/>
      <c r="C519" s="388"/>
      <c r="D519" s="388"/>
      <c r="E519" s="388"/>
      <c r="F519" s="388"/>
      <c r="G519" s="388"/>
      <c r="H519" s="388"/>
      <c r="I519" s="388"/>
      <c r="J519" s="388"/>
      <c r="K519" s="388"/>
      <c r="L519" s="388"/>
      <c r="M519" s="388"/>
      <c r="N519" s="388"/>
      <c r="O519" s="388"/>
      <c r="P519" s="388"/>
      <c r="Q519" s="388"/>
      <c r="R519" s="388"/>
      <c r="S519" s="388"/>
      <c r="T519" s="388"/>
      <c r="U519" s="388"/>
      <c r="V519" s="388"/>
      <c r="W519" s="388"/>
      <c r="X519" s="390"/>
      <c r="Y519" s="390"/>
      <c r="Z519" s="390"/>
      <c r="AA519" s="390"/>
      <c r="AB519" s="388"/>
      <c r="AC519" s="388"/>
      <c r="AD519" s="390"/>
    </row>
    <row r="520" customFormat="false" ht="14.25" hidden="false" customHeight="true" outlineLevel="0" collapsed="false">
      <c r="A520" s="388"/>
      <c r="B520" s="388"/>
      <c r="C520" s="388"/>
      <c r="D520" s="388"/>
      <c r="E520" s="388"/>
      <c r="F520" s="388"/>
      <c r="G520" s="388"/>
      <c r="H520" s="388"/>
      <c r="I520" s="388"/>
      <c r="J520" s="388"/>
      <c r="K520" s="388"/>
      <c r="L520" s="388"/>
      <c r="M520" s="388"/>
      <c r="N520" s="388"/>
      <c r="O520" s="388"/>
      <c r="P520" s="388"/>
      <c r="Q520" s="388"/>
      <c r="R520" s="388"/>
      <c r="S520" s="388"/>
      <c r="T520" s="388"/>
      <c r="U520" s="388"/>
      <c r="V520" s="388"/>
      <c r="W520" s="388"/>
      <c r="X520" s="390"/>
      <c r="Y520" s="390"/>
      <c r="Z520" s="390"/>
      <c r="AA520" s="390"/>
      <c r="AB520" s="388"/>
      <c r="AC520" s="388"/>
      <c r="AD520" s="390"/>
    </row>
    <row r="521" customFormat="false" ht="14.25" hidden="false" customHeight="true" outlineLevel="0" collapsed="false">
      <c r="A521" s="388"/>
      <c r="B521" s="388"/>
      <c r="C521" s="388"/>
      <c r="D521" s="388"/>
      <c r="E521" s="388"/>
      <c r="F521" s="388"/>
      <c r="G521" s="388"/>
      <c r="H521" s="388"/>
      <c r="I521" s="388"/>
      <c r="J521" s="388"/>
      <c r="K521" s="388"/>
      <c r="L521" s="388"/>
      <c r="M521" s="388"/>
      <c r="N521" s="388"/>
      <c r="O521" s="388"/>
      <c r="P521" s="388"/>
      <c r="Q521" s="388"/>
      <c r="R521" s="388"/>
      <c r="S521" s="388"/>
      <c r="T521" s="388"/>
      <c r="U521" s="388"/>
      <c r="V521" s="388"/>
      <c r="W521" s="388"/>
      <c r="X521" s="390"/>
      <c r="Y521" s="390"/>
      <c r="Z521" s="390"/>
      <c r="AA521" s="390"/>
      <c r="AB521" s="388"/>
      <c r="AC521" s="388"/>
      <c r="AD521" s="390"/>
    </row>
    <row r="522" customFormat="false" ht="14.25" hidden="false" customHeight="true" outlineLevel="0" collapsed="false">
      <c r="A522" s="388"/>
      <c r="B522" s="388"/>
      <c r="C522" s="388"/>
      <c r="D522" s="388"/>
      <c r="E522" s="388"/>
      <c r="F522" s="388"/>
      <c r="G522" s="388"/>
      <c r="H522" s="388"/>
      <c r="I522" s="388"/>
      <c r="J522" s="388"/>
      <c r="K522" s="388"/>
      <c r="L522" s="388"/>
      <c r="M522" s="388"/>
      <c r="N522" s="388"/>
      <c r="O522" s="388"/>
      <c r="P522" s="388"/>
      <c r="Q522" s="388"/>
      <c r="R522" s="388"/>
      <c r="S522" s="388"/>
      <c r="T522" s="388"/>
      <c r="U522" s="388"/>
      <c r="V522" s="388"/>
      <c r="W522" s="388"/>
      <c r="X522" s="390"/>
      <c r="Y522" s="390"/>
      <c r="Z522" s="390"/>
      <c r="AA522" s="390"/>
      <c r="AB522" s="388"/>
      <c r="AC522" s="388"/>
      <c r="AD522" s="390"/>
    </row>
    <row r="523" customFormat="false" ht="14.25" hidden="false" customHeight="true" outlineLevel="0" collapsed="false">
      <c r="A523" s="388"/>
      <c r="B523" s="388"/>
      <c r="C523" s="388"/>
      <c r="D523" s="388"/>
      <c r="E523" s="388"/>
      <c r="F523" s="388"/>
      <c r="G523" s="388"/>
      <c r="H523" s="388"/>
      <c r="I523" s="388"/>
      <c r="J523" s="388"/>
      <c r="K523" s="388"/>
      <c r="L523" s="388"/>
      <c r="M523" s="388"/>
      <c r="N523" s="388"/>
      <c r="O523" s="388"/>
      <c r="P523" s="388"/>
      <c r="Q523" s="388"/>
      <c r="R523" s="388"/>
      <c r="S523" s="388"/>
      <c r="T523" s="388"/>
      <c r="U523" s="388"/>
      <c r="V523" s="388"/>
      <c r="W523" s="388"/>
      <c r="X523" s="390"/>
      <c r="Y523" s="390"/>
      <c r="Z523" s="390"/>
      <c r="AA523" s="390"/>
      <c r="AB523" s="388"/>
      <c r="AC523" s="388"/>
      <c r="AD523" s="390"/>
    </row>
    <row r="524" customFormat="false" ht="14.25" hidden="false" customHeight="true" outlineLevel="0" collapsed="false">
      <c r="A524" s="388"/>
      <c r="B524" s="388"/>
      <c r="C524" s="388"/>
      <c r="D524" s="388"/>
      <c r="E524" s="388"/>
      <c r="F524" s="388"/>
      <c r="G524" s="388"/>
      <c r="H524" s="388"/>
      <c r="I524" s="388"/>
      <c r="J524" s="388"/>
      <c r="K524" s="388"/>
      <c r="L524" s="388"/>
      <c r="M524" s="388"/>
      <c r="N524" s="388"/>
      <c r="O524" s="388"/>
      <c r="P524" s="388"/>
      <c r="Q524" s="388"/>
      <c r="R524" s="388"/>
      <c r="S524" s="388"/>
      <c r="T524" s="388"/>
      <c r="U524" s="388"/>
      <c r="V524" s="388"/>
      <c r="W524" s="388"/>
      <c r="X524" s="390"/>
      <c r="Y524" s="390"/>
      <c r="Z524" s="390"/>
      <c r="AA524" s="390"/>
      <c r="AB524" s="388"/>
      <c r="AC524" s="388"/>
      <c r="AD524" s="390"/>
    </row>
    <row r="525" customFormat="false" ht="14.25" hidden="false" customHeight="true" outlineLevel="0" collapsed="false">
      <c r="A525" s="388"/>
      <c r="B525" s="388"/>
      <c r="C525" s="388"/>
      <c r="D525" s="388"/>
      <c r="E525" s="388"/>
      <c r="F525" s="388"/>
      <c r="G525" s="388"/>
      <c r="H525" s="388"/>
      <c r="I525" s="388"/>
      <c r="J525" s="388"/>
      <c r="K525" s="388"/>
      <c r="L525" s="388"/>
      <c r="M525" s="388"/>
      <c r="N525" s="388"/>
      <c r="O525" s="388"/>
      <c r="P525" s="388"/>
      <c r="Q525" s="388"/>
      <c r="R525" s="388"/>
      <c r="S525" s="388"/>
      <c r="T525" s="388"/>
      <c r="U525" s="388"/>
      <c r="V525" s="388"/>
      <c r="W525" s="388"/>
      <c r="X525" s="390"/>
      <c r="Y525" s="390"/>
      <c r="Z525" s="390"/>
      <c r="AA525" s="390"/>
      <c r="AB525" s="388"/>
      <c r="AC525" s="388"/>
      <c r="AD525" s="390"/>
    </row>
    <row r="526" customFormat="false" ht="14.25" hidden="false" customHeight="true" outlineLevel="0" collapsed="false">
      <c r="A526" s="388"/>
      <c r="B526" s="388"/>
      <c r="C526" s="388"/>
      <c r="D526" s="388"/>
      <c r="E526" s="388"/>
      <c r="F526" s="388"/>
      <c r="G526" s="388"/>
      <c r="H526" s="388"/>
      <c r="I526" s="388"/>
      <c r="J526" s="388"/>
      <c r="K526" s="388"/>
      <c r="L526" s="388"/>
      <c r="M526" s="388"/>
      <c r="N526" s="388"/>
      <c r="O526" s="388"/>
      <c r="P526" s="388"/>
      <c r="Q526" s="388"/>
      <c r="R526" s="388"/>
      <c r="S526" s="388"/>
      <c r="T526" s="388"/>
      <c r="U526" s="388"/>
      <c r="V526" s="388"/>
      <c r="W526" s="388"/>
      <c r="X526" s="390"/>
      <c r="Y526" s="390"/>
      <c r="Z526" s="390"/>
      <c r="AA526" s="390"/>
      <c r="AB526" s="388"/>
      <c r="AC526" s="388"/>
      <c r="AD526" s="390"/>
    </row>
    <row r="527" customFormat="false" ht="14.25" hidden="false" customHeight="true" outlineLevel="0" collapsed="false">
      <c r="A527" s="388"/>
      <c r="B527" s="388"/>
      <c r="C527" s="388"/>
      <c r="D527" s="388"/>
      <c r="E527" s="388"/>
      <c r="F527" s="388"/>
      <c r="G527" s="388"/>
      <c r="H527" s="388"/>
      <c r="I527" s="388"/>
      <c r="J527" s="388"/>
      <c r="K527" s="388"/>
      <c r="L527" s="388"/>
      <c r="M527" s="388"/>
      <c r="N527" s="388"/>
      <c r="O527" s="388"/>
      <c r="P527" s="388"/>
      <c r="Q527" s="388"/>
      <c r="R527" s="388"/>
      <c r="S527" s="388"/>
      <c r="T527" s="388"/>
      <c r="U527" s="388"/>
      <c r="V527" s="388"/>
      <c r="W527" s="388"/>
      <c r="X527" s="390"/>
      <c r="Y527" s="390"/>
      <c r="Z527" s="390"/>
      <c r="AA527" s="390"/>
      <c r="AB527" s="388"/>
      <c r="AC527" s="388"/>
      <c r="AD527" s="390"/>
    </row>
    <row r="528" customFormat="false" ht="14.25" hidden="false" customHeight="true" outlineLevel="0" collapsed="false">
      <c r="A528" s="388"/>
      <c r="B528" s="388"/>
      <c r="C528" s="388"/>
      <c r="D528" s="388"/>
      <c r="E528" s="388"/>
      <c r="F528" s="388"/>
      <c r="G528" s="388"/>
      <c r="H528" s="388"/>
      <c r="I528" s="388"/>
      <c r="J528" s="388"/>
      <c r="K528" s="388"/>
      <c r="L528" s="388"/>
      <c r="M528" s="388"/>
      <c r="N528" s="388"/>
      <c r="O528" s="388"/>
      <c r="P528" s="388"/>
      <c r="Q528" s="388"/>
      <c r="R528" s="388"/>
      <c r="S528" s="388"/>
      <c r="T528" s="388"/>
      <c r="U528" s="388"/>
      <c r="V528" s="388"/>
      <c r="W528" s="388"/>
      <c r="X528" s="390"/>
      <c r="Y528" s="390"/>
      <c r="Z528" s="390"/>
      <c r="AA528" s="390"/>
      <c r="AB528" s="388"/>
      <c r="AC528" s="388"/>
      <c r="AD528" s="390"/>
    </row>
    <row r="529" customFormat="false" ht="14.25" hidden="false" customHeight="true" outlineLevel="0" collapsed="false">
      <c r="A529" s="388"/>
      <c r="B529" s="388"/>
      <c r="C529" s="388"/>
      <c r="D529" s="388"/>
      <c r="E529" s="388"/>
      <c r="F529" s="388"/>
      <c r="G529" s="388"/>
      <c r="H529" s="388"/>
      <c r="I529" s="388"/>
      <c r="J529" s="388"/>
      <c r="K529" s="388"/>
      <c r="L529" s="388"/>
      <c r="M529" s="388"/>
      <c r="N529" s="388"/>
      <c r="O529" s="388"/>
      <c r="P529" s="388"/>
      <c r="Q529" s="388"/>
      <c r="R529" s="388"/>
      <c r="S529" s="388"/>
      <c r="T529" s="388"/>
      <c r="U529" s="388"/>
      <c r="V529" s="388"/>
      <c r="W529" s="388"/>
      <c r="X529" s="390"/>
      <c r="Y529" s="390"/>
      <c r="Z529" s="390"/>
      <c r="AA529" s="390"/>
      <c r="AB529" s="388"/>
      <c r="AC529" s="388"/>
      <c r="AD529" s="390"/>
    </row>
    <row r="530" customFormat="false" ht="14.25" hidden="false" customHeight="true" outlineLevel="0" collapsed="false">
      <c r="A530" s="388"/>
      <c r="B530" s="388"/>
      <c r="C530" s="388"/>
      <c r="D530" s="388"/>
      <c r="E530" s="388"/>
      <c r="F530" s="388"/>
      <c r="G530" s="388"/>
      <c r="H530" s="388"/>
      <c r="I530" s="388"/>
      <c r="J530" s="388"/>
      <c r="K530" s="388"/>
      <c r="L530" s="388"/>
      <c r="M530" s="388"/>
      <c r="N530" s="388"/>
      <c r="O530" s="388"/>
      <c r="P530" s="388"/>
      <c r="Q530" s="388"/>
      <c r="R530" s="388"/>
      <c r="S530" s="388"/>
      <c r="T530" s="388"/>
      <c r="U530" s="388"/>
      <c r="V530" s="388"/>
      <c r="W530" s="388"/>
      <c r="X530" s="390"/>
      <c r="Y530" s="390"/>
      <c r="Z530" s="390"/>
      <c r="AA530" s="390"/>
      <c r="AB530" s="388"/>
      <c r="AC530" s="388"/>
      <c r="AD530" s="390"/>
    </row>
    <row r="531" customFormat="false" ht="14.25" hidden="false" customHeight="true" outlineLevel="0" collapsed="false">
      <c r="A531" s="388"/>
      <c r="B531" s="388"/>
      <c r="C531" s="388"/>
      <c r="D531" s="388"/>
      <c r="E531" s="388"/>
      <c r="F531" s="388"/>
      <c r="G531" s="388"/>
      <c r="H531" s="388"/>
      <c r="I531" s="388"/>
      <c r="J531" s="388"/>
      <c r="K531" s="388"/>
      <c r="L531" s="388"/>
      <c r="M531" s="388"/>
      <c r="N531" s="388"/>
      <c r="O531" s="388"/>
      <c r="P531" s="388"/>
      <c r="Q531" s="388"/>
      <c r="R531" s="388"/>
      <c r="S531" s="388"/>
      <c r="T531" s="388"/>
      <c r="U531" s="388"/>
      <c r="V531" s="388"/>
      <c r="W531" s="388"/>
      <c r="X531" s="390"/>
      <c r="Y531" s="390"/>
      <c r="Z531" s="390"/>
      <c r="AA531" s="390"/>
      <c r="AB531" s="388"/>
      <c r="AC531" s="388"/>
      <c r="AD531" s="390"/>
    </row>
    <row r="532" customFormat="false" ht="14.25" hidden="false" customHeight="true" outlineLevel="0" collapsed="false">
      <c r="A532" s="388"/>
      <c r="B532" s="388"/>
      <c r="C532" s="388"/>
      <c r="D532" s="388"/>
      <c r="E532" s="388"/>
      <c r="F532" s="388"/>
      <c r="G532" s="388"/>
      <c r="H532" s="388"/>
      <c r="I532" s="388"/>
      <c r="J532" s="388"/>
      <c r="K532" s="388"/>
      <c r="L532" s="388"/>
      <c r="M532" s="388"/>
      <c r="N532" s="388"/>
      <c r="O532" s="388"/>
      <c r="P532" s="388"/>
      <c r="Q532" s="388"/>
      <c r="R532" s="388"/>
      <c r="S532" s="388"/>
      <c r="T532" s="388"/>
      <c r="U532" s="388"/>
      <c r="V532" s="388"/>
      <c r="W532" s="388"/>
      <c r="X532" s="390"/>
      <c r="Y532" s="390"/>
      <c r="Z532" s="390"/>
      <c r="AA532" s="390"/>
      <c r="AB532" s="388"/>
      <c r="AC532" s="388"/>
      <c r="AD532" s="390"/>
    </row>
    <row r="533" customFormat="false" ht="14.25" hidden="false" customHeight="true" outlineLevel="0" collapsed="false">
      <c r="A533" s="388"/>
      <c r="B533" s="388"/>
      <c r="C533" s="388"/>
      <c r="D533" s="388"/>
      <c r="E533" s="388"/>
      <c r="F533" s="388"/>
      <c r="G533" s="388"/>
      <c r="H533" s="388"/>
      <c r="I533" s="388"/>
      <c r="J533" s="388"/>
      <c r="K533" s="388"/>
      <c r="L533" s="388"/>
      <c r="M533" s="388"/>
      <c r="N533" s="388"/>
      <c r="O533" s="388"/>
      <c r="P533" s="388"/>
      <c r="Q533" s="388"/>
      <c r="R533" s="388"/>
      <c r="S533" s="388"/>
      <c r="T533" s="388"/>
      <c r="U533" s="388"/>
      <c r="V533" s="388"/>
      <c r="W533" s="388"/>
      <c r="X533" s="390"/>
      <c r="Y533" s="390"/>
      <c r="Z533" s="390"/>
      <c r="AA533" s="390"/>
      <c r="AB533" s="388"/>
      <c r="AC533" s="388"/>
      <c r="AD533" s="390"/>
    </row>
    <row r="534" customFormat="false" ht="14.25" hidden="false" customHeight="true" outlineLevel="0" collapsed="false">
      <c r="A534" s="388"/>
      <c r="B534" s="388"/>
      <c r="C534" s="388"/>
      <c r="D534" s="388"/>
      <c r="E534" s="388"/>
      <c r="F534" s="388"/>
      <c r="G534" s="388"/>
      <c r="H534" s="388"/>
      <c r="I534" s="388"/>
      <c r="J534" s="388"/>
      <c r="K534" s="388"/>
      <c r="L534" s="388"/>
      <c r="M534" s="388"/>
      <c r="N534" s="388"/>
      <c r="O534" s="388"/>
      <c r="P534" s="388"/>
      <c r="Q534" s="388"/>
      <c r="R534" s="388"/>
      <c r="S534" s="388"/>
      <c r="T534" s="388"/>
      <c r="U534" s="388"/>
      <c r="V534" s="388"/>
      <c r="W534" s="388"/>
      <c r="X534" s="390"/>
      <c r="Y534" s="390"/>
      <c r="Z534" s="390"/>
      <c r="AA534" s="390"/>
      <c r="AB534" s="388"/>
      <c r="AC534" s="388"/>
      <c r="AD534" s="390"/>
    </row>
    <row r="535" customFormat="false" ht="14.25" hidden="false" customHeight="true" outlineLevel="0" collapsed="false">
      <c r="A535" s="388"/>
      <c r="B535" s="388"/>
      <c r="C535" s="388"/>
      <c r="D535" s="388"/>
      <c r="E535" s="388"/>
      <c r="F535" s="388"/>
      <c r="G535" s="388"/>
      <c r="H535" s="388"/>
      <c r="I535" s="388"/>
      <c r="J535" s="388"/>
      <c r="K535" s="388"/>
      <c r="L535" s="388"/>
      <c r="M535" s="388"/>
      <c r="N535" s="388"/>
      <c r="O535" s="388"/>
      <c r="P535" s="388"/>
      <c r="Q535" s="388"/>
      <c r="R535" s="388"/>
      <c r="S535" s="388"/>
      <c r="T535" s="388"/>
      <c r="U535" s="388"/>
      <c r="V535" s="388"/>
      <c r="W535" s="388"/>
      <c r="X535" s="390"/>
      <c r="Y535" s="390"/>
      <c r="Z535" s="390"/>
      <c r="AA535" s="390"/>
      <c r="AB535" s="388"/>
      <c r="AC535" s="388"/>
      <c r="AD535" s="390"/>
    </row>
    <row r="536" customFormat="false" ht="14.25" hidden="false" customHeight="true" outlineLevel="0" collapsed="false">
      <c r="A536" s="388"/>
      <c r="B536" s="388"/>
      <c r="C536" s="388"/>
      <c r="D536" s="388"/>
      <c r="E536" s="388"/>
      <c r="F536" s="388"/>
      <c r="G536" s="388"/>
      <c r="H536" s="388"/>
      <c r="I536" s="388"/>
      <c r="J536" s="388"/>
      <c r="K536" s="388"/>
      <c r="L536" s="388"/>
      <c r="M536" s="388"/>
      <c r="N536" s="388"/>
      <c r="O536" s="388"/>
      <c r="P536" s="388"/>
      <c r="Q536" s="388"/>
      <c r="R536" s="388"/>
      <c r="S536" s="388"/>
      <c r="T536" s="388"/>
      <c r="U536" s="388"/>
      <c r="V536" s="388"/>
      <c r="W536" s="388"/>
      <c r="X536" s="390"/>
      <c r="Y536" s="390"/>
      <c r="Z536" s="390"/>
      <c r="AA536" s="390"/>
      <c r="AB536" s="388"/>
      <c r="AC536" s="388"/>
      <c r="AD536" s="390"/>
    </row>
    <row r="537" customFormat="false" ht="14.25" hidden="false" customHeight="true" outlineLevel="0" collapsed="false">
      <c r="A537" s="388"/>
      <c r="B537" s="388"/>
      <c r="C537" s="388"/>
      <c r="D537" s="388"/>
      <c r="E537" s="388"/>
      <c r="F537" s="388"/>
      <c r="G537" s="388"/>
      <c r="H537" s="388"/>
      <c r="I537" s="388"/>
      <c r="J537" s="388"/>
      <c r="K537" s="388"/>
      <c r="L537" s="388"/>
      <c r="M537" s="388"/>
      <c r="N537" s="388"/>
      <c r="O537" s="388"/>
      <c r="P537" s="388"/>
      <c r="Q537" s="388"/>
      <c r="R537" s="388"/>
      <c r="S537" s="388"/>
      <c r="T537" s="388"/>
      <c r="U537" s="388"/>
      <c r="V537" s="388"/>
      <c r="W537" s="388"/>
      <c r="X537" s="390"/>
      <c r="Y537" s="390"/>
      <c r="Z537" s="390"/>
      <c r="AA537" s="390"/>
      <c r="AB537" s="388"/>
      <c r="AC537" s="388"/>
      <c r="AD537" s="390"/>
    </row>
    <row r="538" customFormat="false" ht="14.25" hidden="false" customHeight="true" outlineLevel="0" collapsed="false">
      <c r="A538" s="388"/>
      <c r="B538" s="388"/>
      <c r="C538" s="388"/>
      <c r="D538" s="388"/>
      <c r="E538" s="388"/>
      <c r="F538" s="388"/>
      <c r="G538" s="388"/>
      <c r="H538" s="388"/>
      <c r="I538" s="388"/>
      <c r="J538" s="388"/>
      <c r="K538" s="388"/>
      <c r="L538" s="388"/>
      <c r="M538" s="388"/>
      <c r="N538" s="388"/>
      <c r="O538" s="388"/>
      <c r="P538" s="388"/>
      <c r="Q538" s="388"/>
      <c r="R538" s="388"/>
      <c r="S538" s="388"/>
      <c r="T538" s="388"/>
      <c r="U538" s="388"/>
      <c r="V538" s="388"/>
      <c r="W538" s="388"/>
      <c r="X538" s="390"/>
      <c r="Y538" s="390"/>
      <c r="Z538" s="390"/>
      <c r="AA538" s="390"/>
      <c r="AB538" s="388"/>
      <c r="AC538" s="388"/>
      <c r="AD538" s="390"/>
    </row>
    <row r="539" customFormat="false" ht="14.25" hidden="false" customHeight="true" outlineLevel="0" collapsed="false">
      <c r="A539" s="388"/>
      <c r="B539" s="388"/>
      <c r="C539" s="388"/>
      <c r="D539" s="388"/>
      <c r="E539" s="388"/>
      <c r="F539" s="388"/>
      <c r="G539" s="388"/>
      <c r="H539" s="388"/>
      <c r="I539" s="388"/>
      <c r="J539" s="388"/>
      <c r="K539" s="388"/>
      <c r="L539" s="388"/>
      <c r="M539" s="388"/>
      <c r="N539" s="388"/>
      <c r="O539" s="388"/>
      <c r="P539" s="388"/>
      <c r="Q539" s="388"/>
      <c r="R539" s="388"/>
      <c r="S539" s="388"/>
      <c r="T539" s="388"/>
      <c r="U539" s="388"/>
      <c r="V539" s="388"/>
      <c r="W539" s="388"/>
      <c r="X539" s="390"/>
      <c r="Y539" s="390"/>
      <c r="Z539" s="390"/>
      <c r="AA539" s="390"/>
      <c r="AB539" s="388"/>
      <c r="AC539" s="388"/>
      <c r="AD539" s="390"/>
    </row>
    <row r="540" customFormat="false" ht="14.25" hidden="false" customHeight="true" outlineLevel="0" collapsed="false">
      <c r="A540" s="388"/>
      <c r="B540" s="388"/>
      <c r="C540" s="388"/>
      <c r="D540" s="388"/>
      <c r="E540" s="388"/>
      <c r="F540" s="388"/>
      <c r="G540" s="388"/>
      <c r="H540" s="388"/>
      <c r="I540" s="388"/>
      <c r="J540" s="388"/>
      <c r="K540" s="388"/>
      <c r="L540" s="388"/>
      <c r="M540" s="388"/>
      <c r="N540" s="388"/>
      <c r="O540" s="388"/>
      <c r="P540" s="388"/>
      <c r="Q540" s="388"/>
      <c r="R540" s="388"/>
      <c r="S540" s="388"/>
      <c r="T540" s="388"/>
      <c r="U540" s="388"/>
      <c r="V540" s="388"/>
      <c r="W540" s="388"/>
      <c r="X540" s="390"/>
      <c r="Y540" s="390"/>
      <c r="Z540" s="390"/>
      <c r="AA540" s="390"/>
      <c r="AB540" s="388"/>
      <c r="AC540" s="388"/>
      <c r="AD540" s="390"/>
    </row>
    <row r="541" customFormat="false" ht="14.25" hidden="false" customHeight="true" outlineLevel="0" collapsed="false">
      <c r="A541" s="388"/>
      <c r="B541" s="388"/>
      <c r="C541" s="388"/>
      <c r="D541" s="388"/>
      <c r="E541" s="388"/>
      <c r="F541" s="388"/>
      <c r="G541" s="388"/>
      <c r="H541" s="388"/>
      <c r="I541" s="388"/>
      <c r="J541" s="388"/>
      <c r="K541" s="388"/>
      <c r="L541" s="388"/>
      <c r="M541" s="388"/>
      <c r="N541" s="388"/>
      <c r="O541" s="388"/>
      <c r="P541" s="388"/>
      <c r="Q541" s="388"/>
      <c r="R541" s="388"/>
      <c r="S541" s="388"/>
      <c r="T541" s="388"/>
      <c r="U541" s="388"/>
      <c r="V541" s="388"/>
      <c r="W541" s="388"/>
      <c r="X541" s="390"/>
      <c r="Y541" s="390"/>
      <c r="Z541" s="390"/>
      <c r="AA541" s="390"/>
      <c r="AB541" s="388"/>
      <c r="AC541" s="388"/>
      <c r="AD541" s="390"/>
    </row>
    <row r="542" customFormat="false" ht="14.25" hidden="false" customHeight="true" outlineLevel="0" collapsed="false">
      <c r="A542" s="388"/>
      <c r="B542" s="388"/>
      <c r="C542" s="388"/>
      <c r="D542" s="388"/>
      <c r="E542" s="388"/>
      <c r="F542" s="388"/>
      <c r="G542" s="388"/>
      <c r="H542" s="388"/>
      <c r="I542" s="388"/>
      <c r="J542" s="388"/>
      <c r="K542" s="388"/>
      <c r="L542" s="388"/>
      <c r="M542" s="388"/>
      <c r="N542" s="388"/>
      <c r="O542" s="388"/>
      <c r="P542" s="388"/>
      <c r="Q542" s="388"/>
      <c r="R542" s="388"/>
      <c r="S542" s="388"/>
      <c r="T542" s="388"/>
      <c r="U542" s="388"/>
      <c r="V542" s="388"/>
      <c r="W542" s="388"/>
      <c r="X542" s="390"/>
      <c r="Y542" s="390"/>
      <c r="Z542" s="390"/>
      <c r="AA542" s="390"/>
      <c r="AB542" s="388"/>
      <c r="AC542" s="388"/>
      <c r="AD542" s="390"/>
    </row>
    <row r="543" customFormat="false" ht="14.25" hidden="false" customHeight="true" outlineLevel="0" collapsed="false">
      <c r="A543" s="388"/>
      <c r="B543" s="388"/>
      <c r="C543" s="388"/>
      <c r="D543" s="388"/>
      <c r="E543" s="388"/>
      <c r="F543" s="388"/>
      <c r="G543" s="388"/>
      <c r="H543" s="388"/>
      <c r="I543" s="388"/>
      <c r="J543" s="388"/>
      <c r="K543" s="388"/>
      <c r="L543" s="388"/>
      <c r="M543" s="388"/>
      <c r="N543" s="388"/>
      <c r="O543" s="388"/>
      <c r="P543" s="388"/>
      <c r="Q543" s="388"/>
      <c r="R543" s="388"/>
      <c r="S543" s="388"/>
      <c r="T543" s="388"/>
      <c r="U543" s="388"/>
      <c r="V543" s="388"/>
      <c r="W543" s="388"/>
      <c r="X543" s="390"/>
      <c r="Y543" s="390"/>
      <c r="Z543" s="390"/>
      <c r="AA543" s="390"/>
      <c r="AB543" s="388"/>
      <c r="AC543" s="388"/>
      <c r="AD543" s="390"/>
    </row>
    <row r="544" customFormat="false" ht="14.25" hidden="false" customHeight="true" outlineLevel="0" collapsed="false">
      <c r="A544" s="388"/>
      <c r="B544" s="388"/>
      <c r="C544" s="388"/>
      <c r="D544" s="388"/>
      <c r="E544" s="388"/>
      <c r="F544" s="388"/>
      <c r="G544" s="388"/>
      <c r="H544" s="388"/>
      <c r="I544" s="388"/>
      <c r="J544" s="388"/>
      <c r="K544" s="388"/>
      <c r="L544" s="388"/>
      <c r="M544" s="388"/>
      <c r="N544" s="388"/>
      <c r="O544" s="388"/>
      <c r="P544" s="388"/>
      <c r="Q544" s="388"/>
      <c r="R544" s="388"/>
      <c r="S544" s="388"/>
      <c r="T544" s="388"/>
      <c r="U544" s="388"/>
      <c r="V544" s="388"/>
      <c r="W544" s="388"/>
      <c r="X544" s="390"/>
      <c r="Y544" s="390"/>
      <c r="Z544" s="390"/>
      <c r="AA544" s="390"/>
      <c r="AB544" s="388"/>
      <c r="AC544" s="388"/>
      <c r="AD544" s="390"/>
    </row>
    <row r="545" customFormat="false" ht="14.25" hidden="false" customHeight="true" outlineLevel="0" collapsed="false">
      <c r="A545" s="388"/>
      <c r="B545" s="388"/>
      <c r="C545" s="388"/>
      <c r="D545" s="388"/>
      <c r="E545" s="388"/>
      <c r="F545" s="388"/>
      <c r="G545" s="388"/>
      <c r="H545" s="388"/>
      <c r="I545" s="388"/>
      <c r="J545" s="388"/>
      <c r="K545" s="388"/>
      <c r="L545" s="388"/>
      <c r="M545" s="388"/>
      <c r="N545" s="388"/>
      <c r="O545" s="388"/>
      <c r="P545" s="388"/>
      <c r="Q545" s="388"/>
      <c r="R545" s="388"/>
      <c r="S545" s="388"/>
      <c r="T545" s="388"/>
      <c r="U545" s="388"/>
      <c r="V545" s="388"/>
      <c r="W545" s="388"/>
      <c r="X545" s="390"/>
      <c r="Y545" s="390"/>
      <c r="Z545" s="390"/>
      <c r="AA545" s="390"/>
      <c r="AB545" s="388"/>
      <c r="AC545" s="388"/>
      <c r="AD545" s="390"/>
    </row>
    <row r="546" customFormat="false" ht="14.25" hidden="false" customHeight="true" outlineLevel="0" collapsed="false">
      <c r="A546" s="388"/>
      <c r="B546" s="388"/>
      <c r="C546" s="388"/>
      <c r="D546" s="388"/>
      <c r="E546" s="388"/>
      <c r="F546" s="388"/>
      <c r="G546" s="388"/>
      <c r="H546" s="388"/>
      <c r="I546" s="388"/>
      <c r="J546" s="388"/>
      <c r="K546" s="388"/>
      <c r="L546" s="388"/>
      <c r="M546" s="388"/>
      <c r="N546" s="388"/>
      <c r="O546" s="388"/>
      <c r="P546" s="388"/>
      <c r="Q546" s="388"/>
      <c r="R546" s="388"/>
      <c r="S546" s="388"/>
      <c r="T546" s="388"/>
      <c r="U546" s="388"/>
      <c r="V546" s="388"/>
      <c r="W546" s="388"/>
      <c r="X546" s="390"/>
      <c r="Y546" s="390"/>
      <c r="Z546" s="390"/>
      <c r="AA546" s="390"/>
      <c r="AB546" s="388"/>
      <c r="AC546" s="388"/>
      <c r="AD546" s="390"/>
    </row>
    <row r="547" customFormat="false" ht="14.25" hidden="false" customHeight="true" outlineLevel="0" collapsed="false">
      <c r="A547" s="388"/>
      <c r="B547" s="388"/>
      <c r="C547" s="388"/>
      <c r="D547" s="388"/>
      <c r="E547" s="388"/>
      <c r="F547" s="388"/>
      <c r="G547" s="388"/>
      <c r="H547" s="388"/>
      <c r="I547" s="388"/>
      <c r="J547" s="388"/>
      <c r="K547" s="388"/>
      <c r="L547" s="388"/>
      <c r="M547" s="388"/>
      <c r="N547" s="388"/>
      <c r="O547" s="388"/>
      <c r="P547" s="388"/>
      <c r="Q547" s="388"/>
      <c r="R547" s="388"/>
      <c r="S547" s="388"/>
      <c r="T547" s="388"/>
      <c r="U547" s="388"/>
      <c r="V547" s="388"/>
      <c r="W547" s="388"/>
      <c r="X547" s="390"/>
      <c r="Y547" s="390"/>
      <c r="Z547" s="390"/>
      <c r="AA547" s="390"/>
      <c r="AB547" s="388"/>
      <c r="AC547" s="388"/>
      <c r="AD547" s="390"/>
    </row>
    <row r="548" customFormat="false" ht="14.25" hidden="false" customHeight="true" outlineLevel="0" collapsed="false">
      <c r="A548" s="388"/>
      <c r="B548" s="388"/>
      <c r="C548" s="388"/>
      <c r="D548" s="388"/>
      <c r="E548" s="388"/>
      <c r="F548" s="388"/>
      <c r="G548" s="388"/>
      <c r="H548" s="388"/>
      <c r="I548" s="388"/>
      <c r="J548" s="388"/>
      <c r="K548" s="388"/>
      <c r="L548" s="388"/>
      <c r="M548" s="388"/>
      <c r="N548" s="388"/>
      <c r="O548" s="388"/>
      <c r="P548" s="388"/>
      <c r="Q548" s="388"/>
      <c r="R548" s="388"/>
      <c r="S548" s="388"/>
      <c r="T548" s="388"/>
      <c r="U548" s="388"/>
      <c r="V548" s="388"/>
      <c r="W548" s="388"/>
      <c r="X548" s="390"/>
      <c r="Y548" s="390"/>
      <c r="Z548" s="390"/>
      <c r="AA548" s="390"/>
      <c r="AB548" s="388"/>
      <c r="AC548" s="388"/>
      <c r="AD548" s="390"/>
    </row>
    <row r="549" customFormat="false" ht="14.25" hidden="false" customHeight="true" outlineLevel="0" collapsed="false">
      <c r="A549" s="388"/>
      <c r="B549" s="388"/>
      <c r="C549" s="388"/>
      <c r="D549" s="388"/>
      <c r="E549" s="388"/>
      <c r="F549" s="388"/>
      <c r="G549" s="388"/>
      <c r="H549" s="388"/>
      <c r="I549" s="388"/>
      <c r="J549" s="388"/>
      <c r="K549" s="388"/>
      <c r="L549" s="388"/>
      <c r="M549" s="388"/>
      <c r="N549" s="388"/>
      <c r="O549" s="388"/>
      <c r="P549" s="388"/>
      <c r="Q549" s="388"/>
      <c r="R549" s="388"/>
      <c r="S549" s="388"/>
      <c r="T549" s="388"/>
      <c r="U549" s="388"/>
      <c r="V549" s="388"/>
      <c r="W549" s="388"/>
      <c r="X549" s="390"/>
      <c r="Y549" s="390"/>
      <c r="Z549" s="390"/>
      <c r="AA549" s="390"/>
      <c r="AB549" s="388"/>
      <c r="AC549" s="388"/>
      <c r="AD549" s="390"/>
    </row>
    <row r="550" customFormat="false" ht="14.25" hidden="false" customHeight="true" outlineLevel="0" collapsed="false">
      <c r="A550" s="388"/>
      <c r="B550" s="388"/>
      <c r="C550" s="388"/>
      <c r="D550" s="388"/>
      <c r="E550" s="388"/>
      <c r="F550" s="388"/>
      <c r="G550" s="388"/>
      <c r="H550" s="388"/>
      <c r="I550" s="388"/>
      <c r="J550" s="388"/>
      <c r="K550" s="388"/>
      <c r="L550" s="388"/>
      <c r="M550" s="388"/>
      <c r="N550" s="388"/>
      <c r="O550" s="388"/>
      <c r="P550" s="388"/>
      <c r="Q550" s="388"/>
      <c r="R550" s="388"/>
      <c r="S550" s="388"/>
      <c r="T550" s="388"/>
      <c r="U550" s="388"/>
      <c r="V550" s="388"/>
      <c r="W550" s="388"/>
      <c r="X550" s="390"/>
      <c r="Y550" s="390"/>
      <c r="Z550" s="390"/>
      <c r="AA550" s="390"/>
      <c r="AB550" s="388"/>
      <c r="AC550" s="388"/>
      <c r="AD550" s="390"/>
    </row>
    <row r="551" customFormat="false" ht="14.25" hidden="false" customHeight="true" outlineLevel="0" collapsed="false">
      <c r="A551" s="388"/>
      <c r="B551" s="388"/>
      <c r="C551" s="388"/>
      <c r="D551" s="388"/>
      <c r="E551" s="388"/>
      <c r="F551" s="388"/>
      <c r="G551" s="388"/>
      <c r="H551" s="388"/>
      <c r="I551" s="388"/>
      <c r="J551" s="388"/>
      <c r="K551" s="388"/>
      <c r="L551" s="388"/>
      <c r="M551" s="388"/>
      <c r="N551" s="388"/>
      <c r="O551" s="388"/>
      <c r="P551" s="388"/>
      <c r="Q551" s="388"/>
      <c r="R551" s="388"/>
      <c r="S551" s="388"/>
      <c r="T551" s="388"/>
      <c r="U551" s="388"/>
      <c r="V551" s="388"/>
      <c r="W551" s="388"/>
      <c r="X551" s="390"/>
      <c r="Y551" s="390"/>
      <c r="Z551" s="390"/>
      <c r="AA551" s="390"/>
      <c r="AB551" s="388"/>
      <c r="AC551" s="388"/>
      <c r="AD551" s="390"/>
    </row>
    <row r="552" customFormat="false" ht="14.25" hidden="false" customHeight="true" outlineLevel="0" collapsed="false">
      <c r="A552" s="388"/>
      <c r="B552" s="388"/>
      <c r="C552" s="388"/>
      <c r="D552" s="388"/>
      <c r="E552" s="388"/>
      <c r="F552" s="388"/>
      <c r="G552" s="388"/>
      <c r="H552" s="388"/>
      <c r="I552" s="388"/>
      <c r="J552" s="388"/>
      <c r="K552" s="388"/>
      <c r="L552" s="388"/>
      <c r="M552" s="388"/>
      <c r="N552" s="388"/>
      <c r="O552" s="388"/>
      <c r="P552" s="388"/>
      <c r="Q552" s="388"/>
      <c r="R552" s="388"/>
      <c r="S552" s="388"/>
      <c r="T552" s="388"/>
      <c r="U552" s="388"/>
      <c r="V552" s="388"/>
      <c r="W552" s="388"/>
      <c r="X552" s="390"/>
      <c r="Y552" s="390"/>
      <c r="Z552" s="390"/>
      <c r="AA552" s="390"/>
      <c r="AB552" s="388"/>
      <c r="AC552" s="388"/>
      <c r="AD552" s="390"/>
    </row>
    <row r="553" customFormat="false" ht="14.25" hidden="false" customHeight="true" outlineLevel="0" collapsed="false">
      <c r="A553" s="388"/>
      <c r="B553" s="388"/>
      <c r="C553" s="388"/>
      <c r="D553" s="388"/>
      <c r="E553" s="388"/>
      <c r="F553" s="388"/>
      <c r="G553" s="388"/>
      <c r="H553" s="388"/>
      <c r="I553" s="388"/>
      <c r="J553" s="388"/>
      <c r="K553" s="388"/>
      <c r="L553" s="388"/>
      <c r="M553" s="388"/>
      <c r="N553" s="388"/>
      <c r="O553" s="388"/>
      <c r="P553" s="388"/>
      <c r="Q553" s="388"/>
      <c r="R553" s="388"/>
      <c r="S553" s="388"/>
      <c r="T553" s="388"/>
      <c r="U553" s="388"/>
      <c r="V553" s="388"/>
      <c r="W553" s="388"/>
      <c r="X553" s="390"/>
      <c r="Y553" s="390"/>
      <c r="Z553" s="390"/>
      <c r="AA553" s="390"/>
      <c r="AB553" s="388"/>
      <c r="AC553" s="388"/>
      <c r="AD553" s="390"/>
    </row>
    <row r="554" customFormat="false" ht="14.25" hidden="false" customHeight="true" outlineLevel="0" collapsed="false">
      <c r="A554" s="388"/>
      <c r="B554" s="388"/>
      <c r="C554" s="388"/>
      <c r="D554" s="388"/>
      <c r="E554" s="388"/>
      <c r="F554" s="388"/>
      <c r="G554" s="388"/>
      <c r="H554" s="388"/>
      <c r="I554" s="388"/>
      <c r="J554" s="388"/>
      <c r="K554" s="388"/>
      <c r="L554" s="388"/>
      <c r="M554" s="388"/>
      <c r="N554" s="388"/>
      <c r="O554" s="388"/>
      <c r="P554" s="388"/>
      <c r="Q554" s="388"/>
      <c r="R554" s="388"/>
      <c r="S554" s="388"/>
      <c r="T554" s="388"/>
      <c r="U554" s="388"/>
      <c r="V554" s="388"/>
      <c r="W554" s="388"/>
      <c r="X554" s="390"/>
      <c r="Y554" s="390"/>
      <c r="Z554" s="390"/>
      <c r="AA554" s="390"/>
      <c r="AB554" s="388"/>
      <c r="AC554" s="388"/>
      <c r="AD554" s="390"/>
    </row>
    <row r="555" customFormat="false" ht="14.25" hidden="false" customHeight="true" outlineLevel="0" collapsed="false">
      <c r="A555" s="388"/>
      <c r="B555" s="388"/>
      <c r="C555" s="388"/>
      <c r="D555" s="388"/>
      <c r="E555" s="388"/>
      <c r="F555" s="388"/>
      <c r="G555" s="388"/>
      <c r="H555" s="388"/>
      <c r="I555" s="388"/>
      <c r="J555" s="388"/>
      <c r="K555" s="388"/>
      <c r="L555" s="388"/>
      <c r="M555" s="388"/>
      <c r="N555" s="388"/>
      <c r="O555" s="388"/>
      <c r="P555" s="388"/>
      <c r="Q555" s="388"/>
      <c r="R555" s="388"/>
      <c r="S555" s="388"/>
      <c r="T555" s="388"/>
      <c r="U555" s="388"/>
      <c r="V555" s="388"/>
      <c r="W555" s="388"/>
      <c r="X555" s="390"/>
      <c r="Y555" s="390"/>
      <c r="Z555" s="390"/>
      <c r="AA555" s="390"/>
      <c r="AB555" s="388"/>
      <c r="AC555" s="388"/>
      <c r="AD555" s="390"/>
    </row>
    <row r="556" customFormat="false" ht="14.25" hidden="false" customHeight="true" outlineLevel="0" collapsed="false">
      <c r="A556" s="388"/>
      <c r="B556" s="388"/>
      <c r="C556" s="388"/>
      <c r="D556" s="388"/>
      <c r="E556" s="388"/>
      <c r="F556" s="388"/>
      <c r="G556" s="388"/>
      <c r="H556" s="388"/>
      <c r="I556" s="388"/>
      <c r="J556" s="388"/>
      <c r="K556" s="388"/>
      <c r="L556" s="388"/>
      <c r="M556" s="388"/>
      <c r="N556" s="388"/>
      <c r="O556" s="388"/>
      <c r="P556" s="388"/>
      <c r="Q556" s="388"/>
      <c r="R556" s="388"/>
      <c r="S556" s="388"/>
      <c r="T556" s="388"/>
      <c r="U556" s="388"/>
      <c r="V556" s="388"/>
      <c r="W556" s="388"/>
      <c r="X556" s="390"/>
      <c r="Y556" s="390"/>
      <c r="Z556" s="390"/>
      <c r="AA556" s="390"/>
      <c r="AB556" s="388"/>
      <c r="AC556" s="388"/>
      <c r="AD556" s="390"/>
    </row>
    <row r="557" customFormat="false" ht="14.25" hidden="false" customHeight="true" outlineLevel="0" collapsed="false">
      <c r="A557" s="388"/>
      <c r="B557" s="388"/>
      <c r="C557" s="388"/>
      <c r="D557" s="388"/>
      <c r="E557" s="388"/>
      <c r="F557" s="388"/>
      <c r="G557" s="388"/>
      <c r="H557" s="388"/>
      <c r="I557" s="388"/>
      <c r="J557" s="388"/>
      <c r="K557" s="388"/>
      <c r="L557" s="388"/>
      <c r="M557" s="388"/>
      <c r="N557" s="388"/>
      <c r="O557" s="388"/>
      <c r="P557" s="388"/>
      <c r="Q557" s="388"/>
      <c r="R557" s="388"/>
      <c r="S557" s="388"/>
      <c r="T557" s="388"/>
      <c r="U557" s="388"/>
      <c r="V557" s="388"/>
      <c r="W557" s="388"/>
      <c r="X557" s="390"/>
      <c r="Y557" s="390"/>
      <c r="Z557" s="390"/>
      <c r="AA557" s="390"/>
      <c r="AB557" s="388"/>
      <c r="AC557" s="388"/>
      <c r="AD557" s="390"/>
    </row>
    <row r="558" customFormat="false" ht="14.25" hidden="false" customHeight="true" outlineLevel="0" collapsed="false">
      <c r="A558" s="388"/>
      <c r="B558" s="388"/>
      <c r="C558" s="388"/>
      <c r="D558" s="388"/>
      <c r="E558" s="388"/>
      <c r="F558" s="388"/>
      <c r="G558" s="388"/>
      <c r="H558" s="388"/>
      <c r="I558" s="388"/>
      <c r="J558" s="388"/>
      <c r="K558" s="388"/>
      <c r="L558" s="388"/>
      <c r="M558" s="388"/>
      <c r="N558" s="388"/>
      <c r="O558" s="388"/>
      <c r="P558" s="388"/>
      <c r="Q558" s="388"/>
      <c r="R558" s="388"/>
      <c r="S558" s="388"/>
      <c r="T558" s="388"/>
      <c r="U558" s="388"/>
      <c r="V558" s="388"/>
      <c r="W558" s="388"/>
      <c r="X558" s="390"/>
      <c r="Y558" s="390"/>
      <c r="Z558" s="390"/>
      <c r="AA558" s="390"/>
      <c r="AB558" s="388"/>
      <c r="AC558" s="388"/>
      <c r="AD558" s="390"/>
    </row>
    <row r="559" customFormat="false" ht="14.25" hidden="false" customHeight="true" outlineLevel="0" collapsed="false">
      <c r="A559" s="388"/>
      <c r="B559" s="388"/>
      <c r="C559" s="388"/>
      <c r="D559" s="388"/>
      <c r="E559" s="388"/>
      <c r="F559" s="388"/>
      <c r="G559" s="388"/>
      <c r="H559" s="388"/>
      <c r="I559" s="388"/>
      <c r="J559" s="388"/>
      <c r="K559" s="388"/>
      <c r="L559" s="388"/>
      <c r="M559" s="388"/>
      <c r="N559" s="388"/>
      <c r="O559" s="388"/>
      <c r="P559" s="388"/>
      <c r="Q559" s="388"/>
      <c r="R559" s="388"/>
      <c r="S559" s="388"/>
      <c r="T559" s="388"/>
      <c r="U559" s="388"/>
      <c r="V559" s="388"/>
      <c r="W559" s="388"/>
      <c r="X559" s="390"/>
      <c r="Y559" s="390"/>
      <c r="Z559" s="390"/>
      <c r="AA559" s="390"/>
      <c r="AB559" s="388"/>
      <c r="AC559" s="388"/>
      <c r="AD559" s="390"/>
    </row>
    <row r="560" customFormat="false" ht="14.25" hidden="false" customHeight="true" outlineLevel="0" collapsed="false">
      <c r="A560" s="388"/>
      <c r="B560" s="388"/>
      <c r="C560" s="388"/>
      <c r="D560" s="388"/>
      <c r="E560" s="388"/>
      <c r="F560" s="388"/>
      <c r="G560" s="388"/>
      <c r="H560" s="388"/>
      <c r="I560" s="388"/>
      <c r="J560" s="388"/>
      <c r="K560" s="388"/>
      <c r="L560" s="388"/>
      <c r="M560" s="388"/>
      <c r="N560" s="388"/>
      <c r="O560" s="388"/>
      <c r="P560" s="388"/>
      <c r="Q560" s="388"/>
      <c r="R560" s="388"/>
      <c r="S560" s="388"/>
      <c r="T560" s="388"/>
      <c r="U560" s="388"/>
      <c r="V560" s="388"/>
      <c r="W560" s="388"/>
      <c r="X560" s="390"/>
      <c r="Y560" s="390"/>
      <c r="Z560" s="390"/>
      <c r="AA560" s="390"/>
      <c r="AB560" s="388"/>
      <c r="AC560" s="388"/>
      <c r="AD560" s="390"/>
    </row>
    <row r="561" customFormat="false" ht="14.25" hidden="false" customHeight="true" outlineLevel="0" collapsed="false">
      <c r="A561" s="388"/>
      <c r="B561" s="388"/>
      <c r="C561" s="388"/>
      <c r="D561" s="388"/>
      <c r="E561" s="388"/>
      <c r="F561" s="388"/>
      <c r="G561" s="388"/>
      <c r="H561" s="388"/>
      <c r="I561" s="388"/>
      <c r="J561" s="388"/>
      <c r="K561" s="388"/>
      <c r="L561" s="388"/>
      <c r="M561" s="388"/>
      <c r="N561" s="388"/>
      <c r="O561" s="388"/>
      <c r="P561" s="388"/>
      <c r="Q561" s="388"/>
      <c r="R561" s="388"/>
      <c r="S561" s="388"/>
      <c r="T561" s="388"/>
      <c r="U561" s="388"/>
      <c r="V561" s="388"/>
      <c r="W561" s="388"/>
      <c r="X561" s="390"/>
      <c r="Y561" s="390"/>
      <c r="Z561" s="390"/>
      <c r="AA561" s="390"/>
      <c r="AB561" s="388"/>
      <c r="AC561" s="388"/>
      <c r="AD561" s="390"/>
    </row>
    <row r="562" customFormat="false" ht="14.25" hidden="false" customHeight="true" outlineLevel="0" collapsed="false">
      <c r="A562" s="388"/>
      <c r="B562" s="388"/>
      <c r="C562" s="388"/>
      <c r="D562" s="388"/>
      <c r="E562" s="388"/>
      <c r="F562" s="388"/>
      <c r="G562" s="388"/>
      <c r="H562" s="388"/>
      <c r="I562" s="388"/>
      <c r="J562" s="388"/>
      <c r="K562" s="388"/>
      <c r="L562" s="388"/>
      <c r="M562" s="388"/>
      <c r="N562" s="388"/>
      <c r="O562" s="388"/>
      <c r="P562" s="388"/>
      <c r="Q562" s="388"/>
      <c r="R562" s="388"/>
      <c r="S562" s="388"/>
      <c r="T562" s="388"/>
      <c r="U562" s="388"/>
      <c r="V562" s="388"/>
      <c r="W562" s="388"/>
      <c r="X562" s="390"/>
      <c r="Y562" s="390"/>
      <c r="Z562" s="390"/>
      <c r="AA562" s="390"/>
      <c r="AB562" s="388"/>
      <c r="AC562" s="388"/>
      <c r="AD562" s="390"/>
    </row>
    <row r="563" customFormat="false" ht="14.25" hidden="false" customHeight="true" outlineLevel="0" collapsed="false">
      <c r="A563" s="388"/>
      <c r="B563" s="388"/>
      <c r="C563" s="388"/>
      <c r="D563" s="388"/>
      <c r="E563" s="388"/>
      <c r="F563" s="388"/>
      <c r="G563" s="388"/>
      <c r="H563" s="388"/>
      <c r="I563" s="388"/>
      <c r="J563" s="388"/>
      <c r="K563" s="388"/>
      <c r="L563" s="388"/>
      <c r="M563" s="388"/>
      <c r="N563" s="388"/>
      <c r="O563" s="388"/>
      <c r="P563" s="388"/>
      <c r="Q563" s="388"/>
      <c r="R563" s="388"/>
      <c r="S563" s="388"/>
      <c r="T563" s="388"/>
      <c r="U563" s="388"/>
      <c r="V563" s="388"/>
      <c r="W563" s="388"/>
      <c r="X563" s="390"/>
      <c r="Y563" s="390"/>
      <c r="Z563" s="390"/>
      <c r="AA563" s="390"/>
      <c r="AB563" s="388"/>
      <c r="AC563" s="388"/>
      <c r="AD563" s="390"/>
    </row>
    <row r="564" customFormat="false" ht="14.25" hidden="false" customHeight="true" outlineLevel="0" collapsed="false">
      <c r="A564" s="388"/>
      <c r="B564" s="388"/>
      <c r="C564" s="388"/>
      <c r="D564" s="388"/>
      <c r="E564" s="388"/>
      <c r="F564" s="388"/>
      <c r="G564" s="388"/>
      <c r="H564" s="388"/>
      <c r="I564" s="388"/>
      <c r="J564" s="388"/>
      <c r="K564" s="388"/>
      <c r="L564" s="388"/>
      <c r="M564" s="388"/>
      <c r="N564" s="388"/>
      <c r="O564" s="388"/>
      <c r="P564" s="388"/>
      <c r="Q564" s="388"/>
      <c r="R564" s="388"/>
      <c r="S564" s="388"/>
      <c r="T564" s="388"/>
      <c r="U564" s="388"/>
      <c r="V564" s="388"/>
      <c r="W564" s="388"/>
      <c r="X564" s="390"/>
      <c r="Y564" s="390"/>
      <c r="Z564" s="390"/>
      <c r="AA564" s="390"/>
      <c r="AB564" s="388"/>
      <c r="AC564" s="388"/>
      <c r="AD564" s="390"/>
    </row>
    <row r="565" customFormat="false" ht="14.25" hidden="false" customHeight="true" outlineLevel="0" collapsed="false">
      <c r="A565" s="388"/>
      <c r="B565" s="388"/>
      <c r="C565" s="388"/>
      <c r="D565" s="388"/>
      <c r="E565" s="388"/>
      <c r="F565" s="388"/>
      <c r="G565" s="388"/>
      <c r="H565" s="388"/>
      <c r="I565" s="388"/>
      <c r="J565" s="388"/>
      <c r="K565" s="388"/>
      <c r="L565" s="388"/>
      <c r="M565" s="388"/>
      <c r="N565" s="388"/>
      <c r="O565" s="388"/>
      <c r="P565" s="388"/>
      <c r="Q565" s="388"/>
      <c r="R565" s="388"/>
      <c r="S565" s="388"/>
      <c r="T565" s="388"/>
      <c r="U565" s="388"/>
      <c r="V565" s="388"/>
      <c r="W565" s="388"/>
      <c r="X565" s="390"/>
      <c r="Y565" s="390"/>
      <c r="Z565" s="390"/>
      <c r="AA565" s="390"/>
      <c r="AB565" s="388"/>
      <c r="AC565" s="388"/>
      <c r="AD565" s="390"/>
    </row>
    <row r="566" customFormat="false" ht="14.25" hidden="false" customHeight="true" outlineLevel="0" collapsed="false">
      <c r="A566" s="388"/>
      <c r="B566" s="388"/>
      <c r="C566" s="388"/>
      <c r="D566" s="388"/>
      <c r="E566" s="388"/>
      <c r="F566" s="388"/>
      <c r="G566" s="388"/>
      <c r="H566" s="388"/>
      <c r="I566" s="388"/>
      <c r="J566" s="388"/>
      <c r="K566" s="388"/>
      <c r="L566" s="388"/>
      <c r="M566" s="388"/>
      <c r="N566" s="388"/>
      <c r="O566" s="388"/>
      <c r="P566" s="388"/>
      <c r="Q566" s="388"/>
      <c r="R566" s="388"/>
      <c r="S566" s="388"/>
      <c r="T566" s="388"/>
      <c r="U566" s="388"/>
      <c r="V566" s="388"/>
      <c r="W566" s="388"/>
      <c r="X566" s="390"/>
      <c r="Y566" s="390"/>
      <c r="Z566" s="390"/>
      <c r="AA566" s="390"/>
      <c r="AB566" s="388"/>
      <c r="AC566" s="388"/>
      <c r="AD566" s="390"/>
    </row>
    <row r="567" customFormat="false" ht="14.25" hidden="false" customHeight="true" outlineLevel="0" collapsed="false">
      <c r="A567" s="388"/>
      <c r="B567" s="388"/>
      <c r="C567" s="388"/>
      <c r="D567" s="388"/>
      <c r="E567" s="388"/>
      <c r="F567" s="388"/>
      <c r="G567" s="388"/>
      <c r="H567" s="388"/>
      <c r="I567" s="388"/>
      <c r="J567" s="388"/>
      <c r="K567" s="388"/>
      <c r="L567" s="388"/>
      <c r="M567" s="388"/>
      <c r="N567" s="388"/>
      <c r="O567" s="388"/>
      <c r="P567" s="388"/>
      <c r="Q567" s="388"/>
      <c r="R567" s="388"/>
      <c r="S567" s="388"/>
      <c r="T567" s="388"/>
      <c r="U567" s="388"/>
      <c r="V567" s="388"/>
      <c r="W567" s="388"/>
      <c r="X567" s="390"/>
      <c r="Y567" s="390"/>
      <c r="Z567" s="390"/>
      <c r="AA567" s="390"/>
      <c r="AB567" s="388"/>
      <c r="AC567" s="388"/>
      <c r="AD567" s="390"/>
    </row>
    <row r="568" customFormat="false" ht="14.25" hidden="false" customHeight="true" outlineLevel="0" collapsed="false">
      <c r="A568" s="388"/>
      <c r="B568" s="388"/>
      <c r="C568" s="388"/>
      <c r="D568" s="388"/>
      <c r="E568" s="388"/>
      <c r="F568" s="388"/>
      <c r="G568" s="388"/>
      <c r="H568" s="388"/>
      <c r="I568" s="388"/>
      <c r="J568" s="388"/>
      <c r="K568" s="388"/>
      <c r="L568" s="388"/>
      <c r="M568" s="388"/>
      <c r="N568" s="388"/>
      <c r="O568" s="388"/>
      <c r="P568" s="388"/>
      <c r="Q568" s="388"/>
      <c r="R568" s="388"/>
      <c r="S568" s="388"/>
      <c r="T568" s="388"/>
      <c r="U568" s="388"/>
      <c r="V568" s="388"/>
      <c r="W568" s="388"/>
      <c r="X568" s="390"/>
      <c r="Y568" s="390"/>
      <c r="Z568" s="390"/>
      <c r="AA568" s="390"/>
      <c r="AB568" s="388"/>
      <c r="AC568" s="388"/>
      <c r="AD568" s="390"/>
    </row>
    <row r="569" customFormat="false" ht="14.25" hidden="false" customHeight="true" outlineLevel="0" collapsed="false">
      <c r="A569" s="388"/>
      <c r="B569" s="388"/>
      <c r="C569" s="388"/>
      <c r="D569" s="388"/>
      <c r="E569" s="388"/>
      <c r="F569" s="388"/>
      <c r="G569" s="388"/>
      <c r="H569" s="388"/>
      <c r="I569" s="388"/>
      <c r="J569" s="388"/>
      <c r="K569" s="388"/>
      <c r="L569" s="388"/>
      <c r="M569" s="388"/>
      <c r="N569" s="388"/>
      <c r="O569" s="388"/>
      <c r="P569" s="388"/>
      <c r="Q569" s="388"/>
      <c r="R569" s="388"/>
      <c r="S569" s="388"/>
      <c r="T569" s="388"/>
      <c r="U569" s="388"/>
      <c r="V569" s="388"/>
      <c r="W569" s="388"/>
      <c r="X569" s="390"/>
      <c r="Y569" s="390"/>
      <c r="Z569" s="390"/>
      <c r="AA569" s="390"/>
      <c r="AB569" s="388"/>
      <c r="AC569" s="388"/>
      <c r="AD569" s="390"/>
    </row>
    <row r="570" customFormat="false" ht="14.25" hidden="false" customHeight="true" outlineLevel="0" collapsed="false">
      <c r="A570" s="388"/>
      <c r="B570" s="388"/>
      <c r="C570" s="388"/>
      <c r="D570" s="388"/>
      <c r="E570" s="388"/>
      <c r="F570" s="388"/>
      <c r="G570" s="388"/>
      <c r="H570" s="388"/>
      <c r="I570" s="388"/>
      <c r="J570" s="388"/>
      <c r="K570" s="388"/>
      <c r="L570" s="388"/>
      <c r="M570" s="388"/>
      <c r="N570" s="388"/>
      <c r="O570" s="388"/>
      <c r="P570" s="388"/>
      <c r="Q570" s="388"/>
      <c r="R570" s="388"/>
      <c r="S570" s="388"/>
      <c r="T570" s="388"/>
      <c r="U570" s="388"/>
      <c r="V570" s="388"/>
      <c r="W570" s="388"/>
      <c r="X570" s="390"/>
      <c r="Y570" s="390"/>
      <c r="Z570" s="390"/>
      <c r="AA570" s="390"/>
      <c r="AB570" s="388"/>
      <c r="AC570" s="388"/>
      <c r="AD570" s="390"/>
    </row>
    <row r="571" customFormat="false" ht="14.25" hidden="false" customHeight="true" outlineLevel="0" collapsed="false">
      <c r="A571" s="388"/>
      <c r="B571" s="388"/>
      <c r="C571" s="388"/>
      <c r="D571" s="388"/>
      <c r="E571" s="388"/>
      <c r="F571" s="388"/>
      <c r="G571" s="388"/>
      <c r="H571" s="388"/>
      <c r="I571" s="388"/>
      <c r="J571" s="388"/>
      <c r="K571" s="388"/>
      <c r="L571" s="388"/>
      <c r="M571" s="388"/>
      <c r="N571" s="388"/>
      <c r="O571" s="388"/>
      <c r="P571" s="388"/>
      <c r="Q571" s="388"/>
      <c r="R571" s="388"/>
      <c r="S571" s="388"/>
      <c r="T571" s="388"/>
      <c r="U571" s="388"/>
      <c r="V571" s="388"/>
      <c r="W571" s="388"/>
      <c r="X571" s="390"/>
      <c r="Y571" s="390"/>
      <c r="Z571" s="390"/>
      <c r="AA571" s="390"/>
      <c r="AB571" s="388"/>
      <c r="AC571" s="388"/>
      <c r="AD571" s="390"/>
    </row>
    <row r="572" customFormat="false" ht="14.25" hidden="false" customHeight="true" outlineLevel="0" collapsed="false">
      <c r="A572" s="388"/>
      <c r="B572" s="388"/>
      <c r="C572" s="388"/>
      <c r="D572" s="388"/>
      <c r="E572" s="388"/>
      <c r="F572" s="388"/>
      <c r="G572" s="388"/>
      <c r="H572" s="388"/>
      <c r="I572" s="388"/>
      <c r="J572" s="388"/>
      <c r="K572" s="388"/>
      <c r="L572" s="388"/>
      <c r="M572" s="388"/>
      <c r="N572" s="388"/>
      <c r="O572" s="388"/>
      <c r="P572" s="388"/>
      <c r="Q572" s="388"/>
      <c r="R572" s="388"/>
      <c r="S572" s="388"/>
      <c r="T572" s="388"/>
      <c r="U572" s="388"/>
      <c r="V572" s="388"/>
      <c r="W572" s="388"/>
      <c r="X572" s="390"/>
      <c r="Y572" s="390"/>
      <c r="Z572" s="390"/>
      <c r="AA572" s="390"/>
      <c r="AB572" s="388"/>
      <c r="AC572" s="388"/>
      <c r="AD572" s="390"/>
    </row>
    <row r="573" customFormat="false" ht="14.25" hidden="false" customHeight="true" outlineLevel="0" collapsed="false">
      <c r="A573" s="388"/>
      <c r="B573" s="388"/>
      <c r="C573" s="388"/>
      <c r="D573" s="388"/>
      <c r="E573" s="388"/>
      <c r="F573" s="388"/>
      <c r="G573" s="388"/>
      <c r="H573" s="388"/>
      <c r="I573" s="388"/>
      <c r="J573" s="388"/>
      <c r="K573" s="388"/>
      <c r="L573" s="388"/>
      <c r="M573" s="388"/>
      <c r="N573" s="388"/>
      <c r="O573" s="388"/>
      <c r="P573" s="388"/>
      <c r="Q573" s="388"/>
      <c r="R573" s="388"/>
      <c r="S573" s="388"/>
      <c r="T573" s="388"/>
      <c r="U573" s="388"/>
      <c r="V573" s="388"/>
      <c r="W573" s="388"/>
      <c r="X573" s="390"/>
      <c r="Y573" s="390"/>
      <c r="Z573" s="390"/>
      <c r="AA573" s="390"/>
      <c r="AB573" s="388"/>
      <c r="AC573" s="388"/>
      <c r="AD573" s="390"/>
    </row>
    <row r="574" customFormat="false" ht="14.25" hidden="false" customHeight="true" outlineLevel="0" collapsed="false">
      <c r="A574" s="388"/>
      <c r="B574" s="388"/>
      <c r="C574" s="388"/>
      <c r="D574" s="388"/>
      <c r="E574" s="388"/>
      <c r="F574" s="388"/>
      <c r="G574" s="388"/>
      <c r="H574" s="388"/>
      <c r="I574" s="388"/>
      <c r="J574" s="388"/>
      <c r="K574" s="388"/>
      <c r="L574" s="388"/>
      <c r="M574" s="388"/>
      <c r="N574" s="388"/>
      <c r="O574" s="388"/>
      <c r="P574" s="388"/>
      <c r="Q574" s="388"/>
      <c r="R574" s="388"/>
      <c r="S574" s="388"/>
      <c r="T574" s="388"/>
      <c r="U574" s="388"/>
      <c r="V574" s="388"/>
      <c r="W574" s="388"/>
      <c r="X574" s="390"/>
      <c r="Y574" s="390"/>
      <c r="Z574" s="390"/>
      <c r="AA574" s="390"/>
      <c r="AB574" s="388"/>
      <c r="AC574" s="388"/>
      <c r="AD574" s="390"/>
    </row>
    <row r="575" customFormat="false" ht="14.25" hidden="false" customHeight="true" outlineLevel="0" collapsed="false">
      <c r="A575" s="388"/>
      <c r="B575" s="388"/>
      <c r="C575" s="388"/>
      <c r="D575" s="388"/>
      <c r="E575" s="388"/>
      <c r="F575" s="388"/>
      <c r="G575" s="388"/>
      <c r="H575" s="388"/>
      <c r="I575" s="388"/>
      <c r="J575" s="388"/>
      <c r="K575" s="388"/>
      <c r="L575" s="388"/>
      <c r="M575" s="388"/>
      <c r="N575" s="388"/>
      <c r="O575" s="388"/>
      <c r="P575" s="388"/>
      <c r="Q575" s="388"/>
      <c r="R575" s="388"/>
      <c r="S575" s="388"/>
      <c r="T575" s="388"/>
      <c r="U575" s="388"/>
      <c r="V575" s="388"/>
      <c r="W575" s="388"/>
      <c r="X575" s="390"/>
      <c r="Y575" s="390"/>
      <c r="Z575" s="390"/>
      <c r="AA575" s="390"/>
      <c r="AB575" s="388"/>
      <c r="AC575" s="388"/>
      <c r="AD575" s="390"/>
    </row>
    <row r="576" customFormat="false" ht="14.25" hidden="false" customHeight="true" outlineLevel="0" collapsed="false">
      <c r="A576" s="388"/>
      <c r="B576" s="388"/>
      <c r="C576" s="388"/>
      <c r="D576" s="388"/>
      <c r="E576" s="388"/>
      <c r="F576" s="388"/>
      <c r="G576" s="388"/>
      <c r="H576" s="388"/>
      <c r="I576" s="388"/>
      <c r="J576" s="388"/>
      <c r="K576" s="388"/>
      <c r="L576" s="388"/>
      <c r="M576" s="388"/>
      <c r="N576" s="388"/>
      <c r="O576" s="388"/>
      <c r="P576" s="388"/>
      <c r="Q576" s="388"/>
      <c r="R576" s="388"/>
      <c r="S576" s="388"/>
      <c r="T576" s="388"/>
      <c r="U576" s="388"/>
      <c r="V576" s="388"/>
      <c r="W576" s="388"/>
      <c r="X576" s="390"/>
      <c r="Y576" s="390"/>
      <c r="Z576" s="390"/>
      <c r="AA576" s="390"/>
      <c r="AB576" s="388"/>
      <c r="AC576" s="388"/>
      <c r="AD576" s="390"/>
    </row>
    <row r="577" customFormat="false" ht="14.25" hidden="false" customHeight="true" outlineLevel="0" collapsed="false">
      <c r="A577" s="388"/>
      <c r="B577" s="388"/>
      <c r="C577" s="388"/>
      <c r="D577" s="388"/>
      <c r="E577" s="388"/>
      <c r="F577" s="388"/>
      <c r="G577" s="388"/>
      <c r="H577" s="388"/>
      <c r="I577" s="388"/>
      <c r="J577" s="388"/>
      <c r="K577" s="388"/>
      <c r="L577" s="388"/>
      <c r="M577" s="388"/>
      <c r="N577" s="388"/>
      <c r="O577" s="388"/>
      <c r="P577" s="388"/>
      <c r="Q577" s="388"/>
      <c r="R577" s="388"/>
      <c r="S577" s="388"/>
      <c r="T577" s="388"/>
      <c r="U577" s="388"/>
      <c r="V577" s="388"/>
      <c r="W577" s="388"/>
      <c r="X577" s="390"/>
      <c r="Y577" s="390"/>
      <c r="Z577" s="390"/>
      <c r="AA577" s="390"/>
      <c r="AB577" s="388"/>
      <c r="AC577" s="388"/>
      <c r="AD577" s="390"/>
    </row>
    <row r="578" customFormat="false" ht="14.25" hidden="false" customHeight="true" outlineLevel="0" collapsed="false">
      <c r="A578" s="388"/>
      <c r="B578" s="388"/>
      <c r="C578" s="388"/>
      <c r="D578" s="388"/>
      <c r="E578" s="388"/>
      <c r="F578" s="388"/>
      <c r="G578" s="388"/>
      <c r="H578" s="388"/>
      <c r="I578" s="388"/>
      <c r="J578" s="388"/>
      <c r="K578" s="388"/>
      <c r="L578" s="388"/>
      <c r="M578" s="388"/>
      <c r="N578" s="388"/>
      <c r="O578" s="388"/>
      <c r="P578" s="388"/>
      <c r="Q578" s="388"/>
      <c r="R578" s="388"/>
      <c r="S578" s="388"/>
      <c r="T578" s="388"/>
      <c r="U578" s="388"/>
      <c r="V578" s="388"/>
      <c r="W578" s="388"/>
      <c r="X578" s="390"/>
      <c r="Y578" s="390"/>
      <c r="Z578" s="390"/>
      <c r="AA578" s="390"/>
      <c r="AB578" s="388"/>
      <c r="AC578" s="388"/>
      <c r="AD578" s="390"/>
    </row>
    <row r="579" customFormat="false" ht="14.25" hidden="false" customHeight="true" outlineLevel="0" collapsed="false">
      <c r="A579" s="388"/>
      <c r="B579" s="388"/>
      <c r="C579" s="388"/>
      <c r="D579" s="388"/>
      <c r="E579" s="388"/>
      <c r="F579" s="388"/>
      <c r="G579" s="388"/>
      <c r="H579" s="388"/>
      <c r="I579" s="388"/>
      <c r="J579" s="388"/>
      <c r="K579" s="388"/>
      <c r="L579" s="388"/>
      <c r="M579" s="388"/>
      <c r="N579" s="388"/>
      <c r="O579" s="388"/>
      <c r="P579" s="388"/>
      <c r="Q579" s="388"/>
      <c r="R579" s="388"/>
      <c r="S579" s="388"/>
      <c r="T579" s="388"/>
      <c r="U579" s="388"/>
      <c r="V579" s="388"/>
      <c r="W579" s="388"/>
      <c r="X579" s="390"/>
      <c r="Y579" s="390"/>
      <c r="Z579" s="390"/>
      <c r="AA579" s="390"/>
      <c r="AB579" s="388"/>
      <c r="AC579" s="388"/>
      <c r="AD579" s="390"/>
    </row>
    <row r="580" customFormat="false" ht="14.25" hidden="false" customHeight="true" outlineLevel="0" collapsed="false">
      <c r="A580" s="388"/>
      <c r="B580" s="388"/>
      <c r="C580" s="388"/>
      <c r="D580" s="388"/>
      <c r="E580" s="388"/>
      <c r="F580" s="388"/>
      <c r="G580" s="388"/>
      <c r="H580" s="388"/>
      <c r="I580" s="388"/>
      <c r="J580" s="388"/>
      <c r="K580" s="388"/>
      <c r="L580" s="388"/>
      <c r="M580" s="388"/>
      <c r="N580" s="388"/>
      <c r="O580" s="388"/>
      <c r="P580" s="388"/>
      <c r="Q580" s="388"/>
      <c r="R580" s="388"/>
      <c r="S580" s="388"/>
      <c r="T580" s="388"/>
      <c r="U580" s="388"/>
      <c r="V580" s="388"/>
      <c r="W580" s="388"/>
      <c r="X580" s="390"/>
      <c r="Y580" s="390"/>
      <c r="Z580" s="390"/>
      <c r="AA580" s="390"/>
      <c r="AB580" s="388"/>
      <c r="AC580" s="388"/>
      <c r="AD580" s="390"/>
    </row>
    <row r="581" customFormat="false" ht="14.25" hidden="false" customHeight="true" outlineLevel="0" collapsed="false">
      <c r="A581" s="388"/>
      <c r="B581" s="388"/>
      <c r="C581" s="388"/>
      <c r="D581" s="388"/>
      <c r="E581" s="388"/>
      <c r="F581" s="388"/>
      <c r="G581" s="388"/>
      <c r="H581" s="388"/>
      <c r="I581" s="388"/>
      <c r="J581" s="388"/>
      <c r="K581" s="388"/>
      <c r="L581" s="388"/>
      <c r="M581" s="388"/>
      <c r="N581" s="388"/>
      <c r="O581" s="388"/>
      <c r="P581" s="388"/>
      <c r="Q581" s="388"/>
      <c r="R581" s="388"/>
      <c r="S581" s="388"/>
      <c r="T581" s="388"/>
      <c r="U581" s="388"/>
      <c r="V581" s="388"/>
      <c r="W581" s="388"/>
      <c r="X581" s="390"/>
      <c r="Y581" s="390"/>
      <c r="Z581" s="390"/>
      <c r="AA581" s="390"/>
      <c r="AB581" s="388"/>
      <c r="AC581" s="388"/>
      <c r="AD581" s="390"/>
    </row>
    <row r="582" customFormat="false" ht="14.25" hidden="false" customHeight="true" outlineLevel="0" collapsed="false">
      <c r="A582" s="388"/>
      <c r="B582" s="388"/>
      <c r="C582" s="388"/>
      <c r="D582" s="388"/>
      <c r="E582" s="388"/>
      <c r="F582" s="388"/>
      <c r="G582" s="388"/>
      <c r="H582" s="388"/>
      <c r="I582" s="388"/>
      <c r="J582" s="388"/>
      <c r="K582" s="388"/>
      <c r="L582" s="388"/>
      <c r="M582" s="388"/>
      <c r="N582" s="388"/>
      <c r="O582" s="388"/>
      <c r="P582" s="388"/>
      <c r="Q582" s="388"/>
      <c r="R582" s="388"/>
      <c r="S582" s="388"/>
      <c r="T582" s="388"/>
      <c r="U582" s="388"/>
      <c r="V582" s="388"/>
      <c r="W582" s="388"/>
      <c r="X582" s="390"/>
      <c r="Y582" s="390"/>
      <c r="Z582" s="390"/>
      <c r="AA582" s="390"/>
      <c r="AB582" s="388"/>
      <c r="AC582" s="388"/>
      <c r="AD582" s="390"/>
    </row>
    <row r="583" customFormat="false" ht="14.25" hidden="false" customHeight="true" outlineLevel="0" collapsed="false">
      <c r="A583" s="388"/>
      <c r="B583" s="388"/>
      <c r="C583" s="388"/>
      <c r="D583" s="388"/>
      <c r="E583" s="388"/>
      <c r="F583" s="388"/>
      <c r="G583" s="388"/>
      <c r="H583" s="388"/>
      <c r="I583" s="388"/>
      <c r="J583" s="388"/>
      <c r="K583" s="388"/>
      <c r="L583" s="388"/>
      <c r="M583" s="388"/>
      <c r="N583" s="388"/>
      <c r="O583" s="388"/>
      <c r="P583" s="388"/>
      <c r="Q583" s="388"/>
      <c r="R583" s="388"/>
      <c r="S583" s="388"/>
      <c r="T583" s="388"/>
      <c r="U583" s="388"/>
      <c r="V583" s="388"/>
      <c r="W583" s="388"/>
      <c r="X583" s="390"/>
      <c r="Y583" s="390"/>
      <c r="Z583" s="390"/>
      <c r="AA583" s="390"/>
      <c r="AB583" s="388"/>
      <c r="AC583" s="388"/>
      <c r="AD583" s="390"/>
    </row>
    <row r="584" customFormat="false" ht="14.25" hidden="false" customHeight="true" outlineLevel="0" collapsed="false">
      <c r="A584" s="388"/>
      <c r="B584" s="388"/>
      <c r="C584" s="388"/>
      <c r="D584" s="388"/>
      <c r="E584" s="388"/>
      <c r="F584" s="388"/>
      <c r="G584" s="388"/>
      <c r="H584" s="388"/>
      <c r="I584" s="388"/>
      <c r="J584" s="388"/>
      <c r="K584" s="388"/>
      <c r="L584" s="388"/>
      <c r="M584" s="388"/>
      <c r="N584" s="388"/>
      <c r="O584" s="388"/>
      <c r="P584" s="388"/>
      <c r="Q584" s="388"/>
      <c r="R584" s="388"/>
      <c r="S584" s="388"/>
      <c r="T584" s="388"/>
      <c r="U584" s="388"/>
      <c r="V584" s="388"/>
      <c r="W584" s="388"/>
      <c r="X584" s="390"/>
      <c r="Y584" s="390"/>
      <c r="Z584" s="390"/>
      <c r="AA584" s="390"/>
      <c r="AB584" s="388"/>
      <c r="AC584" s="388"/>
      <c r="AD584" s="390"/>
    </row>
    <row r="585" customFormat="false" ht="14.25" hidden="false" customHeight="true" outlineLevel="0" collapsed="false">
      <c r="A585" s="388"/>
      <c r="B585" s="388"/>
      <c r="C585" s="388"/>
      <c r="D585" s="388"/>
      <c r="E585" s="388"/>
      <c r="F585" s="388"/>
      <c r="G585" s="388"/>
      <c r="H585" s="388"/>
      <c r="I585" s="388"/>
      <c r="J585" s="388"/>
      <c r="K585" s="388"/>
      <c r="L585" s="388"/>
      <c r="M585" s="388"/>
      <c r="N585" s="388"/>
      <c r="O585" s="388"/>
      <c r="P585" s="388"/>
      <c r="Q585" s="388"/>
      <c r="R585" s="388"/>
      <c r="S585" s="388"/>
      <c r="T585" s="388"/>
      <c r="U585" s="388"/>
      <c r="V585" s="388"/>
      <c r="W585" s="388"/>
      <c r="X585" s="390"/>
      <c r="Y585" s="390"/>
      <c r="Z585" s="390"/>
      <c r="AA585" s="390"/>
      <c r="AB585" s="388"/>
      <c r="AC585" s="388"/>
      <c r="AD585" s="390"/>
    </row>
    <row r="586" customFormat="false" ht="14.25" hidden="false" customHeight="true" outlineLevel="0" collapsed="false">
      <c r="A586" s="388"/>
      <c r="B586" s="388"/>
      <c r="C586" s="388"/>
      <c r="D586" s="388"/>
      <c r="E586" s="388"/>
      <c r="F586" s="388"/>
      <c r="G586" s="388"/>
      <c r="H586" s="388"/>
      <c r="I586" s="388"/>
      <c r="J586" s="388"/>
      <c r="K586" s="388"/>
      <c r="L586" s="388"/>
      <c r="M586" s="388"/>
      <c r="N586" s="388"/>
      <c r="O586" s="388"/>
      <c r="P586" s="388"/>
      <c r="Q586" s="388"/>
      <c r="R586" s="388"/>
      <c r="S586" s="388"/>
      <c r="T586" s="388"/>
      <c r="U586" s="388"/>
      <c r="V586" s="388"/>
      <c r="W586" s="388"/>
      <c r="X586" s="390"/>
      <c r="Y586" s="390"/>
      <c r="Z586" s="390"/>
      <c r="AA586" s="390"/>
      <c r="AB586" s="388"/>
      <c r="AC586" s="388"/>
      <c r="AD586" s="390"/>
    </row>
    <row r="587" customFormat="false" ht="14.25" hidden="false" customHeight="true" outlineLevel="0" collapsed="false">
      <c r="A587" s="388"/>
      <c r="B587" s="388"/>
      <c r="C587" s="388"/>
      <c r="D587" s="388"/>
      <c r="E587" s="388"/>
      <c r="F587" s="388"/>
      <c r="G587" s="388"/>
      <c r="H587" s="388"/>
      <c r="I587" s="388"/>
      <c r="J587" s="388"/>
      <c r="K587" s="388"/>
      <c r="L587" s="388"/>
      <c r="M587" s="388"/>
      <c r="N587" s="388"/>
      <c r="O587" s="388"/>
      <c r="P587" s="388"/>
      <c r="Q587" s="388"/>
      <c r="R587" s="388"/>
      <c r="S587" s="388"/>
      <c r="T587" s="388"/>
      <c r="U587" s="388"/>
      <c r="V587" s="388"/>
      <c r="W587" s="388"/>
      <c r="X587" s="390"/>
      <c r="Y587" s="390"/>
      <c r="Z587" s="390"/>
      <c r="AA587" s="390"/>
      <c r="AB587" s="388"/>
      <c r="AC587" s="388"/>
      <c r="AD587" s="390"/>
    </row>
    <row r="588" customFormat="false" ht="14.25" hidden="false" customHeight="true" outlineLevel="0" collapsed="false">
      <c r="A588" s="388"/>
      <c r="B588" s="388"/>
      <c r="C588" s="388"/>
      <c r="D588" s="388"/>
      <c r="E588" s="388"/>
      <c r="F588" s="388"/>
      <c r="G588" s="388"/>
      <c r="H588" s="388"/>
      <c r="I588" s="388"/>
      <c r="J588" s="388"/>
      <c r="K588" s="388"/>
      <c r="L588" s="388"/>
      <c r="M588" s="388"/>
      <c r="N588" s="388"/>
      <c r="O588" s="388"/>
      <c r="P588" s="388"/>
      <c r="Q588" s="388"/>
      <c r="R588" s="388"/>
      <c r="S588" s="388"/>
      <c r="T588" s="388"/>
      <c r="U588" s="388"/>
      <c r="V588" s="388"/>
      <c r="W588" s="388"/>
      <c r="X588" s="390"/>
      <c r="Y588" s="390"/>
      <c r="Z588" s="390"/>
      <c r="AA588" s="390"/>
      <c r="AB588" s="388"/>
      <c r="AC588" s="388"/>
      <c r="AD588" s="390"/>
    </row>
    <row r="589" customFormat="false" ht="14.25" hidden="false" customHeight="true" outlineLevel="0" collapsed="false">
      <c r="A589" s="388"/>
      <c r="B589" s="388"/>
      <c r="C589" s="388"/>
      <c r="D589" s="388"/>
      <c r="E589" s="388"/>
      <c r="F589" s="388"/>
      <c r="G589" s="388"/>
      <c r="H589" s="388"/>
      <c r="I589" s="388"/>
      <c r="J589" s="388"/>
      <c r="K589" s="388"/>
      <c r="L589" s="388"/>
      <c r="M589" s="388"/>
      <c r="N589" s="388"/>
      <c r="O589" s="388"/>
      <c r="P589" s="388"/>
      <c r="Q589" s="388"/>
      <c r="R589" s="388"/>
      <c r="S589" s="388"/>
      <c r="T589" s="388"/>
      <c r="U589" s="388"/>
      <c r="V589" s="388"/>
      <c r="W589" s="388"/>
      <c r="X589" s="390"/>
      <c r="Y589" s="390"/>
      <c r="Z589" s="390"/>
      <c r="AA589" s="390"/>
      <c r="AB589" s="388"/>
      <c r="AC589" s="388"/>
      <c r="AD589" s="390"/>
    </row>
    <row r="590" customFormat="false" ht="14.25" hidden="false" customHeight="true" outlineLevel="0" collapsed="false">
      <c r="A590" s="388"/>
      <c r="B590" s="388"/>
      <c r="C590" s="388"/>
      <c r="D590" s="388"/>
      <c r="E590" s="388"/>
      <c r="F590" s="388"/>
      <c r="G590" s="388"/>
      <c r="H590" s="388"/>
      <c r="I590" s="388"/>
      <c r="J590" s="388"/>
      <c r="K590" s="388"/>
      <c r="L590" s="388"/>
      <c r="M590" s="388"/>
      <c r="N590" s="388"/>
      <c r="O590" s="388"/>
      <c r="P590" s="388"/>
      <c r="Q590" s="388"/>
      <c r="R590" s="388"/>
      <c r="S590" s="388"/>
      <c r="T590" s="388"/>
      <c r="U590" s="388"/>
      <c r="V590" s="388"/>
      <c r="W590" s="388"/>
      <c r="X590" s="390"/>
      <c r="Y590" s="390"/>
      <c r="Z590" s="390"/>
      <c r="AA590" s="390"/>
      <c r="AB590" s="388"/>
      <c r="AC590" s="388"/>
      <c r="AD590" s="390"/>
    </row>
    <row r="591" customFormat="false" ht="14.25" hidden="false" customHeight="true" outlineLevel="0" collapsed="false">
      <c r="A591" s="388"/>
      <c r="B591" s="388"/>
      <c r="C591" s="388"/>
      <c r="D591" s="388"/>
      <c r="E591" s="388"/>
      <c r="F591" s="388"/>
      <c r="G591" s="388"/>
      <c r="H591" s="388"/>
      <c r="I591" s="388"/>
      <c r="J591" s="388"/>
      <c r="K591" s="388"/>
      <c r="L591" s="388"/>
      <c r="M591" s="388"/>
      <c r="N591" s="388"/>
      <c r="O591" s="388"/>
      <c r="P591" s="388"/>
      <c r="Q591" s="388"/>
      <c r="R591" s="388"/>
      <c r="S591" s="388"/>
      <c r="T591" s="388"/>
      <c r="U591" s="388"/>
      <c r="V591" s="388"/>
      <c r="W591" s="388"/>
      <c r="X591" s="390"/>
      <c r="Y591" s="390"/>
      <c r="Z591" s="390"/>
      <c r="AA591" s="390"/>
      <c r="AB591" s="388"/>
      <c r="AC591" s="388"/>
      <c r="AD591" s="390"/>
    </row>
    <row r="592" customFormat="false" ht="14.25" hidden="false" customHeight="true" outlineLevel="0" collapsed="false">
      <c r="A592" s="388"/>
      <c r="B592" s="388"/>
      <c r="C592" s="388"/>
      <c r="D592" s="388"/>
      <c r="E592" s="388"/>
      <c r="F592" s="388"/>
      <c r="G592" s="388"/>
      <c r="H592" s="388"/>
      <c r="I592" s="388"/>
      <c r="J592" s="388"/>
      <c r="K592" s="388"/>
      <c r="L592" s="388"/>
      <c r="M592" s="388"/>
      <c r="N592" s="388"/>
      <c r="O592" s="388"/>
      <c r="P592" s="388"/>
      <c r="Q592" s="388"/>
      <c r="R592" s="388"/>
      <c r="S592" s="388"/>
      <c r="T592" s="388"/>
      <c r="U592" s="388"/>
      <c r="V592" s="388"/>
      <c r="W592" s="388"/>
      <c r="X592" s="390"/>
      <c r="Y592" s="390"/>
      <c r="Z592" s="390"/>
      <c r="AA592" s="390"/>
      <c r="AB592" s="388"/>
      <c r="AC592" s="388"/>
      <c r="AD592" s="390"/>
    </row>
    <row r="593" customFormat="false" ht="14.25" hidden="false" customHeight="true" outlineLevel="0" collapsed="false">
      <c r="A593" s="388"/>
      <c r="B593" s="388"/>
      <c r="C593" s="388"/>
      <c r="D593" s="388"/>
      <c r="E593" s="388"/>
      <c r="F593" s="388"/>
      <c r="G593" s="388"/>
      <c r="H593" s="388"/>
      <c r="I593" s="388"/>
      <c r="J593" s="388"/>
      <c r="K593" s="388"/>
      <c r="L593" s="388"/>
      <c r="M593" s="388"/>
      <c r="N593" s="388"/>
      <c r="O593" s="388"/>
      <c r="P593" s="388"/>
      <c r="Q593" s="388"/>
      <c r="R593" s="388"/>
      <c r="S593" s="388"/>
      <c r="T593" s="388"/>
      <c r="U593" s="388"/>
      <c r="V593" s="388"/>
      <c r="W593" s="388"/>
      <c r="X593" s="390"/>
      <c r="Y593" s="390"/>
      <c r="Z593" s="390"/>
      <c r="AA593" s="390"/>
      <c r="AB593" s="388"/>
      <c r="AC593" s="388"/>
      <c r="AD593" s="390"/>
    </row>
    <row r="594" customFormat="false" ht="14.25" hidden="false" customHeight="true" outlineLevel="0" collapsed="false">
      <c r="A594" s="388"/>
      <c r="B594" s="388"/>
      <c r="C594" s="388"/>
      <c r="D594" s="388"/>
      <c r="E594" s="388"/>
      <c r="F594" s="388"/>
      <c r="G594" s="388"/>
      <c r="H594" s="388"/>
      <c r="I594" s="388"/>
      <c r="J594" s="388"/>
      <c r="K594" s="388"/>
      <c r="L594" s="388"/>
      <c r="M594" s="388"/>
      <c r="N594" s="388"/>
      <c r="O594" s="388"/>
      <c r="P594" s="388"/>
      <c r="Q594" s="388"/>
      <c r="R594" s="388"/>
      <c r="S594" s="388"/>
      <c r="T594" s="388"/>
      <c r="U594" s="388"/>
      <c r="V594" s="388"/>
      <c r="W594" s="388"/>
      <c r="X594" s="390"/>
      <c r="Y594" s="390"/>
      <c r="Z594" s="390"/>
      <c r="AA594" s="390"/>
      <c r="AB594" s="388"/>
      <c r="AC594" s="388"/>
      <c r="AD594" s="390"/>
    </row>
    <row r="595" customFormat="false" ht="14.25" hidden="false" customHeight="true" outlineLevel="0" collapsed="false">
      <c r="A595" s="388"/>
      <c r="B595" s="388"/>
      <c r="C595" s="388"/>
      <c r="D595" s="388"/>
      <c r="E595" s="388"/>
      <c r="F595" s="388"/>
      <c r="G595" s="388"/>
      <c r="H595" s="388"/>
      <c r="I595" s="388"/>
      <c r="J595" s="388"/>
      <c r="K595" s="388"/>
      <c r="L595" s="388"/>
      <c r="M595" s="388"/>
      <c r="N595" s="388"/>
      <c r="O595" s="388"/>
      <c r="P595" s="388"/>
      <c r="Q595" s="388"/>
      <c r="R595" s="388"/>
      <c r="S595" s="388"/>
      <c r="T595" s="388"/>
      <c r="U595" s="388"/>
      <c r="V595" s="388"/>
      <c r="W595" s="388"/>
      <c r="X595" s="390"/>
      <c r="Y595" s="390"/>
      <c r="Z595" s="390"/>
      <c r="AA595" s="390"/>
      <c r="AB595" s="388"/>
      <c r="AC595" s="388"/>
      <c r="AD595" s="390"/>
    </row>
    <row r="596" customFormat="false" ht="14.25" hidden="false" customHeight="true" outlineLevel="0" collapsed="false">
      <c r="A596" s="388"/>
      <c r="B596" s="388"/>
      <c r="C596" s="388"/>
      <c r="D596" s="388"/>
      <c r="E596" s="388"/>
      <c r="F596" s="388"/>
      <c r="G596" s="388"/>
      <c r="H596" s="388"/>
      <c r="I596" s="388"/>
      <c r="J596" s="388"/>
      <c r="K596" s="388"/>
      <c r="L596" s="388"/>
      <c r="M596" s="388"/>
      <c r="N596" s="388"/>
      <c r="O596" s="388"/>
      <c r="P596" s="388"/>
      <c r="Q596" s="388"/>
      <c r="R596" s="388"/>
      <c r="S596" s="388"/>
      <c r="T596" s="388"/>
      <c r="U596" s="388"/>
      <c r="V596" s="388"/>
      <c r="W596" s="388"/>
      <c r="X596" s="390"/>
      <c r="Y596" s="390"/>
      <c r="Z596" s="390"/>
      <c r="AA596" s="390"/>
      <c r="AB596" s="388"/>
      <c r="AC596" s="388"/>
      <c r="AD596" s="390"/>
    </row>
    <row r="597" customFormat="false" ht="14.25" hidden="false" customHeight="true" outlineLevel="0" collapsed="false">
      <c r="A597" s="388"/>
      <c r="B597" s="388"/>
      <c r="C597" s="388"/>
      <c r="D597" s="388"/>
      <c r="E597" s="388"/>
      <c r="F597" s="388"/>
      <c r="G597" s="388"/>
      <c r="H597" s="388"/>
      <c r="I597" s="388"/>
      <c r="J597" s="388"/>
      <c r="K597" s="388"/>
      <c r="L597" s="388"/>
      <c r="M597" s="388"/>
      <c r="N597" s="388"/>
      <c r="O597" s="388"/>
      <c r="P597" s="388"/>
      <c r="Q597" s="388"/>
      <c r="R597" s="388"/>
      <c r="S597" s="388"/>
      <c r="T597" s="388"/>
      <c r="U597" s="388"/>
      <c r="V597" s="388"/>
      <c r="W597" s="388"/>
      <c r="X597" s="390"/>
      <c r="Y597" s="390"/>
      <c r="Z597" s="390"/>
      <c r="AA597" s="390"/>
      <c r="AB597" s="388"/>
      <c r="AC597" s="388"/>
      <c r="AD597" s="390"/>
    </row>
    <row r="598" customFormat="false" ht="14.25" hidden="false" customHeight="true" outlineLevel="0" collapsed="false">
      <c r="A598" s="388"/>
      <c r="B598" s="388"/>
      <c r="C598" s="388"/>
      <c r="D598" s="388"/>
      <c r="E598" s="388"/>
      <c r="F598" s="388"/>
      <c r="G598" s="388"/>
      <c r="H598" s="388"/>
      <c r="I598" s="388"/>
      <c r="J598" s="388"/>
      <c r="K598" s="388"/>
      <c r="L598" s="388"/>
      <c r="M598" s="388"/>
      <c r="N598" s="388"/>
      <c r="O598" s="388"/>
      <c r="P598" s="388"/>
      <c r="Q598" s="388"/>
      <c r="R598" s="388"/>
      <c r="S598" s="388"/>
      <c r="T598" s="388"/>
      <c r="U598" s="388"/>
      <c r="V598" s="388"/>
      <c r="W598" s="388"/>
      <c r="X598" s="390"/>
      <c r="Y598" s="390"/>
      <c r="Z598" s="390"/>
      <c r="AA598" s="390"/>
      <c r="AB598" s="388"/>
      <c r="AC598" s="388"/>
      <c r="AD598" s="390"/>
    </row>
    <row r="599" customFormat="false" ht="14.25" hidden="false" customHeight="true" outlineLevel="0" collapsed="false">
      <c r="A599" s="388"/>
      <c r="B599" s="388"/>
      <c r="C599" s="388"/>
      <c r="D599" s="388"/>
      <c r="E599" s="388"/>
      <c r="F599" s="388"/>
      <c r="G599" s="388"/>
      <c r="H599" s="388"/>
      <c r="I599" s="388"/>
      <c r="J599" s="388"/>
      <c r="K599" s="388"/>
      <c r="L599" s="388"/>
      <c r="M599" s="388"/>
      <c r="N599" s="388"/>
      <c r="O599" s="388"/>
      <c r="P599" s="388"/>
      <c r="Q599" s="388"/>
      <c r="R599" s="388"/>
      <c r="S599" s="388"/>
      <c r="T599" s="388"/>
      <c r="U599" s="388"/>
      <c r="V599" s="388"/>
      <c r="W599" s="388"/>
      <c r="X599" s="390"/>
      <c r="Y599" s="390"/>
      <c r="Z599" s="390"/>
      <c r="AA599" s="390"/>
      <c r="AB599" s="388"/>
      <c r="AC599" s="388"/>
      <c r="AD599" s="390"/>
    </row>
    <row r="600" customFormat="false" ht="14.25" hidden="false" customHeight="true" outlineLevel="0" collapsed="false">
      <c r="A600" s="388"/>
      <c r="B600" s="388"/>
      <c r="C600" s="388"/>
      <c r="D600" s="388"/>
      <c r="E600" s="388"/>
      <c r="F600" s="388"/>
      <c r="G600" s="388"/>
      <c r="H600" s="388"/>
      <c r="I600" s="388"/>
      <c r="J600" s="388"/>
      <c r="K600" s="388"/>
      <c r="L600" s="388"/>
      <c r="M600" s="388"/>
      <c r="N600" s="388"/>
      <c r="O600" s="388"/>
      <c r="P600" s="388"/>
      <c r="Q600" s="388"/>
      <c r="R600" s="388"/>
      <c r="S600" s="388"/>
      <c r="T600" s="388"/>
      <c r="U600" s="388"/>
      <c r="V600" s="388"/>
      <c r="W600" s="388"/>
      <c r="X600" s="390"/>
      <c r="Y600" s="390"/>
      <c r="Z600" s="390"/>
      <c r="AA600" s="390"/>
      <c r="AB600" s="388"/>
      <c r="AC600" s="388"/>
      <c r="AD600" s="390"/>
    </row>
    <row r="601" customFormat="false" ht="14.25" hidden="false" customHeight="true" outlineLevel="0" collapsed="false">
      <c r="A601" s="388"/>
      <c r="B601" s="388"/>
      <c r="C601" s="388"/>
      <c r="D601" s="388"/>
      <c r="E601" s="388"/>
      <c r="F601" s="388"/>
      <c r="G601" s="388"/>
      <c r="H601" s="388"/>
      <c r="I601" s="388"/>
      <c r="J601" s="388"/>
      <c r="K601" s="388"/>
      <c r="L601" s="388"/>
      <c r="M601" s="388"/>
      <c r="N601" s="388"/>
      <c r="O601" s="388"/>
      <c r="P601" s="388"/>
      <c r="Q601" s="388"/>
      <c r="R601" s="388"/>
      <c r="S601" s="388"/>
      <c r="T601" s="388"/>
      <c r="U601" s="388"/>
      <c r="V601" s="388"/>
      <c r="W601" s="388"/>
      <c r="X601" s="390"/>
      <c r="Y601" s="390"/>
      <c r="Z601" s="390"/>
      <c r="AA601" s="390"/>
      <c r="AB601" s="388"/>
      <c r="AC601" s="388"/>
      <c r="AD601" s="390"/>
    </row>
    <row r="602" customFormat="false" ht="14.25" hidden="false" customHeight="true" outlineLevel="0" collapsed="false">
      <c r="A602" s="388"/>
      <c r="B602" s="388"/>
      <c r="C602" s="388"/>
      <c r="D602" s="388"/>
      <c r="E602" s="388"/>
      <c r="F602" s="388"/>
      <c r="G602" s="388"/>
      <c r="H602" s="388"/>
      <c r="I602" s="388"/>
      <c r="J602" s="388"/>
      <c r="K602" s="388"/>
      <c r="L602" s="388"/>
      <c r="M602" s="388"/>
      <c r="N602" s="388"/>
      <c r="O602" s="388"/>
      <c r="P602" s="388"/>
      <c r="Q602" s="388"/>
      <c r="R602" s="388"/>
      <c r="S602" s="388"/>
      <c r="T602" s="388"/>
      <c r="U602" s="388"/>
      <c r="V602" s="388"/>
      <c r="W602" s="388"/>
      <c r="X602" s="390"/>
      <c r="Y602" s="390"/>
      <c r="Z602" s="390"/>
      <c r="AA602" s="390"/>
      <c r="AB602" s="388"/>
      <c r="AC602" s="388"/>
      <c r="AD602" s="390"/>
    </row>
    <row r="603" customFormat="false" ht="14.25" hidden="false" customHeight="true" outlineLevel="0" collapsed="false">
      <c r="A603" s="388"/>
      <c r="B603" s="388"/>
      <c r="C603" s="388"/>
      <c r="D603" s="388"/>
      <c r="E603" s="388"/>
      <c r="F603" s="388"/>
      <c r="G603" s="388"/>
      <c r="H603" s="388"/>
      <c r="I603" s="388"/>
      <c r="J603" s="388"/>
      <c r="K603" s="388"/>
      <c r="L603" s="388"/>
      <c r="M603" s="388"/>
      <c r="N603" s="388"/>
      <c r="O603" s="388"/>
      <c r="P603" s="388"/>
      <c r="Q603" s="388"/>
      <c r="R603" s="388"/>
      <c r="S603" s="388"/>
      <c r="T603" s="388"/>
      <c r="U603" s="388"/>
      <c r="V603" s="388"/>
      <c r="W603" s="388"/>
      <c r="X603" s="390"/>
      <c r="Y603" s="390"/>
      <c r="Z603" s="390"/>
      <c r="AA603" s="390"/>
      <c r="AB603" s="388"/>
      <c r="AC603" s="388"/>
      <c r="AD603" s="390"/>
    </row>
    <row r="604" customFormat="false" ht="14.25" hidden="false" customHeight="true" outlineLevel="0" collapsed="false">
      <c r="A604" s="388"/>
      <c r="B604" s="388"/>
      <c r="C604" s="388"/>
      <c r="D604" s="388"/>
      <c r="E604" s="388"/>
      <c r="F604" s="388"/>
      <c r="G604" s="388"/>
      <c r="H604" s="388"/>
      <c r="I604" s="388"/>
      <c r="J604" s="388"/>
      <c r="K604" s="388"/>
      <c r="L604" s="388"/>
      <c r="M604" s="388"/>
      <c r="N604" s="388"/>
      <c r="O604" s="388"/>
      <c r="P604" s="388"/>
      <c r="Q604" s="388"/>
      <c r="R604" s="388"/>
      <c r="S604" s="388"/>
      <c r="T604" s="388"/>
      <c r="U604" s="388"/>
      <c r="V604" s="388"/>
      <c r="W604" s="388"/>
      <c r="X604" s="390"/>
      <c r="Y604" s="390"/>
      <c r="Z604" s="390"/>
      <c r="AA604" s="390"/>
      <c r="AB604" s="388"/>
      <c r="AC604" s="388"/>
      <c r="AD604" s="390"/>
    </row>
    <row r="605" customFormat="false" ht="14.25" hidden="false" customHeight="true" outlineLevel="0" collapsed="false">
      <c r="A605" s="388"/>
      <c r="B605" s="388"/>
      <c r="C605" s="388"/>
      <c r="D605" s="388"/>
      <c r="E605" s="388"/>
      <c r="F605" s="388"/>
      <c r="G605" s="388"/>
      <c r="H605" s="388"/>
      <c r="I605" s="388"/>
      <c r="J605" s="388"/>
      <c r="K605" s="388"/>
      <c r="L605" s="388"/>
      <c r="M605" s="388"/>
      <c r="N605" s="388"/>
      <c r="O605" s="388"/>
      <c r="P605" s="388"/>
      <c r="Q605" s="388"/>
      <c r="R605" s="388"/>
      <c r="S605" s="388"/>
      <c r="T605" s="388"/>
      <c r="U605" s="388"/>
      <c r="V605" s="388"/>
      <c r="W605" s="388"/>
      <c r="X605" s="390"/>
      <c r="Y605" s="390"/>
      <c r="Z605" s="390"/>
      <c r="AA605" s="390"/>
      <c r="AB605" s="388"/>
      <c r="AC605" s="388"/>
      <c r="AD605" s="390"/>
    </row>
    <row r="606" customFormat="false" ht="14.25" hidden="false" customHeight="true" outlineLevel="0" collapsed="false">
      <c r="A606" s="388"/>
      <c r="B606" s="388"/>
      <c r="C606" s="388"/>
      <c r="D606" s="388"/>
      <c r="E606" s="388"/>
      <c r="F606" s="388"/>
      <c r="G606" s="388"/>
      <c r="H606" s="388"/>
      <c r="I606" s="388"/>
      <c r="J606" s="388"/>
      <c r="K606" s="388"/>
      <c r="L606" s="388"/>
      <c r="M606" s="388"/>
      <c r="N606" s="388"/>
      <c r="O606" s="388"/>
      <c r="P606" s="388"/>
      <c r="Q606" s="388"/>
      <c r="R606" s="388"/>
      <c r="S606" s="388"/>
      <c r="T606" s="388"/>
      <c r="U606" s="388"/>
      <c r="V606" s="388"/>
      <c r="W606" s="388"/>
      <c r="X606" s="390"/>
      <c r="Y606" s="390"/>
      <c r="Z606" s="390"/>
      <c r="AA606" s="390"/>
      <c r="AB606" s="388"/>
      <c r="AC606" s="388"/>
      <c r="AD606" s="390"/>
    </row>
    <row r="607" customFormat="false" ht="14.25" hidden="false" customHeight="true" outlineLevel="0" collapsed="false">
      <c r="A607" s="388"/>
      <c r="B607" s="388"/>
      <c r="C607" s="388"/>
      <c r="D607" s="388"/>
      <c r="E607" s="388"/>
      <c r="F607" s="388"/>
      <c r="G607" s="388"/>
      <c r="H607" s="388"/>
      <c r="I607" s="388"/>
      <c r="J607" s="388"/>
      <c r="K607" s="388"/>
      <c r="L607" s="388"/>
      <c r="M607" s="388"/>
      <c r="N607" s="388"/>
      <c r="O607" s="388"/>
      <c r="P607" s="388"/>
      <c r="Q607" s="388"/>
      <c r="R607" s="388"/>
      <c r="S607" s="388"/>
      <c r="T607" s="388"/>
      <c r="U607" s="388"/>
      <c r="V607" s="388"/>
      <c r="W607" s="388"/>
      <c r="X607" s="390"/>
      <c r="Y607" s="390"/>
      <c r="Z607" s="390"/>
      <c r="AA607" s="390"/>
      <c r="AB607" s="388"/>
      <c r="AC607" s="388"/>
      <c r="AD607" s="390"/>
    </row>
    <row r="608" customFormat="false" ht="14.25" hidden="false" customHeight="true" outlineLevel="0" collapsed="false">
      <c r="A608" s="388"/>
      <c r="B608" s="388"/>
      <c r="C608" s="388"/>
      <c r="D608" s="388"/>
      <c r="E608" s="388"/>
      <c r="F608" s="388"/>
      <c r="G608" s="388"/>
      <c r="H608" s="388"/>
      <c r="I608" s="388"/>
      <c r="J608" s="388"/>
      <c r="K608" s="388"/>
      <c r="L608" s="388"/>
      <c r="M608" s="388"/>
      <c r="N608" s="388"/>
      <c r="O608" s="388"/>
      <c r="P608" s="388"/>
      <c r="Q608" s="388"/>
      <c r="R608" s="388"/>
      <c r="S608" s="388"/>
      <c r="T608" s="388"/>
      <c r="U608" s="388"/>
      <c r="V608" s="388"/>
      <c r="W608" s="388"/>
      <c r="X608" s="390"/>
      <c r="Y608" s="390"/>
      <c r="Z608" s="390"/>
      <c r="AA608" s="390"/>
      <c r="AB608" s="388"/>
      <c r="AC608" s="388"/>
      <c r="AD608" s="390"/>
    </row>
    <row r="609" customFormat="false" ht="14.25" hidden="false" customHeight="true" outlineLevel="0" collapsed="false">
      <c r="A609" s="388"/>
      <c r="B609" s="388"/>
      <c r="C609" s="388"/>
      <c r="D609" s="388"/>
      <c r="E609" s="388"/>
      <c r="F609" s="388"/>
      <c r="G609" s="388"/>
      <c r="H609" s="388"/>
      <c r="I609" s="388"/>
      <c r="J609" s="388"/>
      <c r="K609" s="388"/>
      <c r="L609" s="388"/>
      <c r="M609" s="388"/>
      <c r="N609" s="388"/>
      <c r="O609" s="388"/>
      <c r="P609" s="388"/>
      <c r="Q609" s="388"/>
      <c r="R609" s="388"/>
      <c r="S609" s="388"/>
      <c r="T609" s="388"/>
      <c r="U609" s="388"/>
      <c r="V609" s="388"/>
      <c r="W609" s="388"/>
      <c r="X609" s="390"/>
      <c r="Y609" s="390"/>
      <c r="Z609" s="390"/>
      <c r="AA609" s="390"/>
      <c r="AB609" s="388"/>
      <c r="AC609" s="388"/>
      <c r="AD609" s="390"/>
    </row>
    <row r="610" customFormat="false" ht="14.25" hidden="false" customHeight="true" outlineLevel="0" collapsed="false">
      <c r="A610" s="388"/>
      <c r="B610" s="388"/>
      <c r="C610" s="388"/>
      <c r="D610" s="388"/>
      <c r="E610" s="388"/>
      <c r="F610" s="388"/>
      <c r="G610" s="388"/>
      <c r="H610" s="388"/>
      <c r="I610" s="388"/>
      <c r="J610" s="388"/>
      <c r="K610" s="388"/>
      <c r="L610" s="388"/>
      <c r="M610" s="388"/>
      <c r="N610" s="388"/>
      <c r="O610" s="388"/>
      <c r="P610" s="388"/>
      <c r="Q610" s="388"/>
      <c r="R610" s="388"/>
      <c r="S610" s="388"/>
      <c r="T610" s="388"/>
      <c r="U610" s="388"/>
      <c r="V610" s="388"/>
      <c r="W610" s="388"/>
      <c r="X610" s="390"/>
      <c r="Y610" s="390"/>
      <c r="Z610" s="390"/>
      <c r="AA610" s="390"/>
      <c r="AB610" s="388"/>
      <c r="AC610" s="388"/>
      <c r="AD610" s="390"/>
    </row>
    <row r="611" customFormat="false" ht="14.25" hidden="false" customHeight="true" outlineLevel="0" collapsed="false">
      <c r="A611" s="388"/>
      <c r="B611" s="388"/>
      <c r="C611" s="388"/>
      <c r="D611" s="388"/>
      <c r="E611" s="388"/>
      <c r="F611" s="388"/>
      <c r="G611" s="388"/>
      <c r="H611" s="388"/>
      <c r="I611" s="388"/>
      <c r="J611" s="388"/>
      <c r="K611" s="388"/>
      <c r="L611" s="388"/>
      <c r="M611" s="388"/>
      <c r="N611" s="388"/>
      <c r="O611" s="388"/>
      <c r="P611" s="388"/>
      <c r="Q611" s="388"/>
      <c r="R611" s="388"/>
      <c r="S611" s="388"/>
      <c r="T611" s="388"/>
      <c r="U611" s="388"/>
      <c r="V611" s="388"/>
      <c r="W611" s="388"/>
      <c r="X611" s="390"/>
      <c r="Y611" s="390"/>
      <c r="Z611" s="390"/>
      <c r="AA611" s="390"/>
      <c r="AB611" s="388"/>
      <c r="AC611" s="388"/>
      <c r="AD611" s="390"/>
    </row>
    <row r="612" customFormat="false" ht="14.25" hidden="false" customHeight="true" outlineLevel="0" collapsed="false">
      <c r="A612" s="388"/>
      <c r="B612" s="388"/>
      <c r="C612" s="388"/>
      <c r="D612" s="388"/>
      <c r="E612" s="388"/>
      <c r="F612" s="388"/>
      <c r="G612" s="388"/>
      <c r="H612" s="388"/>
      <c r="I612" s="388"/>
      <c r="J612" s="388"/>
      <c r="K612" s="388"/>
      <c r="L612" s="388"/>
      <c r="M612" s="388"/>
      <c r="N612" s="388"/>
      <c r="O612" s="388"/>
      <c r="P612" s="388"/>
      <c r="Q612" s="388"/>
      <c r="R612" s="388"/>
      <c r="S612" s="388"/>
      <c r="T612" s="388"/>
      <c r="U612" s="388"/>
      <c r="V612" s="388"/>
      <c r="W612" s="388"/>
      <c r="X612" s="390"/>
      <c r="Y612" s="390"/>
      <c r="Z612" s="390"/>
      <c r="AA612" s="390"/>
      <c r="AB612" s="388"/>
      <c r="AC612" s="388"/>
      <c r="AD612" s="390"/>
    </row>
    <row r="613" customFormat="false" ht="14.25" hidden="false" customHeight="true" outlineLevel="0" collapsed="false">
      <c r="A613" s="388"/>
      <c r="B613" s="388"/>
      <c r="C613" s="388"/>
      <c r="D613" s="388"/>
      <c r="E613" s="388"/>
      <c r="F613" s="388"/>
      <c r="G613" s="388"/>
      <c r="H613" s="388"/>
      <c r="I613" s="388"/>
      <c r="J613" s="388"/>
      <c r="K613" s="388"/>
      <c r="L613" s="388"/>
      <c r="M613" s="388"/>
      <c r="N613" s="388"/>
      <c r="O613" s="388"/>
      <c r="P613" s="388"/>
      <c r="Q613" s="388"/>
      <c r="R613" s="388"/>
      <c r="S613" s="388"/>
      <c r="T613" s="388"/>
      <c r="U613" s="388"/>
      <c r="V613" s="388"/>
      <c r="W613" s="388"/>
      <c r="X613" s="390"/>
      <c r="Y613" s="390"/>
      <c r="Z613" s="390"/>
      <c r="AA613" s="390"/>
      <c r="AB613" s="388"/>
      <c r="AC613" s="388"/>
      <c r="AD613" s="390"/>
    </row>
    <row r="614" customFormat="false" ht="14.25" hidden="false" customHeight="true" outlineLevel="0" collapsed="false">
      <c r="A614" s="388"/>
      <c r="B614" s="388"/>
      <c r="C614" s="388"/>
      <c r="D614" s="388"/>
      <c r="E614" s="388"/>
      <c r="F614" s="388"/>
      <c r="G614" s="388"/>
      <c r="H614" s="388"/>
      <c r="I614" s="388"/>
      <c r="J614" s="388"/>
      <c r="K614" s="388"/>
      <c r="L614" s="388"/>
      <c r="M614" s="388"/>
      <c r="N614" s="388"/>
      <c r="O614" s="388"/>
      <c r="P614" s="388"/>
      <c r="Q614" s="388"/>
      <c r="R614" s="388"/>
      <c r="S614" s="388"/>
      <c r="T614" s="388"/>
      <c r="U614" s="388"/>
      <c r="V614" s="388"/>
      <c r="W614" s="388"/>
      <c r="X614" s="390"/>
      <c r="Y614" s="390"/>
      <c r="Z614" s="390"/>
      <c r="AA614" s="390"/>
      <c r="AB614" s="388"/>
      <c r="AC614" s="388"/>
      <c r="AD614" s="390"/>
    </row>
    <row r="615" customFormat="false" ht="14.25" hidden="false" customHeight="true" outlineLevel="0" collapsed="false">
      <c r="A615" s="388"/>
      <c r="B615" s="388"/>
      <c r="C615" s="388"/>
      <c r="D615" s="388"/>
      <c r="E615" s="388"/>
      <c r="F615" s="388"/>
      <c r="G615" s="388"/>
      <c r="H615" s="388"/>
      <c r="I615" s="388"/>
      <c r="J615" s="388"/>
      <c r="K615" s="388"/>
      <c r="L615" s="388"/>
      <c r="M615" s="388"/>
      <c r="N615" s="388"/>
      <c r="O615" s="388"/>
      <c r="P615" s="388"/>
      <c r="Q615" s="388"/>
      <c r="R615" s="388"/>
      <c r="S615" s="388"/>
      <c r="T615" s="388"/>
      <c r="U615" s="388"/>
      <c r="V615" s="388"/>
      <c r="W615" s="388"/>
      <c r="X615" s="390"/>
      <c r="Y615" s="390"/>
      <c r="Z615" s="390"/>
      <c r="AA615" s="390"/>
      <c r="AB615" s="388"/>
      <c r="AC615" s="388"/>
      <c r="AD615" s="390"/>
    </row>
    <row r="616" customFormat="false" ht="14.25" hidden="false" customHeight="true" outlineLevel="0" collapsed="false">
      <c r="A616" s="388"/>
      <c r="B616" s="388"/>
      <c r="C616" s="388"/>
      <c r="D616" s="388"/>
      <c r="E616" s="388"/>
      <c r="F616" s="388"/>
      <c r="G616" s="388"/>
      <c r="H616" s="388"/>
      <c r="I616" s="388"/>
      <c r="J616" s="388"/>
      <c r="K616" s="388"/>
      <c r="L616" s="388"/>
      <c r="M616" s="388"/>
      <c r="N616" s="388"/>
      <c r="O616" s="388"/>
      <c r="P616" s="388"/>
      <c r="Q616" s="388"/>
      <c r="R616" s="388"/>
      <c r="S616" s="388"/>
      <c r="T616" s="388"/>
      <c r="U616" s="388"/>
      <c r="V616" s="388"/>
      <c r="W616" s="388"/>
      <c r="X616" s="390"/>
      <c r="Y616" s="390"/>
      <c r="Z616" s="390"/>
      <c r="AA616" s="390"/>
      <c r="AB616" s="388"/>
      <c r="AC616" s="388"/>
      <c r="AD616" s="390"/>
    </row>
    <row r="617" customFormat="false" ht="14.25" hidden="false" customHeight="true" outlineLevel="0" collapsed="false">
      <c r="A617" s="388"/>
      <c r="B617" s="388"/>
      <c r="C617" s="388"/>
      <c r="D617" s="388"/>
      <c r="E617" s="388"/>
      <c r="F617" s="388"/>
      <c r="G617" s="388"/>
      <c r="H617" s="388"/>
      <c r="I617" s="388"/>
      <c r="J617" s="388"/>
      <c r="K617" s="388"/>
      <c r="L617" s="388"/>
      <c r="M617" s="388"/>
      <c r="N617" s="388"/>
      <c r="O617" s="388"/>
      <c r="P617" s="388"/>
      <c r="Q617" s="388"/>
      <c r="R617" s="388"/>
      <c r="S617" s="388"/>
      <c r="T617" s="388"/>
      <c r="U617" s="388"/>
      <c r="V617" s="388"/>
      <c r="W617" s="388"/>
      <c r="X617" s="390"/>
      <c r="Y617" s="390"/>
      <c r="Z617" s="390"/>
      <c r="AA617" s="390"/>
      <c r="AB617" s="388"/>
      <c r="AC617" s="388"/>
      <c r="AD617" s="390"/>
    </row>
    <row r="618" customFormat="false" ht="14.25" hidden="false" customHeight="true" outlineLevel="0" collapsed="false">
      <c r="A618" s="388"/>
      <c r="B618" s="388"/>
      <c r="C618" s="388"/>
      <c r="D618" s="388"/>
      <c r="E618" s="388"/>
      <c r="F618" s="388"/>
      <c r="G618" s="388"/>
      <c r="H618" s="388"/>
      <c r="I618" s="388"/>
      <c r="J618" s="388"/>
      <c r="K618" s="388"/>
      <c r="L618" s="388"/>
      <c r="M618" s="388"/>
      <c r="N618" s="388"/>
      <c r="O618" s="388"/>
      <c r="P618" s="388"/>
      <c r="Q618" s="388"/>
      <c r="R618" s="388"/>
      <c r="S618" s="388"/>
      <c r="T618" s="388"/>
      <c r="U618" s="388"/>
      <c r="V618" s="388"/>
      <c r="W618" s="388"/>
      <c r="X618" s="390"/>
      <c r="Y618" s="390"/>
      <c r="Z618" s="390"/>
      <c r="AA618" s="390"/>
      <c r="AB618" s="388"/>
      <c r="AC618" s="388"/>
      <c r="AD618" s="390"/>
    </row>
    <row r="619" customFormat="false" ht="14.25" hidden="false" customHeight="true" outlineLevel="0" collapsed="false">
      <c r="A619" s="388"/>
      <c r="B619" s="388"/>
      <c r="C619" s="388"/>
      <c r="D619" s="388"/>
      <c r="E619" s="388"/>
      <c r="F619" s="388"/>
      <c r="G619" s="388"/>
      <c r="H619" s="388"/>
      <c r="I619" s="388"/>
      <c r="J619" s="388"/>
      <c r="K619" s="388"/>
      <c r="L619" s="388"/>
      <c r="M619" s="388"/>
      <c r="N619" s="388"/>
      <c r="O619" s="388"/>
      <c r="P619" s="388"/>
      <c r="Q619" s="388"/>
      <c r="R619" s="388"/>
      <c r="S619" s="388"/>
      <c r="T619" s="388"/>
      <c r="U619" s="388"/>
      <c r="V619" s="388"/>
      <c r="W619" s="388"/>
      <c r="X619" s="390"/>
      <c r="Y619" s="390"/>
      <c r="Z619" s="390"/>
      <c r="AA619" s="390"/>
      <c r="AB619" s="388"/>
      <c r="AC619" s="388"/>
      <c r="AD619" s="390"/>
    </row>
    <row r="620" customFormat="false" ht="14.25" hidden="false" customHeight="true" outlineLevel="0" collapsed="false">
      <c r="A620" s="388"/>
      <c r="B620" s="388"/>
      <c r="C620" s="388"/>
      <c r="D620" s="388"/>
      <c r="E620" s="388"/>
      <c r="F620" s="388"/>
      <c r="G620" s="388"/>
      <c r="H620" s="388"/>
      <c r="I620" s="388"/>
      <c r="J620" s="388"/>
      <c r="K620" s="388"/>
      <c r="L620" s="388"/>
      <c r="M620" s="388"/>
      <c r="N620" s="388"/>
      <c r="O620" s="388"/>
      <c r="P620" s="388"/>
      <c r="Q620" s="388"/>
      <c r="R620" s="388"/>
      <c r="S620" s="388"/>
      <c r="T620" s="388"/>
      <c r="U620" s="388"/>
      <c r="V620" s="388"/>
      <c r="W620" s="388"/>
      <c r="X620" s="390"/>
      <c r="Y620" s="390"/>
      <c r="Z620" s="390"/>
      <c r="AA620" s="390"/>
      <c r="AB620" s="388"/>
      <c r="AC620" s="388"/>
      <c r="AD620" s="390"/>
    </row>
    <row r="621" customFormat="false" ht="14.25" hidden="false" customHeight="true" outlineLevel="0" collapsed="false">
      <c r="A621" s="388"/>
      <c r="B621" s="388"/>
      <c r="C621" s="388"/>
      <c r="D621" s="388"/>
      <c r="E621" s="388"/>
      <c r="F621" s="388"/>
      <c r="G621" s="388"/>
      <c r="H621" s="388"/>
      <c r="I621" s="388"/>
      <c r="J621" s="388"/>
      <c r="K621" s="388"/>
      <c r="L621" s="388"/>
      <c r="M621" s="388"/>
      <c r="N621" s="388"/>
      <c r="O621" s="388"/>
      <c r="P621" s="388"/>
      <c r="Q621" s="388"/>
      <c r="R621" s="388"/>
      <c r="S621" s="388"/>
      <c r="T621" s="388"/>
      <c r="U621" s="388"/>
      <c r="V621" s="388"/>
      <c r="W621" s="388"/>
      <c r="X621" s="390"/>
      <c r="Y621" s="390"/>
      <c r="Z621" s="390"/>
      <c r="AA621" s="390"/>
      <c r="AB621" s="388"/>
      <c r="AC621" s="388"/>
      <c r="AD621" s="390"/>
    </row>
    <row r="622" customFormat="false" ht="14.25" hidden="false" customHeight="true" outlineLevel="0" collapsed="false">
      <c r="A622" s="388"/>
      <c r="B622" s="388"/>
      <c r="C622" s="388"/>
      <c r="D622" s="388"/>
      <c r="E622" s="388"/>
      <c r="F622" s="388"/>
      <c r="G622" s="388"/>
      <c r="H622" s="388"/>
      <c r="I622" s="388"/>
      <c r="J622" s="388"/>
      <c r="K622" s="388"/>
      <c r="L622" s="388"/>
      <c r="M622" s="388"/>
      <c r="N622" s="388"/>
      <c r="O622" s="388"/>
      <c r="P622" s="388"/>
      <c r="Q622" s="388"/>
      <c r="R622" s="388"/>
      <c r="S622" s="388"/>
      <c r="T622" s="388"/>
      <c r="U622" s="388"/>
      <c r="V622" s="388"/>
      <c r="W622" s="388"/>
      <c r="X622" s="390"/>
      <c r="Y622" s="390"/>
      <c r="Z622" s="390"/>
      <c r="AA622" s="390"/>
      <c r="AB622" s="388"/>
      <c r="AC622" s="388"/>
      <c r="AD622" s="390"/>
    </row>
    <row r="623" customFormat="false" ht="14.25" hidden="false" customHeight="true" outlineLevel="0" collapsed="false">
      <c r="A623" s="388"/>
      <c r="B623" s="388"/>
      <c r="C623" s="388"/>
      <c r="D623" s="388"/>
      <c r="E623" s="388"/>
      <c r="F623" s="388"/>
      <c r="G623" s="388"/>
      <c r="H623" s="388"/>
      <c r="I623" s="388"/>
      <c r="J623" s="388"/>
      <c r="K623" s="388"/>
      <c r="L623" s="388"/>
      <c r="M623" s="388"/>
      <c r="N623" s="388"/>
      <c r="O623" s="388"/>
      <c r="P623" s="388"/>
      <c r="Q623" s="388"/>
      <c r="R623" s="388"/>
      <c r="S623" s="388"/>
      <c r="T623" s="388"/>
      <c r="U623" s="388"/>
      <c r="V623" s="388"/>
      <c r="W623" s="388"/>
      <c r="X623" s="390"/>
      <c r="Y623" s="390"/>
      <c r="Z623" s="390"/>
      <c r="AA623" s="390"/>
      <c r="AB623" s="388"/>
      <c r="AC623" s="388"/>
      <c r="AD623" s="390"/>
    </row>
    <row r="624" customFormat="false" ht="14.25" hidden="false" customHeight="true" outlineLevel="0" collapsed="false">
      <c r="A624" s="388"/>
      <c r="B624" s="388"/>
      <c r="C624" s="388"/>
      <c r="D624" s="388"/>
      <c r="E624" s="388"/>
      <c r="F624" s="388"/>
      <c r="G624" s="388"/>
      <c r="H624" s="388"/>
      <c r="I624" s="388"/>
      <c r="J624" s="388"/>
      <c r="K624" s="388"/>
      <c r="L624" s="388"/>
      <c r="M624" s="388"/>
      <c r="N624" s="388"/>
      <c r="O624" s="388"/>
      <c r="P624" s="388"/>
      <c r="Q624" s="388"/>
      <c r="R624" s="388"/>
      <c r="S624" s="388"/>
      <c r="T624" s="388"/>
      <c r="U624" s="388"/>
      <c r="V624" s="388"/>
      <c r="W624" s="388"/>
      <c r="X624" s="390"/>
      <c r="Y624" s="390"/>
      <c r="Z624" s="390"/>
      <c r="AA624" s="390"/>
      <c r="AB624" s="388"/>
      <c r="AC624" s="388"/>
      <c r="AD624" s="390"/>
    </row>
    <row r="625" customFormat="false" ht="14.25" hidden="false" customHeight="true" outlineLevel="0" collapsed="false">
      <c r="A625" s="388"/>
      <c r="B625" s="388"/>
      <c r="C625" s="388"/>
      <c r="D625" s="388"/>
      <c r="E625" s="388"/>
      <c r="F625" s="388"/>
      <c r="G625" s="388"/>
      <c r="H625" s="388"/>
      <c r="I625" s="388"/>
      <c r="J625" s="388"/>
      <c r="K625" s="388"/>
      <c r="L625" s="388"/>
      <c r="M625" s="388"/>
      <c r="N625" s="388"/>
      <c r="O625" s="388"/>
      <c r="P625" s="388"/>
      <c r="Q625" s="388"/>
      <c r="R625" s="388"/>
      <c r="S625" s="388"/>
      <c r="T625" s="388"/>
      <c r="U625" s="388"/>
      <c r="V625" s="388"/>
      <c r="W625" s="388"/>
      <c r="X625" s="390"/>
      <c r="Y625" s="390"/>
      <c r="Z625" s="390"/>
      <c r="AA625" s="390"/>
      <c r="AB625" s="388"/>
      <c r="AC625" s="388"/>
      <c r="AD625" s="390"/>
    </row>
    <row r="626" customFormat="false" ht="14.25" hidden="false" customHeight="true" outlineLevel="0" collapsed="false">
      <c r="A626" s="388"/>
      <c r="B626" s="388"/>
      <c r="C626" s="388"/>
      <c r="D626" s="388"/>
      <c r="E626" s="388"/>
      <c r="F626" s="388"/>
      <c r="G626" s="388"/>
      <c r="H626" s="388"/>
      <c r="I626" s="388"/>
      <c r="J626" s="388"/>
      <c r="K626" s="388"/>
      <c r="L626" s="388"/>
      <c r="M626" s="388"/>
      <c r="N626" s="388"/>
      <c r="O626" s="388"/>
      <c r="P626" s="388"/>
      <c r="Q626" s="388"/>
      <c r="R626" s="388"/>
      <c r="S626" s="388"/>
      <c r="T626" s="388"/>
      <c r="U626" s="388"/>
      <c r="V626" s="388"/>
      <c r="W626" s="388"/>
      <c r="X626" s="390"/>
      <c r="Y626" s="390"/>
      <c r="Z626" s="390"/>
      <c r="AA626" s="390"/>
      <c r="AB626" s="388"/>
      <c r="AC626" s="388"/>
      <c r="AD626" s="390"/>
    </row>
    <row r="627" customFormat="false" ht="14.25" hidden="false" customHeight="true" outlineLevel="0" collapsed="false">
      <c r="A627" s="388"/>
      <c r="B627" s="388"/>
      <c r="C627" s="388"/>
      <c r="D627" s="388"/>
      <c r="E627" s="388"/>
      <c r="F627" s="388"/>
      <c r="G627" s="388"/>
      <c r="H627" s="388"/>
      <c r="I627" s="388"/>
      <c r="J627" s="388"/>
      <c r="K627" s="388"/>
      <c r="L627" s="388"/>
      <c r="M627" s="388"/>
      <c r="N627" s="388"/>
      <c r="O627" s="388"/>
      <c r="P627" s="388"/>
      <c r="Q627" s="388"/>
      <c r="R627" s="388"/>
      <c r="S627" s="388"/>
      <c r="T627" s="388"/>
      <c r="U627" s="388"/>
      <c r="V627" s="388"/>
      <c r="W627" s="388"/>
      <c r="X627" s="390"/>
      <c r="Y627" s="390"/>
      <c r="Z627" s="390"/>
      <c r="AA627" s="390"/>
      <c r="AB627" s="388"/>
      <c r="AC627" s="388"/>
      <c r="AD627" s="390"/>
    </row>
    <row r="628" customFormat="false" ht="14.25" hidden="false" customHeight="true" outlineLevel="0" collapsed="false">
      <c r="A628" s="388"/>
      <c r="B628" s="388"/>
      <c r="C628" s="388"/>
      <c r="D628" s="388"/>
      <c r="E628" s="388"/>
      <c r="F628" s="388"/>
      <c r="G628" s="388"/>
      <c r="H628" s="388"/>
      <c r="I628" s="388"/>
      <c r="J628" s="388"/>
      <c r="K628" s="388"/>
      <c r="L628" s="388"/>
      <c r="M628" s="388"/>
      <c r="N628" s="388"/>
      <c r="O628" s="388"/>
      <c r="P628" s="388"/>
      <c r="Q628" s="388"/>
      <c r="R628" s="388"/>
      <c r="S628" s="388"/>
      <c r="T628" s="388"/>
      <c r="U628" s="388"/>
      <c r="V628" s="388"/>
      <c r="W628" s="388"/>
      <c r="X628" s="390"/>
      <c r="Y628" s="390"/>
      <c r="Z628" s="390"/>
      <c r="AA628" s="390"/>
      <c r="AB628" s="388"/>
      <c r="AC628" s="388"/>
      <c r="AD628" s="390"/>
    </row>
    <row r="629" customFormat="false" ht="14.25" hidden="false" customHeight="true" outlineLevel="0" collapsed="false">
      <c r="A629" s="388"/>
      <c r="B629" s="388"/>
      <c r="C629" s="388"/>
      <c r="D629" s="388"/>
      <c r="E629" s="388"/>
      <c r="F629" s="388"/>
      <c r="G629" s="388"/>
      <c r="H629" s="388"/>
      <c r="I629" s="388"/>
      <c r="J629" s="388"/>
      <c r="K629" s="388"/>
      <c r="L629" s="388"/>
      <c r="M629" s="388"/>
      <c r="N629" s="388"/>
      <c r="O629" s="388"/>
      <c r="P629" s="388"/>
      <c r="Q629" s="388"/>
      <c r="R629" s="388"/>
      <c r="S629" s="388"/>
      <c r="T629" s="388"/>
      <c r="U629" s="388"/>
      <c r="V629" s="388"/>
      <c r="W629" s="388"/>
      <c r="X629" s="390"/>
      <c r="Y629" s="390"/>
      <c r="Z629" s="390"/>
      <c r="AA629" s="390"/>
      <c r="AB629" s="388"/>
      <c r="AC629" s="388"/>
      <c r="AD629" s="390"/>
    </row>
    <row r="630" customFormat="false" ht="14.25" hidden="false" customHeight="true" outlineLevel="0" collapsed="false">
      <c r="A630" s="388"/>
      <c r="B630" s="388"/>
      <c r="C630" s="388"/>
      <c r="D630" s="388"/>
      <c r="E630" s="388"/>
      <c r="F630" s="388"/>
      <c r="G630" s="388"/>
      <c r="H630" s="388"/>
      <c r="I630" s="388"/>
      <c r="J630" s="388"/>
      <c r="K630" s="388"/>
      <c r="L630" s="388"/>
      <c r="M630" s="388"/>
      <c r="N630" s="388"/>
      <c r="O630" s="388"/>
      <c r="P630" s="388"/>
      <c r="Q630" s="388"/>
      <c r="R630" s="388"/>
      <c r="S630" s="388"/>
      <c r="T630" s="388"/>
      <c r="U630" s="388"/>
      <c r="V630" s="388"/>
      <c r="W630" s="388"/>
      <c r="X630" s="390"/>
      <c r="Y630" s="390"/>
      <c r="Z630" s="390"/>
      <c r="AA630" s="390"/>
      <c r="AB630" s="388"/>
      <c r="AC630" s="388"/>
      <c r="AD630" s="390"/>
    </row>
    <row r="631" customFormat="false" ht="14.25" hidden="false" customHeight="true" outlineLevel="0" collapsed="false">
      <c r="A631" s="388"/>
      <c r="B631" s="388"/>
      <c r="C631" s="388"/>
      <c r="D631" s="388"/>
      <c r="E631" s="388"/>
      <c r="F631" s="388"/>
      <c r="G631" s="388"/>
      <c r="H631" s="388"/>
      <c r="I631" s="388"/>
      <c r="J631" s="388"/>
      <c r="K631" s="388"/>
      <c r="L631" s="388"/>
      <c r="M631" s="388"/>
      <c r="N631" s="388"/>
      <c r="O631" s="388"/>
      <c r="P631" s="388"/>
      <c r="Q631" s="388"/>
      <c r="R631" s="388"/>
      <c r="S631" s="388"/>
      <c r="T631" s="388"/>
      <c r="U631" s="388"/>
      <c r="V631" s="388"/>
      <c r="W631" s="388"/>
      <c r="X631" s="390"/>
      <c r="Y631" s="390"/>
      <c r="Z631" s="390"/>
      <c r="AA631" s="390"/>
      <c r="AB631" s="388"/>
      <c r="AC631" s="388"/>
      <c r="AD631" s="390"/>
    </row>
    <row r="632" customFormat="false" ht="14.25" hidden="false" customHeight="true" outlineLevel="0" collapsed="false">
      <c r="A632" s="388"/>
      <c r="B632" s="388"/>
      <c r="C632" s="388"/>
      <c r="D632" s="388"/>
      <c r="E632" s="388"/>
      <c r="F632" s="388"/>
      <c r="G632" s="388"/>
      <c r="H632" s="388"/>
      <c r="I632" s="388"/>
      <c r="J632" s="388"/>
      <c r="K632" s="388"/>
      <c r="L632" s="388"/>
      <c r="M632" s="388"/>
      <c r="N632" s="388"/>
      <c r="O632" s="388"/>
      <c r="P632" s="388"/>
      <c r="Q632" s="388"/>
      <c r="R632" s="388"/>
      <c r="S632" s="388"/>
      <c r="T632" s="388"/>
      <c r="U632" s="388"/>
      <c r="V632" s="388"/>
      <c r="W632" s="388"/>
      <c r="X632" s="390"/>
      <c r="Y632" s="390"/>
      <c r="Z632" s="390"/>
      <c r="AA632" s="390"/>
      <c r="AB632" s="388"/>
      <c r="AC632" s="388"/>
      <c r="AD632" s="390"/>
    </row>
    <row r="633" customFormat="false" ht="14.25" hidden="false" customHeight="true" outlineLevel="0" collapsed="false">
      <c r="A633" s="388"/>
      <c r="B633" s="388"/>
      <c r="C633" s="388"/>
      <c r="D633" s="388"/>
      <c r="E633" s="388"/>
      <c r="F633" s="388"/>
      <c r="G633" s="388"/>
      <c r="H633" s="388"/>
      <c r="I633" s="388"/>
      <c r="J633" s="388"/>
      <c r="K633" s="388"/>
      <c r="L633" s="388"/>
      <c r="M633" s="388"/>
      <c r="N633" s="388"/>
      <c r="O633" s="388"/>
      <c r="P633" s="388"/>
      <c r="Q633" s="388"/>
      <c r="R633" s="388"/>
      <c r="S633" s="388"/>
      <c r="T633" s="388"/>
      <c r="U633" s="388"/>
      <c r="V633" s="388"/>
      <c r="W633" s="388"/>
      <c r="X633" s="390"/>
      <c r="Y633" s="390"/>
      <c r="Z633" s="390"/>
      <c r="AA633" s="390"/>
      <c r="AB633" s="388"/>
      <c r="AC633" s="388"/>
      <c r="AD633" s="390"/>
    </row>
    <row r="634" customFormat="false" ht="14.25" hidden="false" customHeight="true" outlineLevel="0" collapsed="false">
      <c r="A634" s="388"/>
      <c r="B634" s="388"/>
      <c r="C634" s="388"/>
      <c r="D634" s="388"/>
      <c r="E634" s="388"/>
      <c r="F634" s="388"/>
      <c r="G634" s="388"/>
      <c r="H634" s="388"/>
      <c r="I634" s="388"/>
      <c r="J634" s="388"/>
      <c r="K634" s="388"/>
      <c r="L634" s="388"/>
      <c r="M634" s="388"/>
      <c r="N634" s="388"/>
      <c r="O634" s="388"/>
      <c r="P634" s="388"/>
      <c r="Q634" s="388"/>
      <c r="R634" s="388"/>
      <c r="S634" s="388"/>
      <c r="T634" s="388"/>
      <c r="U634" s="388"/>
      <c r="V634" s="388"/>
      <c r="W634" s="388"/>
      <c r="X634" s="390"/>
      <c r="Y634" s="390"/>
      <c r="Z634" s="390"/>
      <c r="AA634" s="390"/>
      <c r="AB634" s="388"/>
      <c r="AC634" s="388"/>
      <c r="AD634" s="390"/>
    </row>
    <row r="635" customFormat="false" ht="14.25" hidden="false" customHeight="true" outlineLevel="0" collapsed="false">
      <c r="A635" s="388"/>
      <c r="B635" s="388"/>
      <c r="C635" s="388"/>
      <c r="D635" s="388"/>
      <c r="E635" s="388"/>
      <c r="F635" s="388"/>
      <c r="G635" s="388"/>
      <c r="H635" s="388"/>
      <c r="I635" s="388"/>
      <c r="J635" s="388"/>
      <c r="K635" s="388"/>
      <c r="L635" s="388"/>
      <c r="M635" s="388"/>
      <c r="N635" s="388"/>
      <c r="O635" s="388"/>
      <c r="P635" s="388"/>
      <c r="Q635" s="388"/>
      <c r="R635" s="388"/>
      <c r="S635" s="388"/>
      <c r="T635" s="388"/>
      <c r="U635" s="388"/>
      <c r="V635" s="388"/>
      <c r="W635" s="388"/>
      <c r="X635" s="390"/>
      <c r="Y635" s="390"/>
      <c r="Z635" s="390"/>
      <c r="AA635" s="390"/>
      <c r="AB635" s="388"/>
      <c r="AC635" s="388"/>
      <c r="AD635" s="390"/>
    </row>
    <row r="636" customFormat="false" ht="14.25" hidden="false" customHeight="true" outlineLevel="0" collapsed="false">
      <c r="A636" s="388"/>
      <c r="B636" s="388"/>
      <c r="C636" s="388"/>
      <c r="D636" s="388"/>
      <c r="E636" s="388"/>
      <c r="F636" s="388"/>
      <c r="G636" s="388"/>
      <c r="H636" s="388"/>
      <c r="I636" s="388"/>
      <c r="J636" s="388"/>
      <c r="K636" s="388"/>
      <c r="L636" s="388"/>
      <c r="M636" s="388"/>
      <c r="N636" s="388"/>
      <c r="O636" s="388"/>
      <c r="P636" s="388"/>
      <c r="Q636" s="388"/>
      <c r="R636" s="388"/>
      <c r="S636" s="388"/>
      <c r="T636" s="388"/>
      <c r="U636" s="388"/>
      <c r="V636" s="388"/>
      <c r="W636" s="388"/>
      <c r="X636" s="390"/>
      <c r="Y636" s="390"/>
      <c r="Z636" s="390"/>
      <c r="AA636" s="390"/>
      <c r="AB636" s="388"/>
      <c r="AC636" s="388"/>
      <c r="AD636" s="390"/>
    </row>
    <row r="637" customFormat="false" ht="14.25" hidden="false" customHeight="true" outlineLevel="0" collapsed="false">
      <c r="A637" s="388"/>
      <c r="B637" s="388"/>
      <c r="C637" s="388"/>
      <c r="D637" s="388"/>
      <c r="E637" s="388"/>
      <c r="F637" s="388"/>
      <c r="G637" s="388"/>
      <c r="H637" s="388"/>
      <c r="I637" s="388"/>
      <c r="J637" s="388"/>
      <c r="K637" s="388"/>
      <c r="L637" s="388"/>
      <c r="M637" s="388"/>
      <c r="N637" s="388"/>
      <c r="O637" s="388"/>
      <c r="P637" s="388"/>
      <c r="Q637" s="388"/>
      <c r="R637" s="388"/>
      <c r="S637" s="388"/>
      <c r="T637" s="388"/>
      <c r="U637" s="388"/>
      <c r="V637" s="388"/>
      <c r="W637" s="388"/>
      <c r="X637" s="390"/>
      <c r="Y637" s="390"/>
      <c r="Z637" s="390"/>
      <c r="AA637" s="390"/>
      <c r="AB637" s="388"/>
      <c r="AC637" s="388"/>
      <c r="AD637" s="390"/>
    </row>
    <row r="638" customFormat="false" ht="14.25" hidden="false" customHeight="true" outlineLevel="0" collapsed="false">
      <c r="A638" s="388"/>
      <c r="B638" s="388"/>
      <c r="C638" s="388"/>
      <c r="D638" s="388"/>
      <c r="E638" s="388"/>
      <c r="F638" s="388"/>
      <c r="G638" s="388"/>
      <c r="H638" s="388"/>
      <c r="I638" s="388"/>
      <c r="J638" s="388"/>
      <c r="K638" s="388"/>
      <c r="L638" s="388"/>
      <c r="M638" s="388"/>
      <c r="N638" s="388"/>
      <c r="O638" s="388"/>
      <c r="P638" s="388"/>
      <c r="Q638" s="388"/>
      <c r="R638" s="388"/>
      <c r="S638" s="388"/>
      <c r="T638" s="388"/>
      <c r="U638" s="388"/>
      <c r="V638" s="388"/>
      <c r="W638" s="388"/>
      <c r="X638" s="390"/>
      <c r="Y638" s="390"/>
      <c r="Z638" s="390"/>
      <c r="AA638" s="390"/>
      <c r="AB638" s="388"/>
      <c r="AC638" s="388"/>
      <c r="AD638" s="390"/>
    </row>
    <row r="639" customFormat="false" ht="14.25" hidden="false" customHeight="true" outlineLevel="0" collapsed="false">
      <c r="A639" s="388"/>
      <c r="B639" s="388"/>
      <c r="C639" s="388"/>
      <c r="D639" s="388"/>
      <c r="E639" s="388"/>
      <c r="F639" s="388"/>
      <c r="G639" s="388"/>
      <c r="H639" s="388"/>
      <c r="I639" s="388"/>
      <c r="J639" s="388"/>
      <c r="K639" s="388"/>
      <c r="L639" s="388"/>
      <c r="M639" s="388"/>
      <c r="N639" s="388"/>
      <c r="O639" s="388"/>
      <c r="P639" s="388"/>
      <c r="Q639" s="388"/>
      <c r="R639" s="388"/>
      <c r="S639" s="388"/>
      <c r="T639" s="388"/>
      <c r="U639" s="388"/>
      <c r="V639" s="388"/>
      <c r="W639" s="388"/>
      <c r="X639" s="390"/>
      <c r="Y639" s="390"/>
      <c r="Z639" s="390"/>
      <c r="AA639" s="390"/>
      <c r="AB639" s="388"/>
      <c r="AC639" s="388"/>
      <c r="AD639" s="390"/>
    </row>
    <row r="640" customFormat="false" ht="14.25" hidden="false" customHeight="true" outlineLevel="0" collapsed="false">
      <c r="A640" s="388"/>
      <c r="B640" s="388"/>
      <c r="C640" s="388"/>
      <c r="D640" s="388"/>
      <c r="E640" s="388"/>
      <c r="F640" s="388"/>
      <c r="G640" s="388"/>
      <c r="H640" s="388"/>
      <c r="I640" s="388"/>
      <c r="J640" s="388"/>
      <c r="K640" s="388"/>
      <c r="L640" s="388"/>
      <c r="M640" s="388"/>
      <c r="N640" s="388"/>
      <c r="O640" s="388"/>
      <c r="P640" s="388"/>
      <c r="Q640" s="388"/>
      <c r="R640" s="388"/>
      <c r="S640" s="388"/>
      <c r="T640" s="388"/>
      <c r="U640" s="388"/>
      <c r="V640" s="388"/>
      <c r="W640" s="388"/>
      <c r="X640" s="390"/>
      <c r="Y640" s="390"/>
      <c r="Z640" s="390"/>
      <c r="AA640" s="390"/>
      <c r="AB640" s="388"/>
      <c r="AC640" s="388"/>
      <c r="AD640" s="390"/>
    </row>
    <row r="641" customFormat="false" ht="14.25" hidden="false" customHeight="true" outlineLevel="0" collapsed="false">
      <c r="A641" s="388"/>
      <c r="B641" s="388"/>
      <c r="C641" s="388"/>
      <c r="D641" s="388"/>
      <c r="E641" s="388"/>
      <c r="F641" s="388"/>
      <c r="G641" s="388"/>
      <c r="H641" s="388"/>
      <c r="I641" s="388"/>
      <c r="J641" s="388"/>
      <c r="K641" s="388"/>
      <c r="L641" s="388"/>
      <c r="M641" s="388"/>
      <c r="N641" s="388"/>
      <c r="O641" s="388"/>
      <c r="P641" s="388"/>
      <c r="Q641" s="388"/>
      <c r="R641" s="388"/>
      <c r="S641" s="388"/>
      <c r="T641" s="388"/>
      <c r="U641" s="388"/>
      <c r="V641" s="388"/>
      <c r="W641" s="388"/>
      <c r="X641" s="390"/>
      <c r="Y641" s="390"/>
      <c r="Z641" s="390"/>
      <c r="AA641" s="390"/>
      <c r="AB641" s="388"/>
      <c r="AC641" s="388"/>
      <c r="AD641" s="390"/>
    </row>
    <row r="642" customFormat="false" ht="14.25" hidden="false" customHeight="true" outlineLevel="0" collapsed="false">
      <c r="A642" s="388"/>
      <c r="B642" s="388"/>
      <c r="C642" s="388"/>
      <c r="D642" s="388"/>
      <c r="E642" s="388"/>
      <c r="F642" s="388"/>
      <c r="G642" s="388"/>
      <c r="H642" s="388"/>
      <c r="I642" s="388"/>
      <c r="J642" s="388"/>
      <c r="K642" s="388"/>
      <c r="L642" s="388"/>
      <c r="M642" s="388"/>
      <c r="N642" s="388"/>
      <c r="O642" s="388"/>
      <c r="P642" s="388"/>
      <c r="Q642" s="388"/>
      <c r="R642" s="388"/>
      <c r="S642" s="388"/>
      <c r="T642" s="388"/>
      <c r="U642" s="388"/>
      <c r="V642" s="388"/>
      <c r="W642" s="388"/>
      <c r="X642" s="390"/>
      <c r="Y642" s="390"/>
      <c r="Z642" s="390"/>
      <c r="AA642" s="390"/>
      <c r="AB642" s="388"/>
      <c r="AC642" s="388"/>
      <c r="AD642" s="390"/>
    </row>
    <row r="643" customFormat="false" ht="14.25" hidden="false" customHeight="true" outlineLevel="0" collapsed="false">
      <c r="A643" s="388"/>
      <c r="B643" s="388"/>
      <c r="C643" s="388"/>
      <c r="D643" s="388"/>
      <c r="E643" s="388"/>
      <c r="F643" s="388"/>
      <c r="G643" s="388"/>
      <c r="H643" s="388"/>
      <c r="I643" s="388"/>
      <c r="J643" s="388"/>
      <c r="K643" s="388"/>
      <c r="L643" s="388"/>
      <c r="M643" s="388"/>
      <c r="N643" s="388"/>
      <c r="O643" s="388"/>
      <c r="P643" s="388"/>
      <c r="Q643" s="388"/>
      <c r="R643" s="388"/>
      <c r="S643" s="388"/>
      <c r="T643" s="388"/>
      <c r="U643" s="388"/>
      <c r="V643" s="388"/>
      <c r="W643" s="388"/>
      <c r="X643" s="390"/>
      <c r="Y643" s="390"/>
      <c r="Z643" s="390"/>
      <c r="AA643" s="390"/>
      <c r="AB643" s="388"/>
      <c r="AC643" s="388"/>
      <c r="AD643" s="390"/>
    </row>
    <row r="644" customFormat="false" ht="14.25" hidden="false" customHeight="true" outlineLevel="0" collapsed="false">
      <c r="A644" s="388"/>
      <c r="B644" s="388"/>
      <c r="C644" s="388"/>
      <c r="D644" s="388"/>
      <c r="E644" s="388"/>
      <c r="F644" s="388"/>
      <c r="G644" s="388"/>
      <c r="H644" s="388"/>
      <c r="I644" s="388"/>
      <c r="J644" s="388"/>
      <c r="K644" s="388"/>
      <c r="L644" s="388"/>
      <c r="M644" s="388"/>
      <c r="N644" s="388"/>
      <c r="O644" s="388"/>
      <c r="P644" s="388"/>
      <c r="Q644" s="388"/>
      <c r="R644" s="388"/>
      <c r="S644" s="388"/>
      <c r="T644" s="388"/>
      <c r="U644" s="388"/>
      <c r="V644" s="388"/>
      <c r="W644" s="388"/>
      <c r="X644" s="390"/>
      <c r="Y644" s="390"/>
      <c r="Z644" s="390"/>
      <c r="AA644" s="390"/>
      <c r="AB644" s="388"/>
      <c r="AC644" s="388"/>
      <c r="AD644" s="390"/>
    </row>
    <row r="645" customFormat="false" ht="14.25" hidden="false" customHeight="true" outlineLevel="0" collapsed="false">
      <c r="A645" s="388"/>
      <c r="B645" s="388"/>
      <c r="C645" s="388"/>
      <c r="D645" s="388"/>
      <c r="E645" s="388"/>
      <c r="F645" s="388"/>
      <c r="G645" s="388"/>
      <c r="H645" s="388"/>
      <c r="I645" s="388"/>
      <c r="J645" s="388"/>
      <c r="K645" s="388"/>
      <c r="L645" s="388"/>
      <c r="M645" s="388"/>
      <c r="N645" s="388"/>
      <c r="O645" s="388"/>
      <c r="P645" s="388"/>
      <c r="Q645" s="388"/>
      <c r="R645" s="388"/>
      <c r="S645" s="388"/>
      <c r="T645" s="388"/>
      <c r="U645" s="388"/>
      <c r="V645" s="388"/>
      <c r="W645" s="388"/>
      <c r="X645" s="390"/>
      <c r="Y645" s="390"/>
      <c r="Z645" s="390"/>
      <c r="AA645" s="390"/>
      <c r="AB645" s="388"/>
      <c r="AC645" s="388"/>
      <c r="AD645" s="390"/>
    </row>
    <row r="646" customFormat="false" ht="14.25" hidden="false" customHeight="true" outlineLevel="0" collapsed="false">
      <c r="A646" s="388"/>
      <c r="B646" s="388"/>
      <c r="C646" s="388"/>
      <c r="D646" s="388"/>
      <c r="E646" s="388"/>
      <c r="F646" s="388"/>
      <c r="G646" s="388"/>
      <c r="H646" s="388"/>
      <c r="I646" s="388"/>
      <c r="J646" s="388"/>
      <c r="K646" s="388"/>
      <c r="L646" s="388"/>
      <c r="M646" s="388"/>
      <c r="N646" s="388"/>
      <c r="O646" s="388"/>
      <c r="P646" s="388"/>
      <c r="Q646" s="388"/>
      <c r="R646" s="388"/>
      <c r="S646" s="388"/>
      <c r="T646" s="388"/>
      <c r="U646" s="388"/>
      <c r="V646" s="388"/>
      <c r="W646" s="388"/>
      <c r="X646" s="390"/>
      <c r="Y646" s="390"/>
      <c r="Z646" s="390"/>
      <c r="AA646" s="390"/>
      <c r="AB646" s="388"/>
      <c r="AC646" s="388"/>
      <c r="AD646" s="390"/>
    </row>
    <row r="647" customFormat="false" ht="14.25" hidden="false" customHeight="true" outlineLevel="0" collapsed="false">
      <c r="A647" s="388"/>
      <c r="B647" s="388"/>
      <c r="C647" s="388"/>
      <c r="D647" s="388"/>
      <c r="E647" s="388"/>
      <c r="F647" s="388"/>
      <c r="G647" s="388"/>
      <c r="H647" s="388"/>
      <c r="I647" s="388"/>
      <c r="J647" s="388"/>
      <c r="K647" s="388"/>
      <c r="L647" s="388"/>
      <c r="M647" s="388"/>
      <c r="N647" s="388"/>
      <c r="O647" s="388"/>
      <c r="P647" s="388"/>
      <c r="Q647" s="388"/>
      <c r="R647" s="388"/>
      <c r="S647" s="388"/>
      <c r="T647" s="388"/>
      <c r="U647" s="388"/>
      <c r="V647" s="388"/>
      <c r="W647" s="388"/>
      <c r="X647" s="390"/>
      <c r="Y647" s="390"/>
      <c r="Z647" s="390"/>
      <c r="AA647" s="390"/>
      <c r="AB647" s="388"/>
      <c r="AC647" s="388"/>
      <c r="AD647" s="390"/>
    </row>
    <row r="648" customFormat="false" ht="14.25" hidden="false" customHeight="true" outlineLevel="0" collapsed="false">
      <c r="A648" s="388"/>
      <c r="B648" s="388"/>
      <c r="C648" s="388"/>
      <c r="D648" s="388"/>
      <c r="E648" s="388"/>
      <c r="F648" s="388"/>
      <c r="G648" s="388"/>
      <c r="H648" s="388"/>
      <c r="I648" s="388"/>
      <c r="J648" s="388"/>
      <c r="K648" s="388"/>
      <c r="L648" s="388"/>
      <c r="M648" s="388"/>
      <c r="N648" s="388"/>
      <c r="O648" s="388"/>
      <c r="P648" s="388"/>
      <c r="Q648" s="388"/>
      <c r="R648" s="388"/>
      <c r="S648" s="388"/>
      <c r="T648" s="388"/>
      <c r="U648" s="388"/>
      <c r="V648" s="388"/>
      <c r="W648" s="388"/>
      <c r="X648" s="390"/>
      <c r="Y648" s="390"/>
      <c r="Z648" s="390"/>
      <c r="AA648" s="390"/>
      <c r="AB648" s="388"/>
      <c r="AC648" s="388"/>
      <c r="AD648" s="390"/>
    </row>
    <row r="649" customFormat="false" ht="14.25" hidden="false" customHeight="true" outlineLevel="0" collapsed="false">
      <c r="A649" s="388"/>
      <c r="B649" s="388"/>
      <c r="C649" s="388"/>
      <c r="D649" s="388"/>
      <c r="E649" s="388"/>
      <c r="F649" s="388"/>
      <c r="G649" s="388"/>
      <c r="H649" s="388"/>
      <c r="I649" s="388"/>
      <c r="J649" s="388"/>
      <c r="K649" s="388"/>
      <c r="L649" s="388"/>
      <c r="M649" s="388"/>
      <c r="N649" s="388"/>
      <c r="O649" s="388"/>
      <c r="P649" s="388"/>
      <c r="Q649" s="388"/>
      <c r="R649" s="388"/>
      <c r="S649" s="388"/>
      <c r="T649" s="388"/>
      <c r="U649" s="388"/>
      <c r="V649" s="388"/>
      <c r="W649" s="388"/>
      <c r="X649" s="390"/>
      <c r="Y649" s="390"/>
      <c r="Z649" s="390"/>
      <c r="AA649" s="390"/>
      <c r="AB649" s="388"/>
      <c r="AC649" s="388"/>
      <c r="AD649" s="390"/>
    </row>
    <row r="650" customFormat="false" ht="14.25" hidden="false" customHeight="true" outlineLevel="0" collapsed="false">
      <c r="A650" s="388"/>
      <c r="B650" s="388"/>
      <c r="C650" s="388"/>
      <c r="D650" s="388"/>
      <c r="E650" s="388"/>
      <c r="F650" s="388"/>
      <c r="G650" s="388"/>
      <c r="H650" s="388"/>
      <c r="I650" s="388"/>
      <c r="J650" s="388"/>
      <c r="K650" s="388"/>
      <c r="L650" s="388"/>
      <c r="M650" s="388"/>
      <c r="N650" s="388"/>
      <c r="O650" s="388"/>
      <c r="P650" s="388"/>
      <c r="Q650" s="388"/>
      <c r="R650" s="388"/>
      <c r="S650" s="388"/>
      <c r="T650" s="388"/>
      <c r="U650" s="388"/>
      <c r="V650" s="388"/>
      <c r="W650" s="388"/>
      <c r="X650" s="390"/>
      <c r="Y650" s="390"/>
      <c r="Z650" s="390"/>
      <c r="AA650" s="390"/>
      <c r="AB650" s="388"/>
      <c r="AC650" s="388"/>
      <c r="AD650" s="390"/>
    </row>
    <row r="651" customFormat="false" ht="14.25" hidden="false" customHeight="true" outlineLevel="0" collapsed="false">
      <c r="A651" s="388"/>
      <c r="B651" s="388"/>
      <c r="C651" s="388"/>
      <c r="D651" s="388"/>
      <c r="E651" s="388"/>
      <c r="F651" s="388"/>
      <c r="G651" s="388"/>
      <c r="H651" s="388"/>
      <c r="I651" s="388"/>
      <c r="J651" s="388"/>
      <c r="K651" s="388"/>
      <c r="L651" s="388"/>
      <c r="M651" s="388"/>
      <c r="N651" s="388"/>
      <c r="O651" s="388"/>
      <c r="P651" s="388"/>
      <c r="Q651" s="388"/>
      <c r="R651" s="388"/>
      <c r="S651" s="388"/>
      <c r="T651" s="388"/>
      <c r="U651" s="388"/>
      <c r="V651" s="388"/>
      <c r="W651" s="388"/>
      <c r="X651" s="390"/>
      <c r="Y651" s="390"/>
      <c r="Z651" s="390"/>
      <c r="AA651" s="390"/>
      <c r="AB651" s="388"/>
      <c r="AC651" s="388"/>
      <c r="AD651" s="390"/>
    </row>
    <row r="652" customFormat="false" ht="14.25" hidden="false" customHeight="true" outlineLevel="0" collapsed="false">
      <c r="A652" s="388"/>
      <c r="B652" s="388"/>
      <c r="C652" s="388"/>
      <c r="D652" s="388"/>
      <c r="E652" s="388"/>
      <c r="F652" s="388"/>
      <c r="G652" s="388"/>
      <c r="H652" s="388"/>
      <c r="I652" s="388"/>
      <c r="J652" s="388"/>
      <c r="K652" s="388"/>
      <c r="L652" s="388"/>
      <c r="M652" s="388"/>
      <c r="N652" s="388"/>
      <c r="O652" s="388"/>
      <c r="P652" s="388"/>
      <c r="Q652" s="388"/>
      <c r="R652" s="388"/>
      <c r="S652" s="388"/>
      <c r="T652" s="388"/>
      <c r="U652" s="388"/>
      <c r="V652" s="388"/>
      <c r="W652" s="388"/>
      <c r="X652" s="390"/>
      <c r="Y652" s="390"/>
      <c r="Z652" s="390"/>
      <c r="AA652" s="390"/>
      <c r="AB652" s="388"/>
      <c r="AC652" s="388"/>
      <c r="AD652" s="390"/>
    </row>
    <row r="653" customFormat="false" ht="14.25" hidden="false" customHeight="true" outlineLevel="0" collapsed="false">
      <c r="A653" s="388"/>
      <c r="B653" s="388"/>
      <c r="C653" s="388"/>
      <c r="D653" s="388"/>
      <c r="E653" s="388"/>
      <c r="F653" s="388"/>
      <c r="G653" s="388"/>
      <c r="H653" s="388"/>
      <c r="I653" s="388"/>
      <c r="J653" s="388"/>
      <c r="K653" s="388"/>
      <c r="L653" s="388"/>
      <c r="M653" s="388"/>
      <c r="N653" s="388"/>
      <c r="O653" s="388"/>
      <c r="P653" s="388"/>
      <c r="Q653" s="388"/>
      <c r="R653" s="388"/>
      <c r="S653" s="388"/>
      <c r="T653" s="388"/>
      <c r="U653" s="388"/>
      <c r="V653" s="388"/>
      <c r="W653" s="388"/>
      <c r="X653" s="390"/>
      <c r="Y653" s="390"/>
      <c r="Z653" s="390"/>
      <c r="AA653" s="390"/>
      <c r="AB653" s="388"/>
      <c r="AC653" s="388"/>
      <c r="AD653" s="390"/>
    </row>
    <row r="654" customFormat="false" ht="14.25" hidden="false" customHeight="true" outlineLevel="0" collapsed="false">
      <c r="A654" s="388"/>
      <c r="B654" s="388"/>
      <c r="C654" s="388"/>
      <c r="D654" s="388"/>
      <c r="E654" s="388"/>
      <c r="F654" s="388"/>
      <c r="G654" s="388"/>
      <c r="H654" s="388"/>
      <c r="I654" s="388"/>
      <c r="J654" s="388"/>
      <c r="K654" s="388"/>
      <c r="L654" s="388"/>
      <c r="M654" s="388"/>
      <c r="N654" s="388"/>
      <c r="O654" s="388"/>
      <c r="P654" s="388"/>
      <c r="Q654" s="388"/>
      <c r="R654" s="388"/>
      <c r="S654" s="388"/>
      <c r="T654" s="388"/>
      <c r="U654" s="388"/>
      <c r="V654" s="388"/>
      <c r="W654" s="388"/>
      <c r="X654" s="390"/>
      <c r="Y654" s="390"/>
      <c r="Z654" s="390"/>
      <c r="AA654" s="390"/>
      <c r="AB654" s="388"/>
      <c r="AC654" s="388"/>
      <c r="AD654" s="390"/>
    </row>
    <row r="655" customFormat="false" ht="14.25" hidden="false" customHeight="true" outlineLevel="0" collapsed="false">
      <c r="A655" s="388"/>
      <c r="B655" s="388"/>
      <c r="C655" s="388"/>
      <c r="D655" s="388"/>
      <c r="E655" s="388"/>
      <c r="F655" s="388"/>
      <c r="G655" s="388"/>
      <c r="H655" s="388"/>
      <c r="I655" s="388"/>
      <c r="J655" s="388"/>
      <c r="K655" s="388"/>
      <c r="L655" s="388"/>
      <c r="M655" s="388"/>
      <c r="N655" s="388"/>
      <c r="O655" s="388"/>
      <c r="P655" s="388"/>
      <c r="Q655" s="388"/>
      <c r="R655" s="388"/>
      <c r="S655" s="388"/>
      <c r="T655" s="388"/>
      <c r="U655" s="388"/>
      <c r="V655" s="388"/>
      <c r="W655" s="388"/>
      <c r="X655" s="390"/>
      <c r="Y655" s="390"/>
      <c r="Z655" s="390"/>
      <c r="AA655" s="390"/>
      <c r="AB655" s="388"/>
      <c r="AC655" s="388"/>
      <c r="AD655" s="390"/>
    </row>
    <row r="656" customFormat="false" ht="14.25" hidden="false" customHeight="true" outlineLevel="0" collapsed="false">
      <c r="A656" s="388"/>
      <c r="B656" s="388"/>
      <c r="C656" s="388"/>
      <c r="D656" s="388"/>
      <c r="E656" s="388"/>
      <c r="F656" s="388"/>
      <c r="G656" s="388"/>
      <c r="H656" s="388"/>
      <c r="I656" s="388"/>
      <c r="J656" s="388"/>
      <c r="K656" s="388"/>
      <c r="L656" s="388"/>
      <c r="M656" s="388"/>
      <c r="N656" s="388"/>
      <c r="O656" s="388"/>
      <c r="P656" s="388"/>
      <c r="Q656" s="388"/>
      <c r="R656" s="388"/>
      <c r="S656" s="388"/>
      <c r="T656" s="388"/>
      <c r="U656" s="388"/>
      <c r="V656" s="388"/>
      <c r="W656" s="388"/>
      <c r="X656" s="390"/>
      <c r="Y656" s="390"/>
      <c r="Z656" s="390"/>
      <c r="AA656" s="390"/>
      <c r="AB656" s="388"/>
      <c r="AC656" s="388"/>
      <c r="AD656" s="390"/>
    </row>
    <row r="657" customFormat="false" ht="14.25" hidden="false" customHeight="true" outlineLevel="0" collapsed="false">
      <c r="A657" s="388"/>
      <c r="B657" s="388"/>
      <c r="C657" s="388"/>
      <c r="D657" s="388"/>
      <c r="E657" s="388"/>
      <c r="F657" s="388"/>
      <c r="G657" s="388"/>
      <c r="H657" s="388"/>
      <c r="I657" s="388"/>
      <c r="J657" s="388"/>
      <c r="K657" s="388"/>
      <c r="L657" s="388"/>
      <c r="M657" s="388"/>
      <c r="N657" s="388"/>
      <c r="O657" s="388"/>
      <c r="P657" s="388"/>
      <c r="Q657" s="388"/>
      <c r="R657" s="388"/>
      <c r="S657" s="388"/>
      <c r="T657" s="388"/>
      <c r="U657" s="388"/>
      <c r="V657" s="388"/>
      <c r="W657" s="388"/>
      <c r="X657" s="390"/>
      <c r="Y657" s="390"/>
      <c r="Z657" s="390"/>
      <c r="AA657" s="390"/>
      <c r="AB657" s="388"/>
      <c r="AC657" s="388"/>
      <c r="AD657" s="390"/>
    </row>
    <row r="658" customFormat="false" ht="14.25" hidden="false" customHeight="true" outlineLevel="0" collapsed="false">
      <c r="A658" s="388"/>
      <c r="B658" s="388"/>
      <c r="C658" s="388"/>
      <c r="D658" s="388"/>
      <c r="E658" s="388"/>
      <c r="F658" s="388"/>
      <c r="G658" s="388"/>
      <c r="H658" s="388"/>
      <c r="I658" s="388"/>
      <c r="J658" s="388"/>
      <c r="K658" s="388"/>
      <c r="L658" s="388"/>
      <c r="M658" s="388"/>
      <c r="N658" s="388"/>
      <c r="O658" s="388"/>
      <c r="P658" s="388"/>
      <c r="Q658" s="388"/>
      <c r="R658" s="388"/>
      <c r="S658" s="388"/>
      <c r="T658" s="388"/>
      <c r="U658" s="388"/>
      <c r="V658" s="388"/>
      <c r="W658" s="388"/>
      <c r="X658" s="390"/>
      <c r="Y658" s="390"/>
      <c r="Z658" s="390"/>
      <c r="AA658" s="390"/>
      <c r="AB658" s="388"/>
      <c r="AC658" s="388"/>
      <c r="AD658" s="390"/>
    </row>
    <row r="659" customFormat="false" ht="14.25" hidden="false" customHeight="true" outlineLevel="0" collapsed="false">
      <c r="A659" s="388"/>
      <c r="B659" s="388"/>
      <c r="C659" s="388"/>
      <c r="D659" s="388"/>
      <c r="E659" s="388"/>
      <c r="F659" s="388"/>
      <c r="G659" s="388"/>
      <c r="H659" s="388"/>
      <c r="I659" s="388"/>
      <c r="J659" s="388"/>
      <c r="K659" s="388"/>
      <c r="L659" s="388"/>
      <c r="M659" s="388"/>
      <c r="N659" s="388"/>
      <c r="O659" s="388"/>
      <c r="P659" s="388"/>
      <c r="Q659" s="388"/>
      <c r="R659" s="388"/>
      <c r="S659" s="388"/>
      <c r="T659" s="388"/>
      <c r="U659" s="388"/>
      <c r="V659" s="388"/>
      <c r="W659" s="388"/>
      <c r="X659" s="390"/>
      <c r="Y659" s="390"/>
      <c r="Z659" s="390"/>
      <c r="AA659" s="390"/>
      <c r="AB659" s="388"/>
      <c r="AC659" s="388"/>
      <c r="AD659" s="390"/>
    </row>
    <row r="660" customFormat="false" ht="14.25" hidden="false" customHeight="true" outlineLevel="0" collapsed="false">
      <c r="A660" s="388"/>
      <c r="B660" s="388"/>
      <c r="C660" s="388"/>
      <c r="D660" s="388"/>
      <c r="E660" s="388"/>
      <c r="F660" s="388"/>
      <c r="G660" s="388"/>
      <c r="H660" s="388"/>
      <c r="I660" s="388"/>
      <c r="J660" s="388"/>
      <c r="K660" s="388"/>
      <c r="L660" s="388"/>
      <c r="M660" s="388"/>
      <c r="N660" s="388"/>
      <c r="O660" s="388"/>
      <c r="P660" s="388"/>
      <c r="Q660" s="388"/>
      <c r="R660" s="388"/>
      <c r="S660" s="388"/>
      <c r="T660" s="388"/>
      <c r="U660" s="388"/>
      <c r="V660" s="388"/>
      <c r="W660" s="388"/>
      <c r="X660" s="390"/>
      <c r="Y660" s="390"/>
      <c r="Z660" s="390"/>
      <c r="AA660" s="390"/>
      <c r="AB660" s="388"/>
      <c r="AC660" s="388"/>
      <c r="AD660" s="390"/>
    </row>
    <row r="661" customFormat="false" ht="14.25" hidden="false" customHeight="true" outlineLevel="0" collapsed="false">
      <c r="A661" s="388"/>
      <c r="B661" s="388"/>
      <c r="C661" s="388"/>
      <c r="D661" s="388"/>
      <c r="E661" s="388"/>
      <c r="F661" s="388"/>
      <c r="G661" s="388"/>
      <c r="H661" s="388"/>
      <c r="I661" s="388"/>
      <c r="J661" s="388"/>
      <c r="K661" s="388"/>
      <c r="L661" s="388"/>
      <c r="M661" s="388"/>
      <c r="N661" s="388"/>
      <c r="O661" s="388"/>
      <c r="P661" s="388"/>
      <c r="Q661" s="388"/>
      <c r="R661" s="388"/>
      <c r="S661" s="388"/>
      <c r="T661" s="388"/>
      <c r="U661" s="388"/>
      <c r="V661" s="388"/>
      <c r="W661" s="388"/>
      <c r="X661" s="390"/>
      <c r="Y661" s="390"/>
      <c r="Z661" s="390"/>
      <c r="AA661" s="390"/>
      <c r="AB661" s="388"/>
      <c r="AC661" s="388"/>
      <c r="AD661" s="390"/>
    </row>
    <row r="662" customFormat="false" ht="14.25" hidden="false" customHeight="true" outlineLevel="0" collapsed="false">
      <c r="A662" s="388"/>
      <c r="B662" s="388"/>
      <c r="C662" s="388"/>
      <c r="D662" s="388"/>
      <c r="E662" s="388"/>
      <c r="F662" s="388"/>
      <c r="G662" s="388"/>
      <c r="H662" s="388"/>
      <c r="I662" s="388"/>
      <c r="J662" s="388"/>
      <c r="K662" s="388"/>
      <c r="L662" s="388"/>
      <c r="M662" s="388"/>
      <c r="N662" s="388"/>
      <c r="O662" s="388"/>
      <c r="P662" s="388"/>
      <c r="Q662" s="388"/>
      <c r="R662" s="388"/>
      <c r="S662" s="388"/>
      <c r="T662" s="388"/>
      <c r="U662" s="388"/>
      <c r="V662" s="388"/>
      <c r="W662" s="388"/>
      <c r="X662" s="390"/>
      <c r="Y662" s="390"/>
      <c r="Z662" s="390"/>
      <c r="AA662" s="390"/>
      <c r="AB662" s="388"/>
      <c r="AC662" s="388"/>
      <c r="AD662" s="390"/>
    </row>
    <row r="663" customFormat="false" ht="14.25" hidden="false" customHeight="true" outlineLevel="0" collapsed="false">
      <c r="A663" s="388"/>
      <c r="B663" s="388"/>
      <c r="C663" s="388"/>
      <c r="D663" s="388"/>
      <c r="E663" s="388"/>
      <c r="F663" s="388"/>
      <c r="G663" s="388"/>
      <c r="H663" s="388"/>
      <c r="I663" s="388"/>
      <c r="J663" s="388"/>
      <c r="K663" s="388"/>
      <c r="L663" s="388"/>
      <c r="M663" s="388"/>
      <c r="N663" s="388"/>
      <c r="O663" s="388"/>
      <c r="P663" s="388"/>
      <c r="Q663" s="388"/>
      <c r="R663" s="388"/>
      <c r="S663" s="388"/>
      <c r="T663" s="388"/>
      <c r="U663" s="388"/>
      <c r="V663" s="388"/>
      <c r="W663" s="388"/>
      <c r="X663" s="390"/>
      <c r="Y663" s="390"/>
      <c r="Z663" s="390"/>
      <c r="AA663" s="390"/>
      <c r="AB663" s="388"/>
      <c r="AC663" s="388"/>
      <c r="AD663" s="390"/>
    </row>
    <row r="664" customFormat="false" ht="14.25" hidden="false" customHeight="true" outlineLevel="0" collapsed="false">
      <c r="A664" s="388"/>
      <c r="B664" s="388"/>
      <c r="C664" s="388"/>
      <c r="D664" s="388"/>
      <c r="E664" s="388"/>
      <c r="F664" s="388"/>
      <c r="G664" s="388"/>
      <c r="H664" s="388"/>
      <c r="I664" s="388"/>
      <c r="J664" s="388"/>
      <c r="K664" s="388"/>
      <c r="L664" s="388"/>
      <c r="M664" s="388"/>
      <c r="N664" s="388"/>
      <c r="O664" s="388"/>
      <c r="P664" s="388"/>
      <c r="Q664" s="388"/>
      <c r="R664" s="388"/>
      <c r="S664" s="388"/>
      <c r="T664" s="388"/>
      <c r="U664" s="388"/>
      <c r="V664" s="388"/>
      <c r="W664" s="388"/>
      <c r="X664" s="390"/>
      <c r="Y664" s="390"/>
      <c r="Z664" s="390"/>
      <c r="AA664" s="390"/>
      <c r="AB664" s="388"/>
      <c r="AC664" s="388"/>
      <c r="AD664" s="390"/>
    </row>
    <row r="665" customFormat="false" ht="14.25" hidden="false" customHeight="true" outlineLevel="0" collapsed="false">
      <c r="A665" s="388"/>
      <c r="B665" s="388"/>
      <c r="C665" s="388"/>
      <c r="D665" s="388"/>
      <c r="E665" s="388"/>
      <c r="F665" s="388"/>
      <c r="G665" s="388"/>
      <c r="H665" s="388"/>
      <c r="I665" s="388"/>
      <c r="J665" s="388"/>
      <c r="K665" s="388"/>
      <c r="L665" s="388"/>
      <c r="M665" s="388"/>
      <c r="N665" s="388"/>
      <c r="O665" s="388"/>
      <c r="P665" s="388"/>
      <c r="Q665" s="388"/>
      <c r="R665" s="388"/>
      <c r="S665" s="388"/>
      <c r="T665" s="388"/>
      <c r="U665" s="388"/>
      <c r="V665" s="388"/>
      <c r="W665" s="388"/>
      <c r="X665" s="390"/>
      <c r="Y665" s="390"/>
      <c r="Z665" s="390"/>
      <c r="AA665" s="390"/>
      <c r="AB665" s="388"/>
      <c r="AC665" s="388"/>
      <c r="AD665" s="390"/>
    </row>
    <row r="666" customFormat="false" ht="14.25" hidden="false" customHeight="true" outlineLevel="0" collapsed="false">
      <c r="A666" s="388"/>
      <c r="B666" s="388"/>
      <c r="C666" s="388"/>
      <c r="D666" s="388"/>
      <c r="E666" s="388"/>
      <c r="F666" s="388"/>
      <c r="G666" s="388"/>
      <c r="H666" s="388"/>
      <c r="I666" s="388"/>
      <c r="J666" s="388"/>
      <c r="K666" s="388"/>
      <c r="L666" s="388"/>
      <c r="M666" s="388"/>
      <c r="N666" s="388"/>
      <c r="O666" s="388"/>
      <c r="P666" s="388"/>
      <c r="Q666" s="388"/>
      <c r="R666" s="388"/>
      <c r="S666" s="388"/>
      <c r="T666" s="388"/>
      <c r="U666" s="388"/>
      <c r="V666" s="388"/>
      <c r="W666" s="388"/>
      <c r="X666" s="390"/>
      <c r="Y666" s="390"/>
      <c r="Z666" s="390"/>
      <c r="AA666" s="390"/>
      <c r="AB666" s="388"/>
      <c r="AC666" s="388"/>
      <c r="AD666" s="390"/>
    </row>
    <row r="667" customFormat="false" ht="14.25" hidden="false" customHeight="true" outlineLevel="0" collapsed="false">
      <c r="A667" s="388"/>
      <c r="B667" s="388"/>
      <c r="C667" s="388"/>
      <c r="D667" s="388"/>
      <c r="E667" s="388"/>
      <c r="F667" s="388"/>
      <c r="G667" s="388"/>
      <c r="H667" s="388"/>
      <c r="I667" s="388"/>
      <c r="J667" s="388"/>
      <c r="K667" s="388"/>
      <c r="L667" s="388"/>
      <c r="M667" s="388"/>
      <c r="N667" s="388"/>
      <c r="O667" s="388"/>
      <c r="P667" s="388"/>
      <c r="Q667" s="388"/>
      <c r="R667" s="388"/>
      <c r="S667" s="388"/>
      <c r="T667" s="388"/>
      <c r="U667" s="388"/>
      <c r="V667" s="388"/>
      <c r="W667" s="388"/>
      <c r="X667" s="390"/>
      <c r="Y667" s="390"/>
      <c r="Z667" s="390"/>
      <c r="AA667" s="390"/>
      <c r="AB667" s="388"/>
      <c r="AC667" s="388"/>
      <c r="AD667" s="390"/>
    </row>
    <row r="668" customFormat="false" ht="14.25" hidden="false" customHeight="true" outlineLevel="0" collapsed="false">
      <c r="A668" s="388"/>
      <c r="B668" s="388"/>
      <c r="C668" s="388"/>
      <c r="D668" s="388"/>
      <c r="E668" s="388"/>
      <c r="F668" s="388"/>
      <c r="G668" s="388"/>
      <c r="H668" s="388"/>
      <c r="I668" s="388"/>
      <c r="J668" s="388"/>
      <c r="K668" s="388"/>
      <c r="L668" s="388"/>
      <c r="M668" s="388"/>
      <c r="N668" s="388"/>
      <c r="O668" s="388"/>
      <c r="P668" s="388"/>
      <c r="Q668" s="388"/>
      <c r="R668" s="388"/>
      <c r="S668" s="388"/>
      <c r="T668" s="388"/>
      <c r="U668" s="388"/>
      <c r="V668" s="388"/>
      <c r="W668" s="388"/>
      <c r="X668" s="390"/>
      <c r="Y668" s="390"/>
      <c r="Z668" s="390"/>
      <c r="AA668" s="390"/>
      <c r="AB668" s="388"/>
      <c r="AC668" s="388"/>
      <c r="AD668" s="390"/>
    </row>
    <row r="669" customFormat="false" ht="14.25" hidden="false" customHeight="true" outlineLevel="0" collapsed="false">
      <c r="A669" s="388"/>
      <c r="B669" s="388"/>
      <c r="C669" s="388"/>
      <c r="D669" s="388"/>
      <c r="E669" s="388"/>
      <c r="F669" s="388"/>
      <c r="G669" s="388"/>
      <c r="H669" s="388"/>
      <c r="I669" s="388"/>
      <c r="J669" s="388"/>
      <c r="K669" s="388"/>
      <c r="L669" s="388"/>
      <c r="M669" s="388"/>
      <c r="N669" s="388"/>
      <c r="O669" s="388"/>
      <c r="P669" s="388"/>
      <c r="Q669" s="388"/>
      <c r="R669" s="388"/>
      <c r="S669" s="388"/>
      <c r="T669" s="388"/>
      <c r="U669" s="388"/>
      <c r="V669" s="388"/>
      <c r="W669" s="388"/>
      <c r="X669" s="390"/>
      <c r="Y669" s="390"/>
      <c r="Z669" s="390"/>
      <c r="AA669" s="390"/>
      <c r="AB669" s="388"/>
      <c r="AC669" s="388"/>
      <c r="AD669" s="390"/>
    </row>
    <row r="670" customFormat="false" ht="14.25" hidden="false" customHeight="true" outlineLevel="0" collapsed="false">
      <c r="A670" s="388"/>
      <c r="B670" s="388"/>
      <c r="C670" s="388"/>
      <c r="D670" s="388"/>
      <c r="E670" s="388"/>
      <c r="F670" s="388"/>
      <c r="G670" s="388"/>
      <c r="H670" s="388"/>
      <c r="I670" s="388"/>
      <c r="J670" s="388"/>
      <c r="K670" s="388"/>
      <c r="L670" s="388"/>
      <c r="M670" s="388"/>
      <c r="N670" s="388"/>
      <c r="O670" s="388"/>
      <c r="P670" s="388"/>
      <c r="Q670" s="388"/>
      <c r="R670" s="388"/>
      <c r="S670" s="388"/>
      <c r="T670" s="388"/>
      <c r="U670" s="388"/>
      <c r="V670" s="388"/>
      <c r="W670" s="388"/>
      <c r="X670" s="390"/>
      <c r="Y670" s="390"/>
      <c r="Z670" s="390"/>
      <c r="AA670" s="390"/>
      <c r="AB670" s="388"/>
      <c r="AC670" s="388"/>
      <c r="AD670" s="390"/>
    </row>
    <row r="671" customFormat="false" ht="14.25" hidden="false" customHeight="true" outlineLevel="0" collapsed="false">
      <c r="A671" s="388"/>
      <c r="B671" s="388"/>
      <c r="C671" s="388"/>
      <c r="D671" s="388"/>
      <c r="E671" s="388"/>
      <c r="F671" s="388"/>
      <c r="G671" s="388"/>
      <c r="H671" s="388"/>
      <c r="I671" s="388"/>
      <c r="J671" s="388"/>
      <c r="K671" s="388"/>
      <c r="L671" s="388"/>
      <c r="M671" s="388"/>
      <c r="N671" s="388"/>
      <c r="O671" s="388"/>
      <c r="P671" s="388"/>
      <c r="Q671" s="388"/>
      <c r="R671" s="388"/>
      <c r="S671" s="388"/>
      <c r="T671" s="388"/>
      <c r="U671" s="388"/>
      <c r="V671" s="388"/>
      <c r="W671" s="388"/>
      <c r="X671" s="390"/>
      <c r="Y671" s="390"/>
      <c r="Z671" s="390"/>
      <c r="AA671" s="390"/>
      <c r="AB671" s="388"/>
      <c r="AC671" s="388"/>
      <c r="AD671" s="390"/>
    </row>
    <row r="672" customFormat="false" ht="14.25" hidden="false" customHeight="true" outlineLevel="0" collapsed="false">
      <c r="A672" s="388"/>
      <c r="B672" s="388"/>
      <c r="C672" s="388"/>
      <c r="D672" s="388"/>
      <c r="E672" s="388"/>
      <c r="F672" s="388"/>
      <c r="G672" s="388"/>
      <c r="H672" s="388"/>
      <c r="I672" s="388"/>
      <c r="J672" s="388"/>
      <c r="K672" s="388"/>
      <c r="L672" s="388"/>
      <c r="M672" s="388"/>
      <c r="N672" s="388"/>
      <c r="O672" s="388"/>
      <c r="P672" s="388"/>
      <c r="Q672" s="388"/>
      <c r="R672" s="388"/>
      <c r="S672" s="388"/>
      <c r="T672" s="388"/>
      <c r="U672" s="388"/>
      <c r="V672" s="388"/>
      <c r="W672" s="388"/>
      <c r="X672" s="390"/>
      <c r="Y672" s="390"/>
      <c r="Z672" s="390"/>
      <c r="AA672" s="390"/>
      <c r="AB672" s="388"/>
      <c r="AC672" s="388"/>
      <c r="AD672" s="390"/>
    </row>
    <row r="673" customFormat="false" ht="14.25" hidden="false" customHeight="true" outlineLevel="0" collapsed="false">
      <c r="A673" s="388"/>
      <c r="B673" s="388"/>
      <c r="C673" s="388"/>
      <c r="D673" s="388"/>
      <c r="E673" s="388"/>
      <c r="F673" s="388"/>
      <c r="G673" s="388"/>
      <c r="H673" s="388"/>
      <c r="I673" s="388"/>
      <c r="J673" s="388"/>
      <c r="K673" s="388"/>
      <c r="L673" s="388"/>
      <c r="M673" s="388"/>
      <c r="N673" s="388"/>
      <c r="O673" s="388"/>
      <c r="P673" s="388"/>
      <c r="Q673" s="388"/>
      <c r="R673" s="388"/>
      <c r="S673" s="388"/>
      <c r="T673" s="388"/>
      <c r="U673" s="388"/>
      <c r="V673" s="388"/>
      <c r="W673" s="388"/>
      <c r="X673" s="390"/>
      <c r="Y673" s="390"/>
      <c r="Z673" s="390"/>
      <c r="AA673" s="390"/>
      <c r="AB673" s="388"/>
      <c r="AC673" s="388"/>
      <c r="AD673" s="390"/>
    </row>
    <row r="674" customFormat="false" ht="14.25" hidden="false" customHeight="true" outlineLevel="0" collapsed="false">
      <c r="A674" s="388"/>
      <c r="B674" s="388"/>
      <c r="C674" s="388"/>
      <c r="D674" s="388"/>
      <c r="E674" s="388"/>
      <c r="F674" s="388"/>
      <c r="G674" s="388"/>
      <c r="H674" s="388"/>
      <c r="I674" s="388"/>
      <c r="J674" s="388"/>
      <c r="K674" s="388"/>
      <c r="L674" s="388"/>
      <c r="M674" s="388"/>
      <c r="N674" s="388"/>
      <c r="O674" s="388"/>
      <c r="P674" s="388"/>
      <c r="Q674" s="388"/>
      <c r="R674" s="388"/>
      <c r="S674" s="388"/>
      <c r="T674" s="388"/>
      <c r="U674" s="388"/>
      <c r="V674" s="388"/>
      <c r="W674" s="388"/>
      <c r="X674" s="390"/>
      <c r="Y674" s="390"/>
      <c r="Z674" s="390"/>
      <c r="AA674" s="390"/>
      <c r="AB674" s="388"/>
      <c r="AC674" s="388"/>
      <c r="AD674" s="390"/>
    </row>
    <row r="675" customFormat="false" ht="14.25" hidden="false" customHeight="true" outlineLevel="0" collapsed="false">
      <c r="A675" s="388"/>
      <c r="B675" s="388"/>
      <c r="C675" s="388"/>
      <c r="D675" s="388"/>
      <c r="E675" s="388"/>
      <c r="F675" s="388"/>
      <c r="G675" s="388"/>
      <c r="H675" s="388"/>
      <c r="I675" s="388"/>
      <c r="J675" s="388"/>
      <c r="K675" s="388"/>
      <c r="L675" s="388"/>
      <c r="M675" s="388"/>
      <c r="N675" s="388"/>
      <c r="O675" s="388"/>
      <c r="P675" s="388"/>
      <c r="Q675" s="388"/>
      <c r="R675" s="388"/>
      <c r="S675" s="388"/>
      <c r="T675" s="388"/>
      <c r="U675" s="388"/>
      <c r="V675" s="388"/>
      <c r="W675" s="388"/>
      <c r="X675" s="390"/>
      <c r="Y675" s="390"/>
      <c r="Z675" s="390"/>
      <c r="AA675" s="390"/>
      <c r="AB675" s="388"/>
      <c r="AC675" s="388"/>
      <c r="AD675" s="390"/>
    </row>
    <row r="676" customFormat="false" ht="14.25" hidden="false" customHeight="true" outlineLevel="0" collapsed="false">
      <c r="A676" s="388"/>
      <c r="B676" s="388"/>
      <c r="C676" s="388"/>
      <c r="D676" s="388"/>
      <c r="E676" s="388"/>
      <c r="F676" s="388"/>
      <c r="G676" s="388"/>
      <c r="H676" s="388"/>
      <c r="I676" s="388"/>
      <c r="J676" s="388"/>
      <c r="K676" s="388"/>
      <c r="L676" s="388"/>
      <c r="M676" s="388"/>
      <c r="N676" s="388"/>
      <c r="O676" s="388"/>
      <c r="P676" s="388"/>
      <c r="Q676" s="388"/>
      <c r="R676" s="388"/>
      <c r="S676" s="388"/>
      <c r="T676" s="388"/>
      <c r="U676" s="388"/>
      <c r="V676" s="388"/>
      <c r="W676" s="388"/>
      <c r="X676" s="390"/>
      <c r="Y676" s="390"/>
      <c r="Z676" s="390"/>
      <c r="AA676" s="390"/>
      <c r="AB676" s="388"/>
      <c r="AC676" s="388"/>
      <c r="AD676" s="390"/>
    </row>
    <row r="677" customFormat="false" ht="14.25" hidden="false" customHeight="true" outlineLevel="0" collapsed="false">
      <c r="A677" s="388"/>
      <c r="B677" s="388"/>
      <c r="C677" s="388"/>
      <c r="D677" s="388"/>
      <c r="E677" s="388"/>
      <c r="F677" s="388"/>
      <c r="G677" s="388"/>
      <c r="H677" s="388"/>
      <c r="I677" s="388"/>
      <c r="J677" s="388"/>
      <c r="K677" s="388"/>
      <c r="L677" s="388"/>
      <c r="M677" s="388"/>
      <c r="N677" s="388"/>
      <c r="O677" s="388"/>
      <c r="P677" s="388"/>
      <c r="Q677" s="388"/>
      <c r="R677" s="388"/>
      <c r="S677" s="388"/>
      <c r="T677" s="388"/>
      <c r="U677" s="388"/>
      <c r="V677" s="388"/>
      <c r="W677" s="388"/>
      <c r="X677" s="390"/>
      <c r="Y677" s="390"/>
      <c r="Z677" s="390"/>
      <c r="AA677" s="390"/>
      <c r="AB677" s="388"/>
      <c r="AC677" s="388"/>
      <c r="AD677" s="390"/>
    </row>
    <row r="678" customFormat="false" ht="14.25" hidden="false" customHeight="true" outlineLevel="0" collapsed="false">
      <c r="A678" s="388"/>
      <c r="B678" s="388"/>
      <c r="C678" s="388"/>
      <c r="D678" s="388"/>
      <c r="E678" s="388"/>
      <c r="F678" s="388"/>
      <c r="G678" s="388"/>
      <c r="H678" s="388"/>
      <c r="I678" s="388"/>
      <c r="J678" s="388"/>
      <c r="K678" s="388"/>
      <c r="L678" s="388"/>
      <c r="M678" s="388"/>
      <c r="N678" s="388"/>
      <c r="O678" s="388"/>
      <c r="P678" s="388"/>
      <c r="Q678" s="388"/>
      <c r="R678" s="388"/>
      <c r="S678" s="388"/>
      <c r="T678" s="388"/>
      <c r="U678" s="388"/>
      <c r="V678" s="388"/>
      <c r="W678" s="388"/>
      <c r="X678" s="390"/>
      <c r="Y678" s="390"/>
      <c r="Z678" s="390"/>
      <c r="AA678" s="390"/>
      <c r="AB678" s="388"/>
      <c r="AC678" s="388"/>
      <c r="AD678" s="390"/>
    </row>
    <row r="679" customFormat="false" ht="14.25" hidden="false" customHeight="true" outlineLevel="0" collapsed="false">
      <c r="A679" s="388"/>
      <c r="B679" s="388"/>
      <c r="C679" s="388"/>
      <c r="D679" s="388"/>
      <c r="E679" s="388"/>
      <c r="F679" s="388"/>
      <c r="G679" s="388"/>
      <c r="H679" s="388"/>
      <c r="I679" s="388"/>
      <c r="J679" s="388"/>
      <c r="K679" s="388"/>
      <c r="L679" s="388"/>
      <c r="M679" s="388"/>
      <c r="N679" s="388"/>
      <c r="O679" s="388"/>
      <c r="P679" s="388"/>
      <c r="Q679" s="388"/>
      <c r="R679" s="388"/>
      <c r="S679" s="388"/>
      <c r="T679" s="388"/>
      <c r="U679" s="388"/>
      <c r="V679" s="388"/>
      <c r="W679" s="388"/>
      <c r="X679" s="390"/>
      <c r="Y679" s="390"/>
      <c r="Z679" s="390"/>
      <c r="AA679" s="390"/>
      <c r="AB679" s="388"/>
      <c r="AC679" s="388"/>
      <c r="AD679" s="390"/>
    </row>
    <row r="680" customFormat="false" ht="14.25" hidden="false" customHeight="true" outlineLevel="0" collapsed="false">
      <c r="A680" s="388"/>
      <c r="B680" s="388"/>
      <c r="C680" s="388"/>
      <c r="D680" s="388"/>
      <c r="E680" s="388"/>
      <c r="F680" s="388"/>
      <c r="G680" s="388"/>
      <c r="H680" s="388"/>
      <c r="I680" s="388"/>
      <c r="J680" s="388"/>
      <c r="K680" s="388"/>
      <c r="L680" s="388"/>
      <c r="M680" s="388"/>
      <c r="N680" s="388"/>
      <c r="O680" s="388"/>
      <c r="P680" s="388"/>
      <c r="Q680" s="388"/>
      <c r="R680" s="388"/>
      <c r="S680" s="388"/>
      <c r="T680" s="388"/>
      <c r="U680" s="388"/>
      <c r="V680" s="388"/>
      <c r="W680" s="388"/>
      <c r="X680" s="390"/>
      <c r="Y680" s="390"/>
      <c r="Z680" s="390"/>
      <c r="AA680" s="390"/>
      <c r="AB680" s="388"/>
      <c r="AC680" s="388"/>
      <c r="AD680" s="390"/>
    </row>
    <row r="681" customFormat="false" ht="14.25" hidden="false" customHeight="true" outlineLevel="0" collapsed="false">
      <c r="A681" s="388"/>
      <c r="B681" s="388"/>
      <c r="C681" s="388"/>
      <c r="D681" s="388"/>
      <c r="E681" s="388"/>
      <c r="F681" s="388"/>
      <c r="G681" s="388"/>
      <c r="H681" s="388"/>
      <c r="I681" s="388"/>
      <c r="J681" s="388"/>
      <c r="K681" s="388"/>
      <c r="L681" s="388"/>
      <c r="M681" s="388"/>
      <c r="N681" s="388"/>
      <c r="O681" s="388"/>
      <c r="P681" s="388"/>
      <c r="Q681" s="388"/>
      <c r="R681" s="388"/>
      <c r="S681" s="388"/>
      <c r="T681" s="388"/>
      <c r="U681" s="388"/>
      <c r="V681" s="388"/>
      <c r="W681" s="388"/>
      <c r="X681" s="390"/>
      <c r="Y681" s="390"/>
      <c r="Z681" s="390"/>
      <c r="AA681" s="390"/>
      <c r="AB681" s="388"/>
      <c r="AC681" s="388"/>
      <c r="AD681" s="390"/>
    </row>
    <row r="682" customFormat="false" ht="14.25" hidden="false" customHeight="true" outlineLevel="0" collapsed="false">
      <c r="A682" s="388"/>
      <c r="B682" s="388"/>
      <c r="C682" s="388"/>
      <c r="D682" s="388"/>
      <c r="E682" s="388"/>
      <c r="F682" s="388"/>
      <c r="G682" s="388"/>
      <c r="H682" s="388"/>
      <c r="I682" s="388"/>
      <c r="J682" s="388"/>
      <c r="K682" s="388"/>
      <c r="L682" s="388"/>
      <c r="M682" s="388"/>
      <c r="N682" s="388"/>
      <c r="O682" s="388"/>
      <c r="P682" s="388"/>
      <c r="Q682" s="388"/>
      <c r="R682" s="388"/>
      <c r="S682" s="388"/>
      <c r="T682" s="388"/>
      <c r="U682" s="388"/>
      <c r="V682" s="388"/>
      <c r="W682" s="388"/>
      <c r="X682" s="390"/>
      <c r="Y682" s="390"/>
      <c r="Z682" s="390"/>
      <c r="AA682" s="390"/>
      <c r="AB682" s="388"/>
      <c r="AC682" s="388"/>
      <c r="AD682" s="390"/>
    </row>
    <row r="683" customFormat="false" ht="14.25" hidden="false" customHeight="true" outlineLevel="0" collapsed="false">
      <c r="A683" s="388"/>
      <c r="B683" s="388"/>
      <c r="C683" s="388"/>
      <c r="D683" s="388"/>
      <c r="E683" s="388"/>
      <c r="F683" s="388"/>
      <c r="G683" s="388"/>
      <c r="H683" s="388"/>
      <c r="I683" s="388"/>
      <c r="J683" s="388"/>
      <c r="K683" s="388"/>
      <c r="L683" s="388"/>
      <c r="M683" s="388"/>
      <c r="N683" s="388"/>
      <c r="O683" s="388"/>
      <c r="P683" s="388"/>
      <c r="Q683" s="388"/>
      <c r="R683" s="388"/>
      <c r="S683" s="388"/>
      <c r="T683" s="388"/>
      <c r="U683" s="388"/>
      <c r="V683" s="388"/>
      <c r="W683" s="388"/>
      <c r="X683" s="390"/>
      <c r="Y683" s="390"/>
      <c r="Z683" s="390"/>
      <c r="AA683" s="390"/>
      <c r="AB683" s="388"/>
      <c r="AC683" s="388"/>
      <c r="AD683" s="390"/>
    </row>
    <row r="684" customFormat="false" ht="14.25" hidden="false" customHeight="true" outlineLevel="0" collapsed="false">
      <c r="A684" s="388"/>
      <c r="B684" s="388"/>
      <c r="C684" s="388"/>
      <c r="D684" s="388"/>
      <c r="E684" s="388"/>
      <c r="F684" s="388"/>
      <c r="G684" s="388"/>
      <c r="H684" s="388"/>
      <c r="I684" s="388"/>
      <c r="J684" s="388"/>
      <c r="K684" s="388"/>
      <c r="L684" s="388"/>
      <c r="M684" s="388"/>
      <c r="N684" s="388"/>
      <c r="O684" s="388"/>
      <c r="P684" s="388"/>
      <c r="Q684" s="388"/>
      <c r="R684" s="388"/>
      <c r="S684" s="388"/>
      <c r="T684" s="388"/>
      <c r="U684" s="388"/>
      <c r="V684" s="388"/>
      <c r="W684" s="388"/>
      <c r="X684" s="390"/>
      <c r="Y684" s="390"/>
      <c r="Z684" s="390"/>
      <c r="AA684" s="390"/>
      <c r="AB684" s="388"/>
      <c r="AC684" s="388"/>
      <c r="AD684" s="390"/>
    </row>
    <row r="685" customFormat="false" ht="14.25" hidden="false" customHeight="true" outlineLevel="0" collapsed="false">
      <c r="A685" s="388"/>
      <c r="B685" s="388"/>
      <c r="C685" s="388"/>
      <c r="D685" s="388"/>
      <c r="E685" s="388"/>
      <c r="F685" s="388"/>
      <c r="G685" s="388"/>
      <c r="H685" s="388"/>
      <c r="I685" s="388"/>
      <c r="J685" s="388"/>
      <c r="K685" s="388"/>
      <c r="L685" s="388"/>
      <c r="M685" s="388"/>
      <c r="N685" s="388"/>
      <c r="O685" s="388"/>
      <c r="P685" s="388"/>
      <c r="Q685" s="388"/>
      <c r="R685" s="388"/>
      <c r="S685" s="388"/>
      <c r="T685" s="388"/>
      <c r="U685" s="388"/>
      <c r="V685" s="388"/>
      <c r="W685" s="388"/>
      <c r="X685" s="390"/>
      <c r="Y685" s="390"/>
      <c r="Z685" s="390"/>
      <c r="AA685" s="390"/>
      <c r="AB685" s="388"/>
      <c r="AC685" s="388"/>
      <c r="AD685" s="390"/>
    </row>
    <row r="686" customFormat="false" ht="14.25" hidden="false" customHeight="true" outlineLevel="0" collapsed="false">
      <c r="A686" s="388"/>
      <c r="B686" s="388"/>
      <c r="C686" s="388"/>
      <c r="D686" s="388"/>
      <c r="E686" s="388"/>
      <c r="F686" s="388"/>
      <c r="G686" s="388"/>
      <c r="H686" s="388"/>
      <c r="I686" s="388"/>
      <c r="J686" s="388"/>
      <c r="K686" s="388"/>
      <c r="L686" s="388"/>
      <c r="M686" s="388"/>
      <c r="N686" s="388"/>
      <c r="O686" s="388"/>
      <c r="P686" s="388"/>
      <c r="Q686" s="388"/>
      <c r="R686" s="388"/>
      <c r="S686" s="388"/>
      <c r="T686" s="388"/>
      <c r="U686" s="388"/>
      <c r="V686" s="388"/>
      <c r="W686" s="388"/>
      <c r="X686" s="390"/>
      <c r="Y686" s="390"/>
      <c r="Z686" s="390"/>
      <c r="AA686" s="390"/>
      <c r="AB686" s="388"/>
      <c r="AC686" s="388"/>
      <c r="AD686" s="390"/>
    </row>
    <row r="687" customFormat="false" ht="14.25" hidden="false" customHeight="true" outlineLevel="0" collapsed="false">
      <c r="A687" s="388"/>
      <c r="B687" s="388"/>
      <c r="C687" s="388"/>
      <c r="D687" s="388"/>
      <c r="E687" s="388"/>
      <c r="F687" s="388"/>
      <c r="G687" s="388"/>
      <c r="H687" s="388"/>
      <c r="I687" s="388"/>
      <c r="J687" s="388"/>
      <c r="K687" s="388"/>
      <c r="L687" s="388"/>
      <c r="M687" s="388"/>
      <c r="N687" s="388"/>
      <c r="O687" s="388"/>
      <c r="P687" s="388"/>
      <c r="Q687" s="388"/>
      <c r="R687" s="388"/>
      <c r="S687" s="388"/>
      <c r="T687" s="388"/>
      <c r="U687" s="388"/>
      <c r="V687" s="388"/>
      <c r="W687" s="388"/>
      <c r="X687" s="390"/>
      <c r="Y687" s="390"/>
      <c r="Z687" s="390"/>
      <c r="AA687" s="390"/>
      <c r="AB687" s="388"/>
      <c r="AC687" s="388"/>
      <c r="AD687" s="390"/>
    </row>
    <row r="688" customFormat="false" ht="14.25" hidden="false" customHeight="true" outlineLevel="0" collapsed="false">
      <c r="A688" s="388"/>
      <c r="B688" s="388"/>
      <c r="C688" s="388"/>
      <c r="D688" s="388"/>
      <c r="E688" s="388"/>
      <c r="F688" s="388"/>
      <c r="G688" s="388"/>
      <c r="H688" s="388"/>
      <c r="I688" s="388"/>
      <c r="J688" s="388"/>
      <c r="K688" s="388"/>
      <c r="L688" s="388"/>
      <c r="M688" s="388"/>
      <c r="N688" s="388"/>
      <c r="O688" s="388"/>
      <c r="P688" s="388"/>
      <c r="Q688" s="388"/>
      <c r="R688" s="388"/>
      <c r="S688" s="388"/>
      <c r="T688" s="388"/>
      <c r="U688" s="388"/>
      <c r="V688" s="388"/>
      <c r="W688" s="388"/>
      <c r="X688" s="390"/>
      <c r="Y688" s="390"/>
      <c r="Z688" s="390"/>
      <c r="AA688" s="390"/>
      <c r="AB688" s="388"/>
      <c r="AC688" s="388"/>
      <c r="AD688" s="390"/>
    </row>
    <row r="689" customFormat="false" ht="14.25" hidden="false" customHeight="true" outlineLevel="0" collapsed="false">
      <c r="A689" s="388"/>
      <c r="B689" s="388"/>
      <c r="C689" s="388"/>
      <c r="D689" s="388"/>
      <c r="E689" s="388"/>
      <c r="F689" s="388"/>
      <c r="G689" s="388"/>
      <c r="H689" s="388"/>
      <c r="I689" s="388"/>
      <c r="J689" s="388"/>
      <c r="K689" s="388"/>
      <c r="L689" s="388"/>
      <c r="M689" s="388"/>
      <c r="N689" s="388"/>
      <c r="O689" s="388"/>
      <c r="P689" s="388"/>
      <c r="Q689" s="388"/>
      <c r="R689" s="388"/>
      <c r="S689" s="388"/>
      <c r="T689" s="388"/>
      <c r="U689" s="388"/>
      <c r="V689" s="388"/>
      <c r="W689" s="388"/>
      <c r="X689" s="390"/>
      <c r="Y689" s="390"/>
      <c r="Z689" s="390"/>
      <c r="AA689" s="390"/>
      <c r="AB689" s="388"/>
      <c r="AC689" s="388"/>
      <c r="AD689" s="390"/>
    </row>
    <row r="690" customFormat="false" ht="14.25" hidden="false" customHeight="true" outlineLevel="0" collapsed="false">
      <c r="A690" s="388"/>
      <c r="B690" s="388"/>
      <c r="C690" s="388"/>
      <c r="D690" s="388"/>
      <c r="E690" s="388"/>
      <c r="F690" s="388"/>
      <c r="G690" s="388"/>
      <c r="H690" s="388"/>
      <c r="I690" s="388"/>
      <c r="J690" s="388"/>
      <c r="K690" s="388"/>
      <c r="L690" s="388"/>
      <c r="M690" s="388"/>
      <c r="N690" s="388"/>
      <c r="O690" s="388"/>
      <c r="P690" s="388"/>
      <c r="Q690" s="388"/>
      <c r="R690" s="388"/>
      <c r="S690" s="388"/>
      <c r="T690" s="388"/>
      <c r="U690" s="388"/>
      <c r="V690" s="388"/>
      <c r="W690" s="388"/>
      <c r="X690" s="390"/>
      <c r="Y690" s="390"/>
      <c r="Z690" s="390"/>
      <c r="AA690" s="390"/>
      <c r="AB690" s="388"/>
      <c r="AC690" s="388"/>
      <c r="AD690" s="390"/>
    </row>
    <row r="691" customFormat="false" ht="14.25" hidden="false" customHeight="true" outlineLevel="0" collapsed="false">
      <c r="A691" s="388"/>
      <c r="B691" s="388"/>
      <c r="C691" s="388"/>
      <c r="D691" s="388"/>
      <c r="E691" s="388"/>
      <c r="F691" s="388"/>
      <c r="G691" s="388"/>
      <c r="H691" s="388"/>
      <c r="I691" s="388"/>
      <c r="J691" s="388"/>
      <c r="K691" s="388"/>
      <c r="L691" s="388"/>
      <c r="M691" s="388"/>
      <c r="N691" s="388"/>
      <c r="O691" s="388"/>
      <c r="P691" s="388"/>
      <c r="Q691" s="388"/>
      <c r="R691" s="388"/>
      <c r="S691" s="388"/>
      <c r="T691" s="388"/>
      <c r="U691" s="388"/>
      <c r="V691" s="388"/>
      <c r="W691" s="388"/>
      <c r="X691" s="390"/>
      <c r="Y691" s="390"/>
      <c r="Z691" s="390"/>
      <c r="AA691" s="390"/>
      <c r="AB691" s="388"/>
      <c r="AC691" s="388"/>
      <c r="AD691" s="390"/>
    </row>
    <row r="692" customFormat="false" ht="14.25" hidden="false" customHeight="true" outlineLevel="0" collapsed="false">
      <c r="A692" s="388"/>
      <c r="B692" s="388"/>
      <c r="C692" s="388"/>
      <c r="D692" s="388"/>
      <c r="E692" s="388"/>
      <c r="F692" s="388"/>
      <c r="G692" s="388"/>
      <c r="H692" s="388"/>
      <c r="I692" s="388"/>
      <c r="J692" s="388"/>
      <c r="K692" s="388"/>
      <c r="L692" s="388"/>
      <c r="M692" s="388"/>
      <c r="N692" s="388"/>
      <c r="O692" s="388"/>
      <c r="P692" s="388"/>
      <c r="Q692" s="388"/>
      <c r="R692" s="388"/>
      <c r="S692" s="388"/>
      <c r="T692" s="388"/>
      <c r="U692" s="388"/>
      <c r="V692" s="388"/>
      <c r="W692" s="388"/>
      <c r="X692" s="390"/>
      <c r="Y692" s="390"/>
      <c r="Z692" s="390"/>
      <c r="AA692" s="390"/>
      <c r="AB692" s="388"/>
      <c r="AC692" s="388"/>
      <c r="AD692" s="390"/>
    </row>
    <row r="693" customFormat="false" ht="14.25" hidden="false" customHeight="true" outlineLevel="0" collapsed="false">
      <c r="A693" s="388"/>
      <c r="B693" s="388"/>
      <c r="C693" s="388"/>
      <c r="D693" s="388"/>
      <c r="E693" s="388"/>
      <c r="F693" s="388"/>
      <c r="G693" s="388"/>
      <c r="H693" s="388"/>
      <c r="I693" s="388"/>
      <c r="J693" s="388"/>
      <c r="K693" s="388"/>
      <c r="L693" s="388"/>
      <c r="M693" s="388"/>
      <c r="N693" s="388"/>
      <c r="O693" s="388"/>
      <c r="P693" s="388"/>
      <c r="Q693" s="388"/>
      <c r="R693" s="388"/>
      <c r="S693" s="388"/>
      <c r="T693" s="388"/>
      <c r="U693" s="388"/>
      <c r="V693" s="388"/>
      <c r="W693" s="388"/>
      <c r="X693" s="390"/>
      <c r="Y693" s="390"/>
      <c r="Z693" s="390"/>
      <c r="AA693" s="390"/>
      <c r="AB693" s="388"/>
      <c r="AC693" s="388"/>
      <c r="AD693" s="390"/>
    </row>
    <row r="694" customFormat="false" ht="14.25" hidden="false" customHeight="true" outlineLevel="0" collapsed="false">
      <c r="A694" s="388"/>
      <c r="B694" s="388"/>
      <c r="C694" s="388"/>
      <c r="D694" s="388"/>
      <c r="E694" s="388"/>
      <c r="F694" s="388"/>
      <c r="G694" s="388"/>
      <c r="H694" s="388"/>
      <c r="I694" s="388"/>
      <c r="J694" s="388"/>
      <c r="K694" s="388"/>
      <c r="L694" s="388"/>
      <c r="M694" s="388"/>
      <c r="N694" s="388"/>
      <c r="O694" s="388"/>
      <c r="P694" s="388"/>
      <c r="Q694" s="388"/>
      <c r="R694" s="388"/>
      <c r="S694" s="388"/>
      <c r="T694" s="388"/>
      <c r="U694" s="388"/>
      <c r="V694" s="388"/>
      <c r="W694" s="388"/>
      <c r="X694" s="390"/>
      <c r="Y694" s="390"/>
      <c r="Z694" s="390"/>
      <c r="AA694" s="390"/>
      <c r="AB694" s="388"/>
      <c r="AC694" s="388"/>
      <c r="AD694" s="390"/>
    </row>
    <row r="695" customFormat="false" ht="14.25" hidden="false" customHeight="true" outlineLevel="0" collapsed="false">
      <c r="A695" s="388"/>
      <c r="B695" s="388"/>
      <c r="C695" s="388"/>
      <c r="D695" s="388"/>
      <c r="E695" s="388"/>
      <c r="F695" s="388"/>
      <c r="G695" s="388"/>
      <c r="H695" s="388"/>
      <c r="I695" s="388"/>
      <c r="J695" s="388"/>
      <c r="K695" s="388"/>
      <c r="L695" s="388"/>
      <c r="M695" s="388"/>
      <c r="N695" s="388"/>
      <c r="O695" s="388"/>
      <c r="P695" s="388"/>
      <c r="Q695" s="388"/>
      <c r="R695" s="388"/>
      <c r="S695" s="388"/>
      <c r="T695" s="388"/>
      <c r="U695" s="388"/>
      <c r="V695" s="388"/>
      <c r="W695" s="388"/>
      <c r="X695" s="390"/>
      <c r="Y695" s="390"/>
      <c r="Z695" s="390"/>
      <c r="AA695" s="390"/>
      <c r="AB695" s="388"/>
      <c r="AC695" s="388"/>
      <c r="AD695" s="390"/>
    </row>
    <row r="696" customFormat="false" ht="14.25" hidden="false" customHeight="true" outlineLevel="0" collapsed="false">
      <c r="A696" s="388"/>
      <c r="B696" s="388"/>
      <c r="C696" s="388"/>
      <c r="D696" s="388"/>
      <c r="E696" s="388"/>
      <c r="F696" s="388"/>
      <c r="G696" s="388"/>
      <c r="H696" s="388"/>
      <c r="I696" s="388"/>
      <c r="J696" s="388"/>
      <c r="K696" s="388"/>
      <c r="L696" s="388"/>
      <c r="M696" s="388"/>
      <c r="N696" s="388"/>
      <c r="O696" s="388"/>
      <c r="P696" s="388"/>
      <c r="Q696" s="388"/>
      <c r="R696" s="388"/>
      <c r="S696" s="388"/>
      <c r="T696" s="388"/>
      <c r="U696" s="388"/>
      <c r="V696" s="388"/>
      <c r="W696" s="388"/>
      <c r="X696" s="390"/>
      <c r="Y696" s="390"/>
      <c r="Z696" s="390"/>
      <c r="AA696" s="390"/>
      <c r="AB696" s="388"/>
      <c r="AC696" s="388"/>
      <c r="AD696" s="390"/>
    </row>
    <row r="697" customFormat="false" ht="14.25" hidden="false" customHeight="true" outlineLevel="0" collapsed="false">
      <c r="A697" s="388"/>
      <c r="B697" s="388"/>
      <c r="C697" s="388"/>
      <c r="D697" s="388"/>
      <c r="E697" s="388"/>
      <c r="F697" s="388"/>
      <c r="G697" s="388"/>
      <c r="H697" s="388"/>
      <c r="I697" s="388"/>
      <c r="J697" s="388"/>
      <c r="K697" s="388"/>
      <c r="L697" s="388"/>
      <c r="M697" s="388"/>
      <c r="N697" s="388"/>
      <c r="O697" s="388"/>
      <c r="P697" s="388"/>
      <c r="Q697" s="388"/>
      <c r="R697" s="388"/>
      <c r="S697" s="388"/>
      <c r="T697" s="388"/>
      <c r="U697" s="388"/>
      <c r="V697" s="388"/>
      <c r="W697" s="388"/>
      <c r="X697" s="390"/>
      <c r="Y697" s="390"/>
      <c r="Z697" s="390"/>
      <c r="AA697" s="390"/>
      <c r="AB697" s="388"/>
      <c r="AC697" s="388"/>
      <c r="AD697" s="390"/>
    </row>
    <row r="698" customFormat="false" ht="14.25" hidden="false" customHeight="true" outlineLevel="0" collapsed="false">
      <c r="A698" s="388"/>
      <c r="B698" s="388"/>
      <c r="C698" s="388"/>
      <c r="D698" s="388"/>
      <c r="E698" s="388"/>
      <c r="F698" s="388"/>
      <c r="G698" s="388"/>
      <c r="H698" s="388"/>
      <c r="I698" s="388"/>
      <c r="J698" s="388"/>
      <c r="K698" s="388"/>
      <c r="L698" s="388"/>
      <c r="M698" s="388"/>
      <c r="N698" s="388"/>
      <c r="O698" s="388"/>
      <c r="P698" s="388"/>
      <c r="Q698" s="388"/>
      <c r="R698" s="388"/>
      <c r="S698" s="388"/>
      <c r="T698" s="388"/>
      <c r="U698" s="388"/>
      <c r="V698" s="388"/>
      <c r="W698" s="388"/>
      <c r="X698" s="390"/>
      <c r="Y698" s="390"/>
      <c r="Z698" s="390"/>
      <c r="AA698" s="390"/>
      <c r="AB698" s="388"/>
      <c r="AC698" s="388"/>
      <c r="AD698" s="390"/>
    </row>
    <row r="699" customFormat="false" ht="14.25" hidden="false" customHeight="true" outlineLevel="0" collapsed="false">
      <c r="A699" s="388"/>
      <c r="B699" s="388"/>
      <c r="C699" s="388"/>
      <c r="D699" s="388"/>
      <c r="E699" s="388"/>
      <c r="F699" s="388"/>
      <c r="G699" s="388"/>
      <c r="H699" s="388"/>
      <c r="I699" s="388"/>
      <c r="J699" s="388"/>
      <c r="K699" s="388"/>
      <c r="L699" s="388"/>
      <c r="M699" s="388"/>
      <c r="N699" s="388"/>
      <c r="O699" s="388"/>
      <c r="P699" s="388"/>
      <c r="Q699" s="388"/>
      <c r="R699" s="388"/>
      <c r="S699" s="388"/>
      <c r="T699" s="388"/>
      <c r="U699" s="388"/>
      <c r="V699" s="388"/>
      <c r="W699" s="388"/>
      <c r="X699" s="390"/>
      <c r="Y699" s="390"/>
      <c r="Z699" s="390"/>
      <c r="AA699" s="390"/>
      <c r="AB699" s="388"/>
      <c r="AC699" s="388"/>
      <c r="AD699" s="390"/>
    </row>
    <row r="700" customFormat="false" ht="14.25" hidden="false" customHeight="true" outlineLevel="0" collapsed="false">
      <c r="A700" s="388"/>
      <c r="B700" s="388"/>
      <c r="C700" s="388"/>
      <c r="D700" s="388"/>
      <c r="E700" s="388"/>
      <c r="F700" s="388"/>
      <c r="G700" s="388"/>
      <c r="H700" s="388"/>
      <c r="I700" s="388"/>
      <c r="J700" s="388"/>
      <c r="K700" s="388"/>
      <c r="L700" s="388"/>
      <c r="M700" s="388"/>
      <c r="N700" s="388"/>
      <c r="O700" s="388"/>
      <c r="P700" s="388"/>
      <c r="Q700" s="388"/>
      <c r="R700" s="388"/>
      <c r="S700" s="388"/>
      <c r="T700" s="388"/>
      <c r="U700" s="388"/>
      <c r="V700" s="388"/>
      <c r="W700" s="388"/>
      <c r="X700" s="390"/>
      <c r="Y700" s="390"/>
      <c r="Z700" s="390"/>
      <c r="AA700" s="390"/>
      <c r="AB700" s="388"/>
      <c r="AC700" s="388"/>
      <c r="AD700" s="390"/>
    </row>
    <row r="701" customFormat="false" ht="14.25" hidden="false" customHeight="true" outlineLevel="0" collapsed="false">
      <c r="A701" s="388"/>
      <c r="B701" s="388"/>
      <c r="C701" s="388"/>
      <c r="D701" s="388"/>
      <c r="E701" s="388"/>
      <c r="F701" s="388"/>
      <c r="G701" s="388"/>
      <c r="H701" s="388"/>
      <c r="I701" s="388"/>
      <c r="J701" s="388"/>
      <c r="K701" s="388"/>
      <c r="L701" s="388"/>
      <c r="M701" s="388"/>
      <c r="N701" s="388"/>
      <c r="O701" s="388"/>
      <c r="P701" s="388"/>
      <c r="Q701" s="388"/>
      <c r="R701" s="388"/>
      <c r="S701" s="388"/>
      <c r="T701" s="388"/>
      <c r="U701" s="388"/>
      <c r="V701" s="388"/>
      <c r="W701" s="388"/>
      <c r="X701" s="390"/>
      <c r="Y701" s="390"/>
      <c r="Z701" s="390"/>
      <c r="AA701" s="390"/>
      <c r="AB701" s="388"/>
      <c r="AC701" s="388"/>
      <c r="AD701" s="390"/>
    </row>
    <row r="702" customFormat="false" ht="14.25" hidden="false" customHeight="true" outlineLevel="0" collapsed="false">
      <c r="A702" s="388"/>
      <c r="B702" s="388"/>
      <c r="C702" s="388"/>
      <c r="D702" s="388"/>
      <c r="E702" s="388"/>
      <c r="F702" s="388"/>
      <c r="G702" s="388"/>
      <c r="H702" s="388"/>
      <c r="I702" s="388"/>
      <c r="J702" s="388"/>
      <c r="K702" s="388"/>
      <c r="L702" s="388"/>
      <c r="M702" s="388"/>
      <c r="N702" s="388"/>
      <c r="O702" s="388"/>
      <c r="P702" s="388"/>
      <c r="Q702" s="388"/>
      <c r="R702" s="388"/>
      <c r="S702" s="388"/>
      <c r="T702" s="388"/>
      <c r="U702" s="388"/>
      <c r="V702" s="388"/>
      <c r="W702" s="388"/>
      <c r="X702" s="390"/>
      <c r="Y702" s="390"/>
      <c r="Z702" s="390"/>
      <c r="AA702" s="390"/>
      <c r="AB702" s="388"/>
      <c r="AC702" s="388"/>
      <c r="AD702" s="390"/>
    </row>
    <row r="703" customFormat="false" ht="14.25" hidden="false" customHeight="true" outlineLevel="0" collapsed="false">
      <c r="A703" s="388"/>
      <c r="B703" s="388"/>
      <c r="C703" s="388"/>
      <c r="D703" s="388"/>
      <c r="E703" s="388"/>
      <c r="F703" s="388"/>
      <c r="G703" s="388"/>
      <c r="H703" s="388"/>
      <c r="I703" s="388"/>
      <c r="J703" s="388"/>
      <c r="K703" s="388"/>
      <c r="L703" s="388"/>
      <c r="M703" s="388"/>
      <c r="N703" s="388"/>
      <c r="O703" s="388"/>
      <c r="P703" s="388"/>
      <c r="Q703" s="388"/>
      <c r="R703" s="388"/>
      <c r="S703" s="388"/>
      <c r="T703" s="388"/>
      <c r="U703" s="388"/>
      <c r="V703" s="388"/>
      <c r="W703" s="388"/>
      <c r="X703" s="390"/>
      <c r="Y703" s="390"/>
      <c r="Z703" s="390"/>
      <c r="AA703" s="390"/>
      <c r="AB703" s="388"/>
      <c r="AC703" s="388"/>
      <c r="AD703" s="390"/>
    </row>
    <row r="704" customFormat="false" ht="14.25" hidden="false" customHeight="true" outlineLevel="0" collapsed="false">
      <c r="A704" s="388"/>
      <c r="B704" s="388"/>
      <c r="C704" s="388"/>
      <c r="D704" s="388"/>
      <c r="E704" s="388"/>
      <c r="F704" s="388"/>
      <c r="G704" s="388"/>
      <c r="H704" s="388"/>
      <c r="I704" s="388"/>
      <c r="J704" s="388"/>
      <c r="K704" s="388"/>
      <c r="L704" s="388"/>
      <c r="M704" s="388"/>
      <c r="N704" s="388"/>
      <c r="O704" s="388"/>
      <c r="P704" s="388"/>
      <c r="Q704" s="388"/>
      <c r="R704" s="388"/>
      <c r="S704" s="388"/>
      <c r="T704" s="388"/>
      <c r="U704" s="388"/>
      <c r="V704" s="388"/>
      <c r="W704" s="388"/>
      <c r="X704" s="390"/>
      <c r="Y704" s="390"/>
      <c r="Z704" s="390"/>
      <c r="AA704" s="390"/>
      <c r="AB704" s="388"/>
      <c r="AC704" s="388"/>
      <c r="AD704" s="390"/>
    </row>
    <row r="705" customFormat="false" ht="14.25" hidden="false" customHeight="true" outlineLevel="0" collapsed="false">
      <c r="A705" s="388"/>
      <c r="B705" s="388"/>
      <c r="C705" s="388"/>
      <c r="D705" s="388"/>
      <c r="E705" s="388"/>
      <c r="F705" s="388"/>
      <c r="G705" s="388"/>
      <c r="H705" s="388"/>
      <c r="I705" s="388"/>
      <c r="J705" s="388"/>
      <c r="K705" s="388"/>
      <c r="L705" s="388"/>
      <c r="M705" s="388"/>
      <c r="N705" s="388"/>
      <c r="O705" s="388"/>
      <c r="P705" s="388"/>
      <c r="Q705" s="388"/>
      <c r="R705" s="388"/>
      <c r="S705" s="388"/>
      <c r="T705" s="388"/>
      <c r="U705" s="388"/>
      <c r="V705" s="388"/>
      <c r="W705" s="388"/>
      <c r="X705" s="390"/>
      <c r="Y705" s="390"/>
      <c r="Z705" s="390"/>
      <c r="AA705" s="390"/>
      <c r="AB705" s="388"/>
      <c r="AC705" s="388"/>
      <c r="AD705" s="390"/>
    </row>
    <row r="706" customFormat="false" ht="14.25" hidden="false" customHeight="true" outlineLevel="0" collapsed="false">
      <c r="A706" s="388"/>
      <c r="B706" s="388"/>
      <c r="C706" s="388"/>
      <c r="D706" s="388"/>
      <c r="E706" s="388"/>
      <c r="F706" s="388"/>
      <c r="G706" s="388"/>
      <c r="H706" s="388"/>
      <c r="I706" s="388"/>
      <c r="J706" s="388"/>
      <c r="K706" s="388"/>
      <c r="L706" s="388"/>
      <c r="M706" s="388"/>
      <c r="N706" s="388"/>
      <c r="O706" s="388"/>
      <c r="P706" s="388"/>
      <c r="Q706" s="388"/>
      <c r="R706" s="388"/>
      <c r="S706" s="388"/>
      <c r="T706" s="388"/>
      <c r="U706" s="388"/>
      <c r="V706" s="388"/>
      <c r="W706" s="388"/>
      <c r="X706" s="390"/>
      <c r="Y706" s="390"/>
      <c r="Z706" s="390"/>
      <c r="AA706" s="390"/>
      <c r="AB706" s="388"/>
      <c r="AC706" s="388"/>
      <c r="AD706" s="390"/>
    </row>
    <row r="707" customFormat="false" ht="14.25" hidden="false" customHeight="true" outlineLevel="0" collapsed="false">
      <c r="A707" s="388"/>
      <c r="B707" s="388"/>
      <c r="C707" s="388"/>
      <c r="D707" s="388"/>
      <c r="E707" s="388"/>
      <c r="F707" s="388"/>
      <c r="G707" s="388"/>
      <c r="H707" s="388"/>
      <c r="I707" s="388"/>
      <c r="J707" s="388"/>
      <c r="K707" s="388"/>
      <c r="L707" s="388"/>
      <c r="M707" s="388"/>
      <c r="N707" s="388"/>
      <c r="O707" s="388"/>
      <c r="P707" s="388"/>
      <c r="Q707" s="388"/>
      <c r="R707" s="388"/>
      <c r="S707" s="388"/>
      <c r="T707" s="388"/>
      <c r="U707" s="388"/>
      <c r="V707" s="388"/>
      <c r="W707" s="388"/>
      <c r="X707" s="390"/>
      <c r="Y707" s="390"/>
      <c r="Z707" s="390"/>
      <c r="AA707" s="390"/>
      <c r="AB707" s="388"/>
      <c r="AC707" s="388"/>
      <c r="AD707" s="390"/>
    </row>
    <row r="708" customFormat="false" ht="14.25" hidden="false" customHeight="true" outlineLevel="0" collapsed="false">
      <c r="A708" s="388"/>
      <c r="B708" s="388"/>
      <c r="C708" s="388"/>
      <c r="D708" s="388"/>
      <c r="E708" s="388"/>
      <c r="F708" s="388"/>
      <c r="G708" s="388"/>
      <c r="H708" s="388"/>
      <c r="I708" s="388"/>
      <c r="J708" s="388"/>
      <c r="K708" s="388"/>
      <c r="L708" s="388"/>
      <c r="M708" s="388"/>
      <c r="N708" s="388"/>
      <c r="O708" s="388"/>
      <c r="P708" s="388"/>
      <c r="Q708" s="388"/>
      <c r="R708" s="388"/>
      <c r="S708" s="388"/>
      <c r="T708" s="388"/>
      <c r="U708" s="388"/>
      <c r="V708" s="388"/>
      <c r="W708" s="388"/>
      <c r="X708" s="390"/>
      <c r="Y708" s="390"/>
      <c r="Z708" s="390"/>
      <c r="AA708" s="390"/>
      <c r="AB708" s="388"/>
      <c r="AC708" s="388"/>
      <c r="AD708" s="390"/>
    </row>
    <row r="709" customFormat="false" ht="14.25" hidden="false" customHeight="true" outlineLevel="0" collapsed="false">
      <c r="A709" s="388"/>
      <c r="B709" s="388"/>
      <c r="C709" s="388"/>
      <c r="D709" s="388"/>
      <c r="E709" s="388"/>
      <c r="F709" s="388"/>
      <c r="G709" s="388"/>
      <c r="H709" s="388"/>
      <c r="I709" s="388"/>
      <c r="J709" s="388"/>
      <c r="K709" s="388"/>
      <c r="L709" s="388"/>
      <c r="M709" s="388"/>
      <c r="N709" s="388"/>
      <c r="O709" s="388"/>
      <c r="P709" s="388"/>
      <c r="Q709" s="388"/>
      <c r="R709" s="388"/>
      <c r="S709" s="388"/>
      <c r="T709" s="388"/>
      <c r="U709" s="388"/>
      <c r="V709" s="388"/>
      <c r="W709" s="388"/>
      <c r="X709" s="390"/>
      <c r="Y709" s="390"/>
      <c r="Z709" s="390"/>
      <c r="AA709" s="390"/>
      <c r="AB709" s="388"/>
      <c r="AC709" s="388"/>
      <c r="AD709" s="390"/>
    </row>
    <row r="710" customFormat="false" ht="14.25" hidden="false" customHeight="true" outlineLevel="0" collapsed="false">
      <c r="A710" s="388"/>
      <c r="B710" s="388"/>
      <c r="C710" s="388"/>
      <c r="D710" s="388"/>
      <c r="E710" s="388"/>
      <c r="F710" s="388"/>
      <c r="G710" s="388"/>
      <c r="H710" s="388"/>
      <c r="I710" s="388"/>
      <c r="J710" s="388"/>
      <c r="K710" s="388"/>
      <c r="L710" s="388"/>
      <c r="M710" s="388"/>
      <c r="N710" s="388"/>
      <c r="O710" s="388"/>
      <c r="P710" s="388"/>
      <c r="Q710" s="388"/>
      <c r="R710" s="388"/>
      <c r="S710" s="388"/>
      <c r="T710" s="388"/>
      <c r="U710" s="388"/>
      <c r="V710" s="388"/>
      <c r="W710" s="388"/>
      <c r="X710" s="390"/>
      <c r="Y710" s="390"/>
      <c r="Z710" s="390"/>
      <c r="AA710" s="390"/>
      <c r="AB710" s="388"/>
      <c r="AC710" s="388"/>
      <c r="AD710" s="390"/>
    </row>
    <row r="711" customFormat="false" ht="14.25" hidden="false" customHeight="true" outlineLevel="0" collapsed="false">
      <c r="A711" s="388"/>
      <c r="B711" s="388"/>
      <c r="C711" s="388"/>
      <c r="D711" s="388"/>
      <c r="E711" s="388"/>
      <c r="F711" s="388"/>
      <c r="G711" s="388"/>
      <c r="H711" s="388"/>
      <c r="I711" s="388"/>
      <c r="J711" s="388"/>
      <c r="K711" s="388"/>
      <c r="L711" s="388"/>
      <c r="M711" s="388"/>
      <c r="N711" s="388"/>
      <c r="O711" s="388"/>
      <c r="P711" s="388"/>
      <c r="Q711" s="388"/>
      <c r="R711" s="388"/>
      <c r="S711" s="388"/>
      <c r="T711" s="388"/>
      <c r="U711" s="388"/>
      <c r="V711" s="388"/>
      <c r="W711" s="388"/>
      <c r="X711" s="390"/>
      <c r="Y711" s="390"/>
      <c r="Z711" s="390"/>
      <c r="AA711" s="390"/>
      <c r="AB711" s="388"/>
      <c r="AC711" s="388"/>
      <c r="AD711" s="390"/>
    </row>
    <row r="712" customFormat="false" ht="14.25" hidden="false" customHeight="true" outlineLevel="0" collapsed="false">
      <c r="A712" s="388"/>
      <c r="B712" s="388"/>
      <c r="C712" s="388"/>
      <c r="D712" s="388"/>
      <c r="E712" s="388"/>
      <c r="F712" s="388"/>
      <c r="G712" s="388"/>
      <c r="H712" s="388"/>
      <c r="I712" s="388"/>
      <c r="J712" s="388"/>
      <c r="K712" s="388"/>
      <c r="L712" s="388"/>
      <c r="M712" s="388"/>
      <c r="N712" s="388"/>
      <c r="O712" s="388"/>
      <c r="P712" s="388"/>
      <c r="Q712" s="388"/>
      <c r="R712" s="388"/>
      <c r="S712" s="388"/>
      <c r="T712" s="388"/>
      <c r="U712" s="388"/>
      <c r="V712" s="388"/>
      <c r="W712" s="388"/>
      <c r="X712" s="390"/>
      <c r="Y712" s="390"/>
      <c r="Z712" s="390"/>
      <c r="AA712" s="390"/>
      <c r="AB712" s="388"/>
      <c r="AC712" s="388"/>
      <c r="AD712" s="390"/>
    </row>
    <row r="713" customFormat="false" ht="14.25" hidden="false" customHeight="true" outlineLevel="0" collapsed="false">
      <c r="A713" s="388"/>
      <c r="B713" s="388"/>
      <c r="C713" s="388"/>
      <c r="D713" s="388"/>
      <c r="E713" s="388"/>
      <c r="F713" s="388"/>
      <c r="G713" s="388"/>
      <c r="H713" s="388"/>
      <c r="I713" s="388"/>
      <c r="J713" s="388"/>
      <c r="K713" s="388"/>
      <c r="L713" s="388"/>
      <c r="M713" s="388"/>
      <c r="N713" s="388"/>
      <c r="O713" s="388"/>
      <c r="P713" s="388"/>
      <c r="Q713" s="388"/>
      <c r="R713" s="388"/>
      <c r="S713" s="388"/>
      <c r="T713" s="388"/>
      <c r="U713" s="388"/>
      <c r="V713" s="388"/>
      <c r="W713" s="388"/>
      <c r="X713" s="390"/>
      <c r="Y713" s="390"/>
      <c r="Z713" s="390"/>
      <c r="AA713" s="390"/>
      <c r="AB713" s="388"/>
      <c r="AC713" s="388"/>
      <c r="AD713" s="390"/>
    </row>
    <row r="714" customFormat="false" ht="14.25" hidden="false" customHeight="true" outlineLevel="0" collapsed="false">
      <c r="A714" s="388"/>
      <c r="B714" s="388"/>
      <c r="C714" s="388"/>
      <c r="D714" s="388"/>
      <c r="E714" s="388"/>
      <c r="F714" s="388"/>
      <c r="G714" s="388"/>
      <c r="H714" s="388"/>
      <c r="I714" s="388"/>
      <c r="J714" s="388"/>
      <c r="K714" s="388"/>
      <c r="L714" s="388"/>
      <c r="M714" s="388"/>
      <c r="N714" s="388"/>
      <c r="O714" s="388"/>
      <c r="P714" s="388"/>
      <c r="Q714" s="388"/>
      <c r="R714" s="388"/>
      <c r="S714" s="388"/>
      <c r="T714" s="388"/>
      <c r="U714" s="388"/>
      <c r="V714" s="388"/>
      <c r="W714" s="388"/>
      <c r="X714" s="390"/>
      <c r="Y714" s="390"/>
      <c r="Z714" s="390"/>
      <c r="AA714" s="390"/>
      <c r="AB714" s="388"/>
      <c r="AC714" s="388"/>
      <c r="AD714" s="390"/>
    </row>
    <row r="715" customFormat="false" ht="14.25" hidden="false" customHeight="true" outlineLevel="0" collapsed="false">
      <c r="A715" s="388"/>
      <c r="B715" s="388"/>
      <c r="C715" s="388"/>
      <c r="D715" s="388"/>
      <c r="E715" s="388"/>
      <c r="F715" s="388"/>
      <c r="G715" s="388"/>
      <c r="H715" s="388"/>
      <c r="I715" s="388"/>
      <c r="J715" s="388"/>
      <c r="K715" s="388"/>
      <c r="L715" s="388"/>
      <c r="M715" s="388"/>
      <c r="N715" s="388"/>
      <c r="O715" s="388"/>
      <c r="P715" s="388"/>
      <c r="Q715" s="388"/>
      <c r="R715" s="388"/>
      <c r="S715" s="388"/>
      <c r="T715" s="388"/>
      <c r="U715" s="388"/>
      <c r="V715" s="388"/>
      <c r="W715" s="388"/>
      <c r="X715" s="390"/>
      <c r="Y715" s="390"/>
      <c r="Z715" s="390"/>
      <c r="AA715" s="390"/>
      <c r="AB715" s="388"/>
      <c r="AC715" s="388"/>
      <c r="AD715" s="390"/>
    </row>
    <row r="716" customFormat="false" ht="14.25" hidden="false" customHeight="true" outlineLevel="0" collapsed="false">
      <c r="A716" s="388"/>
      <c r="B716" s="388"/>
      <c r="C716" s="388"/>
      <c r="D716" s="388"/>
      <c r="E716" s="388"/>
      <c r="F716" s="388"/>
      <c r="G716" s="388"/>
      <c r="H716" s="388"/>
      <c r="I716" s="388"/>
      <c r="J716" s="388"/>
      <c r="K716" s="388"/>
      <c r="L716" s="388"/>
      <c r="M716" s="388"/>
      <c r="N716" s="388"/>
      <c r="O716" s="388"/>
      <c r="P716" s="388"/>
      <c r="Q716" s="388"/>
      <c r="R716" s="388"/>
      <c r="S716" s="388"/>
      <c r="T716" s="388"/>
      <c r="U716" s="388"/>
      <c r="V716" s="388"/>
      <c r="W716" s="388"/>
      <c r="X716" s="390"/>
      <c r="Y716" s="390"/>
      <c r="Z716" s="390"/>
      <c r="AA716" s="390"/>
      <c r="AB716" s="388"/>
      <c r="AC716" s="388"/>
      <c r="AD716" s="390"/>
    </row>
    <row r="717" customFormat="false" ht="14.25" hidden="false" customHeight="true" outlineLevel="0" collapsed="false">
      <c r="A717" s="388"/>
      <c r="B717" s="388"/>
      <c r="C717" s="388"/>
      <c r="D717" s="388"/>
      <c r="E717" s="388"/>
      <c r="F717" s="388"/>
      <c r="G717" s="388"/>
      <c r="H717" s="388"/>
      <c r="I717" s="388"/>
      <c r="J717" s="388"/>
      <c r="K717" s="388"/>
      <c r="L717" s="388"/>
      <c r="M717" s="388"/>
      <c r="N717" s="388"/>
      <c r="O717" s="388"/>
      <c r="P717" s="388"/>
      <c r="Q717" s="388"/>
      <c r="R717" s="388"/>
      <c r="S717" s="388"/>
      <c r="T717" s="388"/>
      <c r="U717" s="388"/>
      <c r="V717" s="388"/>
      <c r="W717" s="388"/>
      <c r="X717" s="390"/>
      <c r="Y717" s="390"/>
      <c r="Z717" s="390"/>
      <c r="AA717" s="390"/>
      <c r="AB717" s="388"/>
      <c r="AC717" s="388"/>
      <c r="AD717" s="390"/>
    </row>
    <row r="718" customFormat="false" ht="14.25" hidden="false" customHeight="true" outlineLevel="0" collapsed="false">
      <c r="A718" s="388"/>
      <c r="B718" s="388"/>
      <c r="C718" s="388"/>
      <c r="D718" s="388"/>
      <c r="E718" s="388"/>
      <c r="F718" s="388"/>
      <c r="G718" s="388"/>
      <c r="H718" s="388"/>
      <c r="I718" s="388"/>
      <c r="J718" s="388"/>
      <c r="K718" s="388"/>
      <c r="L718" s="388"/>
      <c r="M718" s="388"/>
      <c r="N718" s="388"/>
      <c r="O718" s="388"/>
      <c r="P718" s="388"/>
      <c r="Q718" s="388"/>
      <c r="R718" s="388"/>
      <c r="S718" s="388"/>
      <c r="T718" s="388"/>
      <c r="U718" s="388"/>
      <c r="V718" s="388"/>
      <c r="W718" s="388"/>
      <c r="X718" s="390"/>
      <c r="Y718" s="390"/>
      <c r="Z718" s="390"/>
      <c r="AA718" s="390"/>
      <c r="AB718" s="388"/>
      <c r="AC718" s="388"/>
      <c r="AD718" s="390"/>
    </row>
    <row r="719" customFormat="false" ht="14.25" hidden="false" customHeight="true" outlineLevel="0" collapsed="false">
      <c r="A719" s="388"/>
      <c r="B719" s="388"/>
      <c r="C719" s="388"/>
      <c r="D719" s="388"/>
      <c r="E719" s="388"/>
      <c r="F719" s="388"/>
      <c r="G719" s="388"/>
      <c r="H719" s="388"/>
      <c r="I719" s="388"/>
      <c r="J719" s="388"/>
      <c r="K719" s="388"/>
      <c r="L719" s="388"/>
      <c r="M719" s="388"/>
      <c r="N719" s="388"/>
      <c r="O719" s="388"/>
      <c r="P719" s="388"/>
      <c r="Q719" s="388"/>
      <c r="R719" s="388"/>
      <c r="S719" s="388"/>
      <c r="T719" s="388"/>
      <c r="U719" s="388"/>
      <c r="V719" s="388"/>
      <c r="W719" s="388"/>
      <c r="X719" s="390"/>
      <c r="Y719" s="390"/>
      <c r="Z719" s="390"/>
      <c r="AA719" s="390"/>
      <c r="AB719" s="388"/>
      <c r="AC719" s="388"/>
      <c r="AD719" s="390"/>
    </row>
    <row r="720" customFormat="false" ht="14.25" hidden="false" customHeight="true" outlineLevel="0" collapsed="false">
      <c r="A720" s="388"/>
      <c r="B720" s="388"/>
      <c r="C720" s="388"/>
      <c r="D720" s="388"/>
      <c r="E720" s="388"/>
      <c r="F720" s="388"/>
      <c r="G720" s="388"/>
      <c r="H720" s="388"/>
      <c r="I720" s="388"/>
      <c r="J720" s="388"/>
      <c r="K720" s="388"/>
      <c r="L720" s="388"/>
      <c r="M720" s="388"/>
      <c r="N720" s="388"/>
      <c r="O720" s="388"/>
      <c r="P720" s="388"/>
      <c r="Q720" s="388"/>
      <c r="R720" s="388"/>
      <c r="S720" s="388"/>
      <c r="T720" s="388"/>
      <c r="U720" s="388"/>
      <c r="V720" s="388"/>
      <c r="W720" s="388"/>
      <c r="X720" s="390"/>
      <c r="Y720" s="390"/>
      <c r="Z720" s="390"/>
      <c r="AA720" s="390"/>
      <c r="AB720" s="388"/>
      <c r="AC720" s="388"/>
      <c r="AD720" s="390"/>
    </row>
    <row r="721" customFormat="false" ht="14.25" hidden="false" customHeight="true" outlineLevel="0" collapsed="false">
      <c r="A721" s="388"/>
      <c r="B721" s="388"/>
      <c r="C721" s="388"/>
      <c r="D721" s="388"/>
      <c r="E721" s="388"/>
      <c r="F721" s="388"/>
      <c r="G721" s="388"/>
      <c r="H721" s="388"/>
      <c r="I721" s="388"/>
      <c r="J721" s="388"/>
      <c r="K721" s="388"/>
      <c r="L721" s="388"/>
      <c r="M721" s="388"/>
      <c r="N721" s="388"/>
      <c r="O721" s="388"/>
      <c r="P721" s="388"/>
      <c r="Q721" s="388"/>
      <c r="R721" s="388"/>
      <c r="S721" s="388"/>
      <c r="T721" s="388"/>
      <c r="U721" s="388"/>
      <c r="V721" s="388"/>
      <c r="W721" s="388"/>
      <c r="X721" s="390"/>
      <c r="Y721" s="390"/>
      <c r="Z721" s="390"/>
      <c r="AA721" s="390"/>
      <c r="AB721" s="388"/>
      <c r="AC721" s="388"/>
      <c r="AD721" s="390"/>
    </row>
    <row r="722" customFormat="false" ht="14.25" hidden="false" customHeight="true" outlineLevel="0" collapsed="false">
      <c r="A722" s="388"/>
      <c r="B722" s="388"/>
      <c r="C722" s="388"/>
      <c r="D722" s="388"/>
      <c r="E722" s="388"/>
      <c r="F722" s="388"/>
      <c r="G722" s="388"/>
      <c r="H722" s="388"/>
      <c r="I722" s="388"/>
      <c r="J722" s="388"/>
      <c r="K722" s="388"/>
      <c r="L722" s="388"/>
      <c r="M722" s="388"/>
      <c r="N722" s="388"/>
      <c r="O722" s="388"/>
      <c r="P722" s="388"/>
      <c r="Q722" s="388"/>
      <c r="R722" s="388"/>
      <c r="S722" s="388"/>
      <c r="T722" s="388"/>
      <c r="U722" s="388"/>
      <c r="V722" s="388"/>
      <c r="W722" s="388"/>
      <c r="X722" s="390"/>
      <c r="Y722" s="390"/>
      <c r="Z722" s="390"/>
      <c r="AA722" s="390"/>
      <c r="AB722" s="388"/>
      <c r="AC722" s="388"/>
      <c r="AD722" s="390"/>
    </row>
    <row r="723" customFormat="false" ht="14.25" hidden="false" customHeight="true" outlineLevel="0" collapsed="false">
      <c r="A723" s="388"/>
      <c r="B723" s="388"/>
      <c r="C723" s="388"/>
      <c r="D723" s="388"/>
      <c r="E723" s="388"/>
      <c r="F723" s="388"/>
      <c r="G723" s="388"/>
      <c r="H723" s="388"/>
      <c r="I723" s="388"/>
      <c r="J723" s="388"/>
      <c r="K723" s="388"/>
      <c r="L723" s="388"/>
      <c r="M723" s="388"/>
      <c r="N723" s="388"/>
      <c r="O723" s="388"/>
      <c r="P723" s="388"/>
      <c r="Q723" s="388"/>
      <c r="R723" s="388"/>
      <c r="S723" s="388"/>
      <c r="T723" s="388"/>
      <c r="U723" s="388"/>
      <c r="V723" s="388"/>
      <c r="W723" s="388"/>
      <c r="X723" s="390"/>
      <c r="Y723" s="390"/>
      <c r="Z723" s="390"/>
      <c r="AA723" s="390"/>
      <c r="AB723" s="388"/>
      <c r="AC723" s="388"/>
      <c r="AD723" s="390"/>
    </row>
    <row r="724" customFormat="false" ht="14.25" hidden="false" customHeight="true" outlineLevel="0" collapsed="false">
      <c r="A724" s="388"/>
      <c r="B724" s="388"/>
      <c r="C724" s="388"/>
      <c r="D724" s="388"/>
      <c r="E724" s="388"/>
      <c r="F724" s="388"/>
      <c r="G724" s="388"/>
      <c r="H724" s="388"/>
      <c r="I724" s="388"/>
      <c r="J724" s="388"/>
      <c r="K724" s="388"/>
      <c r="L724" s="388"/>
      <c r="M724" s="388"/>
      <c r="N724" s="388"/>
      <c r="O724" s="388"/>
      <c r="P724" s="388"/>
      <c r="Q724" s="388"/>
      <c r="R724" s="388"/>
      <c r="S724" s="388"/>
      <c r="T724" s="388"/>
      <c r="U724" s="388"/>
      <c r="V724" s="388"/>
      <c r="W724" s="388"/>
      <c r="X724" s="390"/>
      <c r="Y724" s="390"/>
      <c r="Z724" s="390"/>
      <c r="AA724" s="390"/>
      <c r="AB724" s="388"/>
      <c r="AC724" s="388"/>
      <c r="AD724" s="390"/>
    </row>
    <row r="725" customFormat="false" ht="14.25" hidden="false" customHeight="true" outlineLevel="0" collapsed="false">
      <c r="A725" s="388"/>
      <c r="B725" s="388"/>
      <c r="C725" s="388"/>
      <c r="D725" s="388"/>
      <c r="E725" s="388"/>
      <c r="F725" s="388"/>
      <c r="G725" s="388"/>
      <c r="H725" s="388"/>
      <c r="I725" s="388"/>
      <c r="J725" s="388"/>
      <c r="K725" s="388"/>
      <c r="L725" s="388"/>
      <c r="M725" s="388"/>
      <c r="N725" s="388"/>
      <c r="O725" s="388"/>
      <c r="P725" s="388"/>
      <c r="Q725" s="388"/>
      <c r="R725" s="388"/>
      <c r="S725" s="388"/>
      <c r="T725" s="388"/>
      <c r="U725" s="388"/>
      <c r="V725" s="388"/>
      <c r="W725" s="388"/>
      <c r="X725" s="390"/>
      <c r="Y725" s="390"/>
      <c r="Z725" s="390"/>
      <c r="AA725" s="390"/>
      <c r="AB725" s="388"/>
      <c r="AC725" s="388"/>
      <c r="AD725" s="390"/>
    </row>
    <row r="726" customFormat="false" ht="14.25" hidden="false" customHeight="true" outlineLevel="0" collapsed="false">
      <c r="A726" s="388"/>
      <c r="B726" s="388"/>
      <c r="C726" s="388"/>
      <c r="D726" s="388"/>
      <c r="E726" s="388"/>
      <c r="F726" s="388"/>
      <c r="G726" s="388"/>
      <c r="H726" s="388"/>
      <c r="I726" s="388"/>
      <c r="J726" s="388"/>
      <c r="K726" s="388"/>
      <c r="L726" s="388"/>
      <c r="M726" s="388"/>
      <c r="N726" s="388"/>
      <c r="O726" s="388"/>
      <c r="P726" s="388"/>
      <c r="Q726" s="388"/>
      <c r="R726" s="388"/>
      <c r="S726" s="388"/>
      <c r="T726" s="388"/>
      <c r="U726" s="388"/>
      <c r="V726" s="388"/>
      <c r="W726" s="388"/>
      <c r="X726" s="390"/>
      <c r="Y726" s="390"/>
      <c r="Z726" s="390"/>
      <c r="AA726" s="390"/>
      <c r="AB726" s="388"/>
      <c r="AC726" s="388"/>
      <c r="AD726" s="390"/>
    </row>
    <row r="727" customFormat="false" ht="14.25" hidden="false" customHeight="true" outlineLevel="0" collapsed="false">
      <c r="A727" s="388"/>
      <c r="B727" s="388"/>
      <c r="C727" s="388"/>
      <c r="D727" s="388"/>
      <c r="E727" s="388"/>
      <c r="F727" s="388"/>
      <c r="G727" s="388"/>
      <c r="H727" s="388"/>
      <c r="I727" s="388"/>
      <c r="J727" s="388"/>
      <c r="K727" s="388"/>
      <c r="L727" s="388"/>
      <c r="M727" s="388"/>
      <c r="N727" s="388"/>
      <c r="O727" s="388"/>
      <c r="P727" s="388"/>
      <c r="Q727" s="388"/>
      <c r="R727" s="388"/>
      <c r="S727" s="388"/>
      <c r="T727" s="388"/>
      <c r="U727" s="388"/>
      <c r="V727" s="388"/>
      <c r="W727" s="388"/>
      <c r="X727" s="390"/>
      <c r="Y727" s="390"/>
      <c r="Z727" s="390"/>
      <c r="AA727" s="390"/>
      <c r="AB727" s="388"/>
      <c r="AC727" s="388"/>
      <c r="AD727" s="390"/>
    </row>
    <row r="728" customFormat="false" ht="14.25" hidden="false" customHeight="true" outlineLevel="0" collapsed="false">
      <c r="A728" s="388"/>
      <c r="B728" s="388"/>
      <c r="C728" s="388"/>
      <c r="D728" s="388"/>
      <c r="E728" s="388"/>
      <c r="F728" s="388"/>
      <c r="G728" s="388"/>
      <c r="H728" s="388"/>
      <c r="I728" s="388"/>
      <c r="J728" s="388"/>
      <c r="K728" s="388"/>
      <c r="L728" s="388"/>
      <c r="M728" s="388"/>
      <c r="N728" s="388"/>
      <c r="O728" s="388"/>
      <c r="P728" s="388"/>
      <c r="Q728" s="388"/>
      <c r="R728" s="388"/>
      <c r="S728" s="388"/>
      <c r="T728" s="388"/>
      <c r="U728" s="388"/>
      <c r="V728" s="388"/>
      <c r="W728" s="388"/>
      <c r="X728" s="390"/>
      <c r="Y728" s="390"/>
      <c r="Z728" s="390"/>
      <c r="AA728" s="390"/>
      <c r="AB728" s="388"/>
      <c r="AC728" s="388"/>
      <c r="AD728" s="390"/>
    </row>
    <row r="729" customFormat="false" ht="14.25" hidden="false" customHeight="true" outlineLevel="0" collapsed="false">
      <c r="A729" s="388"/>
      <c r="B729" s="388"/>
      <c r="C729" s="388"/>
      <c r="D729" s="388"/>
      <c r="E729" s="388"/>
      <c r="F729" s="388"/>
      <c r="G729" s="388"/>
      <c r="H729" s="388"/>
      <c r="I729" s="388"/>
      <c r="J729" s="388"/>
      <c r="K729" s="388"/>
      <c r="L729" s="388"/>
      <c r="M729" s="388"/>
      <c r="N729" s="388"/>
      <c r="O729" s="388"/>
      <c r="P729" s="388"/>
      <c r="Q729" s="388"/>
      <c r="R729" s="388"/>
      <c r="S729" s="388"/>
      <c r="T729" s="388"/>
      <c r="U729" s="388"/>
      <c r="V729" s="388"/>
      <c r="W729" s="388"/>
      <c r="X729" s="390"/>
      <c r="Y729" s="390"/>
      <c r="Z729" s="390"/>
      <c r="AA729" s="390"/>
      <c r="AB729" s="388"/>
      <c r="AC729" s="388"/>
      <c r="AD729" s="390"/>
    </row>
    <row r="730" customFormat="false" ht="14.25" hidden="false" customHeight="true" outlineLevel="0" collapsed="false">
      <c r="A730" s="388"/>
      <c r="B730" s="388"/>
      <c r="C730" s="388"/>
      <c r="D730" s="388"/>
      <c r="E730" s="388"/>
      <c r="F730" s="388"/>
      <c r="G730" s="388"/>
      <c r="H730" s="388"/>
      <c r="I730" s="388"/>
      <c r="J730" s="388"/>
      <c r="K730" s="388"/>
      <c r="L730" s="388"/>
      <c r="M730" s="388"/>
      <c r="N730" s="388"/>
      <c r="O730" s="388"/>
      <c r="P730" s="388"/>
      <c r="Q730" s="388"/>
      <c r="R730" s="388"/>
      <c r="S730" s="388"/>
      <c r="T730" s="388"/>
      <c r="U730" s="388"/>
      <c r="V730" s="388"/>
      <c r="W730" s="388"/>
      <c r="X730" s="390"/>
      <c r="Y730" s="390"/>
      <c r="Z730" s="390"/>
      <c r="AA730" s="390"/>
      <c r="AB730" s="388"/>
      <c r="AC730" s="388"/>
      <c r="AD730" s="390"/>
    </row>
    <row r="731" customFormat="false" ht="14.25" hidden="false" customHeight="true" outlineLevel="0" collapsed="false">
      <c r="A731" s="388"/>
      <c r="B731" s="388"/>
      <c r="C731" s="388"/>
      <c r="D731" s="388"/>
      <c r="E731" s="388"/>
      <c r="F731" s="388"/>
      <c r="G731" s="388"/>
      <c r="H731" s="388"/>
      <c r="I731" s="388"/>
      <c r="J731" s="388"/>
      <c r="K731" s="388"/>
      <c r="L731" s="388"/>
      <c r="M731" s="388"/>
      <c r="N731" s="388"/>
      <c r="O731" s="388"/>
      <c r="P731" s="388"/>
      <c r="Q731" s="388"/>
      <c r="R731" s="388"/>
      <c r="S731" s="388"/>
      <c r="T731" s="388"/>
      <c r="U731" s="388"/>
      <c r="V731" s="388"/>
      <c r="W731" s="388"/>
      <c r="X731" s="390"/>
      <c r="Y731" s="390"/>
      <c r="Z731" s="390"/>
      <c r="AA731" s="390"/>
      <c r="AB731" s="388"/>
      <c r="AC731" s="388"/>
      <c r="AD731" s="390"/>
    </row>
    <row r="732" customFormat="false" ht="14.25" hidden="false" customHeight="true" outlineLevel="0" collapsed="false">
      <c r="A732" s="388"/>
      <c r="B732" s="388"/>
      <c r="C732" s="388"/>
      <c r="D732" s="388"/>
      <c r="E732" s="388"/>
      <c r="F732" s="388"/>
      <c r="G732" s="388"/>
      <c r="H732" s="388"/>
      <c r="I732" s="388"/>
      <c r="J732" s="388"/>
      <c r="K732" s="388"/>
      <c r="L732" s="388"/>
      <c r="M732" s="388"/>
      <c r="N732" s="388"/>
      <c r="O732" s="388"/>
      <c r="P732" s="388"/>
      <c r="Q732" s="388"/>
      <c r="R732" s="388"/>
      <c r="S732" s="388"/>
      <c r="T732" s="388"/>
      <c r="U732" s="388"/>
      <c r="V732" s="388"/>
      <c r="W732" s="388"/>
      <c r="X732" s="390"/>
      <c r="Y732" s="390"/>
      <c r="Z732" s="390"/>
      <c r="AA732" s="390"/>
      <c r="AB732" s="388"/>
      <c r="AC732" s="388"/>
      <c r="AD732" s="390"/>
    </row>
    <row r="733" customFormat="false" ht="14.25" hidden="false" customHeight="true" outlineLevel="0" collapsed="false">
      <c r="A733" s="388"/>
      <c r="B733" s="388"/>
      <c r="C733" s="388"/>
      <c r="D733" s="388"/>
      <c r="E733" s="388"/>
      <c r="F733" s="388"/>
      <c r="G733" s="388"/>
      <c r="H733" s="388"/>
      <c r="I733" s="388"/>
      <c r="J733" s="388"/>
      <c r="K733" s="388"/>
      <c r="L733" s="388"/>
      <c r="M733" s="388"/>
      <c r="N733" s="388"/>
      <c r="O733" s="388"/>
      <c r="P733" s="388"/>
      <c r="Q733" s="388"/>
      <c r="R733" s="388"/>
      <c r="S733" s="388"/>
      <c r="T733" s="388"/>
      <c r="U733" s="388"/>
      <c r="V733" s="388"/>
      <c r="W733" s="388"/>
      <c r="X733" s="390"/>
      <c r="Y733" s="390"/>
      <c r="Z733" s="390"/>
      <c r="AA733" s="390"/>
      <c r="AB733" s="388"/>
      <c r="AC733" s="388"/>
      <c r="AD733" s="390"/>
    </row>
    <row r="734" customFormat="false" ht="14.25" hidden="false" customHeight="true" outlineLevel="0" collapsed="false">
      <c r="A734" s="388"/>
      <c r="B734" s="388"/>
      <c r="C734" s="388"/>
      <c r="D734" s="388"/>
      <c r="E734" s="388"/>
      <c r="F734" s="388"/>
      <c r="G734" s="388"/>
      <c r="H734" s="388"/>
      <c r="I734" s="388"/>
      <c r="J734" s="388"/>
      <c r="K734" s="388"/>
      <c r="L734" s="388"/>
      <c r="M734" s="388"/>
      <c r="N734" s="388"/>
      <c r="O734" s="388"/>
      <c r="P734" s="388"/>
      <c r="Q734" s="388"/>
      <c r="R734" s="388"/>
      <c r="S734" s="388"/>
      <c r="T734" s="388"/>
      <c r="U734" s="388"/>
      <c r="V734" s="388"/>
      <c r="W734" s="388"/>
      <c r="X734" s="390"/>
      <c r="Y734" s="390"/>
      <c r="Z734" s="390"/>
      <c r="AA734" s="390"/>
      <c r="AB734" s="388"/>
      <c r="AC734" s="388"/>
      <c r="AD734" s="390"/>
    </row>
    <row r="735" customFormat="false" ht="14.25" hidden="false" customHeight="true" outlineLevel="0" collapsed="false">
      <c r="A735" s="388"/>
      <c r="B735" s="388"/>
      <c r="C735" s="388"/>
      <c r="D735" s="388"/>
      <c r="E735" s="388"/>
      <c r="F735" s="388"/>
      <c r="G735" s="388"/>
      <c r="H735" s="388"/>
      <c r="I735" s="388"/>
      <c r="J735" s="388"/>
      <c r="K735" s="388"/>
      <c r="L735" s="388"/>
      <c r="M735" s="388"/>
      <c r="N735" s="388"/>
      <c r="O735" s="388"/>
      <c r="P735" s="388"/>
      <c r="Q735" s="388"/>
      <c r="R735" s="388"/>
      <c r="S735" s="388"/>
      <c r="T735" s="388"/>
      <c r="U735" s="388"/>
      <c r="V735" s="388"/>
      <c r="W735" s="388"/>
      <c r="X735" s="390"/>
      <c r="Y735" s="390"/>
      <c r="Z735" s="390"/>
      <c r="AA735" s="390"/>
      <c r="AB735" s="388"/>
      <c r="AC735" s="388"/>
      <c r="AD735" s="390"/>
    </row>
    <row r="736" customFormat="false" ht="14.25" hidden="false" customHeight="true" outlineLevel="0" collapsed="false">
      <c r="A736" s="388"/>
      <c r="B736" s="388"/>
      <c r="C736" s="388"/>
      <c r="D736" s="388"/>
      <c r="E736" s="388"/>
      <c r="F736" s="388"/>
      <c r="G736" s="388"/>
      <c r="H736" s="388"/>
      <c r="I736" s="388"/>
      <c r="J736" s="388"/>
      <c r="K736" s="388"/>
      <c r="L736" s="388"/>
      <c r="M736" s="388"/>
      <c r="N736" s="388"/>
      <c r="O736" s="388"/>
      <c r="P736" s="388"/>
      <c r="Q736" s="388"/>
      <c r="R736" s="388"/>
      <c r="S736" s="388"/>
      <c r="T736" s="388"/>
      <c r="U736" s="388"/>
      <c r="V736" s="388"/>
      <c r="W736" s="388"/>
      <c r="X736" s="390"/>
      <c r="Y736" s="390"/>
      <c r="Z736" s="390"/>
      <c r="AA736" s="390"/>
      <c r="AB736" s="388"/>
      <c r="AC736" s="388"/>
      <c r="AD736" s="390"/>
    </row>
    <row r="737" customFormat="false" ht="14.25" hidden="false" customHeight="true" outlineLevel="0" collapsed="false">
      <c r="A737" s="388"/>
      <c r="B737" s="388"/>
      <c r="C737" s="388"/>
      <c r="D737" s="388"/>
      <c r="E737" s="388"/>
      <c r="F737" s="388"/>
      <c r="G737" s="388"/>
      <c r="H737" s="388"/>
      <c r="I737" s="388"/>
      <c r="J737" s="388"/>
      <c r="K737" s="388"/>
      <c r="L737" s="388"/>
      <c r="M737" s="388"/>
      <c r="N737" s="388"/>
      <c r="O737" s="388"/>
      <c r="P737" s="388"/>
      <c r="Q737" s="388"/>
      <c r="R737" s="388"/>
      <c r="S737" s="388"/>
      <c r="T737" s="388"/>
      <c r="U737" s="388"/>
      <c r="V737" s="388"/>
      <c r="W737" s="388"/>
      <c r="X737" s="390"/>
      <c r="Y737" s="390"/>
      <c r="Z737" s="390"/>
      <c r="AA737" s="390"/>
      <c r="AB737" s="388"/>
      <c r="AC737" s="388"/>
      <c r="AD737" s="390"/>
    </row>
    <row r="738" customFormat="false" ht="14.25" hidden="false" customHeight="true" outlineLevel="0" collapsed="false">
      <c r="A738" s="388"/>
      <c r="B738" s="388"/>
      <c r="C738" s="388"/>
      <c r="D738" s="388"/>
      <c r="E738" s="388"/>
      <c r="F738" s="388"/>
      <c r="G738" s="388"/>
      <c r="H738" s="388"/>
      <c r="I738" s="388"/>
      <c r="J738" s="388"/>
      <c r="K738" s="388"/>
      <c r="L738" s="388"/>
      <c r="M738" s="388"/>
      <c r="N738" s="388"/>
      <c r="O738" s="388"/>
      <c r="P738" s="388"/>
      <c r="Q738" s="388"/>
      <c r="R738" s="388"/>
      <c r="S738" s="388"/>
      <c r="T738" s="388"/>
      <c r="U738" s="388"/>
      <c r="V738" s="388"/>
      <c r="W738" s="388"/>
      <c r="X738" s="390"/>
      <c r="Y738" s="390"/>
      <c r="Z738" s="390"/>
      <c r="AA738" s="390"/>
      <c r="AB738" s="388"/>
      <c r="AC738" s="388"/>
      <c r="AD738" s="390"/>
    </row>
    <row r="739" customFormat="false" ht="14.25" hidden="false" customHeight="true" outlineLevel="0" collapsed="false">
      <c r="A739" s="388"/>
      <c r="B739" s="388"/>
      <c r="C739" s="388"/>
      <c r="D739" s="388"/>
      <c r="E739" s="388"/>
      <c r="F739" s="388"/>
      <c r="G739" s="388"/>
      <c r="H739" s="388"/>
      <c r="I739" s="388"/>
      <c r="J739" s="388"/>
      <c r="K739" s="388"/>
      <c r="L739" s="388"/>
      <c r="M739" s="388"/>
      <c r="N739" s="388"/>
      <c r="O739" s="388"/>
      <c r="P739" s="388"/>
      <c r="Q739" s="388"/>
      <c r="R739" s="388"/>
      <c r="S739" s="388"/>
      <c r="T739" s="388"/>
      <c r="U739" s="388"/>
      <c r="V739" s="388"/>
      <c r="W739" s="388"/>
      <c r="X739" s="390"/>
      <c r="Y739" s="390"/>
      <c r="Z739" s="390"/>
      <c r="AA739" s="390"/>
      <c r="AB739" s="388"/>
      <c r="AC739" s="388"/>
      <c r="AD739" s="390"/>
    </row>
    <row r="740" customFormat="false" ht="14.25" hidden="false" customHeight="true" outlineLevel="0" collapsed="false">
      <c r="A740" s="388"/>
      <c r="B740" s="388"/>
      <c r="C740" s="388"/>
      <c r="D740" s="388"/>
      <c r="E740" s="388"/>
      <c r="F740" s="388"/>
      <c r="G740" s="388"/>
      <c r="H740" s="388"/>
      <c r="I740" s="388"/>
      <c r="J740" s="388"/>
      <c r="K740" s="388"/>
      <c r="L740" s="388"/>
      <c r="M740" s="388"/>
      <c r="N740" s="388"/>
      <c r="O740" s="388"/>
      <c r="P740" s="388"/>
      <c r="Q740" s="388"/>
      <c r="R740" s="388"/>
      <c r="S740" s="388"/>
      <c r="T740" s="388"/>
      <c r="U740" s="388"/>
      <c r="V740" s="388"/>
      <c r="W740" s="388"/>
      <c r="X740" s="390"/>
      <c r="Y740" s="390"/>
      <c r="Z740" s="390"/>
      <c r="AA740" s="390"/>
      <c r="AB740" s="388"/>
      <c r="AC740" s="388"/>
      <c r="AD740" s="390"/>
    </row>
    <row r="741" customFormat="false" ht="14.25" hidden="false" customHeight="true" outlineLevel="0" collapsed="false">
      <c r="A741" s="388"/>
      <c r="B741" s="388"/>
      <c r="C741" s="388"/>
      <c r="D741" s="388"/>
      <c r="E741" s="388"/>
      <c r="F741" s="388"/>
      <c r="G741" s="388"/>
      <c r="H741" s="388"/>
      <c r="I741" s="388"/>
      <c r="J741" s="388"/>
      <c r="K741" s="388"/>
      <c r="L741" s="388"/>
      <c r="M741" s="388"/>
      <c r="N741" s="388"/>
      <c r="O741" s="388"/>
      <c r="P741" s="388"/>
      <c r="Q741" s="388"/>
      <c r="R741" s="388"/>
      <c r="S741" s="388"/>
      <c r="T741" s="388"/>
      <c r="U741" s="388"/>
      <c r="V741" s="388"/>
      <c r="W741" s="388"/>
      <c r="X741" s="390"/>
      <c r="Y741" s="390"/>
      <c r="Z741" s="390"/>
      <c r="AA741" s="390"/>
      <c r="AB741" s="388"/>
      <c r="AC741" s="388"/>
      <c r="AD741" s="390"/>
    </row>
    <row r="742" customFormat="false" ht="14.25" hidden="false" customHeight="true" outlineLevel="0" collapsed="false">
      <c r="A742" s="388"/>
      <c r="B742" s="388"/>
      <c r="C742" s="388"/>
      <c r="D742" s="388"/>
      <c r="E742" s="388"/>
      <c r="F742" s="388"/>
      <c r="G742" s="388"/>
      <c r="H742" s="388"/>
      <c r="I742" s="388"/>
      <c r="J742" s="388"/>
      <c r="K742" s="388"/>
      <c r="L742" s="388"/>
      <c r="M742" s="388"/>
      <c r="N742" s="388"/>
      <c r="O742" s="388"/>
      <c r="P742" s="388"/>
      <c r="Q742" s="388"/>
      <c r="R742" s="388"/>
      <c r="S742" s="388"/>
      <c r="T742" s="388"/>
      <c r="U742" s="388"/>
      <c r="V742" s="388"/>
      <c r="W742" s="388"/>
      <c r="X742" s="390"/>
      <c r="Y742" s="390"/>
      <c r="Z742" s="390"/>
      <c r="AA742" s="390"/>
      <c r="AB742" s="388"/>
      <c r="AC742" s="388"/>
      <c r="AD742" s="390"/>
    </row>
    <row r="743" customFormat="false" ht="14.25" hidden="false" customHeight="true" outlineLevel="0" collapsed="false">
      <c r="A743" s="388"/>
      <c r="B743" s="388"/>
      <c r="C743" s="388"/>
      <c r="D743" s="388"/>
      <c r="E743" s="388"/>
      <c r="F743" s="388"/>
      <c r="G743" s="388"/>
      <c r="H743" s="388"/>
      <c r="I743" s="388"/>
      <c r="J743" s="388"/>
      <c r="K743" s="388"/>
      <c r="L743" s="388"/>
      <c r="M743" s="388"/>
      <c r="N743" s="388"/>
      <c r="O743" s="388"/>
      <c r="P743" s="388"/>
      <c r="Q743" s="388"/>
      <c r="R743" s="388"/>
      <c r="S743" s="388"/>
      <c r="T743" s="388"/>
      <c r="U743" s="388"/>
      <c r="V743" s="388"/>
      <c r="W743" s="388"/>
      <c r="X743" s="390"/>
      <c r="Y743" s="390"/>
      <c r="Z743" s="390"/>
      <c r="AA743" s="390"/>
      <c r="AB743" s="388"/>
      <c r="AC743" s="388"/>
      <c r="AD743" s="390"/>
    </row>
    <row r="744" customFormat="false" ht="14.25" hidden="false" customHeight="true" outlineLevel="0" collapsed="false">
      <c r="A744" s="388"/>
      <c r="B744" s="388"/>
      <c r="C744" s="388"/>
      <c r="D744" s="388"/>
      <c r="E744" s="388"/>
      <c r="F744" s="388"/>
      <c r="G744" s="388"/>
      <c r="H744" s="388"/>
      <c r="I744" s="388"/>
      <c r="J744" s="388"/>
      <c r="K744" s="388"/>
      <c r="L744" s="388"/>
      <c r="M744" s="388"/>
      <c r="N744" s="388"/>
      <c r="O744" s="388"/>
      <c r="P744" s="388"/>
      <c r="Q744" s="388"/>
      <c r="R744" s="388"/>
      <c r="S744" s="388"/>
      <c r="T744" s="388"/>
      <c r="U744" s="388"/>
      <c r="V744" s="388"/>
      <c r="W744" s="388"/>
      <c r="X744" s="390"/>
      <c r="Y744" s="390"/>
      <c r="Z744" s="390"/>
      <c r="AA744" s="390"/>
      <c r="AB744" s="388"/>
      <c r="AC744" s="388"/>
      <c r="AD744" s="390"/>
    </row>
    <row r="745" customFormat="false" ht="14.25" hidden="false" customHeight="true" outlineLevel="0" collapsed="false">
      <c r="A745" s="388"/>
      <c r="B745" s="388"/>
      <c r="C745" s="388"/>
      <c r="D745" s="388"/>
      <c r="E745" s="388"/>
      <c r="F745" s="388"/>
      <c r="G745" s="388"/>
      <c r="H745" s="388"/>
      <c r="I745" s="388"/>
      <c r="J745" s="388"/>
      <c r="K745" s="388"/>
      <c r="L745" s="388"/>
      <c r="M745" s="388"/>
      <c r="N745" s="388"/>
      <c r="O745" s="388"/>
      <c r="P745" s="388"/>
      <c r="Q745" s="388"/>
      <c r="R745" s="388"/>
      <c r="S745" s="388"/>
      <c r="T745" s="388"/>
      <c r="U745" s="388"/>
      <c r="V745" s="388"/>
      <c r="W745" s="388"/>
      <c r="X745" s="390"/>
      <c r="Y745" s="390"/>
      <c r="Z745" s="390"/>
      <c r="AA745" s="390"/>
      <c r="AB745" s="388"/>
      <c r="AC745" s="388"/>
      <c r="AD745" s="390"/>
    </row>
    <row r="746" customFormat="false" ht="14.25" hidden="false" customHeight="true" outlineLevel="0" collapsed="false">
      <c r="A746" s="388"/>
      <c r="B746" s="388"/>
      <c r="C746" s="388"/>
      <c r="D746" s="388"/>
      <c r="E746" s="388"/>
      <c r="F746" s="388"/>
      <c r="G746" s="388"/>
      <c r="H746" s="388"/>
      <c r="I746" s="388"/>
      <c r="J746" s="388"/>
      <c r="K746" s="388"/>
      <c r="L746" s="388"/>
      <c r="M746" s="388"/>
      <c r="N746" s="388"/>
      <c r="O746" s="388"/>
      <c r="P746" s="388"/>
      <c r="Q746" s="388"/>
      <c r="R746" s="388"/>
      <c r="S746" s="388"/>
      <c r="T746" s="388"/>
      <c r="U746" s="388"/>
      <c r="V746" s="388"/>
      <c r="W746" s="388"/>
      <c r="X746" s="390"/>
      <c r="Y746" s="390"/>
      <c r="Z746" s="390"/>
      <c r="AA746" s="390"/>
      <c r="AB746" s="388"/>
      <c r="AC746" s="388"/>
      <c r="AD746" s="390"/>
    </row>
    <row r="747" customFormat="false" ht="14.25" hidden="false" customHeight="true" outlineLevel="0" collapsed="false">
      <c r="A747" s="388"/>
      <c r="B747" s="388"/>
      <c r="C747" s="388"/>
      <c r="D747" s="388"/>
      <c r="E747" s="388"/>
      <c r="F747" s="388"/>
      <c r="G747" s="388"/>
      <c r="H747" s="388"/>
      <c r="I747" s="388"/>
      <c r="J747" s="388"/>
      <c r="K747" s="388"/>
      <c r="L747" s="388"/>
      <c r="M747" s="388"/>
      <c r="N747" s="388"/>
      <c r="O747" s="388"/>
      <c r="P747" s="388"/>
      <c r="Q747" s="388"/>
      <c r="R747" s="388"/>
      <c r="S747" s="388"/>
      <c r="T747" s="388"/>
      <c r="U747" s="388"/>
      <c r="V747" s="388"/>
      <c r="W747" s="388"/>
      <c r="X747" s="390"/>
      <c r="Y747" s="390"/>
      <c r="Z747" s="390"/>
      <c r="AA747" s="390"/>
      <c r="AB747" s="388"/>
      <c r="AC747" s="388"/>
      <c r="AD747" s="390"/>
    </row>
    <row r="748" customFormat="false" ht="14.25" hidden="false" customHeight="true" outlineLevel="0" collapsed="false">
      <c r="A748" s="388"/>
      <c r="B748" s="388"/>
      <c r="C748" s="388"/>
      <c r="D748" s="388"/>
      <c r="E748" s="388"/>
      <c r="F748" s="388"/>
      <c r="G748" s="388"/>
      <c r="H748" s="388"/>
      <c r="I748" s="388"/>
      <c r="J748" s="388"/>
      <c r="K748" s="388"/>
      <c r="L748" s="388"/>
      <c r="M748" s="388"/>
      <c r="N748" s="388"/>
      <c r="O748" s="388"/>
      <c r="P748" s="388"/>
      <c r="Q748" s="388"/>
      <c r="R748" s="388"/>
      <c r="S748" s="388"/>
      <c r="T748" s="388"/>
      <c r="U748" s="388"/>
      <c r="V748" s="388"/>
      <c r="W748" s="388"/>
      <c r="X748" s="390"/>
      <c r="Y748" s="390"/>
      <c r="Z748" s="390"/>
      <c r="AA748" s="390"/>
      <c r="AB748" s="388"/>
      <c r="AC748" s="388"/>
      <c r="AD748" s="390"/>
    </row>
    <row r="749" customFormat="false" ht="14.25" hidden="false" customHeight="true" outlineLevel="0" collapsed="false">
      <c r="A749" s="388"/>
      <c r="B749" s="388"/>
      <c r="C749" s="388"/>
      <c r="D749" s="388"/>
      <c r="E749" s="388"/>
      <c r="F749" s="388"/>
      <c r="G749" s="388"/>
      <c r="H749" s="388"/>
      <c r="I749" s="388"/>
      <c r="J749" s="388"/>
      <c r="K749" s="388"/>
      <c r="L749" s="388"/>
      <c r="M749" s="388"/>
      <c r="N749" s="388"/>
      <c r="O749" s="388"/>
      <c r="P749" s="388"/>
      <c r="Q749" s="388"/>
      <c r="R749" s="388"/>
      <c r="S749" s="388"/>
      <c r="T749" s="388"/>
      <c r="U749" s="388"/>
      <c r="V749" s="388"/>
      <c r="W749" s="388"/>
      <c r="X749" s="390"/>
      <c r="Y749" s="390"/>
      <c r="Z749" s="390"/>
      <c r="AA749" s="390"/>
      <c r="AB749" s="388"/>
      <c r="AC749" s="388"/>
      <c r="AD749" s="390"/>
    </row>
    <row r="750" customFormat="false" ht="14.25" hidden="false" customHeight="true" outlineLevel="0" collapsed="false">
      <c r="A750" s="388"/>
      <c r="B750" s="388"/>
      <c r="C750" s="388"/>
      <c r="D750" s="388"/>
      <c r="E750" s="388"/>
      <c r="F750" s="388"/>
      <c r="G750" s="388"/>
      <c r="H750" s="388"/>
      <c r="I750" s="388"/>
      <c r="J750" s="388"/>
      <c r="K750" s="388"/>
      <c r="L750" s="388"/>
      <c r="M750" s="388"/>
      <c r="N750" s="388"/>
      <c r="O750" s="388"/>
      <c r="P750" s="388"/>
      <c r="Q750" s="388"/>
      <c r="R750" s="388"/>
      <c r="S750" s="388"/>
      <c r="T750" s="388"/>
      <c r="U750" s="388"/>
      <c r="V750" s="388"/>
      <c r="W750" s="388"/>
      <c r="X750" s="390"/>
      <c r="Y750" s="390"/>
      <c r="Z750" s="390"/>
      <c r="AA750" s="390"/>
      <c r="AB750" s="388"/>
      <c r="AC750" s="388"/>
      <c r="AD750" s="390"/>
    </row>
    <row r="751" customFormat="false" ht="14.25" hidden="false" customHeight="true" outlineLevel="0" collapsed="false">
      <c r="A751" s="388"/>
      <c r="B751" s="388"/>
      <c r="C751" s="388"/>
      <c r="D751" s="388"/>
      <c r="E751" s="388"/>
      <c r="F751" s="388"/>
      <c r="G751" s="388"/>
      <c r="H751" s="388"/>
      <c r="I751" s="388"/>
      <c r="J751" s="388"/>
      <c r="K751" s="388"/>
      <c r="L751" s="388"/>
      <c r="M751" s="388"/>
      <c r="N751" s="388"/>
      <c r="O751" s="388"/>
      <c r="P751" s="388"/>
      <c r="Q751" s="388"/>
      <c r="R751" s="388"/>
      <c r="S751" s="388"/>
      <c r="T751" s="388"/>
      <c r="U751" s="388"/>
      <c r="V751" s="388"/>
      <c r="W751" s="388"/>
      <c r="X751" s="390"/>
      <c r="Y751" s="390"/>
      <c r="Z751" s="390"/>
      <c r="AA751" s="390"/>
      <c r="AB751" s="388"/>
      <c r="AC751" s="388"/>
      <c r="AD751" s="390"/>
    </row>
    <row r="752" customFormat="false" ht="14.25" hidden="false" customHeight="true" outlineLevel="0" collapsed="false">
      <c r="A752" s="388"/>
      <c r="B752" s="388"/>
      <c r="C752" s="388"/>
      <c r="D752" s="388"/>
      <c r="E752" s="388"/>
      <c r="F752" s="388"/>
      <c r="G752" s="388"/>
      <c r="H752" s="388"/>
      <c r="I752" s="388"/>
      <c r="J752" s="388"/>
      <c r="K752" s="388"/>
      <c r="L752" s="388"/>
      <c r="M752" s="388"/>
      <c r="N752" s="388"/>
      <c r="O752" s="388"/>
      <c r="P752" s="388"/>
      <c r="Q752" s="388"/>
      <c r="R752" s="388"/>
      <c r="S752" s="388"/>
      <c r="T752" s="388"/>
      <c r="U752" s="388"/>
      <c r="V752" s="388"/>
      <c r="W752" s="388"/>
      <c r="X752" s="390"/>
      <c r="Y752" s="390"/>
      <c r="Z752" s="390"/>
      <c r="AA752" s="390"/>
      <c r="AB752" s="388"/>
      <c r="AC752" s="388"/>
      <c r="AD752" s="390"/>
    </row>
    <row r="753" customFormat="false" ht="14.25" hidden="false" customHeight="true" outlineLevel="0" collapsed="false">
      <c r="A753" s="388"/>
      <c r="B753" s="388"/>
      <c r="C753" s="388"/>
      <c r="D753" s="388"/>
      <c r="E753" s="388"/>
      <c r="F753" s="388"/>
      <c r="G753" s="388"/>
      <c r="H753" s="388"/>
      <c r="I753" s="388"/>
      <c r="J753" s="388"/>
      <c r="K753" s="388"/>
      <c r="L753" s="388"/>
      <c r="M753" s="388"/>
      <c r="N753" s="388"/>
      <c r="O753" s="388"/>
      <c r="P753" s="388"/>
      <c r="Q753" s="388"/>
      <c r="R753" s="388"/>
      <c r="S753" s="388"/>
      <c r="T753" s="388"/>
      <c r="U753" s="388"/>
      <c r="V753" s="388"/>
      <c r="W753" s="388"/>
      <c r="X753" s="390"/>
      <c r="Y753" s="390"/>
      <c r="Z753" s="390"/>
      <c r="AA753" s="390"/>
      <c r="AB753" s="388"/>
      <c r="AC753" s="388"/>
      <c r="AD753" s="390"/>
    </row>
    <row r="754" customFormat="false" ht="14.25" hidden="false" customHeight="true" outlineLevel="0" collapsed="false">
      <c r="A754" s="388"/>
      <c r="B754" s="388"/>
      <c r="C754" s="388"/>
      <c r="D754" s="388"/>
      <c r="E754" s="388"/>
      <c r="F754" s="388"/>
      <c r="G754" s="388"/>
      <c r="H754" s="388"/>
      <c r="I754" s="388"/>
      <c r="J754" s="388"/>
      <c r="K754" s="388"/>
      <c r="L754" s="388"/>
      <c r="M754" s="388"/>
      <c r="N754" s="388"/>
      <c r="O754" s="388"/>
      <c r="P754" s="388"/>
      <c r="Q754" s="388"/>
      <c r="R754" s="388"/>
      <c r="S754" s="388"/>
      <c r="T754" s="388"/>
      <c r="U754" s="388"/>
      <c r="V754" s="388"/>
      <c r="W754" s="388"/>
      <c r="X754" s="390"/>
      <c r="Y754" s="390"/>
      <c r="Z754" s="390"/>
      <c r="AA754" s="390"/>
      <c r="AB754" s="388"/>
      <c r="AC754" s="388"/>
      <c r="AD754" s="390"/>
    </row>
    <row r="755" customFormat="false" ht="14.25" hidden="false" customHeight="true" outlineLevel="0" collapsed="false">
      <c r="A755" s="388"/>
      <c r="B755" s="388"/>
      <c r="C755" s="388"/>
      <c r="D755" s="388"/>
      <c r="E755" s="388"/>
      <c r="F755" s="388"/>
      <c r="G755" s="388"/>
      <c r="H755" s="388"/>
      <c r="I755" s="388"/>
      <c r="J755" s="388"/>
      <c r="K755" s="388"/>
      <c r="L755" s="388"/>
      <c r="M755" s="388"/>
      <c r="N755" s="388"/>
      <c r="O755" s="388"/>
      <c r="P755" s="388"/>
      <c r="Q755" s="388"/>
      <c r="R755" s="388"/>
      <c r="S755" s="388"/>
      <c r="T755" s="388"/>
      <c r="U755" s="388"/>
      <c r="V755" s="388"/>
      <c r="W755" s="388"/>
      <c r="X755" s="390"/>
      <c r="Y755" s="390"/>
      <c r="Z755" s="390"/>
      <c r="AA755" s="390"/>
      <c r="AB755" s="388"/>
      <c r="AC755" s="388"/>
      <c r="AD755" s="390"/>
    </row>
    <row r="756" customFormat="false" ht="14.25" hidden="false" customHeight="true" outlineLevel="0" collapsed="false">
      <c r="A756" s="388"/>
      <c r="B756" s="388"/>
      <c r="C756" s="388"/>
      <c r="D756" s="388"/>
      <c r="E756" s="388"/>
      <c r="F756" s="388"/>
      <c r="G756" s="388"/>
      <c r="H756" s="388"/>
      <c r="I756" s="388"/>
      <c r="J756" s="388"/>
      <c r="K756" s="388"/>
      <c r="L756" s="388"/>
      <c r="M756" s="388"/>
      <c r="N756" s="388"/>
      <c r="O756" s="388"/>
      <c r="P756" s="388"/>
      <c r="Q756" s="388"/>
      <c r="R756" s="388"/>
      <c r="S756" s="388"/>
      <c r="T756" s="388"/>
      <c r="U756" s="388"/>
      <c r="V756" s="388"/>
      <c r="W756" s="388"/>
      <c r="X756" s="390"/>
      <c r="Y756" s="390"/>
      <c r="Z756" s="390"/>
      <c r="AA756" s="390"/>
      <c r="AB756" s="388"/>
      <c r="AC756" s="388"/>
      <c r="AD756" s="390"/>
    </row>
    <row r="757" customFormat="false" ht="14.25" hidden="false" customHeight="true" outlineLevel="0" collapsed="false">
      <c r="A757" s="388"/>
      <c r="B757" s="388"/>
      <c r="C757" s="388"/>
      <c r="D757" s="388"/>
      <c r="E757" s="388"/>
      <c r="F757" s="388"/>
      <c r="G757" s="388"/>
      <c r="H757" s="388"/>
      <c r="I757" s="388"/>
      <c r="J757" s="388"/>
      <c r="K757" s="388"/>
      <c r="L757" s="388"/>
      <c r="M757" s="388"/>
      <c r="N757" s="388"/>
      <c r="O757" s="388"/>
      <c r="P757" s="388"/>
      <c r="Q757" s="388"/>
      <c r="R757" s="388"/>
      <c r="S757" s="388"/>
      <c r="T757" s="388"/>
      <c r="U757" s="388"/>
      <c r="V757" s="388"/>
      <c r="W757" s="388"/>
      <c r="X757" s="390"/>
      <c r="Y757" s="390"/>
      <c r="Z757" s="390"/>
      <c r="AA757" s="390"/>
      <c r="AB757" s="388"/>
      <c r="AC757" s="388"/>
      <c r="AD757" s="390"/>
    </row>
    <row r="758" customFormat="false" ht="14.25" hidden="false" customHeight="true" outlineLevel="0" collapsed="false">
      <c r="A758" s="388"/>
      <c r="B758" s="388"/>
      <c r="C758" s="388"/>
      <c r="D758" s="388"/>
      <c r="E758" s="388"/>
      <c r="F758" s="388"/>
      <c r="G758" s="388"/>
      <c r="H758" s="388"/>
      <c r="I758" s="388"/>
      <c r="J758" s="388"/>
      <c r="K758" s="388"/>
      <c r="L758" s="388"/>
      <c r="M758" s="388"/>
      <c r="N758" s="388"/>
      <c r="O758" s="388"/>
      <c r="P758" s="388"/>
      <c r="Q758" s="388"/>
      <c r="R758" s="388"/>
      <c r="S758" s="388"/>
      <c r="T758" s="388"/>
      <c r="U758" s="388"/>
      <c r="V758" s="388"/>
      <c r="W758" s="388"/>
      <c r="X758" s="390"/>
      <c r="Y758" s="390"/>
      <c r="Z758" s="390"/>
      <c r="AA758" s="390"/>
      <c r="AB758" s="388"/>
      <c r="AC758" s="388"/>
      <c r="AD758" s="390"/>
    </row>
    <row r="759" customFormat="false" ht="14.25" hidden="false" customHeight="true" outlineLevel="0" collapsed="false">
      <c r="A759" s="388"/>
      <c r="B759" s="388"/>
      <c r="C759" s="388"/>
      <c r="D759" s="388"/>
      <c r="E759" s="388"/>
      <c r="F759" s="388"/>
      <c r="G759" s="388"/>
      <c r="H759" s="388"/>
      <c r="I759" s="388"/>
      <c r="J759" s="388"/>
      <c r="K759" s="388"/>
      <c r="L759" s="388"/>
      <c r="M759" s="388"/>
      <c r="N759" s="388"/>
      <c r="O759" s="388"/>
      <c r="P759" s="388"/>
      <c r="Q759" s="388"/>
      <c r="R759" s="388"/>
      <c r="S759" s="388"/>
      <c r="T759" s="388"/>
      <c r="U759" s="388"/>
      <c r="V759" s="388"/>
      <c r="W759" s="388"/>
      <c r="X759" s="390"/>
      <c r="Y759" s="390"/>
      <c r="Z759" s="390"/>
      <c r="AA759" s="390"/>
      <c r="AB759" s="388"/>
      <c r="AC759" s="388"/>
      <c r="AD759" s="390"/>
    </row>
    <row r="760" customFormat="false" ht="14.25" hidden="false" customHeight="true" outlineLevel="0" collapsed="false">
      <c r="A760" s="388"/>
      <c r="B760" s="388"/>
      <c r="C760" s="388"/>
      <c r="D760" s="388"/>
      <c r="E760" s="388"/>
      <c r="F760" s="388"/>
      <c r="G760" s="388"/>
      <c r="H760" s="388"/>
      <c r="I760" s="388"/>
      <c r="J760" s="388"/>
      <c r="K760" s="388"/>
      <c r="L760" s="388"/>
      <c r="M760" s="388"/>
      <c r="N760" s="388"/>
      <c r="O760" s="388"/>
      <c r="P760" s="388"/>
      <c r="Q760" s="388"/>
      <c r="R760" s="388"/>
      <c r="S760" s="388"/>
      <c r="T760" s="388"/>
      <c r="U760" s="388"/>
      <c r="V760" s="388"/>
      <c r="W760" s="388"/>
      <c r="X760" s="390"/>
      <c r="Y760" s="390"/>
      <c r="Z760" s="390"/>
      <c r="AA760" s="390"/>
      <c r="AB760" s="388"/>
      <c r="AC760" s="388"/>
      <c r="AD760" s="390"/>
    </row>
    <row r="761" customFormat="false" ht="14.25" hidden="false" customHeight="true" outlineLevel="0" collapsed="false">
      <c r="A761" s="388"/>
      <c r="B761" s="388"/>
      <c r="C761" s="388"/>
      <c r="D761" s="388"/>
      <c r="E761" s="388"/>
      <c r="F761" s="388"/>
      <c r="G761" s="388"/>
      <c r="H761" s="388"/>
      <c r="I761" s="388"/>
      <c r="J761" s="388"/>
      <c r="K761" s="388"/>
      <c r="L761" s="388"/>
      <c r="M761" s="388"/>
      <c r="N761" s="388"/>
      <c r="O761" s="388"/>
      <c r="P761" s="388"/>
      <c r="Q761" s="388"/>
      <c r="R761" s="388"/>
      <c r="S761" s="388"/>
      <c r="T761" s="388"/>
      <c r="U761" s="388"/>
      <c r="V761" s="388"/>
      <c r="W761" s="388"/>
      <c r="X761" s="390"/>
      <c r="Y761" s="390"/>
      <c r="Z761" s="390"/>
      <c r="AA761" s="390"/>
      <c r="AB761" s="388"/>
      <c r="AC761" s="388"/>
      <c r="AD761" s="390"/>
    </row>
    <row r="762" customFormat="false" ht="14.25" hidden="false" customHeight="true" outlineLevel="0" collapsed="false">
      <c r="A762" s="388"/>
      <c r="B762" s="388"/>
      <c r="C762" s="388"/>
      <c r="D762" s="388"/>
      <c r="E762" s="388"/>
      <c r="F762" s="388"/>
      <c r="G762" s="388"/>
      <c r="H762" s="388"/>
      <c r="I762" s="388"/>
      <c r="J762" s="388"/>
      <c r="K762" s="388"/>
      <c r="L762" s="388"/>
      <c r="M762" s="388"/>
      <c r="N762" s="388"/>
      <c r="O762" s="388"/>
      <c r="P762" s="388"/>
      <c r="Q762" s="388"/>
      <c r="R762" s="388"/>
      <c r="S762" s="388"/>
      <c r="T762" s="388"/>
      <c r="U762" s="388"/>
      <c r="V762" s="388"/>
      <c r="W762" s="388"/>
      <c r="X762" s="390"/>
      <c r="Y762" s="390"/>
      <c r="Z762" s="390"/>
      <c r="AA762" s="390"/>
      <c r="AB762" s="388"/>
      <c r="AC762" s="388"/>
      <c r="AD762" s="390"/>
    </row>
    <row r="763" customFormat="false" ht="14.25" hidden="false" customHeight="true" outlineLevel="0" collapsed="false">
      <c r="A763" s="388"/>
      <c r="B763" s="388"/>
      <c r="C763" s="388"/>
      <c r="D763" s="388"/>
      <c r="E763" s="388"/>
      <c r="F763" s="388"/>
      <c r="G763" s="388"/>
      <c r="H763" s="388"/>
      <c r="I763" s="388"/>
      <c r="J763" s="388"/>
      <c r="K763" s="388"/>
      <c r="L763" s="388"/>
      <c r="M763" s="388"/>
      <c r="N763" s="388"/>
      <c r="O763" s="388"/>
      <c r="P763" s="388"/>
      <c r="Q763" s="388"/>
      <c r="R763" s="388"/>
      <c r="S763" s="388"/>
      <c r="T763" s="388"/>
      <c r="U763" s="388"/>
      <c r="V763" s="388"/>
      <c r="W763" s="388"/>
      <c r="X763" s="390"/>
      <c r="Y763" s="390"/>
      <c r="Z763" s="390"/>
      <c r="AA763" s="390"/>
      <c r="AB763" s="388"/>
      <c r="AC763" s="388"/>
      <c r="AD763" s="390"/>
    </row>
    <row r="764" customFormat="false" ht="14.25" hidden="false" customHeight="true" outlineLevel="0" collapsed="false">
      <c r="A764" s="388"/>
      <c r="B764" s="388"/>
      <c r="C764" s="388"/>
      <c r="D764" s="388"/>
      <c r="E764" s="388"/>
      <c r="F764" s="388"/>
      <c r="G764" s="388"/>
      <c r="H764" s="388"/>
      <c r="I764" s="388"/>
      <c r="J764" s="388"/>
      <c r="K764" s="388"/>
      <c r="L764" s="388"/>
      <c r="M764" s="388"/>
      <c r="N764" s="388"/>
      <c r="O764" s="388"/>
      <c r="P764" s="388"/>
      <c r="Q764" s="388"/>
      <c r="R764" s="388"/>
      <c r="S764" s="388"/>
      <c r="T764" s="388"/>
      <c r="U764" s="388"/>
      <c r="V764" s="388"/>
      <c r="W764" s="388"/>
      <c r="X764" s="390"/>
      <c r="Y764" s="390"/>
      <c r="Z764" s="390"/>
      <c r="AA764" s="390"/>
      <c r="AB764" s="388"/>
      <c r="AC764" s="388"/>
      <c r="AD764" s="390"/>
    </row>
    <row r="765" customFormat="false" ht="14.25" hidden="false" customHeight="true" outlineLevel="0" collapsed="false">
      <c r="A765" s="388"/>
      <c r="B765" s="388"/>
      <c r="C765" s="388"/>
      <c r="D765" s="388"/>
      <c r="E765" s="388"/>
      <c r="F765" s="388"/>
      <c r="G765" s="388"/>
      <c r="H765" s="388"/>
      <c r="I765" s="388"/>
      <c r="J765" s="388"/>
      <c r="K765" s="388"/>
      <c r="L765" s="388"/>
      <c r="M765" s="388"/>
      <c r="N765" s="388"/>
      <c r="O765" s="388"/>
      <c r="P765" s="388"/>
      <c r="Q765" s="388"/>
      <c r="R765" s="388"/>
      <c r="S765" s="388"/>
      <c r="T765" s="388"/>
      <c r="U765" s="388"/>
      <c r="V765" s="388"/>
      <c r="W765" s="388"/>
      <c r="X765" s="390"/>
      <c r="Y765" s="390"/>
      <c r="Z765" s="390"/>
      <c r="AA765" s="390"/>
      <c r="AB765" s="388"/>
      <c r="AC765" s="388"/>
      <c r="AD765" s="390"/>
    </row>
    <row r="766" customFormat="false" ht="14.25" hidden="false" customHeight="true" outlineLevel="0" collapsed="false">
      <c r="A766" s="388"/>
      <c r="B766" s="388"/>
      <c r="C766" s="388"/>
      <c r="D766" s="388"/>
      <c r="E766" s="388"/>
      <c r="F766" s="388"/>
      <c r="G766" s="388"/>
      <c r="H766" s="388"/>
      <c r="I766" s="388"/>
      <c r="J766" s="388"/>
      <c r="K766" s="388"/>
      <c r="L766" s="388"/>
      <c r="M766" s="388"/>
      <c r="N766" s="388"/>
      <c r="O766" s="388"/>
      <c r="P766" s="388"/>
      <c r="Q766" s="388"/>
      <c r="R766" s="388"/>
      <c r="S766" s="388"/>
      <c r="T766" s="388"/>
      <c r="U766" s="388"/>
      <c r="V766" s="388"/>
      <c r="W766" s="388"/>
      <c r="X766" s="390"/>
      <c r="Y766" s="390"/>
      <c r="Z766" s="390"/>
      <c r="AA766" s="390"/>
      <c r="AB766" s="388"/>
      <c r="AC766" s="388"/>
      <c r="AD766" s="390"/>
    </row>
    <row r="767" customFormat="false" ht="14.25" hidden="false" customHeight="true" outlineLevel="0" collapsed="false">
      <c r="A767" s="388"/>
      <c r="B767" s="388"/>
      <c r="C767" s="388"/>
      <c r="D767" s="388"/>
      <c r="E767" s="388"/>
      <c r="F767" s="388"/>
      <c r="G767" s="388"/>
      <c r="H767" s="388"/>
      <c r="I767" s="388"/>
      <c r="J767" s="388"/>
      <c r="K767" s="388"/>
      <c r="L767" s="388"/>
      <c r="M767" s="388"/>
      <c r="N767" s="388"/>
      <c r="O767" s="388"/>
      <c r="P767" s="388"/>
      <c r="Q767" s="388"/>
      <c r="R767" s="388"/>
      <c r="S767" s="388"/>
      <c r="T767" s="388"/>
      <c r="U767" s="388"/>
      <c r="V767" s="388"/>
      <c r="W767" s="388"/>
      <c r="X767" s="390"/>
      <c r="Y767" s="390"/>
      <c r="Z767" s="390"/>
      <c r="AA767" s="390"/>
      <c r="AB767" s="388"/>
      <c r="AC767" s="388"/>
      <c r="AD767" s="390"/>
    </row>
    <row r="768" customFormat="false" ht="14.25" hidden="false" customHeight="true" outlineLevel="0" collapsed="false">
      <c r="A768" s="388"/>
      <c r="B768" s="388"/>
      <c r="C768" s="388"/>
      <c r="D768" s="388"/>
      <c r="E768" s="388"/>
      <c r="F768" s="388"/>
      <c r="G768" s="388"/>
      <c r="H768" s="388"/>
      <c r="I768" s="388"/>
      <c r="J768" s="388"/>
      <c r="K768" s="388"/>
      <c r="L768" s="388"/>
      <c r="M768" s="388"/>
      <c r="N768" s="388"/>
      <c r="O768" s="388"/>
      <c r="P768" s="388"/>
      <c r="Q768" s="388"/>
      <c r="R768" s="388"/>
      <c r="S768" s="388"/>
      <c r="T768" s="388"/>
      <c r="U768" s="388"/>
      <c r="V768" s="388"/>
      <c r="W768" s="388"/>
      <c r="X768" s="390"/>
      <c r="Y768" s="390"/>
      <c r="Z768" s="390"/>
      <c r="AA768" s="390"/>
      <c r="AB768" s="388"/>
      <c r="AC768" s="388"/>
      <c r="AD768" s="390"/>
    </row>
    <row r="769" customFormat="false" ht="14.25" hidden="false" customHeight="true" outlineLevel="0" collapsed="false">
      <c r="A769" s="388"/>
      <c r="B769" s="388"/>
      <c r="C769" s="388"/>
      <c r="D769" s="388"/>
      <c r="E769" s="388"/>
      <c r="F769" s="388"/>
      <c r="G769" s="388"/>
      <c r="H769" s="388"/>
      <c r="I769" s="388"/>
      <c r="J769" s="388"/>
      <c r="K769" s="388"/>
      <c r="L769" s="388"/>
      <c r="M769" s="388"/>
      <c r="N769" s="388"/>
      <c r="O769" s="388"/>
      <c r="P769" s="388"/>
      <c r="Q769" s="388"/>
      <c r="R769" s="388"/>
      <c r="S769" s="388"/>
      <c r="T769" s="388"/>
      <c r="U769" s="388"/>
      <c r="V769" s="388"/>
      <c r="W769" s="388"/>
      <c r="X769" s="390"/>
      <c r="Y769" s="390"/>
      <c r="Z769" s="390"/>
      <c r="AA769" s="390"/>
      <c r="AB769" s="388"/>
      <c r="AC769" s="388"/>
      <c r="AD769" s="390"/>
    </row>
    <row r="770" customFormat="false" ht="14.25" hidden="false" customHeight="true" outlineLevel="0" collapsed="false">
      <c r="A770" s="388"/>
      <c r="B770" s="388"/>
      <c r="C770" s="388"/>
      <c r="D770" s="388"/>
      <c r="E770" s="388"/>
      <c r="F770" s="388"/>
      <c r="G770" s="388"/>
      <c r="H770" s="388"/>
      <c r="I770" s="388"/>
      <c r="J770" s="388"/>
      <c r="K770" s="388"/>
      <c r="L770" s="388"/>
      <c r="M770" s="388"/>
      <c r="N770" s="388"/>
      <c r="O770" s="388"/>
      <c r="P770" s="388"/>
      <c r="Q770" s="388"/>
      <c r="R770" s="388"/>
      <c r="S770" s="388"/>
      <c r="T770" s="388"/>
      <c r="U770" s="388"/>
      <c r="V770" s="388"/>
      <c r="W770" s="388"/>
      <c r="X770" s="390"/>
      <c r="Y770" s="390"/>
      <c r="Z770" s="390"/>
      <c r="AA770" s="390"/>
      <c r="AB770" s="388"/>
      <c r="AC770" s="388"/>
      <c r="AD770" s="390"/>
    </row>
    <row r="771" customFormat="false" ht="14.25" hidden="false" customHeight="true" outlineLevel="0" collapsed="false">
      <c r="A771" s="388"/>
      <c r="B771" s="388"/>
      <c r="C771" s="388"/>
      <c r="D771" s="388"/>
      <c r="E771" s="388"/>
      <c r="F771" s="388"/>
      <c r="G771" s="388"/>
      <c r="H771" s="388"/>
      <c r="I771" s="388"/>
      <c r="J771" s="388"/>
      <c r="K771" s="388"/>
      <c r="L771" s="388"/>
      <c r="M771" s="388"/>
      <c r="N771" s="388"/>
      <c r="O771" s="388"/>
      <c r="P771" s="388"/>
      <c r="Q771" s="388"/>
      <c r="R771" s="388"/>
      <c r="S771" s="388"/>
      <c r="T771" s="388"/>
      <c r="U771" s="388"/>
      <c r="V771" s="388"/>
      <c r="W771" s="388"/>
      <c r="X771" s="390"/>
      <c r="Y771" s="390"/>
      <c r="Z771" s="390"/>
      <c r="AA771" s="390"/>
      <c r="AB771" s="388"/>
      <c r="AC771" s="388"/>
      <c r="AD771" s="390"/>
    </row>
    <row r="772" customFormat="false" ht="14.25" hidden="false" customHeight="true" outlineLevel="0" collapsed="false">
      <c r="A772" s="388"/>
      <c r="B772" s="388"/>
      <c r="C772" s="388"/>
      <c r="D772" s="388"/>
      <c r="E772" s="388"/>
      <c r="F772" s="388"/>
      <c r="G772" s="388"/>
      <c r="H772" s="388"/>
      <c r="I772" s="388"/>
      <c r="J772" s="388"/>
      <c r="K772" s="388"/>
      <c r="L772" s="388"/>
      <c r="M772" s="388"/>
      <c r="N772" s="388"/>
      <c r="O772" s="388"/>
      <c r="P772" s="388"/>
      <c r="Q772" s="388"/>
      <c r="R772" s="388"/>
      <c r="S772" s="388"/>
      <c r="T772" s="388"/>
      <c r="U772" s="388"/>
      <c r="V772" s="388"/>
      <c r="W772" s="388"/>
      <c r="X772" s="390"/>
      <c r="Y772" s="390"/>
      <c r="Z772" s="390"/>
      <c r="AA772" s="390"/>
      <c r="AB772" s="388"/>
      <c r="AC772" s="388"/>
      <c r="AD772" s="390"/>
    </row>
    <row r="773" customFormat="false" ht="14.25" hidden="false" customHeight="true" outlineLevel="0" collapsed="false">
      <c r="A773" s="388"/>
      <c r="B773" s="388"/>
      <c r="C773" s="388"/>
      <c r="D773" s="388"/>
      <c r="E773" s="388"/>
      <c r="F773" s="388"/>
      <c r="G773" s="388"/>
      <c r="H773" s="388"/>
      <c r="I773" s="388"/>
      <c r="J773" s="388"/>
      <c r="K773" s="388"/>
      <c r="L773" s="388"/>
      <c r="M773" s="388"/>
      <c r="N773" s="388"/>
      <c r="O773" s="388"/>
      <c r="P773" s="388"/>
      <c r="Q773" s="388"/>
      <c r="R773" s="388"/>
      <c r="S773" s="388"/>
      <c r="T773" s="388"/>
      <c r="U773" s="388"/>
      <c r="V773" s="388"/>
      <c r="W773" s="388"/>
      <c r="X773" s="390"/>
      <c r="Y773" s="390"/>
      <c r="Z773" s="390"/>
      <c r="AA773" s="390"/>
      <c r="AB773" s="388"/>
      <c r="AC773" s="388"/>
      <c r="AD773" s="390"/>
    </row>
    <row r="774" customFormat="false" ht="14.25" hidden="false" customHeight="true" outlineLevel="0" collapsed="false">
      <c r="A774" s="388"/>
      <c r="B774" s="388"/>
      <c r="C774" s="388"/>
      <c r="D774" s="388"/>
      <c r="E774" s="388"/>
      <c r="F774" s="388"/>
      <c r="G774" s="388"/>
      <c r="H774" s="388"/>
      <c r="I774" s="388"/>
      <c r="J774" s="388"/>
      <c r="K774" s="388"/>
      <c r="L774" s="388"/>
      <c r="M774" s="388"/>
      <c r="N774" s="388"/>
      <c r="O774" s="388"/>
      <c r="P774" s="388"/>
      <c r="Q774" s="388"/>
      <c r="R774" s="388"/>
      <c r="S774" s="388"/>
      <c r="T774" s="388"/>
      <c r="U774" s="388"/>
      <c r="V774" s="388"/>
      <c r="W774" s="388"/>
      <c r="X774" s="390"/>
      <c r="Y774" s="390"/>
      <c r="Z774" s="390"/>
      <c r="AA774" s="390"/>
      <c r="AB774" s="388"/>
      <c r="AC774" s="388"/>
      <c r="AD774" s="390"/>
    </row>
    <row r="775" customFormat="false" ht="14.25" hidden="false" customHeight="true" outlineLevel="0" collapsed="false">
      <c r="A775" s="388"/>
      <c r="B775" s="388"/>
      <c r="C775" s="388"/>
      <c r="D775" s="388"/>
      <c r="E775" s="388"/>
      <c r="F775" s="388"/>
      <c r="G775" s="388"/>
      <c r="H775" s="388"/>
      <c r="I775" s="388"/>
      <c r="J775" s="388"/>
      <c r="K775" s="388"/>
      <c r="L775" s="388"/>
      <c r="M775" s="388"/>
      <c r="N775" s="388"/>
      <c r="O775" s="388"/>
      <c r="P775" s="388"/>
      <c r="Q775" s="388"/>
      <c r="R775" s="388"/>
      <c r="S775" s="388"/>
      <c r="T775" s="388"/>
      <c r="U775" s="388"/>
      <c r="V775" s="388"/>
      <c r="W775" s="388"/>
      <c r="X775" s="390"/>
      <c r="Y775" s="390"/>
      <c r="Z775" s="390"/>
      <c r="AA775" s="390"/>
      <c r="AB775" s="388"/>
      <c r="AC775" s="388"/>
      <c r="AD775" s="390"/>
    </row>
    <row r="776" customFormat="false" ht="14.25" hidden="false" customHeight="true" outlineLevel="0" collapsed="false">
      <c r="A776" s="388"/>
      <c r="B776" s="388"/>
      <c r="C776" s="388"/>
      <c r="D776" s="388"/>
      <c r="E776" s="388"/>
      <c r="F776" s="388"/>
      <c r="G776" s="388"/>
      <c r="H776" s="388"/>
      <c r="I776" s="388"/>
      <c r="J776" s="388"/>
      <c r="K776" s="388"/>
      <c r="L776" s="388"/>
      <c r="M776" s="388"/>
      <c r="N776" s="388"/>
      <c r="O776" s="388"/>
      <c r="P776" s="388"/>
      <c r="Q776" s="388"/>
      <c r="R776" s="388"/>
      <c r="S776" s="388"/>
      <c r="T776" s="388"/>
      <c r="U776" s="388"/>
      <c r="V776" s="388"/>
      <c r="W776" s="388"/>
      <c r="X776" s="390"/>
      <c r="Y776" s="390"/>
      <c r="Z776" s="390"/>
      <c r="AA776" s="390"/>
      <c r="AB776" s="388"/>
      <c r="AC776" s="388"/>
      <c r="AD776" s="390"/>
    </row>
    <row r="777" customFormat="false" ht="14.25" hidden="false" customHeight="true" outlineLevel="0" collapsed="false">
      <c r="A777" s="388"/>
      <c r="B777" s="388"/>
      <c r="C777" s="388"/>
      <c r="D777" s="388"/>
      <c r="E777" s="388"/>
      <c r="F777" s="388"/>
      <c r="G777" s="388"/>
      <c r="H777" s="388"/>
      <c r="I777" s="388"/>
      <c r="J777" s="388"/>
      <c r="K777" s="388"/>
      <c r="L777" s="388"/>
      <c r="M777" s="388"/>
      <c r="N777" s="388"/>
      <c r="O777" s="388"/>
      <c r="P777" s="388"/>
      <c r="Q777" s="388"/>
      <c r="R777" s="388"/>
      <c r="S777" s="388"/>
      <c r="T777" s="388"/>
      <c r="U777" s="388"/>
      <c r="V777" s="388"/>
      <c r="W777" s="388"/>
      <c r="X777" s="390"/>
      <c r="Y777" s="390"/>
      <c r="Z777" s="390"/>
      <c r="AA777" s="390"/>
      <c r="AB777" s="388"/>
      <c r="AC777" s="388"/>
      <c r="AD777" s="390"/>
    </row>
    <row r="778" customFormat="false" ht="14.25" hidden="false" customHeight="true" outlineLevel="0" collapsed="false">
      <c r="A778" s="388"/>
      <c r="B778" s="388"/>
      <c r="C778" s="388"/>
      <c r="D778" s="388"/>
      <c r="E778" s="388"/>
      <c r="F778" s="388"/>
      <c r="G778" s="388"/>
      <c r="H778" s="388"/>
      <c r="I778" s="388"/>
      <c r="J778" s="388"/>
      <c r="K778" s="388"/>
      <c r="L778" s="388"/>
      <c r="M778" s="388"/>
      <c r="N778" s="388"/>
      <c r="O778" s="388"/>
      <c r="P778" s="388"/>
      <c r="Q778" s="388"/>
      <c r="R778" s="388"/>
      <c r="S778" s="388"/>
      <c r="T778" s="388"/>
      <c r="U778" s="388"/>
      <c r="V778" s="388"/>
      <c r="W778" s="388"/>
      <c r="X778" s="390"/>
      <c r="Y778" s="390"/>
      <c r="Z778" s="390"/>
      <c r="AA778" s="390"/>
      <c r="AB778" s="388"/>
      <c r="AC778" s="388"/>
      <c r="AD778" s="390"/>
    </row>
    <row r="779" customFormat="false" ht="14.25" hidden="false" customHeight="true" outlineLevel="0" collapsed="false">
      <c r="A779" s="388"/>
      <c r="B779" s="388"/>
      <c r="C779" s="388"/>
      <c r="D779" s="388"/>
      <c r="E779" s="388"/>
      <c r="F779" s="388"/>
      <c r="G779" s="388"/>
      <c r="H779" s="388"/>
      <c r="I779" s="388"/>
      <c r="J779" s="388"/>
      <c r="K779" s="388"/>
      <c r="L779" s="388"/>
      <c r="M779" s="388"/>
      <c r="N779" s="388"/>
      <c r="O779" s="388"/>
      <c r="P779" s="388"/>
      <c r="Q779" s="388"/>
      <c r="R779" s="388"/>
      <c r="S779" s="388"/>
      <c r="T779" s="388"/>
      <c r="U779" s="388"/>
      <c r="V779" s="388"/>
      <c r="W779" s="388"/>
      <c r="X779" s="390"/>
      <c r="Y779" s="390"/>
      <c r="Z779" s="390"/>
      <c r="AA779" s="390"/>
      <c r="AB779" s="388"/>
      <c r="AC779" s="388"/>
      <c r="AD779" s="390"/>
    </row>
    <row r="780" customFormat="false" ht="14.25" hidden="false" customHeight="true" outlineLevel="0" collapsed="false">
      <c r="A780" s="388"/>
      <c r="B780" s="388"/>
      <c r="C780" s="388"/>
      <c r="D780" s="388"/>
      <c r="E780" s="388"/>
      <c r="F780" s="388"/>
      <c r="G780" s="388"/>
      <c r="H780" s="388"/>
      <c r="I780" s="388"/>
      <c r="J780" s="388"/>
      <c r="K780" s="388"/>
      <c r="L780" s="388"/>
      <c r="M780" s="388"/>
      <c r="N780" s="388"/>
      <c r="O780" s="388"/>
      <c r="P780" s="388"/>
      <c r="Q780" s="388"/>
      <c r="R780" s="388"/>
      <c r="S780" s="388"/>
      <c r="T780" s="388"/>
      <c r="U780" s="388"/>
      <c r="V780" s="388"/>
      <c r="W780" s="388"/>
      <c r="X780" s="390"/>
      <c r="Y780" s="390"/>
      <c r="Z780" s="390"/>
      <c r="AA780" s="390"/>
      <c r="AB780" s="388"/>
      <c r="AC780" s="388"/>
      <c r="AD780" s="390"/>
    </row>
    <row r="781" customFormat="false" ht="14.25" hidden="false" customHeight="true" outlineLevel="0" collapsed="false">
      <c r="A781" s="388"/>
      <c r="B781" s="388"/>
      <c r="C781" s="388"/>
      <c r="D781" s="388"/>
      <c r="E781" s="388"/>
      <c r="F781" s="388"/>
      <c r="G781" s="388"/>
      <c r="H781" s="388"/>
      <c r="I781" s="388"/>
      <c r="J781" s="388"/>
      <c r="K781" s="388"/>
      <c r="L781" s="388"/>
      <c r="M781" s="388"/>
      <c r="N781" s="388"/>
      <c r="O781" s="388"/>
      <c r="P781" s="388"/>
      <c r="Q781" s="388"/>
      <c r="R781" s="388"/>
      <c r="S781" s="388"/>
      <c r="T781" s="388"/>
      <c r="U781" s="388"/>
      <c r="V781" s="388"/>
      <c r="W781" s="388"/>
      <c r="X781" s="390"/>
      <c r="Y781" s="390"/>
      <c r="Z781" s="390"/>
      <c r="AA781" s="390"/>
      <c r="AB781" s="388"/>
      <c r="AC781" s="388"/>
      <c r="AD781" s="390"/>
    </row>
    <row r="782" customFormat="false" ht="14.25" hidden="false" customHeight="true" outlineLevel="0" collapsed="false">
      <c r="A782" s="388"/>
      <c r="B782" s="388"/>
      <c r="C782" s="388"/>
      <c r="D782" s="388"/>
      <c r="E782" s="388"/>
      <c r="F782" s="388"/>
      <c r="G782" s="388"/>
      <c r="H782" s="388"/>
      <c r="I782" s="388"/>
      <c r="J782" s="388"/>
      <c r="K782" s="388"/>
      <c r="L782" s="388"/>
      <c r="M782" s="388"/>
      <c r="N782" s="388"/>
      <c r="O782" s="388"/>
      <c r="P782" s="388"/>
      <c r="Q782" s="388"/>
      <c r="R782" s="388"/>
      <c r="S782" s="388"/>
      <c r="T782" s="388"/>
      <c r="U782" s="388"/>
      <c r="V782" s="388"/>
      <c r="W782" s="388"/>
      <c r="X782" s="390"/>
      <c r="Y782" s="390"/>
      <c r="Z782" s="390"/>
      <c r="AA782" s="390"/>
      <c r="AB782" s="388"/>
      <c r="AC782" s="388"/>
      <c r="AD782" s="390"/>
    </row>
    <row r="783" customFormat="false" ht="14.25" hidden="false" customHeight="true" outlineLevel="0" collapsed="false">
      <c r="A783" s="388"/>
      <c r="B783" s="388"/>
      <c r="C783" s="388"/>
      <c r="D783" s="388"/>
      <c r="E783" s="388"/>
      <c r="F783" s="388"/>
      <c r="G783" s="388"/>
      <c r="H783" s="388"/>
      <c r="I783" s="388"/>
      <c r="J783" s="388"/>
      <c r="K783" s="388"/>
      <c r="L783" s="388"/>
      <c r="M783" s="388"/>
      <c r="N783" s="388"/>
      <c r="O783" s="388"/>
      <c r="P783" s="388"/>
      <c r="Q783" s="388"/>
      <c r="R783" s="388"/>
      <c r="S783" s="388"/>
      <c r="T783" s="388"/>
      <c r="U783" s="388"/>
      <c r="V783" s="388"/>
      <c r="W783" s="388"/>
      <c r="X783" s="390"/>
      <c r="Y783" s="390"/>
      <c r="Z783" s="390"/>
      <c r="AA783" s="390"/>
      <c r="AB783" s="388"/>
      <c r="AC783" s="388"/>
      <c r="AD783" s="390"/>
    </row>
    <row r="784" customFormat="false" ht="14.25" hidden="false" customHeight="true" outlineLevel="0" collapsed="false">
      <c r="A784" s="388"/>
      <c r="B784" s="388"/>
      <c r="C784" s="388"/>
      <c r="D784" s="388"/>
      <c r="E784" s="388"/>
      <c r="F784" s="388"/>
      <c r="G784" s="388"/>
      <c r="H784" s="388"/>
      <c r="I784" s="388"/>
      <c r="J784" s="388"/>
      <c r="K784" s="388"/>
      <c r="L784" s="388"/>
      <c r="M784" s="388"/>
      <c r="N784" s="388"/>
      <c r="O784" s="388"/>
      <c r="P784" s="388"/>
      <c r="Q784" s="388"/>
      <c r="R784" s="388"/>
      <c r="S784" s="388"/>
      <c r="T784" s="388"/>
      <c r="U784" s="388"/>
      <c r="V784" s="388"/>
      <c r="W784" s="388"/>
      <c r="X784" s="390"/>
      <c r="Y784" s="390"/>
      <c r="Z784" s="390"/>
      <c r="AA784" s="390"/>
      <c r="AB784" s="388"/>
      <c r="AC784" s="388"/>
      <c r="AD784" s="390"/>
    </row>
    <row r="785" customFormat="false" ht="14.25" hidden="false" customHeight="true" outlineLevel="0" collapsed="false">
      <c r="A785" s="388"/>
      <c r="B785" s="388"/>
      <c r="C785" s="388"/>
      <c r="D785" s="388"/>
      <c r="E785" s="388"/>
      <c r="F785" s="388"/>
      <c r="G785" s="388"/>
      <c r="H785" s="388"/>
      <c r="I785" s="388"/>
      <c r="J785" s="388"/>
      <c r="K785" s="388"/>
      <c r="L785" s="388"/>
      <c r="M785" s="388"/>
      <c r="N785" s="388"/>
      <c r="O785" s="388"/>
      <c r="P785" s="388"/>
      <c r="Q785" s="388"/>
      <c r="R785" s="388"/>
      <c r="S785" s="388"/>
      <c r="T785" s="388"/>
      <c r="U785" s="388"/>
      <c r="V785" s="388"/>
      <c r="W785" s="388"/>
      <c r="X785" s="390"/>
      <c r="Y785" s="390"/>
      <c r="Z785" s="390"/>
      <c r="AA785" s="390"/>
      <c r="AB785" s="388"/>
      <c r="AC785" s="388"/>
      <c r="AD785" s="390"/>
    </row>
    <row r="786" customFormat="false" ht="14.25" hidden="false" customHeight="true" outlineLevel="0" collapsed="false">
      <c r="A786" s="388"/>
      <c r="B786" s="388"/>
      <c r="C786" s="388"/>
      <c r="D786" s="388"/>
      <c r="E786" s="388"/>
      <c r="F786" s="388"/>
      <c r="G786" s="388"/>
      <c r="H786" s="388"/>
      <c r="I786" s="388"/>
      <c r="J786" s="388"/>
      <c r="K786" s="388"/>
      <c r="L786" s="388"/>
      <c r="M786" s="388"/>
      <c r="N786" s="388"/>
      <c r="O786" s="388"/>
      <c r="P786" s="388"/>
      <c r="Q786" s="388"/>
      <c r="R786" s="388"/>
      <c r="S786" s="388"/>
      <c r="T786" s="388"/>
      <c r="U786" s="388"/>
      <c r="V786" s="388"/>
      <c r="W786" s="388"/>
      <c r="X786" s="390"/>
      <c r="Y786" s="390"/>
      <c r="Z786" s="390"/>
      <c r="AA786" s="390"/>
      <c r="AB786" s="388"/>
      <c r="AC786" s="388"/>
      <c r="AD786" s="390"/>
    </row>
    <row r="787" customFormat="false" ht="14.25" hidden="false" customHeight="true" outlineLevel="0" collapsed="false">
      <c r="A787" s="388"/>
      <c r="B787" s="388"/>
      <c r="C787" s="388"/>
      <c r="D787" s="388"/>
      <c r="E787" s="388"/>
      <c r="F787" s="388"/>
      <c r="G787" s="388"/>
      <c r="H787" s="388"/>
      <c r="I787" s="388"/>
      <c r="J787" s="388"/>
      <c r="K787" s="388"/>
      <c r="L787" s="388"/>
      <c r="M787" s="388"/>
      <c r="N787" s="388"/>
      <c r="O787" s="388"/>
      <c r="P787" s="388"/>
      <c r="Q787" s="388"/>
      <c r="R787" s="388"/>
      <c r="S787" s="388"/>
      <c r="T787" s="388"/>
      <c r="U787" s="388"/>
      <c r="V787" s="388"/>
      <c r="W787" s="388"/>
      <c r="X787" s="390"/>
      <c r="Y787" s="390"/>
      <c r="Z787" s="390"/>
      <c r="AA787" s="390"/>
      <c r="AB787" s="388"/>
      <c r="AC787" s="388"/>
      <c r="AD787" s="390"/>
    </row>
    <row r="788" customFormat="false" ht="14.25" hidden="false" customHeight="true" outlineLevel="0" collapsed="false">
      <c r="A788" s="388"/>
      <c r="B788" s="388"/>
      <c r="C788" s="388"/>
      <c r="D788" s="388"/>
      <c r="E788" s="388"/>
      <c r="F788" s="388"/>
      <c r="G788" s="388"/>
      <c r="H788" s="388"/>
      <c r="I788" s="388"/>
      <c r="J788" s="388"/>
      <c r="K788" s="388"/>
      <c r="L788" s="388"/>
      <c r="M788" s="388"/>
      <c r="N788" s="388"/>
      <c r="O788" s="388"/>
      <c r="P788" s="388"/>
      <c r="Q788" s="388"/>
      <c r="R788" s="388"/>
      <c r="S788" s="388"/>
      <c r="T788" s="388"/>
      <c r="U788" s="388"/>
      <c r="V788" s="388"/>
      <c r="W788" s="388"/>
      <c r="X788" s="390"/>
      <c r="Y788" s="390"/>
      <c r="Z788" s="390"/>
      <c r="AA788" s="390"/>
      <c r="AB788" s="388"/>
      <c r="AC788" s="388"/>
      <c r="AD788" s="390"/>
    </row>
    <row r="789" customFormat="false" ht="14.25" hidden="false" customHeight="true" outlineLevel="0" collapsed="false">
      <c r="A789" s="388"/>
      <c r="B789" s="388"/>
      <c r="C789" s="388"/>
      <c r="D789" s="388"/>
      <c r="E789" s="388"/>
      <c r="F789" s="388"/>
      <c r="G789" s="388"/>
      <c r="H789" s="388"/>
      <c r="I789" s="388"/>
      <c r="J789" s="388"/>
      <c r="K789" s="388"/>
      <c r="L789" s="388"/>
      <c r="M789" s="388"/>
      <c r="N789" s="388"/>
      <c r="O789" s="388"/>
      <c r="P789" s="388"/>
      <c r="Q789" s="388"/>
      <c r="R789" s="388"/>
      <c r="S789" s="388"/>
      <c r="T789" s="388"/>
      <c r="U789" s="388"/>
      <c r="V789" s="388"/>
      <c r="W789" s="388"/>
      <c r="X789" s="390"/>
      <c r="Y789" s="390"/>
      <c r="Z789" s="390"/>
      <c r="AA789" s="390"/>
      <c r="AB789" s="388"/>
      <c r="AC789" s="388"/>
      <c r="AD789" s="390"/>
    </row>
    <row r="790" customFormat="false" ht="14.25" hidden="false" customHeight="true" outlineLevel="0" collapsed="false">
      <c r="A790" s="388"/>
      <c r="B790" s="388"/>
      <c r="C790" s="388"/>
      <c r="D790" s="388"/>
      <c r="E790" s="388"/>
      <c r="F790" s="388"/>
      <c r="G790" s="388"/>
      <c r="H790" s="388"/>
      <c r="I790" s="388"/>
      <c r="J790" s="388"/>
      <c r="K790" s="388"/>
      <c r="L790" s="388"/>
      <c r="M790" s="388"/>
      <c r="N790" s="388"/>
      <c r="O790" s="388"/>
      <c r="P790" s="388"/>
      <c r="Q790" s="388"/>
      <c r="R790" s="388"/>
      <c r="S790" s="388"/>
      <c r="T790" s="388"/>
      <c r="U790" s="388"/>
      <c r="V790" s="388"/>
      <c r="W790" s="388"/>
      <c r="X790" s="390"/>
      <c r="Y790" s="390"/>
      <c r="Z790" s="390"/>
      <c r="AA790" s="390"/>
      <c r="AB790" s="388"/>
      <c r="AC790" s="388"/>
      <c r="AD790" s="390"/>
    </row>
    <row r="791" customFormat="false" ht="14.25" hidden="false" customHeight="true" outlineLevel="0" collapsed="false">
      <c r="A791" s="388"/>
      <c r="B791" s="388"/>
      <c r="C791" s="388"/>
      <c r="D791" s="388"/>
      <c r="E791" s="388"/>
      <c r="F791" s="388"/>
      <c r="G791" s="388"/>
      <c r="H791" s="388"/>
      <c r="I791" s="388"/>
      <c r="J791" s="388"/>
      <c r="K791" s="388"/>
      <c r="L791" s="388"/>
      <c r="M791" s="388"/>
      <c r="N791" s="388"/>
      <c r="O791" s="388"/>
      <c r="P791" s="388"/>
      <c r="Q791" s="388"/>
      <c r="R791" s="388"/>
      <c r="S791" s="388"/>
      <c r="T791" s="388"/>
      <c r="U791" s="388"/>
      <c r="V791" s="388"/>
      <c r="W791" s="388"/>
      <c r="X791" s="390"/>
      <c r="Y791" s="390"/>
      <c r="Z791" s="390"/>
      <c r="AA791" s="390"/>
      <c r="AB791" s="388"/>
      <c r="AC791" s="388"/>
      <c r="AD791" s="390"/>
    </row>
    <row r="792" customFormat="false" ht="14.25" hidden="false" customHeight="true" outlineLevel="0" collapsed="false">
      <c r="A792" s="388"/>
      <c r="B792" s="388"/>
      <c r="C792" s="388"/>
      <c r="D792" s="388"/>
      <c r="E792" s="388"/>
      <c r="F792" s="388"/>
      <c r="G792" s="388"/>
      <c r="H792" s="388"/>
      <c r="I792" s="388"/>
      <c r="J792" s="388"/>
      <c r="K792" s="388"/>
      <c r="L792" s="388"/>
      <c r="M792" s="388"/>
      <c r="N792" s="388"/>
      <c r="O792" s="388"/>
      <c r="P792" s="388"/>
      <c r="Q792" s="388"/>
      <c r="R792" s="388"/>
      <c r="S792" s="388"/>
      <c r="T792" s="388"/>
      <c r="U792" s="388"/>
      <c r="V792" s="388"/>
      <c r="W792" s="388"/>
      <c r="X792" s="390"/>
      <c r="Y792" s="390"/>
      <c r="Z792" s="390"/>
      <c r="AA792" s="390"/>
      <c r="AB792" s="388"/>
      <c r="AC792" s="388"/>
      <c r="AD792" s="390"/>
    </row>
    <row r="793" customFormat="false" ht="14.25" hidden="false" customHeight="true" outlineLevel="0" collapsed="false">
      <c r="A793" s="388"/>
      <c r="B793" s="388"/>
      <c r="C793" s="388"/>
      <c r="D793" s="388"/>
      <c r="E793" s="388"/>
      <c r="F793" s="388"/>
      <c r="G793" s="388"/>
      <c r="H793" s="388"/>
      <c r="I793" s="388"/>
      <c r="J793" s="388"/>
      <c r="K793" s="388"/>
      <c r="L793" s="388"/>
      <c r="M793" s="388"/>
      <c r="N793" s="388"/>
      <c r="O793" s="388"/>
      <c r="P793" s="388"/>
      <c r="Q793" s="388"/>
      <c r="R793" s="388"/>
      <c r="S793" s="388"/>
      <c r="T793" s="388"/>
      <c r="U793" s="388"/>
      <c r="V793" s="388"/>
      <c r="W793" s="388"/>
      <c r="X793" s="390"/>
      <c r="Y793" s="390"/>
      <c r="Z793" s="390"/>
      <c r="AA793" s="390"/>
      <c r="AB793" s="388"/>
      <c r="AC793" s="388"/>
      <c r="AD793" s="390"/>
    </row>
    <row r="794" customFormat="false" ht="14.25" hidden="false" customHeight="true" outlineLevel="0" collapsed="false">
      <c r="A794" s="388"/>
      <c r="B794" s="388"/>
      <c r="C794" s="388"/>
      <c r="D794" s="388"/>
      <c r="E794" s="388"/>
      <c r="F794" s="388"/>
      <c r="G794" s="388"/>
      <c r="H794" s="388"/>
      <c r="I794" s="388"/>
      <c r="J794" s="388"/>
      <c r="K794" s="388"/>
      <c r="L794" s="388"/>
      <c r="M794" s="388"/>
      <c r="N794" s="388"/>
      <c r="O794" s="388"/>
      <c r="P794" s="388"/>
      <c r="Q794" s="388"/>
      <c r="R794" s="388"/>
      <c r="S794" s="388"/>
      <c r="T794" s="388"/>
      <c r="U794" s="388"/>
      <c r="V794" s="388"/>
      <c r="W794" s="388"/>
      <c r="X794" s="390"/>
      <c r="Y794" s="390"/>
      <c r="Z794" s="390"/>
      <c r="AA794" s="390"/>
      <c r="AB794" s="388"/>
      <c r="AC794" s="388"/>
      <c r="AD794" s="390"/>
    </row>
    <row r="795" customFormat="false" ht="14.25" hidden="false" customHeight="true" outlineLevel="0" collapsed="false">
      <c r="A795" s="388"/>
      <c r="B795" s="388"/>
      <c r="C795" s="388"/>
      <c r="D795" s="388"/>
      <c r="E795" s="388"/>
      <c r="F795" s="388"/>
      <c r="G795" s="388"/>
      <c r="H795" s="388"/>
      <c r="I795" s="388"/>
      <c r="J795" s="388"/>
      <c r="K795" s="388"/>
      <c r="L795" s="388"/>
      <c r="M795" s="388"/>
      <c r="N795" s="388"/>
      <c r="O795" s="388"/>
      <c r="P795" s="388"/>
      <c r="Q795" s="388"/>
      <c r="R795" s="388"/>
      <c r="S795" s="388"/>
      <c r="T795" s="388"/>
      <c r="U795" s="388"/>
      <c r="V795" s="388"/>
      <c r="W795" s="388"/>
      <c r="X795" s="390"/>
      <c r="Y795" s="390"/>
      <c r="Z795" s="390"/>
      <c r="AA795" s="390"/>
      <c r="AB795" s="388"/>
      <c r="AC795" s="388"/>
      <c r="AD795" s="390"/>
    </row>
    <row r="796" customFormat="false" ht="14.25" hidden="false" customHeight="true" outlineLevel="0" collapsed="false">
      <c r="A796" s="388"/>
      <c r="B796" s="388"/>
      <c r="C796" s="388"/>
      <c r="D796" s="388"/>
      <c r="E796" s="388"/>
      <c r="F796" s="388"/>
      <c r="G796" s="388"/>
      <c r="H796" s="388"/>
      <c r="I796" s="388"/>
      <c r="J796" s="388"/>
      <c r="K796" s="388"/>
      <c r="L796" s="388"/>
      <c r="M796" s="388"/>
      <c r="N796" s="388"/>
      <c r="O796" s="388"/>
      <c r="P796" s="388"/>
      <c r="Q796" s="388"/>
      <c r="R796" s="388"/>
      <c r="S796" s="388"/>
      <c r="T796" s="388"/>
      <c r="U796" s="388"/>
      <c r="V796" s="388"/>
      <c r="W796" s="388"/>
      <c r="X796" s="390"/>
      <c r="Y796" s="390"/>
      <c r="Z796" s="390"/>
      <c r="AA796" s="390"/>
      <c r="AB796" s="388"/>
      <c r="AC796" s="388"/>
      <c r="AD796" s="390"/>
    </row>
    <row r="797" customFormat="false" ht="14.25" hidden="false" customHeight="true" outlineLevel="0" collapsed="false">
      <c r="A797" s="388"/>
      <c r="B797" s="388"/>
      <c r="C797" s="388"/>
      <c r="D797" s="388"/>
      <c r="E797" s="388"/>
      <c r="F797" s="388"/>
      <c r="G797" s="388"/>
      <c r="H797" s="388"/>
      <c r="I797" s="388"/>
      <c r="J797" s="388"/>
      <c r="K797" s="388"/>
      <c r="L797" s="388"/>
      <c r="M797" s="388"/>
      <c r="N797" s="388"/>
      <c r="O797" s="388"/>
      <c r="P797" s="388"/>
      <c r="Q797" s="388"/>
      <c r="R797" s="388"/>
      <c r="S797" s="388"/>
      <c r="T797" s="388"/>
      <c r="U797" s="388"/>
      <c r="V797" s="388"/>
      <c r="W797" s="388"/>
      <c r="X797" s="390"/>
      <c r="Y797" s="390"/>
      <c r="Z797" s="390"/>
      <c r="AA797" s="390"/>
      <c r="AB797" s="388"/>
      <c r="AC797" s="388"/>
      <c r="AD797" s="390"/>
    </row>
    <row r="798" customFormat="false" ht="14.25" hidden="false" customHeight="true" outlineLevel="0" collapsed="false">
      <c r="A798" s="388"/>
      <c r="B798" s="388"/>
      <c r="C798" s="388"/>
      <c r="D798" s="388"/>
      <c r="E798" s="388"/>
      <c r="F798" s="388"/>
      <c r="G798" s="388"/>
      <c r="H798" s="388"/>
      <c r="I798" s="388"/>
      <c r="J798" s="388"/>
      <c r="K798" s="388"/>
      <c r="L798" s="388"/>
      <c r="M798" s="388"/>
      <c r="N798" s="388"/>
      <c r="O798" s="388"/>
      <c r="P798" s="388"/>
      <c r="Q798" s="388"/>
      <c r="R798" s="388"/>
      <c r="S798" s="388"/>
      <c r="T798" s="388"/>
      <c r="U798" s="388"/>
      <c r="V798" s="388"/>
      <c r="W798" s="388"/>
      <c r="X798" s="390"/>
      <c r="Y798" s="390"/>
      <c r="Z798" s="390"/>
      <c r="AA798" s="390"/>
      <c r="AB798" s="388"/>
      <c r="AC798" s="388"/>
      <c r="AD798" s="390"/>
    </row>
    <row r="799" customFormat="false" ht="14.25" hidden="false" customHeight="true" outlineLevel="0" collapsed="false">
      <c r="A799" s="388"/>
      <c r="B799" s="388"/>
      <c r="C799" s="388"/>
      <c r="D799" s="388"/>
      <c r="E799" s="388"/>
      <c r="F799" s="388"/>
      <c r="G799" s="388"/>
      <c r="H799" s="388"/>
      <c r="I799" s="388"/>
      <c r="J799" s="388"/>
      <c r="K799" s="388"/>
      <c r="L799" s="388"/>
      <c r="M799" s="388"/>
      <c r="N799" s="388"/>
      <c r="O799" s="388"/>
      <c r="P799" s="388"/>
      <c r="Q799" s="388"/>
      <c r="R799" s="388"/>
      <c r="S799" s="388"/>
      <c r="T799" s="388"/>
      <c r="U799" s="388"/>
      <c r="V799" s="388"/>
      <c r="W799" s="388"/>
      <c r="X799" s="390"/>
      <c r="Y799" s="390"/>
      <c r="Z799" s="390"/>
      <c r="AA799" s="390"/>
      <c r="AB799" s="388"/>
      <c r="AC799" s="388"/>
      <c r="AD799" s="390"/>
    </row>
    <row r="800" customFormat="false" ht="14.25" hidden="false" customHeight="true" outlineLevel="0" collapsed="false">
      <c r="A800" s="388"/>
      <c r="B800" s="388"/>
      <c r="C800" s="388"/>
      <c r="D800" s="388"/>
      <c r="E800" s="388"/>
      <c r="F800" s="388"/>
      <c r="G800" s="388"/>
      <c r="H800" s="388"/>
      <c r="I800" s="388"/>
      <c r="J800" s="388"/>
      <c r="K800" s="388"/>
      <c r="L800" s="388"/>
      <c r="M800" s="388"/>
      <c r="N800" s="388"/>
      <c r="O800" s="388"/>
      <c r="P800" s="388"/>
      <c r="Q800" s="388"/>
      <c r="R800" s="388"/>
      <c r="S800" s="388"/>
      <c r="T800" s="388"/>
      <c r="U800" s="388"/>
      <c r="V800" s="388"/>
      <c r="W800" s="388"/>
      <c r="X800" s="390"/>
      <c r="Y800" s="390"/>
      <c r="Z800" s="390"/>
      <c r="AA800" s="390"/>
      <c r="AB800" s="388"/>
      <c r="AC800" s="388"/>
      <c r="AD800" s="390"/>
    </row>
    <row r="801" customFormat="false" ht="14.25" hidden="false" customHeight="true" outlineLevel="0" collapsed="false">
      <c r="A801" s="388"/>
      <c r="B801" s="388"/>
      <c r="C801" s="388"/>
      <c r="D801" s="388"/>
      <c r="E801" s="388"/>
      <c r="F801" s="388"/>
      <c r="G801" s="388"/>
      <c r="H801" s="388"/>
      <c r="I801" s="388"/>
      <c r="J801" s="388"/>
      <c r="K801" s="388"/>
      <c r="L801" s="388"/>
      <c r="M801" s="388"/>
      <c r="N801" s="388"/>
      <c r="O801" s="388"/>
      <c r="P801" s="388"/>
      <c r="Q801" s="388"/>
      <c r="R801" s="388"/>
      <c r="S801" s="388"/>
      <c r="T801" s="388"/>
      <c r="U801" s="388"/>
      <c r="V801" s="388"/>
      <c r="W801" s="388"/>
      <c r="X801" s="390"/>
      <c r="Y801" s="390"/>
      <c r="Z801" s="390"/>
      <c r="AA801" s="390"/>
      <c r="AB801" s="388"/>
      <c r="AC801" s="388"/>
      <c r="AD801" s="390"/>
    </row>
    <row r="802" customFormat="false" ht="14.25" hidden="false" customHeight="true" outlineLevel="0" collapsed="false">
      <c r="A802" s="388"/>
      <c r="B802" s="388"/>
      <c r="C802" s="388"/>
      <c r="D802" s="388"/>
      <c r="E802" s="388"/>
      <c r="F802" s="388"/>
      <c r="G802" s="388"/>
      <c r="H802" s="388"/>
      <c r="I802" s="388"/>
      <c r="J802" s="388"/>
      <c r="K802" s="388"/>
      <c r="L802" s="388"/>
      <c r="M802" s="388"/>
      <c r="N802" s="388"/>
      <c r="O802" s="388"/>
      <c r="P802" s="388"/>
      <c r="Q802" s="388"/>
      <c r="R802" s="388"/>
      <c r="S802" s="388"/>
      <c r="T802" s="388"/>
      <c r="U802" s="388"/>
      <c r="V802" s="388"/>
      <c r="W802" s="388"/>
      <c r="X802" s="390"/>
      <c r="Y802" s="390"/>
      <c r="Z802" s="390"/>
      <c r="AA802" s="390"/>
      <c r="AB802" s="388"/>
      <c r="AC802" s="388"/>
      <c r="AD802" s="390"/>
    </row>
    <row r="803" customFormat="false" ht="14.25" hidden="false" customHeight="true" outlineLevel="0" collapsed="false">
      <c r="A803" s="388"/>
      <c r="B803" s="388"/>
      <c r="C803" s="388"/>
      <c r="D803" s="388"/>
      <c r="E803" s="388"/>
      <c r="F803" s="388"/>
      <c r="G803" s="388"/>
      <c r="H803" s="388"/>
      <c r="I803" s="388"/>
      <c r="J803" s="388"/>
      <c r="K803" s="388"/>
      <c r="L803" s="388"/>
      <c r="M803" s="388"/>
      <c r="N803" s="388"/>
      <c r="O803" s="388"/>
      <c r="P803" s="388"/>
      <c r="Q803" s="388"/>
      <c r="R803" s="388"/>
      <c r="S803" s="388"/>
      <c r="T803" s="388"/>
      <c r="U803" s="388"/>
      <c r="V803" s="388"/>
      <c r="W803" s="388"/>
      <c r="X803" s="390"/>
      <c r="Y803" s="390"/>
      <c r="Z803" s="390"/>
      <c r="AA803" s="390"/>
      <c r="AB803" s="388"/>
      <c r="AC803" s="388"/>
      <c r="AD803" s="390"/>
    </row>
    <row r="804" customFormat="false" ht="14.25" hidden="false" customHeight="true" outlineLevel="0" collapsed="false">
      <c r="A804" s="388"/>
      <c r="B804" s="388"/>
      <c r="C804" s="388"/>
      <c r="D804" s="388"/>
      <c r="E804" s="388"/>
      <c r="F804" s="388"/>
      <c r="G804" s="388"/>
      <c r="H804" s="388"/>
      <c r="I804" s="388"/>
      <c r="J804" s="388"/>
      <c r="K804" s="388"/>
      <c r="L804" s="388"/>
      <c r="M804" s="388"/>
      <c r="N804" s="388"/>
      <c r="O804" s="388"/>
      <c r="P804" s="388"/>
      <c r="Q804" s="388"/>
      <c r="R804" s="388"/>
      <c r="S804" s="388"/>
      <c r="T804" s="388"/>
      <c r="U804" s="388"/>
      <c r="V804" s="388"/>
      <c r="W804" s="388"/>
      <c r="X804" s="390"/>
      <c r="Y804" s="390"/>
      <c r="Z804" s="390"/>
      <c r="AA804" s="390"/>
      <c r="AB804" s="388"/>
      <c r="AC804" s="388"/>
      <c r="AD804" s="390"/>
    </row>
    <row r="805" customFormat="false" ht="14.25" hidden="false" customHeight="true" outlineLevel="0" collapsed="false">
      <c r="A805" s="388"/>
      <c r="B805" s="388"/>
      <c r="C805" s="388"/>
      <c r="D805" s="388"/>
      <c r="E805" s="388"/>
      <c r="F805" s="388"/>
      <c r="G805" s="388"/>
      <c r="H805" s="388"/>
      <c r="I805" s="388"/>
      <c r="J805" s="388"/>
      <c r="K805" s="388"/>
      <c r="L805" s="388"/>
      <c r="M805" s="388"/>
      <c r="N805" s="388"/>
      <c r="O805" s="388"/>
      <c r="P805" s="388"/>
      <c r="Q805" s="388"/>
      <c r="R805" s="388"/>
      <c r="S805" s="388"/>
      <c r="T805" s="388"/>
      <c r="U805" s="388"/>
      <c r="V805" s="388"/>
      <c r="W805" s="388"/>
      <c r="X805" s="390"/>
      <c r="Y805" s="390"/>
      <c r="Z805" s="390"/>
      <c r="AA805" s="390"/>
      <c r="AB805" s="388"/>
      <c r="AC805" s="388"/>
      <c r="AD805" s="390"/>
    </row>
    <row r="806" customFormat="false" ht="14.25" hidden="false" customHeight="true" outlineLevel="0" collapsed="false">
      <c r="A806" s="388"/>
      <c r="B806" s="388"/>
      <c r="C806" s="388"/>
      <c r="D806" s="388"/>
      <c r="E806" s="388"/>
      <c r="F806" s="388"/>
      <c r="G806" s="388"/>
      <c r="H806" s="388"/>
      <c r="I806" s="388"/>
      <c r="J806" s="388"/>
      <c r="K806" s="388"/>
      <c r="L806" s="388"/>
      <c r="M806" s="388"/>
      <c r="N806" s="388"/>
      <c r="O806" s="388"/>
      <c r="P806" s="388"/>
      <c r="Q806" s="388"/>
      <c r="R806" s="388"/>
      <c r="S806" s="388"/>
      <c r="T806" s="388"/>
      <c r="U806" s="388"/>
      <c r="V806" s="388"/>
      <c r="W806" s="388"/>
      <c r="X806" s="390"/>
      <c r="Y806" s="390"/>
      <c r="Z806" s="390"/>
      <c r="AA806" s="390"/>
      <c r="AB806" s="388"/>
      <c r="AC806" s="388"/>
      <c r="AD806" s="390"/>
    </row>
    <row r="807" customFormat="false" ht="14.25" hidden="false" customHeight="true" outlineLevel="0" collapsed="false">
      <c r="A807" s="388"/>
      <c r="B807" s="388"/>
      <c r="C807" s="388"/>
      <c r="D807" s="388"/>
      <c r="E807" s="388"/>
      <c r="F807" s="388"/>
      <c r="G807" s="388"/>
      <c r="H807" s="388"/>
      <c r="I807" s="388"/>
      <c r="J807" s="388"/>
      <c r="K807" s="388"/>
      <c r="L807" s="388"/>
      <c r="M807" s="388"/>
      <c r="N807" s="388"/>
      <c r="O807" s="388"/>
      <c r="P807" s="388"/>
      <c r="Q807" s="388"/>
      <c r="R807" s="388"/>
      <c r="S807" s="388"/>
      <c r="T807" s="388"/>
      <c r="U807" s="388"/>
      <c r="V807" s="388"/>
      <c r="W807" s="388"/>
      <c r="X807" s="390"/>
      <c r="Y807" s="390"/>
      <c r="Z807" s="390"/>
      <c r="AA807" s="390"/>
      <c r="AB807" s="388"/>
      <c r="AC807" s="388"/>
      <c r="AD807" s="390"/>
    </row>
    <row r="808" customFormat="false" ht="14.25" hidden="false" customHeight="true" outlineLevel="0" collapsed="false">
      <c r="A808" s="388"/>
      <c r="B808" s="388"/>
      <c r="C808" s="388"/>
      <c r="D808" s="388"/>
      <c r="E808" s="388"/>
      <c r="F808" s="388"/>
      <c r="G808" s="388"/>
      <c r="H808" s="388"/>
      <c r="I808" s="388"/>
      <c r="J808" s="388"/>
      <c r="K808" s="388"/>
      <c r="L808" s="388"/>
      <c r="M808" s="388"/>
      <c r="N808" s="388"/>
      <c r="O808" s="388"/>
      <c r="P808" s="388"/>
      <c r="Q808" s="388"/>
      <c r="R808" s="388"/>
      <c r="S808" s="388"/>
      <c r="T808" s="388"/>
      <c r="U808" s="388"/>
      <c r="V808" s="388"/>
      <c r="W808" s="388"/>
      <c r="X808" s="390"/>
      <c r="Y808" s="390"/>
      <c r="Z808" s="390"/>
      <c r="AA808" s="390"/>
      <c r="AB808" s="388"/>
      <c r="AC808" s="388"/>
      <c r="AD808" s="390"/>
    </row>
    <row r="809" customFormat="false" ht="14.25" hidden="false" customHeight="true" outlineLevel="0" collapsed="false">
      <c r="A809" s="388"/>
      <c r="B809" s="388"/>
      <c r="C809" s="388"/>
      <c r="D809" s="388"/>
      <c r="E809" s="388"/>
      <c r="F809" s="388"/>
      <c r="G809" s="388"/>
      <c r="H809" s="388"/>
      <c r="I809" s="388"/>
      <c r="J809" s="388"/>
      <c r="K809" s="388"/>
      <c r="L809" s="388"/>
      <c r="M809" s="388"/>
      <c r="N809" s="388"/>
      <c r="O809" s="388"/>
      <c r="P809" s="388"/>
      <c r="Q809" s="388"/>
      <c r="R809" s="388"/>
      <c r="S809" s="388"/>
      <c r="T809" s="388"/>
      <c r="U809" s="388"/>
      <c r="V809" s="388"/>
      <c r="W809" s="388"/>
      <c r="X809" s="390"/>
      <c r="Y809" s="390"/>
      <c r="Z809" s="390"/>
      <c r="AA809" s="390"/>
      <c r="AB809" s="388"/>
      <c r="AC809" s="388"/>
      <c r="AD809" s="390"/>
    </row>
    <row r="810" customFormat="false" ht="14.25" hidden="false" customHeight="true" outlineLevel="0" collapsed="false">
      <c r="A810" s="388"/>
      <c r="B810" s="388"/>
      <c r="C810" s="388"/>
      <c r="D810" s="388"/>
      <c r="E810" s="388"/>
      <c r="F810" s="388"/>
      <c r="G810" s="388"/>
      <c r="H810" s="388"/>
      <c r="I810" s="388"/>
      <c r="J810" s="388"/>
      <c r="K810" s="388"/>
      <c r="L810" s="388"/>
      <c r="M810" s="388"/>
      <c r="N810" s="388"/>
      <c r="O810" s="388"/>
      <c r="P810" s="388"/>
      <c r="Q810" s="388"/>
      <c r="R810" s="388"/>
      <c r="S810" s="388"/>
      <c r="T810" s="388"/>
      <c r="U810" s="388"/>
      <c r="V810" s="388"/>
      <c r="W810" s="388"/>
      <c r="X810" s="390"/>
      <c r="Y810" s="390"/>
      <c r="Z810" s="390"/>
      <c r="AA810" s="390"/>
      <c r="AB810" s="388"/>
      <c r="AC810" s="388"/>
      <c r="AD810" s="390"/>
    </row>
    <row r="811" customFormat="false" ht="14.25" hidden="false" customHeight="true" outlineLevel="0" collapsed="false">
      <c r="A811" s="388"/>
      <c r="B811" s="388"/>
      <c r="C811" s="388"/>
      <c r="D811" s="388"/>
      <c r="E811" s="388"/>
      <c r="F811" s="388"/>
      <c r="G811" s="388"/>
      <c r="H811" s="388"/>
      <c r="I811" s="388"/>
      <c r="J811" s="388"/>
      <c r="K811" s="388"/>
      <c r="L811" s="388"/>
      <c r="M811" s="388"/>
      <c r="N811" s="388"/>
      <c r="O811" s="388"/>
      <c r="P811" s="388"/>
      <c r="Q811" s="388"/>
      <c r="R811" s="388"/>
      <c r="S811" s="388"/>
      <c r="T811" s="388"/>
      <c r="U811" s="388"/>
      <c r="V811" s="388"/>
      <c r="W811" s="388"/>
      <c r="X811" s="390"/>
      <c r="Y811" s="390"/>
      <c r="Z811" s="390"/>
      <c r="AA811" s="390"/>
      <c r="AB811" s="388"/>
      <c r="AC811" s="388"/>
      <c r="AD811" s="390"/>
    </row>
    <row r="812" customFormat="false" ht="14.25" hidden="false" customHeight="true" outlineLevel="0" collapsed="false">
      <c r="A812" s="388"/>
      <c r="B812" s="388"/>
      <c r="C812" s="388"/>
      <c r="D812" s="388"/>
      <c r="E812" s="388"/>
      <c r="F812" s="388"/>
      <c r="G812" s="388"/>
      <c r="H812" s="388"/>
      <c r="I812" s="388"/>
      <c r="J812" s="388"/>
      <c r="K812" s="388"/>
      <c r="L812" s="388"/>
      <c r="M812" s="388"/>
      <c r="N812" s="388"/>
      <c r="O812" s="388"/>
      <c r="P812" s="388"/>
      <c r="Q812" s="388"/>
      <c r="R812" s="388"/>
      <c r="S812" s="388"/>
      <c r="T812" s="388"/>
      <c r="U812" s="388"/>
      <c r="V812" s="388"/>
      <c r="W812" s="388"/>
      <c r="X812" s="390"/>
      <c r="Y812" s="390"/>
      <c r="Z812" s="390"/>
      <c r="AA812" s="390"/>
      <c r="AB812" s="388"/>
      <c r="AC812" s="388"/>
      <c r="AD812" s="390"/>
    </row>
    <row r="813" customFormat="false" ht="14.25" hidden="false" customHeight="true" outlineLevel="0" collapsed="false">
      <c r="A813" s="388"/>
      <c r="B813" s="388"/>
      <c r="C813" s="388"/>
      <c r="D813" s="388"/>
      <c r="E813" s="388"/>
      <c r="F813" s="388"/>
      <c r="G813" s="388"/>
      <c r="H813" s="388"/>
      <c r="I813" s="388"/>
      <c r="J813" s="388"/>
      <c r="K813" s="388"/>
      <c r="L813" s="388"/>
      <c r="M813" s="388"/>
      <c r="N813" s="388"/>
      <c r="O813" s="388"/>
      <c r="P813" s="388"/>
      <c r="Q813" s="388"/>
      <c r="R813" s="388"/>
      <c r="S813" s="388"/>
      <c r="T813" s="388"/>
      <c r="U813" s="388"/>
      <c r="V813" s="388"/>
      <c r="W813" s="388"/>
      <c r="X813" s="390"/>
      <c r="Y813" s="390"/>
      <c r="Z813" s="390"/>
      <c r="AA813" s="390"/>
      <c r="AB813" s="388"/>
      <c r="AC813" s="388"/>
      <c r="AD813" s="390"/>
    </row>
    <row r="814" customFormat="false" ht="14.25" hidden="false" customHeight="true" outlineLevel="0" collapsed="false">
      <c r="A814" s="388"/>
      <c r="B814" s="388"/>
      <c r="C814" s="388"/>
      <c r="D814" s="388"/>
      <c r="E814" s="388"/>
      <c r="F814" s="388"/>
      <c r="G814" s="388"/>
      <c r="H814" s="388"/>
      <c r="I814" s="388"/>
      <c r="J814" s="388"/>
      <c r="K814" s="388"/>
      <c r="L814" s="388"/>
      <c r="M814" s="388"/>
      <c r="N814" s="388"/>
      <c r="O814" s="388"/>
      <c r="P814" s="388"/>
      <c r="Q814" s="388"/>
      <c r="R814" s="388"/>
      <c r="S814" s="388"/>
      <c r="T814" s="388"/>
      <c r="U814" s="388"/>
      <c r="V814" s="388"/>
      <c r="W814" s="388"/>
      <c r="X814" s="390"/>
      <c r="Y814" s="390"/>
      <c r="Z814" s="390"/>
      <c r="AA814" s="390"/>
      <c r="AB814" s="388"/>
      <c r="AC814" s="388"/>
      <c r="AD814" s="390"/>
    </row>
    <row r="815" customFormat="false" ht="14.25" hidden="false" customHeight="true" outlineLevel="0" collapsed="false">
      <c r="A815" s="388"/>
      <c r="B815" s="388"/>
      <c r="C815" s="388"/>
      <c r="D815" s="388"/>
      <c r="E815" s="388"/>
      <c r="F815" s="388"/>
      <c r="G815" s="388"/>
      <c r="H815" s="388"/>
      <c r="I815" s="388"/>
      <c r="J815" s="388"/>
      <c r="K815" s="388"/>
      <c r="L815" s="388"/>
      <c r="M815" s="388"/>
      <c r="N815" s="388"/>
      <c r="O815" s="388"/>
      <c r="P815" s="388"/>
      <c r="Q815" s="388"/>
      <c r="R815" s="388"/>
      <c r="S815" s="388"/>
      <c r="T815" s="388"/>
      <c r="U815" s="388"/>
      <c r="V815" s="388"/>
      <c r="W815" s="388"/>
      <c r="X815" s="390"/>
      <c r="Y815" s="390"/>
      <c r="Z815" s="390"/>
      <c r="AA815" s="390"/>
      <c r="AB815" s="388"/>
      <c r="AC815" s="388"/>
      <c r="AD815" s="390"/>
    </row>
    <row r="816" customFormat="false" ht="14.25" hidden="false" customHeight="true" outlineLevel="0" collapsed="false">
      <c r="A816" s="388"/>
      <c r="B816" s="388"/>
      <c r="C816" s="388"/>
      <c r="D816" s="388"/>
      <c r="E816" s="388"/>
      <c r="F816" s="388"/>
      <c r="G816" s="388"/>
      <c r="H816" s="388"/>
      <c r="I816" s="388"/>
      <c r="J816" s="388"/>
      <c r="K816" s="388"/>
      <c r="L816" s="388"/>
      <c r="M816" s="388"/>
      <c r="N816" s="388"/>
      <c r="O816" s="388"/>
      <c r="P816" s="388"/>
      <c r="Q816" s="388"/>
      <c r="R816" s="388"/>
      <c r="S816" s="388"/>
      <c r="T816" s="388"/>
      <c r="U816" s="388"/>
      <c r="V816" s="388"/>
      <c r="W816" s="388"/>
      <c r="X816" s="390"/>
      <c r="Y816" s="390"/>
      <c r="Z816" s="390"/>
      <c r="AA816" s="390"/>
      <c r="AB816" s="388"/>
      <c r="AC816" s="388"/>
      <c r="AD816" s="390"/>
    </row>
    <row r="817" customFormat="false" ht="14.25" hidden="false" customHeight="true" outlineLevel="0" collapsed="false">
      <c r="A817" s="388"/>
      <c r="B817" s="388"/>
      <c r="C817" s="388"/>
      <c r="D817" s="388"/>
      <c r="E817" s="388"/>
      <c r="F817" s="388"/>
      <c r="G817" s="388"/>
      <c r="H817" s="388"/>
      <c r="I817" s="388"/>
      <c r="J817" s="388"/>
      <c r="K817" s="388"/>
      <c r="L817" s="388"/>
      <c r="M817" s="388"/>
      <c r="N817" s="388"/>
      <c r="O817" s="388"/>
      <c r="P817" s="388"/>
      <c r="Q817" s="388"/>
      <c r="R817" s="388"/>
      <c r="S817" s="388"/>
      <c r="T817" s="388"/>
      <c r="U817" s="388"/>
      <c r="V817" s="388"/>
      <c r="W817" s="388"/>
      <c r="X817" s="390"/>
      <c r="Y817" s="390"/>
      <c r="Z817" s="390"/>
      <c r="AA817" s="390"/>
      <c r="AB817" s="388"/>
      <c r="AC817" s="388"/>
      <c r="AD817" s="390"/>
    </row>
    <row r="818" customFormat="false" ht="14.25" hidden="false" customHeight="true" outlineLevel="0" collapsed="false">
      <c r="A818" s="388"/>
      <c r="B818" s="388"/>
      <c r="C818" s="388"/>
      <c r="D818" s="388"/>
      <c r="E818" s="388"/>
      <c r="F818" s="388"/>
      <c r="G818" s="388"/>
      <c r="H818" s="388"/>
      <c r="I818" s="388"/>
      <c r="J818" s="388"/>
      <c r="K818" s="388"/>
      <c r="L818" s="388"/>
      <c r="M818" s="388"/>
      <c r="N818" s="388"/>
      <c r="O818" s="388"/>
      <c r="P818" s="388"/>
      <c r="Q818" s="388"/>
      <c r="R818" s="388"/>
      <c r="S818" s="388"/>
      <c r="T818" s="388"/>
      <c r="U818" s="388"/>
      <c r="V818" s="388"/>
      <c r="W818" s="388"/>
      <c r="X818" s="390"/>
      <c r="Y818" s="390"/>
      <c r="Z818" s="390"/>
      <c r="AA818" s="390"/>
      <c r="AB818" s="388"/>
      <c r="AC818" s="388"/>
      <c r="AD818" s="390"/>
    </row>
    <row r="819" customFormat="false" ht="14.25" hidden="false" customHeight="true" outlineLevel="0" collapsed="false">
      <c r="A819" s="388"/>
      <c r="B819" s="388"/>
      <c r="C819" s="388"/>
      <c r="D819" s="388"/>
      <c r="E819" s="388"/>
      <c r="F819" s="388"/>
      <c r="G819" s="388"/>
      <c r="H819" s="388"/>
      <c r="I819" s="388"/>
      <c r="J819" s="388"/>
      <c r="K819" s="388"/>
      <c r="L819" s="388"/>
      <c r="M819" s="388"/>
      <c r="N819" s="388"/>
      <c r="O819" s="388"/>
      <c r="P819" s="388"/>
      <c r="Q819" s="388"/>
      <c r="R819" s="388"/>
      <c r="S819" s="388"/>
      <c r="T819" s="388"/>
      <c r="U819" s="388"/>
      <c r="V819" s="388"/>
      <c r="W819" s="388"/>
      <c r="X819" s="390"/>
      <c r="Y819" s="390"/>
      <c r="Z819" s="390"/>
      <c r="AA819" s="390"/>
      <c r="AB819" s="388"/>
      <c r="AC819" s="388"/>
      <c r="AD819" s="390"/>
    </row>
    <row r="820" customFormat="false" ht="14.25" hidden="false" customHeight="true" outlineLevel="0" collapsed="false">
      <c r="A820" s="388"/>
      <c r="B820" s="388"/>
      <c r="C820" s="388"/>
      <c r="D820" s="388"/>
      <c r="E820" s="388"/>
      <c r="F820" s="388"/>
      <c r="G820" s="388"/>
      <c r="H820" s="388"/>
      <c r="I820" s="388"/>
      <c r="J820" s="388"/>
      <c r="K820" s="388"/>
      <c r="L820" s="388"/>
      <c r="M820" s="388"/>
      <c r="N820" s="388"/>
      <c r="O820" s="388"/>
      <c r="P820" s="388"/>
      <c r="Q820" s="388"/>
      <c r="R820" s="388"/>
      <c r="S820" s="388"/>
      <c r="T820" s="388"/>
      <c r="U820" s="388"/>
      <c r="V820" s="388"/>
      <c r="W820" s="388"/>
      <c r="X820" s="390"/>
      <c r="Y820" s="390"/>
      <c r="Z820" s="390"/>
      <c r="AA820" s="390"/>
      <c r="AB820" s="388"/>
      <c r="AC820" s="388"/>
      <c r="AD820" s="390"/>
    </row>
    <row r="821" customFormat="false" ht="14.25" hidden="false" customHeight="true" outlineLevel="0" collapsed="false">
      <c r="A821" s="388"/>
      <c r="B821" s="388"/>
      <c r="C821" s="388"/>
      <c r="D821" s="388"/>
      <c r="E821" s="388"/>
      <c r="F821" s="388"/>
      <c r="G821" s="388"/>
      <c r="H821" s="388"/>
      <c r="I821" s="388"/>
      <c r="J821" s="388"/>
      <c r="K821" s="388"/>
      <c r="L821" s="388"/>
      <c r="M821" s="388"/>
      <c r="N821" s="388"/>
      <c r="O821" s="388"/>
      <c r="P821" s="388"/>
      <c r="Q821" s="388"/>
      <c r="R821" s="388"/>
      <c r="S821" s="388"/>
      <c r="T821" s="388"/>
      <c r="U821" s="388"/>
      <c r="V821" s="388"/>
      <c r="W821" s="388"/>
      <c r="X821" s="390"/>
      <c r="Y821" s="390"/>
      <c r="Z821" s="390"/>
      <c r="AA821" s="390"/>
      <c r="AB821" s="388"/>
      <c r="AC821" s="388"/>
      <c r="AD821" s="390"/>
    </row>
    <row r="822" customFormat="false" ht="14.25" hidden="false" customHeight="true" outlineLevel="0" collapsed="false">
      <c r="A822" s="388"/>
      <c r="B822" s="388"/>
      <c r="C822" s="388"/>
      <c r="D822" s="388"/>
      <c r="E822" s="388"/>
      <c r="F822" s="388"/>
      <c r="G822" s="388"/>
      <c r="H822" s="388"/>
      <c r="I822" s="388"/>
      <c r="J822" s="388"/>
      <c r="K822" s="388"/>
      <c r="L822" s="388"/>
      <c r="M822" s="388"/>
      <c r="N822" s="388"/>
      <c r="O822" s="388"/>
      <c r="P822" s="388"/>
      <c r="Q822" s="388"/>
      <c r="R822" s="388"/>
      <c r="S822" s="388"/>
      <c r="T822" s="388"/>
      <c r="U822" s="388"/>
      <c r="V822" s="388"/>
      <c r="W822" s="388"/>
      <c r="X822" s="390"/>
      <c r="Y822" s="390"/>
      <c r="Z822" s="390"/>
      <c r="AA822" s="390"/>
      <c r="AB822" s="388"/>
      <c r="AC822" s="388"/>
      <c r="AD822" s="390"/>
    </row>
    <row r="823" customFormat="false" ht="14.25" hidden="false" customHeight="true" outlineLevel="0" collapsed="false">
      <c r="A823" s="388"/>
      <c r="B823" s="388"/>
      <c r="C823" s="388"/>
      <c r="D823" s="388"/>
      <c r="E823" s="388"/>
      <c r="F823" s="388"/>
      <c r="G823" s="388"/>
      <c r="H823" s="388"/>
      <c r="I823" s="388"/>
      <c r="J823" s="388"/>
      <c r="K823" s="388"/>
      <c r="L823" s="388"/>
      <c r="M823" s="388"/>
      <c r="N823" s="388"/>
      <c r="O823" s="388"/>
      <c r="P823" s="388"/>
      <c r="Q823" s="388"/>
      <c r="R823" s="388"/>
      <c r="S823" s="388"/>
      <c r="T823" s="388"/>
      <c r="U823" s="388"/>
      <c r="V823" s="388"/>
      <c r="W823" s="388"/>
      <c r="X823" s="390"/>
      <c r="Y823" s="390"/>
      <c r="Z823" s="390"/>
      <c r="AA823" s="390"/>
      <c r="AB823" s="388"/>
      <c r="AC823" s="388"/>
      <c r="AD823" s="390"/>
    </row>
    <row r="824" customFormat="false" ht="14.25" hidden="false" customHeight="true" outlineLevel="0" collapsed="false">
      <c r="A824" s="388"/>
      <c r="B824" s="388"/>
      <c r="C824" s="388"/>
      <c r="D824" s="388"/>
      <c r="E824" s="388"/>
      <c r="F824" s="388"/>
      <c r="G824" s="388"/>
      <c r="H824" s="388"/>
      <c r="I824" s="388"/>
      <c r="J824" s="388"/>
      <c r="K824" s="388"/>
      <c r="L824" s="388"/>
      <c r="M824" s="388"/>
      <c r="N824" s="388"/>
      <c r="O824" s="388"/>
      <c r="P824" s="388"/>
      <c r="Q824" s="388"/>
      <c r="R824" s="388"/>
      <c r="S824" s="388"/>
      <c r="T824" s="388"/>
      <c r="U824" s="388"/>
      <c r="V824" s="388"/>
      <c r="W824" s="388"/>
      <c r="X824" s="390"/>
      <c r="Y824" s="390"/>
      <c r="Z824" s="390"/>
      <c r="AA824" s="390"/>
      <c r="AB824" s="388"/>
      <c r="AC824" s="388"/>
      <c r="AD824" s="390"/>
    </row>
    <row r="825" customFormat="false" ht="14.25" hidden="false" customHeight="true" outlineLevel="0" collapsed="false">
      <c r="A825" s="388"/>
      <c r="B825" s="388"/>
      <c r="C825" s="388"/>
      <c r="D825" s="388"/>
      <c r="E825" s="388"/>
      <c r="F825" s="388"/>
      <c r="G825" s="388"/>
      <c r="H825" s="388"/>
      <c r="I825" s="388"/>
      <c r="J825" s="388"/>
      <c r="K825" s="388"/>
      <c r="L825" s="388"/>
      <c r="M825" s="388"/>
      <c r="N825" s="388"/>
      <c r="O825" s="388"/>
      <c r="P825" s="388"/>
      <c r="Q825" s="388"/>
      <c r="R825" s="388"/>
      <c r="S825" s="388"/>
      <c r="T825" s="388"/>
      <c r="U825" s="388"/>
      <c r="V825" s="388"/>
      <c r="W825" s="388"/>
      <c r="X825" s="390"/>
      <c r="Y825" s="390"/>
      <c r="Z825" s="390"/>
      <c r="AA825" s="390"/>
      <c r="AB825" s="388"/>
      <c r="AC825" s="388"/>
      <c r="AD825" s="390"/>
    </row>
    <row r="826" customFormat="false" ht="14.25" hidden="false" customHeight="true" outlineLevel="0" collapsed="false">
      <c r="A826" s="388"/>
      <c r="B826" s="388"/>
      <c r="C826" s="388"/>
      <c r="D826" s="388"/>
      <c r="E826" s="388"/>
      <c r="F826" s="388"/>
      <c r="G826" s="388"/>
      <c r="H826" s="388"/>
      <c r="I826" s="388"/>
      <c r="J826" s="388"/>
      <c r="K826" s="388"/>
      <c r="L826" s="388"/>
      <c r="M826" s="388"/>
      <c r="N826" s="388"/>
      <c r="O826" s="388"/>
      <c r="P826" s="388"/>
      <c r="Q826" s="388"/>
      <c r="R826" s="388"/>
      <c r="S826" s="388"/>
      <c r="T826" s="388"/>
      <c r="U826" s="388"/>
      <c r="V826" s="388"/>
      <c r="W826" s="388"/>
      <c r="X826" s="390"/>
      <c r="Y826" s="390"/>
      <c r="Z826" s="390"/>
      <c r="AA826" s="390"/>
      <c r="AB826" s="388"/>
      <c r="AC826" s="388"/>
      <c r="AD826" s="390"/>
    </row>
    <row r="827" customFormat="false" ht="14.25" hidden="false" customHeight="true" outlineLevel="0" collapsed="false">
      <c r="A827" s="388"/>
      <c r="B827" s="388"/>
      <c r="C827" s="388"/>
      <c r="D827" s="388"/>
      <c r="E827" s="388"/>
      <c r="F827" s="388"/>
      <c r="G827" s="388"/>
      <c r="H827" s="388"/>
      <c r="I827" s="388"/>
      <c r="J827" s="388"/>
      <c r="K827" s="388"/>
      <c r="L827" s="388"/>
      <c r="M827" s="388"/>
      <c r="N827" s="388"/>
      <c r="O827" s="388"/>
      <c r="P827" s="388"/>
      <c r="Q827" s="388"/>
      <c r="R827" s="388"/>
      <c r="S827" s="388"/>
      <c r="T827" s="388"/>
      <c r="U827" s="388"/>
      <c r="V827" s="388"/>
      <c r="W827" s="388"/>
      <c r="X827" s="390"/>
      <c r="Y827" s="390"/>
      <c r="Z827" s="390"/>
      <c r="AA827" s="390"/>
      <c r="AB827" s="388"/>
      <c r="AC827" s="388"/>
      <c r="AD827" s="390"/>
    </row>
    <row r="828" customFormat="false" ht="14.25" hidden="false" customHeight="true" outlineLevel="0" collapsed="false">
      <c r="A828" s="388"/>
      <c r="B828" s="388"/>
      <c r="C828" s="388"/>
      <c r="D828" s="388"/>
      <c r="E828" s="388"/>
      <c r="F828" s="388"/>
      <c r="G828" s="388"/>
      <c r="H828" s="388"/>
      <c r="I828" s="388"/>
      <c r="J828" s="388"/>
      <c r="K828" s="388"/>
      <c r="L828" s="388"/>
      <c r="M828" s="388"/>
      <c r="N828" s="388"/>
      <c r="O828" s="388"/>
      <c r="P828" s="388"/>
      <c r="Q828" s="388"/>
      <c r="R828" s="388"/>
      <c r="S828" s="388"/>
      <c r="T828" s="388"/>
      <c r="U828" s="388"/>
      <c r="V828" s="388"/>
      <c r="W828" s="388"/>
      <c r="X828" s="390"/>
      <c r="Y828" s="390"/>
      <c r="Z828" s="390"/>
      <c r="AA828" s="390"/>
      <c r="AB828" s="388"/>
      <c r="AC828" s="388"/>
      <c r="AD828" s="390"/>
    </row>
    <row r="829" customFormat="false" ht="14.25" hidden="false" customHeight="true" outlineLevel="0" collapsed="false">
      <c r="A829" s="388"/>
      <c r="B829" s="388"/>
      <c r="C829" s="388"/>
      <c r="D829" s="388"/>
      <c r="E829" s="388"/>
      <c r="F829" s="388"/>
      <c r="G829" s="388"/>
      <c r="H829" s="388"/>
      <c r="I829" s="388"/>
      <c r="J829" s="388"/>
      <c r="K829" s="388"/>
      <c r="L829" s="388"/>
      <c r="M829" s="388"/>
      <c r="N829" s="388"/>
      <c r="O829" s="388"/>
      <c r="P829" s="388"/>
      <c r="Q829" s="388"/>
      <c r="R829" s="388"/>
      <c r="S829" s="388"/>
      <c r="T829" s="388"/>
      <c r="U829" s="388"/>
      <c r="V829" s="388"/>
      <c r="W829" s="388"/>
      <c r="X829" s="390"/>
      <c r="Y829" s="390"/>
      <c r="Z829" s="390"/>
      <c r="AA829" s="390"/>
      <c r="AB829" s="388"/>
      <c r="AC829" s="388"/>
      <c r="AD829" s="390"/>
    </row>
    <row r="830" customFormat="false" ht="14.25" hidden="false" customHeight="true" outlineLevel="0" collapsed="false">
      <c r="A830" s="388"/>
      <c r="B830" s="388"/>
      <c r="C830" s="388"/>
      <c r="D830" s="388"/>
      <c r="E830" s="388"/>
      <c r="F830" s="388"/>
      <c r="G830" s="388"/>
      <c r="H830" s="388"/>
      <c r="I830" s="388"/>
      <c r="J830" s="388"/>
      <c r="K830" s="388"/>
      <c r="L830" s="388"/>
      <c r="M830" s="388"/>
      <c r="N830" s="388"/>
      <c r="O830" s="388"/>
      <c r="P830" s="388"/>
      <c r="Q830" s="388"/>
      <c r="R830" s="388"/>
      <c r="S830" s="388"/>
      <c r="T830" s="388"/>
      <c r="U830" s="388"/>
      <c r="V830" s="388"/>
      <c r="W830" s="388"/>
      <c r="X830" s="390"/>
      <c r="Y830" s="390"/>
      <c r="Z830" s="390"/>
      <c r="AA830" s="390"/>
      <c r="AB830" s="388"/>
      <c r="AC830" s="388"/>
      <c r="AD830" s="390"/>
    </row>
    <row r="831" customFormat="false" ht="14.25" hidden="false" customHeight="true" outlineLevel="0" collapsed="false">
      <c r="A831" s="388"/>
      <c r="B831" s="388"/>
      <c r="C831" s="388"/>
      <c r="D831" s="388"/>
      <c r="E831" s="388"/>
      <c r="F831" s="388"/>
      <c r="G831" s="388"/>
      <c r="H831" s="388"/>
      <c r="I831" s="388"/>
      <c r="J831" s="388"/>
      <c r="K831" s="388"/>
      <c r="L831" s="388"/>
      <c r="M831" s="388"/>
      <c r="N831" s="388"/>
      <c r="O831" s="388"/>
      <c r="P831" s="388"/>
      <c r="Q831" s="388"/>
      <c r="R831" s="388"/>
      <c r="S831" s="388"/>
      <c r="T831" s="388"/>
      <c r="U831" s="388"/>
      <c r="V831" s="388"/>
      <c r="W831" s="388"/>
      <c r="X831" s="390"/>
      <c r="Y831" s="390"/>
      <c r="Z831" s="390"/>
      <c r="AA831" s="390"/>
      <c r="AB831" s="388"/>
      <c r="AC831" s="388"/>
      <c r="AD831" s="390"/>
    </row>
    <row r="832" customFormat="false" ht="14.25" hidden="false" customHeight="true" outlineLevel="0" collapsed="false">
      <c r="A832" s="388"/>
      <c r="B832" s="388"/>
      <c r="C832" s="388"/>
      <c r="D832" s="388"/>
      <c r="E832" s="388"/>
      <c r="F832" s="388"/>
      <c r="G832" s="388"/>
      <c r="H832" s="388"/>
      <c r="I832" s="388"/>
      <c r="J832" s="388"/>
      <c r="K832" s="388"/>
      <c r="L832" s="388"/>
      <c r="M832" s="388"/>
      <c r="N832" s="388"/>
      <c r="O832" s="388"/>
      <c r="P832" s="388"/>
      <c r="Q832" s="388"/>
      <c r="R832" s="388"/>
      <c r="S832" s="388"/>
      <c r="T832" s="388"/>
      <c r="U832" s="388"/>
      <c r="V832" s="388"/>
      <c r="W832" s="388"/>
      <c r="X832" s="390"/>
      <c r="Y832" s="390"/>
      <c r="Z832" s="390"/>
      <c r="AA832" s="390"/>
      <c r="AB832" s="388"/>
      <c r="AC832" s="388"/>
      <c r="AD832" s="390"/>
    </row>
    <row r="833" customFormat="false" ht="14.25" hidden="false" customHeight="true" outlineLevel="0" collapsed="false">
      <c r="A833" s="388"/>
      <c r="B833" s="388"/>
      <c r="C833" s="388"/>
      <c r="D833" s="388"/>
      <c r="E833" s="388"/>
      <c r="F833" s="388"/>
      <c r="G833" s="388"/>
      <c r="H833" s="388"/>
      <c r="I833" s="388"/>
      <c r="J833" s="388"/>
      <c r="K833" s="388"/>
      <c r="L833" s="388"/>
      <c r="M833" s="388"/>
      <c r="N833" s="388"/>
      <c r="O833" s="388"/>
      <c r="P833" s="388"/>
      <c r="Q833" s="388"/>
      <c r="R833" s="388"/>
      <c r="S833" s="388"/>
      <c r="T833" s="388"/>
      <c r="U833" s="388"/>
      <c r="V833" s="388"/>
      <c r="W833" s="388"/>
      <c r="X833" s="390"/>
      <c r="Y833" s="390"/>
      <c r="Z833" s="390"/>
      <c r="AA833" s="390"/>
      <c r="AB833" s="388"/>
      <c r="AC833" s="388"/>
      <c r="AD833" s="390"/>
    </row>
    <row r="834" customFormat="false" ht="14.25" hidden="false" customHeight="true" outlineLevel="0" collapsed="false">
      <c r="A834" s="388"/>
      <c r="B834" s="388"/>
      <c r="C834" s="388"/>
      <c r="D834" s="388"/>
      <c r="E834" s="388"/>
      <c r="F834" s="388"/>
      <c r="G834" s="388"/>
      <c r="H834" s="388"/>
      <c r="I834" s="388"/>
      <c r="J834" s="388"/>
      <c r="K834" s="388"/>
      <c r="L834" s="388"/>
      <c r="M834" s="388"/>
      <c r="N834" s="388"/>
      <c r="O834" s="388"/>
      <c r="P834" s="388"/>
      <c r="Q834" s="388"/>
      <c r="R834" s="388"/>
      <c r="S834" s="388"/>
      <c r="T834" s="388"/>
      <c r="U834" s="388"/>
      <c r="V834" s="388"/>
      <c r="W834" s="388"/>
      <c r="X834" s="390"/>
      <c r="Y834" s="390"/>
      <c r="Z834" s="390"/>
      <c r="AA834" s="390"/>
      <c r="AB834" s="388"/>
      <c r="AC834" s="388"/>
      <c r="AD834" s="390"/>
    </row>
    <row r="835" customFormat="false" ht="14.25" hidden="false" customHeight="true" outlineLevel="0" collapsed="false">
      <c r="A835" s="388"/>
      <c r="B835" s="388"/>
      <c r="C835" s="388"/>
      <c r="D835" s="388"/>
      <c r="E835" s="388"/>
      <c r="F835" s="388"/>
      <c r="G835" s="388"/>
      <c r="H835" s="388"/>
      <c r="I835" s="388"/>
      <c r="J835" s="388"/>
      <c r="K835" s="388"/>
      <c r="L835" s="388"/>
      <c r="M835" s="388"/>
      <c r="N835" s="388"/>
      <c r="O835" s="388"/>
      <c r="P835" s="388"/>
      <c r="Q835" s="388"/>
      <c r="R835" s="388"/>
      <c r="S835" s="388"/>
      <c r="T835" s="388"/>
      <c r="U835" s="388"/>
      <c r="V835" s="388"/>
      <c r="W835" s="388"/>
      <c r="X835" s="390"/>
      <c r="Y835" s="390"/>
      <c r="Z835" s="390"/>
      <c r="AA835" s="390"/>
      <c r="AB835" s="388"/>
      <c r="AC835" s="388"/>
      <c r="AD835" s="390"/>
    </row>
    <row r="836" customFormat="false" ht="14.25" hidden="false" customHeight="true" outlineLevel="0" collapsed="false">
      <c r="A836" s="388"/>
      <c r="B836" s="388"/>
      <c r="C836" s="388"/>
      <c r="D836" s="388"/>
      <c r="E836" s="388"/>
      <c r="F836" s="388"/>
      <c r="G836" s="388"/>
      <c r="H836" s="388"/>
      <c r="I836" s="388"/>
      <c r="J836" s="388"/>
      <c r="K836" s="388"/>
      <c r="L836" s="388"/>
      <c r="M836" s="388"/>
      <c r="N836" s="388"/>
      <c r="O836" s="388"/>
      <c r="P836" s="388"/>
      <c r="Q836" s="388"/>
      <c r="R836" s="388"/>
      <c r="S836" s="388"/>
      <c r="T836" s="388"/>
      <c r="U836" s="388"/>
      <c r="V836" s="388"/>
      <c r="W836" s="388"/>
      <c r="X836" s="390"/>
      <c r="Y836" s="390"/>
      <c r="Z836" s="390"/>
      <c r="AA836" s="390"/>
      <c r="AB836" s="388"/>
      <c r="AC836" s="388"/>
      <c r="AD836" s="390"/>
    </row>
    <row r="837" customFormat="false" ht="14.25" hidden="false" customHeight="true" outlineLevel="0" collapsed="false">
      <c r="A837" s="388"/>
      <c r="B837" s="388"/>
      <c r="C837" s="388"/>
      <c r="D837" s="388"/>
      <c r="E837" s="388"/>
      <c r="F837" s="388"/>
      <c r="G837" s="388"/>
      <c r="H837" s="388"/>
      <c r="I837" s="388"/>
      <c r="J837" s="388"/>
      <c r="K837" s="388"/>
      <c r="L837" s="388"/>
      <c r="M837" s="388"/>
      <c r="N837" s="388"/>
      <c r="O837" s="388"/>
      <c r="P837" s="388"/>
      <c r="Q837" s="388"/>
      <c r="R837" s="388"/>
      <c r="S837" s="388"/>
      <c r="T837" s="388"/>
      <c r="U837" s="388"/>
      <c r="V837" s="388"/>
      <c r="W837" s="388"/>
      <c r="X837" s="390"/>
      <c r="Y837" s="390"/>
      <c r="Z837" s="390"/>
      <c r="AA837" s="390"/>
      <c r="AB837" s="388"/>
      <c r="AC837" s="388"/>
      <c r="AD837" s="390"/>
    </row>
    <row r="838" customFormat="false" ht="14.25" hidden="false" customHeight="true" outlineLevel="0" collapsed="false">
      <c r="A838" s="388"/>
      <c r="B838" s="388"/>
      <c r="C838" s="388"/>
      <c r="D838" s="388"/>
      <c r="E838" s="388"/>
      <c r="F838" s="388"/>
      <c r="G838" s="388"/>
      <c r="H838" s="388"/>
      <c r="I838" s="388"/>
      <c r="J838" s="388"/>
      <c r="K838" s="388"/>
      <c r="L838" s="388"/>
      <c r="M838" s="388"/>
      <c r="N838" s="388"/>
      <c r="O838" s="388"/>
      <c r="P838" s="388"/>
      <c r="Q838" s="388"/>
      <c r="R838" s="388"/>
      <c r="S838" s="388"/>
      <c r="T838" s="388"/>
      <c r="U838" s="388"/>
      <c r="V838" s="388"/>
      <c r="W838" s="388"/>
      <c r="X838" s="390"/>
      <c r="Y838" s="390"/>
      <c r="Z838" s="390"/>
      <c r="AA838" s="390"/>
      <c r="AB838" s="388"/>
      <c r="AC838" s="388"/>
      <c r="AD838" s="390"/>
    </row>
    <row r="839" customFormat="false" ht="14.25" hidden="false" customHeight="true" outlineLevel="0" collapsed="false">
      <c r="A839" s="388"/>
      <c r="B839" s="388"/>
      <c r="C839" s="388"/>
      <c r="D839" s="388"/>
      <c r="E839" s="388"/>
      <c r="F839" s="388"/>
      <c r="G839" s="388"/>
      <c r="H839" s="388"/>
      <c r="I839" s="388"/>
      <c r="J839" s="388"/>
      <c r="K839" s="388"/>
      <c r="L839" s="388"/>
      <c r="M839" s="388"/>
      <c r="N839" s="388"/>
      <c r="O839" s="388"/>
      <c r="P839" s="388"/>
      <c r="Q839" s="388"/>
      <c r="R839" s="388"/>
      <c r="S839" s="388"/>
      <c r="T839" s="388"/>
      <c r="U839" s="388"/>
      <c r="V839" s="388"/>
      <c r="W839" s="388"/>
      <c r="X839" s="390"/>
      <c r="Y839" s="390"/>
      <c r="Z839" s="390"/>
      <c r="AA839" s="390"/>
      <c r="AB839" s="388"/>
      <c r="AC839" s="388"/>
      <c r="AD839" s="390"/>
    </row>
    <row r="840" customFormat="false" ht="14.25" hidden="false" customHeight="true" outlineLevel="0" collapsed="false">
      <c r="A840" s="388"/>
      <c r="B840" s="388"/>
      <c r="C840" s="388"/>
      <c r="D840" s="388"/>
      <c r="E840" s="388"/>
      <c r="F840" s="388"/>
      <c r="G840" s="388"/>
      <c r="H840" s="388"/>
      <c r="I840" s="388"/>
      <c r="J840" s="388"/>
      <c r="K840" s="388"/>
      <c r="L840" s="388"/>
      <c r="M840" s="388"/>
      <c r="N840" s="388"/>
      <c r="O840" s="388"/>
      <c r="P840" s="388"/>
      <c r="Q840" s="388"/>
      <c r="R840" s="388"/>
      <c r="S840" s="388"/>
      <c r="T840" s="388"/>
      <c r="U840" s="388"/>
      <c r="V840" s="388"/>
      <c r="W840" s="388"/>
      <c r="X840" s="390"/>
      <c r="Y840" s="390"/>
      <c r="Z840" s="390"/>
      <c r="AA840" s="390"/>
      <c r="AB840" s="388"/>
      <c r="AC840" s="388"/>
      <c r="AD840" s="390"/>
    </row>
    <row r="841" customFormat="false" ht="14.25" hidden="false" customHeight="true" outlineLevel="0" collapsed="false">
      <c r="A841" s="388"/>
      <c r="B841" s="388"/>
      <c r="C841" s="388"/>
      <c r="D841" s="388"/>
      <c r="E841" s="388"/>
      <c r="F841" s="388"/>
      <c r="G841" s="388"/>
      <c r="H841" s="388"/>
      <c r="I841" s="388"/>
      <c r="J841" s="388"/>
      <c r="K841" s="388"/>
      <c r="L841" s="388"/>
      <c r="M841" s="388"/>
      <c r="N841" s="388"/>
      <c r="O841" s="388"/>
      <c r="P841" s="388"/>
      <c r="Q841" s="388"/>
      <c r="R841" s="388"/>
      <c r="S841" s="388"/>
      <c r="T841" s="388"/>
      <c r="U841" s="388"/>
      <c r="V841" s="388"/>
      <c r="W841" s="388"/>
      <c r="X841" s="390"/>
      <c r="Y841" s="390"/>
      <c r="Z841" s="390"/>
      <c r="AA841" s="390"/>
      <c r="AB841" s="388"/>
      <c r="AC841" s="388"/>
      <c r="AD841" s="390"/>
    </row>
    <row r="842" customFormat="false" ht="14.25" hidden="false" customHeight="true" outlineLevel="0" collapsed="false">
      <c r="A842" s="388"/>
      <c r="B842" s="388"/>
      <c r="C842" s="388"/>
      <c r="D842" s="388"/>
      <c r="E842" s="388"/>
      <c r="F842" s="388"/>
      <c r="G842" s="388"/>
      <c r="H842" s="388"/>
      <c r="I842" s="388"/>
      <c r="J842" s="388"/>
      <c r="K842" s="388"/>
      <c r="L842" s="388"/>
      <c r="M842" s="388"/>
      <c r="N842" s="388"/>
      <c r="O842" s="388"/>
      <c r="P842" s="388"/>
      <c r="Q842" s="388"/>
      <c r="R842" s="388"/>
      <c r="S842" s="388"/>
      <c r="T842" s="388"/>
      <c r="U842" s="388"/>
      <c r="V842" s="388"/>
      <c r="W842" s="388"/>
      <c r="X842" s="390"/>
      <c r="Y842" s="390"/>
      <c r="Z842" s="390"/>
      <c r="AA842" s="390"/>
      <c r="AB842" s="388"/>
      <c r="AC842" s="388"/>
      <c r="AD842" s="390"/>
    </row>
    <row r="843" customFormat="false" ht="14.25" hidden="false" customHeight="true" outlineLevel="0" collapsed="false">
      <c r="A843" s="388"/>
      <c r="B843" s="388"/>
      <c r="C843" s="388"/>
      <c r="D843" s="388"/>
      <c r="E843" s="388"/>
      <c r="F843" s="388"/>
      <c r="G843" s="388"/>
      <c r="H843" s="388"/>
      <c r="I843" s="388"/>
      <c r="J843" s="388"/>
      <c r="K843" s="388"/>
      <c r="L843" s="388"/>
      <c r="M843" s="388"/>
      <c r="N843" s="388"/>
      <c r="O843" s="388"/>
      <c r="P843" s="388"/>
      <c r="Q843" s="388"/>
      <c r="R843" s="388"/>
      <c r="S843" s="388"/>
      <c r="T843" s="388"/>
      <c r="U843" s="388"/>
      <c r="V843" s="388"/>
      <c r="W843" s="388"/>
      <c r="X843" s="390"/>
      <c r="Y843" s="390"/>
      <c r="Z843" s="390"/>
      <c r="AA843" s="390"/>
      <c r="AB843" s="388"/>
      <c r="AC843" s="388"/>
      <c r="AD843" s="390"/>
    </row>
    <row r="844" customFormat="false" ht="14.25" hidden="false" customHeight="true" outlineLevel="0" collapsed="false">
      <c r="A844" s="388"/>
      <c r="B844" s="388"/>
      <c r="C844" s="388"/>
      <c r="D844" s="388"/>
      <c r="E844" s="388"/>
      <c r="F844" s="388"/>
      <c r="G844" s="388"/>
      <c r="H844" s="388"/>
      <c r="I844" s="388"/>
      <c r="J844" s="388"/>
      <c r="K844" s="388"/>
      <c r="L844" s="388"/>
      <c r="M844" s="388"/>
      <c r="N844" s="388"/>
      <c r="O844" s="388"/>
      <c r="P844" s="388"/>
      <c r="Q844" s="388"/>
      <c r="R844" s="388"/>
      <c r="S844" s="388"/>
      <c r="T844" s="388"/>
      <c r="U844" s="388"/>
      <c r="V844" s="388"/>
      <c r="W844" s="388"/>
      <c r="X844" s="390"/>
      <c r="Y844" s="390"/>
      <c r="Z844" s="390"/>
      <c r="AA844" s="390"/>
      <c r="AB844" s="388"/>
      <c r="AC844" s="388"/>
      <c r="AD844" s="390"/>
    </row>
    <row r="845" customFormat="false" ht="14.25" hidden="false" customHeight="true" outlineLevel="0" collapsed="false">
      <c r="A845" s="388"/>
      <c r="B845" s="388"/>
      <c r="C845" s="388"/>
      <c r="D845" s="388"/>
      <c r="E845" s="388"/>
      <c r="F845" s="388"/>
      <c r="G845" s="388"/>
      <c r="H845" s="388"/>
      <c r="I845" s="388"/>
      <c r="J845" s="388"/>
      <c r="K845" s="388"/>
      <c r="L845" s="388"/>
      <c r="M845" s="388"/>
      <c r="N845" s="388"/>
      <c r="O845" s="388"/>
      <c r="P845" s="388"/>
      <c r="Q845" s="388"/>
      <c r="R845" s="388"/>
      <c r="S845" s="388"/>
      <c r="T845" s="388"/>
      <c r="U845" s="388"/>
      <c r="V845" s="388"/>
      <c r="W845" s="388"/>
      <c r="X845" s="390"/>
      <c r="Y845" s="390"/>
      <c r="Z845" s="390"/>
      <c r="AA845" s="390"/>
      <c r="AB845" s="388"/>
      <c r="AC845" s="388"/>
      <c r="AD845" s="390"/>
    </row>
    <row r="846" customFormat="false" ht="14.25" hidden="false" customHeight="true" outlineLevel="0" collapsed="false">
      <c r="A846" s="388"/>
      <c r="B846" s="388"/>
      <c r="C846" s="388"/>
      <c r="D846" s="388"/>
      <c r="E846" s="388"/>
      <c r="F846" s="388"/>
      <c r="G846" s="388"/>
      <c r="H846" s="388"/>
      <c r="I846" s="388"/>
      <c r="J846" s="388"/>
      <c r="K846" s="388"/>
      <c r="L846" s="388"/>
      <c r="M846" s="388"/>
      <c r="N846" s="388"/>
      <c r="O846" s="388"/>
      <c r="P846" s="388"/>
      <c r="Q846" s="388"/>
      <c r="R846" s="388"/>
      <c r="S846" s="388"/>
      <c r="T846" s="388"/>
      <c r="U846" s="388"/>
      <c r="V846" s="388"/>
      <c r="W846" s="388"/>
      <c r="X846" s="390"/>
      <c r="Y846" s="390"/>
      <c r="Z846" s="390"/>
      <c r="AA846" s="390"/>
      <c r="AB846" s="388"/>
      <c r="AC846" s="388"/>
      <c r="AD846" s="390"/>
    </row>
    <row r="847" customFormat="false" ht="14.25" hidden="false" customHeight="true" outlineLevel="0" collapsed="false">
      <c r="A847" s="388"/>
      <c r="B847" s="388"/>
      <c r="C847" s="388"/>
      <c r="D847" s="388"/>
      <c r="E847" s="388"/>
      <c r="F847" s="388"/>
      <c r="G847" s="388"/>
      <c r="H847" s="388"/>
      <c r="I847" s="388"/>
      <c r="J847" s="388"/>
      <c r="K847" s="388"/>
      <c r="L847" s="388"/>
      <c r="M847" s="388"/>
      <c r="N847" s="388"/>
      <c r="O847" s="388"/>
      <c r="P847" s="388"/>
      <c r="Q847" s="388"/>
      <c r="R847" s="388"/>
      <c r="S847" s="388"/>
      <c r="T847" s="388"/>
      <c r="U847" s="388"/>
      <c r="V847" s="388"/>
      <c r="W847" s="388"/>
      <c r="X847" s="390"/>
      <c r="Y847" s="390"/>
      <c r="Z847" s="390"/>
      <c r="AA847" s="390"/>
      <c r="AB847" s="388"/>
      <c r="AC847" s="388"/>
      <c r="AD847" s="390"/>
    </row>
    <row r="848" customFormat="false" ht="14.25" hidden="false" customHeight="true" outlineLevel="0" collapsed="false">
      <c r="A848" s="388"/>
      <c r="B848" s="388"/>
      <c r="C848" s="388"/>
      <c r="D848" s="388"/>
      <c r="E848" s="388"/>
      <c r="F848" s="388"/>
      <c r="G848" s="388"/>
      <c r="H848" s="388"/>
      <c r="I848" s="388"/>
      <c r="J848" s="388"/>
      <c r="K848" s="388"/>
      <c r="L848" s="388"/>
      <c r="M848" s="388"/>
      <c r="N848" s="388"/>
      <c r="O848" s="388"/>
      <c r="P848" s="388"/>
      <c r="Q848" s="388"/>
      <c r="R848" s="388"/>
      <c r="S848" s="388"/>
      <c r="T848" s="388"/>
      <c r="U848" s="388"/>
      <c r="V848" s="388"/>
      <c r="W848" s="388"/>
      <c r="X848" s="390"/>
      <c r="Y848" s="390"/>
      <c r="Z848" s="390"/>
      <c r="AA848" s="390"/>
      <c r="AB848" s="388"/>
      <c r="AC848" s="388"/>
      <c r="AD848" s="390"/>
    </row>
    <row r="849" customFormat="false" ht="14.25" hidden="false" customHeight="true" outlineLevel="0" collapsed="false">
      <c r="A849" s="388"/>
      <c r="B849" s="388"/>
      <c r="C849" s="388"/>
      <c r="D849" s="388"/>
      <c r="E849" s="388"/>
      <c r="F849" s="388"/>
      <c r="G849" s="388"/>
      <c r="H849" s="388"/>
      <c r="I849" s="388"/>
      <c r="J849" s="388"/>
      <c r="K849" s="388"/>
      <c r="L849" s="388"/>
      <c r="M849" s="388"/>
      <c r="N849" s="388"/>
      <c r="O849" s="388"/>
      <c r="P849" s="388"/>
      <c r="Q849" s="388"/>
      <c r="R849" s="388"/>
      <c r="S849" s="388"/>
      <c r="T849" s="388"/>
      <c r="U849" s="388"/>
      <c r="V849" s="388"/>
      <c r="W849" s="388"/>
      <c r="X849" s="390"/>
      <c r="Y849" s="390"/>
      <c r="Z849" s="390"/>
      <c r="AA849" s="390"/>
      <c r="AB849" s="388"/>
      <c r="AC849" s="388"/>
      <c r="AD849" s="390"/>
    </row>
    <row r="850" customFormat="false" ht="14.25" hidden="false" customHeight="true" outlineLevel="0" collapsed="false">
      <c r="A850" s="388"/>
      <c r="B850" s="388"/>
      <c r="C850" s="388"/>
      <c r="D850" s="388"/>
      <c r="E850" s="388"/>
      <c r="F850" s="388"/>
      <c r="G850" s="388"/>
      <c r="H850" s="388"/>
      <c r="I850" s="388"/>
      <c r="J850" s="388"/>
      <c r="K850" s="388"/>
      <c r="L850" s="388"/>
      <c r="M850" s="388"/>
      <c r="N850" s="388"/>
      <c r="O850" s="388"/>
      <c r="P850" s="388"/>
      <c r="Q850" s="388"/>
      <c r="R850" s="388"/>
      <c r="S850" s="388"/>
      <c r="T850" s="388"/>
      <c r="U850" s="388"/>
      <c r="V850" s="388"/>
      <c r="W850" s="388"/>
      <c r="X850" s="390"/>
      <c r="Y850" s="390"/>
      <c r="Z850" s="390"/>
      <c r="AA850" s="390"/>
      <c r="AB850" s="388"/>
      <c r="AC850" s="388"/>
      <c r="AD850" s="390"/>
    </row>
    <row r="851" customFormat="false" ht="14.25" hidden="false" customHeight="true" outlineLevel="0" collapsed="false">
      <c r="A851" s="388"/>
      <c r="B851" s="388"/>
      <c r="C851" s="388"/>
      <c r="D851" s="388"/>
      <c r="E851" s="388"/>
      <c r="F851" s="388"/>
      <c r="G851" s="388"/>
      <c r="H851" s="388"/>
      <c r="I851" s="388"/>
      <c r="J851" s="388"/>
      <c r="K851" s="388"/>
      <c r="L851" s="388"/>
      <c r="M851" s="388"/>
      <c r="N851" s="388"/>
      <c r="O851" s="388"/>
      <c r="P851" s="388"/>
      <c r="Q851" s="388"/>
      <c r="R851" s="388"/>
      <c r="S851" s="388"/>
      <c r="T851" s="388"/>
      <c r="U851" s="388"/>
      <c r="V851" s="388"/>
      <c r="W851" s="388"/>
      <c r="X851" s="390"/>
      <c r="Y851" s="390"/>
      <c r="Z851" s="390"/>
      <c r="AA851" s="390"/>
      <c r="AB851" s="388"/>
      <c r="AC851" s="388"/>
      <c r="AD851" s="390"/>
    </row>
    <row r="852" customFormat="false" ht="14.25" hidden="false" customHeight="true" outlineLevel="0" collapsed="false">
      <c r="A852" s="388"/>
      <c r="B852" s="388"/>
      <c r="C852" s="388"/>
      <c r="D852" s="388"/>
      <c r="E852" s="388"/>
      <c r="F852" s="388"/>
      <c r="G852" s="388"/>
      <c r="H852" s="388"/>
      <c r="I852" s="388"/>
      <c r="J852" s="388"/>
      <c r="K852" s="388"/>
      <c r="L852" s="388"/>
      <c r="M852" s="388"/>
      <c r="N852" s="388"/>
      <c r="O852" s="388"/>
      <c r="P852" s="388"/>
      <c r="Q852" s="388"/>
      <c r="R852" s="388"/>
      <c r="S852" s="388"/>
      <c r="T852" s="388"/>
      <c r="U852" s="388"/>
      <c r="V852" s="388"/>
      <c r="W852" s="388"/>
      <c r="X852" s="390"/>
      <c r="Y852" s="390"/>
      <c r="Z852" s="390"/>
      <c r="AA852" s="390"/>
      <c r="AB852" s="388"/>
      <c r="AC852" s="388"/>
      <c r="AD852" s="390"/>
    </row>
    <row r="853" customFormat="false" ht="14.25" hidden="false" customHeight="true" outlineLevel="0" collapsed="false">
      <c r="A853" s="388"/>
      <c r="B853" s="388"/>
      <c r="C853" s="388"/>
      <c r="D853" s="388"/>
      <c r="E853" s="388"/>
      <c r="F853" s="388"/>
      <c r="G853" s="388"/>
      <c r="H853" s="388"/>
      <c r="I853" s="388"/>
      <c r="J853" s="388"/>
      <c r="K853" s="388"/>
      <c r="L853" s="388"/>
      <c r="M853" s="388"/>
      <c r="N853" s="388"/>
      <c r="O853" s="388"/>
      <c r="P853" s="388"/>
      <c r="Q853" s="388"/>
      <c r="R853" s="388"/>
      <c r="S853" s="388"/>
      <c r="T853" s="388"/>
      <c r="U853" s="388"/>
      <c r="V853" s="388"/>
      <c r="W853" s="388"/>
      <c r="X853" s="390"/>
      <c r="Y853" s="390"/>
      <c r="Z853" s="390"/>
      <c r="AA853" s="390"/>
      <c r="AB853" s="388"/>
      <c r="AC853" s="388"/>
      <c r="AD853" s="390"/>
    </row>
    <row r="854" customFormat="false" ht="14.25" hidden="false" customHeight="true" outlineLevel="0" collapsed="false">
      <c r="A854" s="388"/>
      <c r="B854" s="388"/>
      <c r="C854" s="388"/>
      <c r="D854" s="388"/>
      <c r="E854" s="388"/>
      <c r="F854" s="388"/>
      <c r="G854" s="388"/>
      <c r="H854" s="388"/>
      <c r="I854" s="388"/>
      <c r="J854" s="388"/>
      <c r="K854" s="388"/>
      <c r="L854" s="388"/>
      <c r="M854" s="388"/>
      <c r="N854" s="388"/>
      <c r="O854" s="388"/>
      <c r="P854" s="388"/>
      <c r="Q854" s="388"/>
      <c r="R854" s="388"/>
      <c r="S854" s="388"/>
      <c r="T854" s="388"/>
      <c r="U854" s="388"/>
      <c r="V854" s="388"/>
      <c r="W854" s="388"/>
      <c r="X854" s="390"/>
      <c r="Y854" s="390"/>
      <c r="Z854" s="390"/>
      <c r="AA854" s="390"/>
      <c r="AB854" s="388"/>
      <c r="AC854" s="388"/>
      <c r="AD854" s="390"/>
    </row>
    <row r="855" customFormat="false" ht="14.25" hidden="false" customHeight="true" outlineLevel="0" collapsed="false">
      <c r="A855" s="388"/>
      <c r="B855" s="388"/>
      <c r="C855" s="388"/>
      <c r="D855" s="388"/>
      <c r="E855" s="388"/>
      <c r="F855" s="388"/>
      <c r="G855" s="388"/>
      <c r="H855" s="388"/>
      <c r="I855" s="388"/>
      <c r="J855" s="388"/>
      <c r="K855" s="388"/>
      <c r="L855" s="388"/>
      <c r="M855" s="388"/>
      <c r="N855" s="388"/>
      <c r="O855" s="388"/>
      <c r="P855" s="388"/>
      <c r="Q855" s="388"/>
      <c r="R855" s="388"/>
      <c r="S855" s="388"/>
      <c r="T855" s="388"/>
      <c r="U855" s="388"/>
      <c r="V855" s="388"/>
      <c r="W855" s="388"/>
      <c r="X855" s="390"/>
      <c r="Y855" s="390"/>
      <c r="Z855" s="390"/>
      <c r="AA855" s="390"/>
      <c r="AB855" s="388"/>
      <c r="AC855" s="388"/>
      <c r="AD855" s="390"/>
    </row>
    <row r="856" customFormat="false" ht="14.25" hidden="false" customHeight="true" outlineLevel="0" collapsed="false">
      <c r="A856" s="388"/>
      <c r="B856" s="388"/>
      <c r="C856" s="388"/>
      <c r="D856" s="388"/>
      <c r="E856" s="388"/>
      <c r="F856" s="388"/>
      <c r="G856" s="388"/>
      <c r="H856" s="388"/>
      <c r="I856" s="388"/>
      <c r="J856" s="388"/>
      <c r="K856" s="388"/>
      <c r="L856" s="388"/>
      <c r="M856" s="388"/>
      <c r="N856" s="388"/>
      <c r="O856" s="388"/>
      <c r="P856" s="388"/>
      <c r="Q856" s="388"/>
      <c r="R856" s="388"/>
      <c r="S856" s="388"/>
      <c r="T856" s="388"/>
      <c r="U856" s="388"/>
      <c r="V856" s="388"/>
      <c r="W856" s="388"/>
      <c r="X856" s="390"/>
      <c r="Y856" s="390"/>
      <c r="Z856" s="390"/>
      <c r="AA856" s="390"/>
      <c r="AB856" s="388"/>
      <c r="AC856" s="388"/>
      <c r="AD856" s="390"/>
    </row>
    <row r="857" customFormat="false" ht="14.25" hidden="false" customHeight="true" outlineLevel="0" collapsed="false">
      <c r="A857" s="388"/>
      <c r="B857" s="388"/>
      <c r="C857" s="388"/>
      <c r="D857" s="388"/>
      <c r="E857" s="388"/>
      <c r="F857" s="388"/>
      <c r="G857" s="388"/>
      <c r="H857" s="388"/>
      <c r="I857" s="388"/>
      <c r="J857" s="388"/>
      <c r="K857" s="388"/>
      <c r="L857" s="388"/>
      <c r="M857" s="388"/>
      <c r="N857" s="388"/>
      <c r="O857" s="388"/>
      <c r="P857" s="388"/>
      <c r="Q857" s="388"/>
      <c r="R857" s="388"/>
      <c r="S857" s="388"/>
      <c r="T857" s="388"/>
      <c r="U857" s="388"/>
      <c r="V857" s="388"/>
      <c r="W857" s="388"/>
      <c r="X857" s="390"/>
      <c r="Y857" s="390"/>
      <c r="Z857" s="390"/>
      <c r="AA857" s="390"/>
      <c r="AB857" s="388"/>
      <c r="AC857" s="388"/>
      <c r="AD857" s="390"/>
    </row>
    <row r="858" customFormat="false" ht="14.25" hidden="false" customHeight="true" outlineLevel="0" collapsed="false">
      <c r="A858" s="388"/>
      <c r="B858" s="388"/>
      <c r="C858" s="388"/>
      <c r="D858" s="388"/>
      <c r="E858" s="388"/>
      <c r="F858" s="388"/>
      <c r="G858" s="388"/>
      <c r="H858" s="388"/>
      <c r="I858" s="388"/>
      <c r="J858" s="388"/>
      <c r="K858" s="388"/>
      <c r="L858" s="388"/>
      <c r="M858" s="388"/>
      <c r="N858" s="388"/>
      <c r="O858" s="388"/>
      <c r="P858" s="388"/>
      <c r="Q858" s="388"/>
      <c r="R858" s="388"/>
      <c r="S858" s="388"/>
      <c r="T858" s="388"/>
      <c r="U858" s="388"/>
      <c r="V858" s="388"/>
      <c r="W858" s="388"/>
      <c r="X858" s="390"/>
      <c r="Y858" s="390"/>
      <c r="Z858" s="390"/>
      <c r="AA858" s="390"/>
      <c r="AB858" s="388"/>
      <c r="AC858" s="388"/>
      <c r="AD858" s="390"/>
    </row>
    <row r="859" customFormat="false" ht="14.25" hidden="false" customHeight="true" outlineLevel="0" collapsed="false">
      <c r="A859" s="388"/>
      <c r="B859" s="388"/>
      <c r="C859" s="388"/>
      <c r="D859" s="388"/>
      <c r="E859" s="388"/>
      <c r="F859" s="388"/>
      <c r="G859" s="388"/>
      <c r="H859" s="388"/>
      <c r="I859" s="388"/>
      <c r="J859" s="388"/>
      <c r="K859" s="388"/>
      <c r="L859" s="388"/>
      <c r="M859" s="388"/>
      <c r="N859" s="388"/>
      <c r="O859" s="388"/>
      <c r="P859" s="388"/>
      <c r="Q859" s="388"/>
      <c r="R859" s="388"/>
      <c r="S859" s="388"/>
      <c r="T859" s="388"/>
      <c r="U859" s="388"/>
      <c r="V859" s="388"/>
      <c r="W859" s="388"/>
      <c r="X859" s="390"/>
      <c r="Y859" s="390"/>
      <c r="Z859" s="390"/>
      <c r="AA859" s="390"/>
      <c r="AB859" s="388"/>
      <c r="AC859" s="388"/>
      <c r="AD859" s="390"/>
    </row>
    <row r="860" customFormat="false" ht="14.25" hidden="false" customHeight="true" outlineLevel="0" collapsed="false">
      <c r="A860" s="388"/>
      <c r="B860" s="388"/>
      <c r="C860" s="388"/>
      <c r="D860" s="388"/>
      <c r="E860" s="388"/>
      <c r="F860" s="388"/>
      <c r="G860" s="388"/>
      <c r="H860" s="388"/>
      <c r="I860" s="388"/>
      <c r="J860" s="388"/>
      <c r="K860" s="388"/>
      <c r="L860" s="388"/>
      <c r="M860" s="388"/>
      <c r="N860" s="388"/>
      <c r="O860" s="388"/>
      <c r="P860" s="388"/>
      <c r="Q860" s="388"/>
      <c r="R860" s="388"/>
      <c r="S860" s="388"/>
      <c r="T860" s="388"/>
      <c r="U860" s="388"/>
      <c r="V860" s="388"/>
      <c r="W860" s="388"/>
      <c r="X860" s="390"/>
      <c r="Y860" s="390"/>
      <c r="Z860" s="390"/>
      <c r="AA860" s="390"/>
      <c r="AB860" s="388"/>
      <c r="AC860" s="388"/>
      <c r="AD860" s="390"/>
    </row>
    <row r="861" customFormat="false" ht="14.25" hidden="false" customHeight="true" outlineLevel="0" collapsed="false">
      <c r="A861" s="388"/>
      <c r="B861" s="388"/>
      <c r="C861" s="388"/>
      <c r="D861" s="388"/>
      <c r="E861" s="388"/>
      <c r="F861" s="388"/>
      <c r="G861" s="388"/>
      <c r="H861" s="388"/>
      <c r="I861" s="388"/>
      <c r="J861" s="388"/>
      <c r="K861" s="388"/>
      <c r="L861" s="388"/>
      <c r="M861" s="388"/>
      <c r="N861" s="388"/>
      <c r="O861" s="388"/>
      <c r="P861" s="388"/>
      <c r="Q861" s="388"/>
      <c r="R861" s="388"/>
      <c r="S861" s="388"/>
      <c r="T861" s="388"/>
      <c r="U861" s="388"/>
      <c r="V861" s="388"/>
      <c r="W861" s="388"/>
      <c r="X861" s="390"/>
      <c r="Y861" s="390"/>
      <c r="Z861" s="390"/>
      <c r="AA861" s="390"/>
      <c r="AB861" s="388"/>
      <c r="AC861" s="388"/>
      <c r="AD861" s="390"/>
    </row>
    <row r="862" customFormat="false" ht="14.25" hidden="false" customHeight="true" outlineLevel="0" collapsed="false">
      <c r="A862" s="388"/>
      <c r="B862" s="388"/>
      <c r="C862" s="388"/>
      <c r="D862" s="388"/>
      <c r="E862" s="388"/>
      <c r="F862" s="388"/>
      <c r="G862" s="388"/>
      <c r="H862" s="388"/>
      <c r="I862" s="388"/>
      <c r="J862" s="388"/>
      <c r="K862" s="388"/>
      <c r="L862" s="388"/>
      <c r="M862" s="388"/>
      <c r="N862" s="388"/>
      <c r="O862" s="388"/>
      <c r="P862" s="388"/>
      <c r="Q862" s="388"/>
      <c r="R862" s="388"/>
      <c r="S862" s="388"/>
      <c r="T862" s="388"/>
      <c r="U862" s="388"/>
      <c r="V862" s="388"/>
      <c r="W862" s="388"/>
      <c r="X862" s="390"/>
      <c r="Y862" s="390"/>
      <c r="Z862" s="390"/>
      <c r="AA862" s="390"/>
      <c r="AB862" s="388"/>
      <c r="AC862" s="388"/>
      <c r="AD862" s="390"/>
    </row>
    <row r="863" customFormat="false" ht="14.25" hidden="false" customHeight="true" outlineLevel="0" collapsed="false">
      <c r="A863" s="388"/>
      <c r="B863" s="388"/>
      <c r="C863" s="388"/>
      <c r="D863" s="388"/>
      <c r="E863" s="388"/>
      <c r="F863" s="388"/>
      <c r="G863" s="388"/>
      <c r="H863" s="388"/>
      <c r="I863" s="388"/>
      <c r="J863" s="388"/>
      <c r="K863" s="388"/>
      <c r="L863" s="388"/>
      <c r="M863" s="388"/>
      <c r="N863" s="388"/>
      <c r="O863" s="388"/>
      <c r="P863" s="388"/>
      <c r="Q863" s="388"/>
      <c r="R863" s="388"/>
      <c r="S863" s="388"/>
      <c r="T863" s="388"/>
      <c r="U863" s="388"/>
      <c r="V863" s="388"/>
      <c r="W863" s="388"/>
      <c r="X863" s="390"/>
      <c r="Y863" s="390"/>
      <c r="Z863" s="390"/>
      <c r="AA863" s="390"/>
      <c r="AB863" s="388"/>
      <c r="AC863" s="388"/>
      <c r="AD863" s="390"/>
    </row>
    <row r="864" customFormat="false" ht="14.25" hidden="false" customHeight="true" outlineLevel="0" collapsed="false">
      <c r="A864" s="388"/>
      <c r="B864" s="388"/>
      <c r="C864" s="388"/>
      <c r="D864" s="388"/>
      <c r="E864" s="388"/>
      <c r="F864" s="388"/>
      <c r="G864" s="388"/>
      <c r="H864" s="388"/>
      <c r="I864" s="388"/>
      <c r="J864" s="388"/>
      <c r="K864" s="388"/>
      <c r="L864" s="388"/>
      <c r="M864" s="388"/>
      <c r="N864" s="388"/>
      <c r="O864" s="388"/>
      <c r="P864" s="388"/>
      <c r="Q864" s="388"/>
      <c r="R864" s="388"/>
      <c r="S864" s="388"/>
      <c r="T864" s="388"/>
      <c r="U864" s="388"/>
      <c r="V864" s="388"/>
      <c r="W864" s="388"/>
      <c r="X864" s="390"/>
      <c r="Y864" s="390"/>
      <c r="Z864" s="390"/>
      <c r="AA864" s="390"/>
      <c r="AB864" s="388"/>
      <c r="AC864" s="388"/>
      <c r="AD864" s="390"/>
    </row>
    <row r="865" customFormat="false" ht="14.25" hidden="false" customHeight="true" outlineLevel="0" collapsed="false">
      <c r="A865" s="388"/>
      <c r="B865" s="388"/>
      <c r="C865" s="388"/>
      <c r="D865" s="388"/>
      <c r="E865" s="388"/>
      <c r="F865" s="388"/>
      <c r="G865" s="388"/>
      <c r="H865" s="388"/>
      <c r="I865" s="388"/>
      <c r="J865" s="388"/>
      <c r="K865" s="388"/>
      <c r="L865" s="388"/>
      <c r="M865" s="388"/>
      <c r="N865" s="388"/>
      <c r="O865" s="388"/>
      <c r="P865" s="388"/>
      <c r="Q865" s="388"/>
      <c r="R865" s="388"/>
      <c r="S865" s="388"/>
      <c r="T865" s="388"/>
      <c r="U865" s="388"/>
      <c r="V865" s="388"/>
      <c r="W865" s="388"/>
      <c r="X865" s="390"/>
      <c r="Y865" s="390"/>
      <c r="Z865" s="390"/>
      <c r="AA865" s="390"/>
      <c r="AB865" s="388"/>
      <c r="AC865" s="388"/>
      <c r="AD865" s="390"/>
    </row>
    <row r="866" customFormat="false" ht="14.25" hidden="false" customHeight="true" outlineLevel="0" collapsed="false">
      <c r="A866" s="388"/>
      <c r="B866" s="388"/>
      <c r="C866" s="388"/>
      <c r="D866" s="388"/>
      <c r="E866" s="388"/>
      <c r="F866" s="388"/>
      <c r="G866" s="388"/>
      <c r="H866" s="388"/>
      <c r="I866" s="388"/>
      <c r="J866" s="388"/>
      <c r="K866" s="388"/>
      <c r="L866" s="388"/>
      <c r="M866" s="388"/>
      <c r="N866" s="388"/>
      <c r="O866" s="388"/>
      <c r="P866" s="388"/>
      <c r="Q866" s="388"/>
      <c r="R866" s="388"/>
      <c r="S866" s="388"/>
      <c r="T866" s="388"/>
      <c r="U866" s="388"/>
      <c r="V866" s="388"/>
      <c r="W866" s="388"/>
      <c r="X866" s="390"/>
      <c r="Y866" s="390"/>
      <c r="Z866" s="390"/>
      <c r="AA866" s="390"/>
      <c r="AB866" s="388"/>
      <c r="AC866" s="388"/>
      <c r="AD866" s="390"/>
    </row>
    <row r="867" customFormat="false" ht="14.25" hidden="false" customHeight="true" outlineLevel="0" collapsed="false">
      <c r="A867" s="388"/>
      <c r="B867" s="388"/>
      <c r="C867" s="388"/>
      <c r="D867" s="388"/>
      <c r="E867" s="388"/>
      <c r="F867" s="388"/>
      <c r="G867" s="388"/>
      <c r="H867" s="388"/>
      <c r="I867" s="388"/>
      <c r="J867" s="388"/>
      <c r="K867" s="388"/>
      <c r="L867" s="388"/>
      <c r="M867" s="388"/>
      <c r="N867" s="388"/>
      <c r="O867" s="388"/>
      <c r="P867" s="388"/>
      <c r="Q867" s="388"/>
      <c r="R867" s="388"/>
      <c r="S867" s="388"/>
      <c r="T867" s="388"/>
      <c r="U867" s="388"/>
      <c r="V867" s="388"/>
      <c r="W867" s="388"/>
      <c r="X867" s="390"/>
      <c r="Y867" s="390"/>
      <c r="Z867" s="390"/>
      <c r="AA867" s="390"/>
      <c r="AB867" s="388"/>
      <c r="AC867" s="388"/>
      <c r="AD867" s="390"/>
    </row>
    <row r="868" customFormat="false" ht="14.25" hidden="false" customHeight="true" outlineLevel="0" collapsed="false">
      <c r="A868" s="388"/>
      <c r="B868" s="388"/>
      <c r="C868" s="388"/>
      <c r="D868" s="388"/>
      <c r="E868" s="388"/>
      <c r="F868" s="388"/>
      <c r="G868" s="388"/>
      <c r="H868" s="388"/>
      <c r="I868" s="388"/>
      <c r="J868" s="388"/>
      <c r="K868" s="388"/>
      <c r="L868" s="388"/>
      <c r="M868" s="388"/>
      <c r="N868" s="388"/>
      <c r="O868" s="388"/>
      <c r="P868" s="388"/>
      <c r="Q868" s="388"/>
      <c r="R868" s="388"/>
      <c r="S868" s="388"/>
      <c r="T868" s="388"/>
      <c r="U868" s="388"/>
      <c r="V868" s="388"/>
      <c r="W868" s="388"/>
      <c r="X868" s="390"/>
      <c r="Y868" s="390"/>
      <c r="Z868" s="390"/>
      <c r="AA868" s="390"/>
      <c r="AB868" s="388"/>
      <c r="AC868" s="388"/>
      <c r="AD868" s="390"/>
    </row>
    <row r="869" customFormat="false" ht="14.25" hidden="false" customHeight="true" outlineLevel="0" collapsed="false">
      <c r="A869" s="388"/>
      <c r="B869" s="388"/>
      <c r="C869" s="388"/>
      <c r="D869" s="388"/>
      <c r="E869" s="388"/>
      <c r="F869" s="388"/>
      <c r="G869" s="388"/>
      <c r="H869" s="388"/>
      <c r="I869" s="388"/>
      <c r="J869" s="388"/>
      <c r="K869" s="388"/>
      <c r="L869" s="388"/>
      <c r="M869" s="388"/>
      <c r="N869" s="388"/>
      <c r="O869" s="388"/>
      <c r="P869" s="388"/>
      <c r="Q869" s="388"/>
      <c r="R869" s="388"/>
      <c r="S869" s="388"/>
      <c r="T869" s="388"/>
      <c r="U869" s="388"/>
      <c r="V869" s="388"/>
      <c r="W869" s="388"/>
      <c r="X869" s="390"/>
      <c r="Y869" s="390"/>
      <c r="Z869" s="390"/>
      <c r="AA869" s="390"/>
      <c r="AB869" s="388"/>
      <c r="AC869" s="388"/>
      <c r="AD869" s="390"/>
    </row>
    <row r="870" customFormat="false" ht="14.25" hidden="false" customHeight="true" outlineLevel="0" collapsed="false">
      <c r="A870" s="388"/>
      <c r="B870" s="388"/>
      <c r="C870" s="388"/>
      <c r="D870" s="388"/>
      <c r="E870" s="388"/>
      <c r="F870" s="388"/>
      <c r="G870" s="388"/>
      <c r="H870" s="388"/>
      <c r="I870" s="388"/>
      <c r="J870" s="388"/>
      <c r="K870" s="388"/>
      <c r="L870" s="388"/>
      <c r="M870" s="388"/>
      <c r="N870" s="388"/>
      <c r="O870" s="388"/>
      <c r="P870" s="388"/>
      <c r="Q870" s="388"/>
      <c r="R870" s="388"/>
      <c r="S870" s="388"/>
      <c r="T870" s="388"/>
      <c r="U870" s="388"/>
      <c r="V870" s="388"/>
      <c r="W870" s="388"/>
      <c r="X870" s="390"/>
      <c r="Y870" s="390"/>
      <c r="Z870" s="390"/>
      <c r="AA870" s="390"/>
      <c r="AB870" s="388"/>
      <c r="AC870" s="388"/>
      <c r="AD870" s="390"/>
    </row>
    <row r="871" customFormat="false" ht="14.25" hidden="false" customHeight="true" outlineLevel="0" collapsed="false">
      <c r="A871" s="388"/>
      <c r="B871" s="388"/>
      <c r="C871" s="388"/>
      <c r="D871" s="388"/>
      <c r="E871" s="388"/>
      <c r="F871" s="388"/>
      <c r="G871" s="388"/>
      <c r="H871" s="388"/>
      <c r="I871" s="388"/>
      <c r="J871" s="388"/>
      <c r="K871" s="388"/>
      <c r="L871" s="388"/>
      <c r="M871" s="388"/>
      <c r="N871" s="388"/>
      <c r="O871" s="388"/>
      <c r="P871" s="388"/>
      <c r="Q871" s="388"/>
      <c r="R871" s="388"/>
      <c r="S871" s="388"/>
      <c r="T871" s="388"/>
      <c r="U871" s="388"/>
      <c r="V871" s="388"/>
      <c r="W871" s="388"/>
      <c r="X871" s="390"/>
      <c r="Y871" s="390"/>
      <c r="Z871" s="390"/>
      <c r="AA871" s="390"/>
      <c r="AB871" s="388"/>
      <c r="AC871" s="388"/>
      <c r="AD871" s="390"/>
    </row>
    <row r="872" customFormat="false" ht="14.25" hidden="false" customHeight="true" outlineLevel="0" collapsed="false">
      <c r="A872" s="388"/>
      <c r="B872" s="388"/>
      <c r="C872" s="388"/>
      <c r="D872" s="388"/>
      <c r="E872" s="388"/>
      <c r="F872" s="388"/>
      <c r="G872" s="388"/>
      <c r="H872" s="388"/>
      <c r="I872" s="388"/>
      <c r="J872" s="388"/>
      <c r="K872" s="388"/>
      <c r="L872" s="388"/>
      <c r="M872" s="388"/>
      <c r="N872" s="388"/>
      <c r="O872" s="388"/>
      <c r="P872" s="388"/>
      <c r="Q872" s="388"/>
      <c r="R872" s="388"/>
      <c r="S872" s="388"/>
      <c r="T872" s="388"/>
      <c r="U872" s="388"/>
      <c r="V872" s="388"/>
      <c r="W872" s="388"/>
      <c r="X872" s="390"/>
      <c r="Y872" s="390"/>
      <c r="Z872" s="390"/>
      <c r="AA872" s="390"/>
      <c r="AB872" s="388"/>
      <c r="AC872" s="388"/>
      <c r="AD872" s="390"/>
    </row>
    <row r="873" customFormat="false" ht="14.25" hidden="false" customHeight="true" outlineLevel="0" collapsed="false">
      <c r="A873" s="388"/>
      <c r="B873" s="388"/>
      <c r="C873" s="388"/>
      <c r="D873" s="388"/>
      <c r="E873" s="388"/>
      <c r="F873" s="388"/>
      <c r="G873" s="388"/>
      <c r="H873" s="388"/>
      <c r="I873" s="388"/>
      <c r="J873" s="388"/>
      <c r="K873" s="388"/>
      <c r="L873" s="388"/>
      <c r="M873" s="388"/>
      <c r="N873" s="388"/>
      <c r="O873" s="388"/>
      <c r="P873" s="388"/>
      <c r="Q873" s="388"/>
      <c r="R873" s="388"/>
      <c r="S873" s="388"/>
      <c r="T873" s="388"/>
      <c r="U873" s="388"/>
      <c r="V873" s="388"/>
      <c r="W873" s="388"/>
      <c r="X873" s="390"/>
      <c r="Y873" s="390"/>
      <c r="Z873" s="390"/>
      <c r="AA873" s="390"/>
      <c r="AB873" s="388"/>
      <c r="AC873" s="388"/>
      <c r="AD873" s="390"/>
    </row>
    <row r="874" customFormat="false" ht="14.25" hidden="false" customHeight="true" outlineLevel="0" collapsed="false">
      <c r="A874" s="388"/>
      <c r="B874" s="388"/>
      <c r="C874" s="388"/>
      <c r="D874" s="388"/>
      <c r="E874" s="388"/>
      <c r="F874" s="388"/>
      <c r="G874" s="388"/>
      <c r="H874" s="388"/>
      <c r="I874" s="388"/>
      <c r="J874" s="388"/>
      <c r="K874" s="388"/>
      <c r="L874" s="388"/>
      <c r="M874" s="388"/>
      <c r="N874" s="388"/>
      <c r="O874" s="388"/>
      <c r="P874" s="388"/>
      <c r="Q874" s="388"/>
      <c r="R874" s="388"/>
      <c r="S874" s="388"/>
      <c r="T874" s="388"/>
      <c r="U874" s="388"/>
      <c r="V874" s="388"/>
      <c r="W874" s="388"/>
      <c r="X874" s="390"/>
      <c r="Y874" s="390"/>
      <c r="Z874" s="390"/>
      <c r="AA874" s="390"/>
      <c r="AB874" s="388"/>
      <c r="AC874" s="388"/>
      <c r="AD874" s="390"/>
    </row>
    <row r="875" customFormat="false" ht="14.25" hidden="false" customHeight="true" outlineLevel="0" collapsed="false">
      <c r="A875" s="388"/>
      <c r="B875" s="388"/>
      <c r="C875" s="388"/>
      <c r="D875" s="388"/>
      <c r="E875" s="388"/>
      <c r="F875" s="388"/>
      <c r="G875" s="388"/>
      <c r="H875" s="388"/>
      <c r="I875" s="388"/>
      <c r="J875" s="388"/>
      <c r="K875" s="388"/>
      <c r="L875" s="388"/>
      <c r="M875" s="388"/>
      <c r="N875" s="388"/>
      <c r="O875" s="388"/>
      <c r="P875" s="388"/>
      <c r="Q875" s="388"/>
      <c r="R875" s="388"/>
      <c r="S875" s="388"/>
      <c r="T875" s="388"/>
      <c r="U875" s="388"/>
      <c r="V875" s="388"/>
      <c r="W875" s="388"/>
      <c r="X875" s="390"/>
      <c r="Y875" s="390"/>
      <c r="Z875" s="390"/>
      <c r="AA875" s="390"/>
      <c r="AB875" s="388"/>
      <c r="AC875" s="388"/>
      <c r="AD875" s="390"/>
    </row>
    <row r="876" customFormat="false" ht="14.25" hidden="false" customHeight="true" outlineLevel="0" collapsed="false">
      <c r="A876" s="388"/>
      <c r="B876" s="388"/>
      <c r="C876" s="388"/>
      <c r="D876" s="388"/>
      <c r="E876" s="388"/>
      <c r="F876" s="388"/>
      <c r="G876" s="388"/>
      <c r="H876" s="388"/>
      <c r="I876" s="388"/>
      <c r="J876" s="388"/>
      <c r="K876" s="388"/>
      <c r="L876" s="388"/>
      <c r="M876" s="388"/>
      <c r="N876" s="388"/>
      <c r="O876" s="388"/>
      <c r="P876" s="388"/>
      <c r="Q876" s="388"/>
      <c r="R876" s="388"/>
      <c r="S876" s="388"/>
      <c r="T876" s="388"/>
      <c r="U876" s="388"/>
      <c r="V876" s="388"/>
      <c r="W876" s="388"/>
      <c r="X876" s="390"/>
      <c r="Y876" s="390"/>
      <c r="Z876" s="390"/>
      <c r="AA876" s="390"/>
      <c r="AB876" s="388"/>
      <c r="AC876" s="388"/>
      <c r="AD876" s="390"/>
    </row>
    <row r="877" customFormat="false" ht="14.25" hidden="false" customHeight="true" outlineLevel="0" collapsed="false">
      <c r="A877" s="388"/>
      <c r="B877" s="388"/>
      <c r="C877" s="388"/>
      <c r="D877" s="388"/>
      <c r="E877" s="388"/>
      <c r="F877" s="388"/>
      <c r="G877" s="388"/>
      <c r="H877" s="388"/>
      <c r="I877" s="388"/>
      <c r="J877" s="388"/>
      <c r="K877" s="388"/>
      <c r="L877" s="388"/>
      <c r="M877" s="388"/>
      <c r="N877" s="388"/>
      <c r="O877" s="388"/>
      <c r="P877" s="388"/>
      <c r="Q877" s="388"/>
      <c r="R877" s="388"/>
      <c r="S877" s="388"/>
      <c r="T877" s="388"/>
      <c r="U877" s="388"/>
      <c r="V877" s="388"/>
      <c r="W877" s="388"/>
      <c r="X877" s="390"/>
      <c r="Y877" s="390"/>
      <c r="Z877" s="390"/>
      <c r="AA877" s="390"/>
      <c r="AB877" s="388"/>
      <c r="AC877" s="388"/>
      <c r="AD877" s="390"/>
    </row>
    <row r="878" customFormat="false" ht="14.25" hidden="false" customHeight="true" outlineLevel="0" collapsed="false">
      <c r="A878" s="388"/>
      <c r="B878" s="388"/>
      <c r="C878" s="388"/>
      <c r="D878" s="388"/>
      <c r="E878" s="388"/>
      <c r="F878" s="388"/>
      <c r="G878" s="388"/>
      <c r="H878" s="388"/>
      <c r="I878" s="388"/>
      <c r="J878" s="388"/>
      <c r="K878" s="388"/>
      <c r="L878" s="388"/>
      <c r="M878" s="388"/>
      <c r="N878" s="388"/>
      <c r="O878" s="388"/>
      <c r="P878" s="388"/>
      <c r="Q878" s="388"/>
      <c r="R878" s="388"/>
      <c r="S878" s="388"/>
      <c r="T878" s="388"/>
      <c r="U878" s="388"/>
      <c r="V878" s="388"/>
      <c r="W878" s="388"/>
      <c r="X878" s="390"/>
      <c r="Y878" s="390"/>
      <c r="Z878" s="390"/>
      <c r="AA878" s="390"/>
      <c r="AB878" s="388"/>
      <c r="AC878" s="388"/>
      <c r="AD878" s="390"/>
    </row>
    <row r="879" customFormat="false" ht="14.25" hidden="false" customHeight="true" outlineLevel="0" collapsed="false">
      <c r="A879" s="388"/>
      <c r="B879" s="388"/>
      <c r="C879" s="388"/>
      <c r="D879" s="388"/>
      <c r="E879" s="388"/>
      <c r="F879" s="388"/>
      <c r="G879" s="388"/>
      <c r="H879" s="388"/>
      <c r="I879" s="388"/>
      <c r="J879" s="388"/>
      <c r="K879" s="388"/>
      <c r="L879" s="388"/>
      <c r="M879" s="388"/>
      <c r="N879" s="388"/>
      <c r="O879" s="388"/>
      <c r="P879" s="388"/>
      <c r="Q879" s="388"/>
      <c r="R879" s="388"/>
      <c r="S879" s="388"/>
      <c r="T879" s="388"/>
      <c r="U879" s="388"/>
      <c r="V879" s="388"/>
      <c r="W879" s="388"/>
      <c r="X879" s="390"/>
      <c r="Y879" s="390"/>
      <c r="Z879" s="390"/>
      <c r="AA879" s="390"/>
      <c r="AB879" s="388"/>
      <c r="AC879" s="388"/>
      <c r="AD879" s="390"/>
    </row>
    <row r="880" customFormat="false" ht="14.25" hidden="false" customHeight="true" outlineLevel="0" collapsed="false">
      <c r="A880" s="388"/>
      <c r="B880" s="388"/>
      <c r="C880" s="388"/>
      <c r="D880" s="388"/>
      <c r="E880" s="388"/>
      <c r="F880" s="388"/>
      <c r="G880" s="388"/>
      <c r="H880" s="388"/>
      <c r="I880" s="388"/>
      <c r="J880" s="388"/>
      <c r="K880" s="388"/>
      <c r="L880" s="388"/>
      <c r="M880" s="388"/>
      <c r="N880" s="388"/>
      <c r="O880" s="388"/>
      <c r="P880" s="388"/>
      <c r="Q880" s="388"/>
      <c r="R880" s="388"/>
      <c r="S880" s="388"/>
      <c r="T880" s="388"/>
      <c r="U880" s="388"/>
      <c r="V880" s="388"/>
      <c r="W880" s="388"/>
      <c r="X880" s="390"/>
      <c r="Y880" s="390"/>
      <c r="Z880" s="390"/>
      <c r="AA880" s="390"/>
      <c r="AB880" s="388"/>
      <c r="AC880" s="388"/>
      <c r="AD880" s="390"/>
    </row>
    <row r="881" customFormat="false" ht="14.25" hidden="false" customHeight="true" outlineLevel="0" collapsed="false">
      <c r="A881" s="388"/>
      <c r="B881" s="388"/>
      <c r="C881" s="388"/>
      <c r="D881" s="388"/>
      <c r="E881" s="388"/>
      <c r="F881" s="388"/>
      <c r="G881" s="388"/>
      <c r="H881" s="388"/>
      <c r="I881" s="388"/>
      <c r="J881" s="388"/>
      <c r="K881" s="388"/>
      <c r="L881" s="388"/>
      <c r="M881" s="388"/>
      <c r="N881" s="388"/>
      <c r="O881" s="388"/>
      <c r="P881" s="388"/>
      <c r="Q881" s="388"/>
      <c r="R881" s="388"/>
      <c r="S881" s="388"/>
      <c r="T881" s="388"/>
      <c r="U881" s="388"/>
      <c r="V881" s="388"/>
      <c r="W881" s="388"/>
      <c r="X881" s="390"/>
      <c r="Y881" s="390"/>
      <c r="Z881" s="390"/>
      <c r="AA881" s="390"/>
      <c r="AB881" s="388"/>
      <c r="AC881" s="388"/>
      <c r="AD881" s="390"/>
    </row>
    <row r="882" customFormat="false" ht="14.25" hidden="false" customHeight="true" outlineLevel="0" collapsed="false">
      <c r="A882" s="388"/>
      <c r="B882" s="388"/>
      <c r="C882" s="388"/>
      <c r="D882" s="388"/>
      <c r="E882" s="388"/>
      <c r="F882" s="388"/>
      <c r="G882" s="388"/>
      <c r="H882" s="388"/>
      <c r="I882" s="388"/>
      <c r="J882" s="388"/>
      <c r="K882" s="388"/>
      <c r="L882" s="388"/>
      <c r="M882" s="388"/>
      <c r="N882" s="388"/>
      <c r="O882" s="388"/>
      <c r="P882" s="388"/>
      <c r="Q882" s="388"/>
      <c r="R882" s="388"/>
      <c r="S882" s="388"/>
      <c r="T882" s="388"/>
      <c r="U882" s="388"/>
      <c r="V882" s="388"/>
      <c r="W882" s="388"/>
      <c r="X882" s="390"/>
      <c r="Y882" s="390"/>
      <c r="Z882" s="390"/>
      <c r="AA882" s="390"/>
      <c r="AB882" s="388"/>
      <c r="AC882" s="388"/>
      <c r="AD882" s="390"/>
    </row>
    <row r="883" customFormat="false" ht="14.25" hidden="false" customHeight="true" outlineLevel="0" collapsed="false">
      <c r="A883" s="388"/>
      <c r="B883" s="388"/>
      <c r="C883" s="388"/>
      <c r="D883" s="388"/>
      <c r="E883" s="388"/>
      <c r="F883" s="388"/>
      <c r="G883" s="388"/>
      <c r="H883" s="388"/>
      <c r="I883" s="388"/>
      <c r="J883" s="388"/>
      <c r="K883" s="388"/>
      <c r="L883" s="388"/>
      <c r="M883" s="388"/>
      <c r="N883" s="388"/>
      <c r="O883" s="388"/>
      <c r="P883" s="388"/>
      <c r="Q883" s="388"/>
      <c r="R883" s="388"/>
      <c r="S883" s="388"/>
      <c r="T883" s="388"/>
      <c r="U883" s="388"/>
      <c r="V883" s="388"/>
      <c r="W883" s="388"/>
      <c r="X883" s="390"/>
      <c r="Y883" s="390"/>
      <c r="Z883" s="390"/>
      <c r="AA883" s="390"/>
      <c r="AB883" s="388"/>
      <c r="AC883" s="388"/>
      <c r="AD883" s="390"/>
    </row>
    <row r="884" customFormat="false" ht="14.25" hidden="false" customHeight="true" outlineLevel="0" collapsed="false">
      <c r="A884" s="388"/>
      <c r="B884" s="388"/>
      <c r="C884" s="388"/>
      <c r="D884" s="388"/>
      <c r="E884" s="388"/>
      <c r="F884" s="388"/>
      <c r="G884" s="388"/>
      <c r="H884" s="388"/>
      <c r="I884" s="388"/>
      <c r="J884" s="388"/>
      <c r="K884" s="388"/>
      <c r="L884" s="388"/>
      <c r="M884" s="388"/>
      <c r="N884" s="388"/>
      <c r="O884" s="388"/>
      <c r="P884" s="388"/>
      <c r="Q884" s="388"/>
      <c r="R884" s="388"/>
      <c r="S884" s="388"/>
      <c r="T884" s="388"/>
      <c r="U884" s="388"/>
      <c r="V884" s="388"/>
      <c r="W884" s="388"/>
      <c r="X884" s="390"/>
      <c r="Y884" s="390"/>
      <c r="Z884" s="390"/>
      <c r="AA884" s="390"/>
      <c r="AB884" s="388"/>
      <c r="AC884" s="388"/>
      <c r="AD884" s="390"/>
    </row>
    <row r="885" customFormat="false" ht="14.25" hidden="false" customHeight="true" outlineLevel="0" collapsed="false">
      <c r="A885" s="388"/>
      <c r="B885" s="388"/>
      <c r="C885" s="388"/>
      <c r="D885" s="388"/>
      <c r="E885" s="388"/>
      <c r="F885" s="388"/>
      <c r="G885" s="388"/>
      <c r="H885" s="388"/>
      <c r="I885" s="388"/>
      <c r="J885" s="388"/>
      <c r="K885" s="388"/>
      <c r="L885" s="388"/>
      <c r="M885" s="388"/>
      <c r="N885" s="388"/>
      <c r="O885" s="388"/>
      <c r="P885" s="388"/>
      <c r="Q885" s="388"/>
      <c r="R885" s="388"/>
      <c r="S885" s="388"/>
      <c r="T885" s="388"/>
      <c r="U885" s="388"/>
      <c r="V885" s="388"/>
      <c r="W885" s="388"/>
      <c r="X885" s="390"/>
      <c r="Y885" s="390"/>
      <c r="Z885" s="390"/>
      <c r="AA885" s="390"/>
      <c r="AB885" s="388"/>
      <c r="AC885" s="388"/>
      <c r="AD885" s="390"/>
    </row>
    <row r="886" customFormat="false" ht="14.25" hidden="false" customHeight="true" outlineLevel="0" collapsed="false">
      <c r="A886" s="388"/>
      <c r="B886" s="388"/>
      <c r="C886" s="388"/>
      <c r="D886" s="388"/>
      <c r="E886" s="388"/>
      <c r="F886" s="388"/>
      <c r="G886" s="388"/>
      <c r="H886" s="388"/>
      <c r="I886" s="388"/>
      <c r="J886" s="388"/>
      <c r="K886" s="388"/>
      <c r="L886" s="388"/>
      <c r="M886" s="388"/>
      <c r="N886" s="388"/>
      <c r="O886" s="388"/>
      <c r="P886" s="388"/>
      <c r="Q886" s="388"/>
      <c r="R886" s="388"/>
      <c r="S886" s="388"/>
      <c r="T886" s="388"/>
      <c r="U886" s="388"/>
      <c r="V886" s="388"/>
      <c r="W886" s="388"/>
      <c r="X886" s="390"/>
      <c r="Y886" s="390"/>
      <c r="Z886" s="390"/>
      <c r="AA886" s="390"/>
      <c r="AB886" s="388"/>
      <c r="AC886" s="388"/>
      <c r="AD886" s="390"/>
    </row>
    <row r="887" customFormat="false" ht="14.25" hidden="false" customHeight="true" outlineLevel="0" collapsed="false">
      <c r="A887" s="388"/>
      <c r="B887" s="388"/>
      <c r="C887" s="388"/>
      <c r="D887" s="388"/>
      <c r="E887" s="388"/>
      <c r="F887" s="388"/>
      <c r="G887" s="388"/>
      <c r="H887" s="388"/>
      <c r="I887" s="388"/>
      <c r="J887" s="388"/>
      <c r="K887" s="388"/>
      <c r="L887" s="388"/>
      <c r="M887" s="388"/>
      <c r="N887" s="388"/>
      <c r="O887" s="388"/>
      <c r="P887" s="388"/>
      <c r="Q887" s="388"/>
      <c r="R887" s="388"/>
      <c r="S887" s="388"/>
      <c r="T887" s="388"/>
      <c r="U887" s="388"/>
      <c r="V887" s="388"/>
      <c r="W887" s="388"/>
      <c r="X887" s="390"/>
      <c r="Y887" s="390"/>
      <c r="Z887" s="390"/>
      <c r="AA887" s="390"/>
      <c r="AB887" s="388"/>
      <c r="AC887" s="388"/>
      <c r="AD887" s="390"/>
    </row>
    <row r="888" customFormat="false" ht="14.25" hidden="false" customHeight="true" outlineLevel="0" collapsed="false">
      <c r="A888" s="388"/>
      <c r="B888" s="388"/>
      <c r="C888" s="388"/>
      <c r="D888" s="388"/>
      <c r="E888" s="388"/>
      <c r="F888" s="388"/>
      <c r="G888" s="388"/>
      <c r="H888" s="388"/>
      <c r="I888" s="388"/>
      <c r="J888" s="388"/>
      <c r="K888" s="388"/>
      <c r="L888" s="388"/>
      <c r="M888" s="388"/>
      <c r="N888" s="388"/>
      <c r="O888" s="388"/>
      <c r="P888" s="388"/>
      <c r="Q888" s="388"/>
      <c r="R888" s="388"/>
      <c r="S888" s="388"/>
      <c r="T888" s="388"/>
      <c r="U888" s="388"/>
      <c r="V888" s="388"/>
      <c r="W888" s="388"/>
      <c r="X888" s="390"/>
      <c r="Y888" s="390"/>
      <c r="Z888" s="390"/>
      <c r="AA888" s="390"/>
      <c r="AB888" s="388"/>
      <c r="AC888" s="388"/>
      <c r="AD888" s="390"/>
    </row>
    <row r="889" customFormat="false" ht="14.25" hidden="false" customHeight="true" outlineLevel="0" collapsed="false">
      <c r="A889" s="388"/>
      <c r="B889" s="388"/>
      <c r="C889" s="388"/>
      <c r="D889" s="388"/>
      <c r="E889" s="388"/>
      <c r="F889" s="388"/>
      <c r="G889" s="388"/>
      <c r="H889" s="388"/>
      <c r="I889" s="388"/>
      <c r="J889" s="388"/>
      <c r="K889" s="388"/>
      <c r="L889" s="388"/>
      <c r="M889" s="388"/>
      <c r="N889" s="388"/>
      <c r="O889" s="388"/>
      <c r="P889" s="388"/>
      <c r="Q889" s="388"/>
      <c r="R889" s="388"/>
      <c r="S889" s="388"/>
      <c r="T889" s="388"/>
      <c r="U889" s="388"/>
      <c r="V889" s="388"/>
      <c r="W889" s="388"/>
      <c r="X889" s="390"/>
      <c r="Y889" s="390"/>
      <c r="Z889" s="390"/>
      <c r="AA889" s="390"/>
      <c r="AB889" s="388"/>
      <c r="AC889" s="388"/>
      <c r="AD889" s="390"/>
    </row>
    <row r="890" customFormat="false" ht="14.25" hidden="false" customHeight="true" outlineLevel="0" collapsed="false">
      <c r="A890" s="388"/>
      <c r="B890" s="388"/>
      <c r="C890" s="388"/>
      <c r="D890" s="388"/>
      <c r="E890" s="388"/>
      <c r="F890" s="388"/>
      <c r="G890" s="388"/>
      <c r="H890" s="388"/>
      <c r="I890" s="388"/>
      <c r="J890" s="388"/>
      <c r="K890" s="388"/>
      <c r="L890" s="388"/>
      <c r="M890" s="388"/>
      <c r="N890" s="388"/>
      <c r="O890" s="388"/>
      <c r="P890" s="388"/>
      <c r="Q890" s="388"/>
      <c r="R890" s="388"/>
      <c r="S890" s="388"/>
      <c r="T890" s="388"/>
      <c r="U890" s="388"/>
      <c r="V890" s="388"/>
      <c r="W890" s="388"/>
      <c r="X890" s="390"/>
      <c r="Y890" s="390"/>
      <c r="Z890" s="390"/>
      <c r="AA890" s="390"/>
      <c r="AB890" s="388"/>
      <c r="AC890" s="388"/>
      <c r="AD890" s="390"/>
    </row>
    <row r="891" customFormat="false" ht="14.25" hidden="false" customHeight="true" outlineLevel="0" collapsed="false">
      <c r="A891" s="388"/>
      <c r="B891" s="388"/>
      <c r="C891" s="388"/>
      <c r="D891" s="388"/>
      <c r="E891" s="388"/>
      <c r="F891" s="388"/>
      <c r="G891" s="388"/>
      <c r="H891" s="388"/>
      <c r="I891" s="388"/>
      <c r="J891" s="388"/>
      <c r="K891" s="388"/>
      <c r="L891" s="388"/>
      <c r="M891" s="388"/>
      <c r="N891" s="388"/>
      <c r="O891" s="388"/>
      <c r="P891" s="388"/>
      <c r="Q891" s="388"/>
      <c r="R891" s="388"/>
      <c r="S891" s="388"/>
      <c r="T891" s="388"/>
      <c r="U891" s="388"/>
      <c r="V891" s="388"/>
      <c r="W891" s="388"/>
      <c r="X891" s="390"/>
      <c r="Y891" s="390"/>
      <c r="Z891" s="390"/>
      <c r="AA891" s="390"/>
      <c r="AB891" s="388"/>
      <c r="AC891" s="388"/>
      <c r="AD891" s="390"/>
    </row>
    <row r="892" customFormat="false" ht="14.25" hidden="false" customHeight="true" outlineLevel="0" collapsed="false">
      <c r="A892" s="388"/>
      <c r="B892" s="388"/>
      <c r="C892" s="388"/>
      <c r="D892" s="388"/>
      <c r="E892" s="388"/>
      <c r="F892" s="388"/>
      <c r="G892" s="388"/>
      <c r="H892" s="388"/>
      <c r="I892" s="388"/>
      <c r="J892" s="388"/>
      <c r="K892" s="388"/>
      <c r="L892" s="388"/>
      <c r="M892" s="388"/>
      <c r="N892" s="388"/>
      <c r="O892" s="388"/>
      <c r="P892" s="388"/>
      <c r="Q892" s="388"/>
      <c r="R892" s="388"/>
      <c r="S892" s="388"/>
      <c r="T892" s="388"/>
      <c r="U892" s="388"/>
      <c r="V892" s="388"/>
      <c r="W892" s="388"/>
      <c r="X892" s="390"/>
      <c r="Y892" s="390"/>
      <c r="Z892" s="390"/>
      <c r="AA892" s="390"/>
      <c r="AB892" s="388"/>
      <c r="AC892" s="388"/>
      <c r="AD892" s="390"/>
    </row>
    <row r="893" customFormat="false" ht="14.25" hidden="false" customHeight="true" outlineLevel="0" collapsed="false">
      <c r="A893" s="388"/>
      <c r="B893" s="388"/>
      <c r="C893" s="388"/>
      <c r="D893" s="388"/>
      <c r="E893" s="388"/>
      <c r="F893" s="388"/>
      <c r="G893" s="388"/>
      <c r="H893" s="388"/>
      <c r="I893" s="388"/>
      <c r="J893" s="388"/>
      <c r="K893" s="388"/>
      <c r="L893" s="388"/>
      <c r="M893" s="388"/>
      <c r="N893" s="388"/>
      <c r="O893" s="388"/>
      <c r="P893" s="388"/>
      <c r="Q893" s="388"/>
      <c r="R893" s="388"/>
      <c r="S893" s="388"/>
      <c r="T893" s="388"/>
      <c r="U893" s="388"/>
      <c r="V893" s="388"/>
      <c r="W893" s="388"/>
      <c r="X893" s="390"/>
      <c r="Y893" s="390"/>
      <c r="Z893" s="390"/>
      <c r="AA893" s="390"/>
      <c r="AB893" s="388"/>
      <c r="AC893" s="388"/>
      <c r="AD893" s="390"/>
    </row>
    <row r="894" customFormat="false" ht="14.25" hidden="false" customHeight="true" outlineLevel="0" collapsed="false">
      <c r="A894" s="388"/>
      <c r="B894" s="388"/>
      <c r="C894" s="388"/>
      <c r="D894" s="388"/>
      <c r="E894" s="388"/>
      <c r="F894" s="388"/>
      <c r="G894" s="388"/>
      <c r="H894" s="388"/>
      <c r="I894" s="388"/>
      <c r="J894" s="388"/>
      <c r="K894" s="388"/>
      <c r="L894" s="388"/>
      <c r="M894" s="388"/>
      <c r="N894" s="388"/>
      <c r="O894" s="388"/>
      <c r="P894" s="388"/>
      <c r="Q894" s="388"/>
      <c r="R894" s="388"/>
      <c r="S894" s="388"/>
      <c r="T894" s="388"/>
      <c r="U894" s="388"/>
      <c r="V894" s="388"/>
      <c r="W894" s="388"/>
      <c r="X894" s="390"/>
      <c r="Y894" s="390"/>
      <c r="Z894" s="390"/>
      <c r="AA894" s="390"/>
      <c r="AB894" s="388"/>
      <c r="AC894" s="388"/>
      <c r="AD894" s="390"/>
    </row>
    <row r="895" customFormat="false" ht="14.25" hidden="false" customHeight="true" outlineLevel="0" collapsed="false">
      <c r="A895" s="388"/>
      <c r="B895" s="388"/>
      <c r="C895" s="388"/>
      <c r="D895" s="388"/>
      <c r="E895" s="388"/>
      <c r="F895" s="388"/>
      <c r="G895" s="388"/>
      <c r="H895" s="388"/>
      <c r="I895" s="388"/>
      <c r="J895" s="388"/>
      <c r="K895" s="388"/>
      <c r="L895" s="388"/>
      <c r="M895" s="388"/>
      <c r="N895" s="388"/>
      <c r="O895" s="388"/>
      <c r="P895" s="388"/>
      <c r="Q895" s="388"/>
      <c r="R895" s="388"/>
      <c r="S895" s="388"/>
      <c r="T895" s="388"/>
      <c r="U895" s="388"/>
      <c r="V895" s="388"/>
      <c r="W895" s="388"/>
      <c r="X895" s="390"/>
      <c r="Y895" s="390"/>
      <c r="Z895" s="390"/>
      <c r="AA895" s="390"/>
      <c r="AB895" s="388"/>
      <c r="AC895" s="388"/>
      <c r="AD895" s="390"/>
    </row>
    <row r="896" customFormat="false" ht="14.25" hidden="false" customHeight="true" outlineLevel="0" collapsed="false">
      <c r="A896" s="388"/>
      <c r="B896" s="388"/>
      <c r="C896" s="388"/>
      <c r="D896" s="388"/>
      <c r="E896" s="388"/>
      <c r="F896" s="388"/>
      <c r="G896" s="388"/>
      <c r="H896" s="388"/>
      <c r="I896" s="388"/>
      <c r="J896" s="388"/>
      <c r="K896" s="388"/>
      <c r="L896" s="388"/>
      <c r="M896" s="388"/>
      <c r="N896" s="388"/>
      <c r="O896" s="388"/>
      <c r="P896" s="388"/>
      <c r="Q896" s="388"/>
      <c r="R896" s="388"/>
      <c r="S896" s="388"/>
      <c r="T896" s="388"/>
      <c r="U896" s="388"/>
      <c r="V896" s="388"/>
      <c r="W896" s="388"/>
      <c r="X896" s="390"/>
      <c r="Y896" s="390"/>
      <c r="Z896" s="390"/>
      <c r="AA896" s="390"/>
      <c r="AB896" s="388"/>
      <c r="AC896" s="388"/>
      <c r="AD896" s="390"/>
    </row>
    <row r="897" customFormat="false" ht="14.25" hidden="false" customHeight="true" outlineLevel="0" collapsed="false">
      <c r="A897" s="388"/>
      <c r="B897" s="388"/>
      <c r="C897" s="388"/>
      <c r="D897" s="388"/>
      <c r="E897" s="388"/>
      <c r="F897" s="388"/>
      <c r="G897" s="388"/>
      <c r="H897" s="388"/>
      <c r="I897" s="388"/>
      <c r="J897" s="388"/>
      <c r="K897" s="388"/>
      <c r="L897" s="388"/>
      <c r="M897" s="388"/>
      <c r="N897" s="388"/>
      <c r="O897" s="388"/>
      <c r="P897" s="388"/>
      <c r="Q897" s="388"/>
      <c r="R897" s="388"/>
      <c r="S897" s="388"/>
      <c r="T897" s="388"/>
      <c r="U897" s="388"/>
      <c r="V897" s="388"/>
      <c r="W897" s="388"/>
      <c r="X897" s="390"/>
      <c r="Y897" s="390"/>
      <c r="Z897" s="390"/>
      <c r="AA897" s="390"/>
      <c r="AB897" s="388"/>
      <c r="AC897" s="388"/>
      <c r="AD897" s="390"/>
    </row>
    <row r="898" customFormat="false" ht="14.25" hidden="false" customHeight="true" outlineLevel="0" collapsed="false">
      <c r="A898" s="388"/>
      <c r="B898" s="388"/>
      <c r="C898" s="388"/>
      <c r="D898" s="388"/>
      <c r="E898" s="388"/>
      <c r="F898" s="388"/>
      <c r="G898" s="388"/>
      <c r="H898" s="388"/>
      <c r="I898" s="388"/>
      <c r="J898" s="388"/>
      <c r="K898" s="388"/>
      <c r="L898" s="388"/>
      <c r="M898" s="388"/>
      <c r="N898" s="388"/>
      <c r="O898" s="388"/>
      <c r="P898" s="388"/>
      <c r="Q898" s="388"/>
      <c r="R898" s="388"/>
      <c r="S898" s="388"/>
      <c r="T898" s="388"/>
      <c r="U898" s="388"/>
      <c r="V898" s="388"/>
      <c r="W898" s="388"/>
      <c r="X898" s="390"/>
      <c r="Y898" s="390"/>
      <c r="Z898" s="390"/>
      <c r="AA898" s="390"/>
      <c r="AB898" s="388"/>
      <c r="AC898" s="388"/>
      <c r="AD898" s="390"/>
    </row>
    <row r="899" customFormat="false" ht="14.25" hidden="false" customHeight="true" outlineLevel="0" collapsed="false">
      <c r="A899" s="388"/>
      <c r="B899" s="388"/>
      <c r="C899" s="388"/>
      <c r="D899" s="388"/>
      <c r="E899" s="388"/>
      <c r="F899" s="388"/>
      <c r="G899" s="388"/>
      <c r="H899" s="388"/>
      <c r="I899" s="388"/>
      <c r="J899" s="388"/>
      <c r="K899" s="388"/>
      <c r="L899" s="388"/>
      <c r="M899" s="388"/>
      <c r="N899" s="388"/>
      <c r="O899" s="388"/>
      <c r="P899" s="388"/>
      <c r="Q899" s="388"/>
      <c r="R899" s="388"/>
      <c r="S899" s="388"/>
      <c r="T899" s="388"/>
      <c r="U899" s="388"/>
      <c r="V899" s="388"/>
      <c r="W899" s="388"/>
      <c r="X899" s="390"/>
      <c r="Y899" s="390"/>
      <c r="Z899" s="390"/>
      <c r="AA899" s="390"/>
      <c r="AB899" s="388"/>
      <c r="AC899" s="388"/>
      <c r="AD899" s="390"/>
    </row>
    <row r="900" customFormat="false" ht="14.25" hidden="false" customHeight="true" outlineLevel="0" collapsed="false">
      <c r="A900" s="388"/>
      <c r="B900" s="388"/>
      <c r="C900" s="388"/>
      <c r="D900" s="388"/>
      <c r="E900" s="388"/>
      <c r="F900" s="388"/>
      <c r="G900" s="388"/>
      <c r="H900" s="388"/>
      <c r="I900" s="388"/>
      <c r="J900" s="388"/>
      <c r="K900" s="388"/>
      <c r="L900" s="388"/>
      <c r="M900" s="388"/>
      <c r="N900" s="388"/>
      <c r="O900" s="388"/>
      <c r="P900" s="388"/>
      <c r="Q900" s="388"/>
      <c r="R900" s="388"/>
      <c r="S900" s="388"/>
      <c r="T900" s="388"/>
      <c r="U900" s="388"/>
      <c r="V900" s="388"/>
      <c r="W900" s="388"/>
      <c r="X900" s="390"/>
      <c r="Y900" s="390"/>
      <c r="Z900" s="390"/>
      <c r="AA900" s="390"/>
      <c r="AB900" s="388"/>
      <c r="AC900" s="388"/>
      <c r="AD900" s="390"/>
    </row>
    <row r="901" customFormat="false" ht="14.25" hidden="false" customHeight="true" outlineLevel="0" collapsed="false">
      <c r="A901" s="388"/>
      <c r="B901" s="388"/>
      <c r="C901" s="388"/>
      <c r="D901" s="388"/>
      <c r="E901" s="388"/>
      <c r="F901" s="388"/>
      <c r="G901" s="388"/>
      <c r="H901" s="388"/>
      <c r="I901" s="388"/>
      <c r="J901" s="388"/>
      <c r="K901" s="388"/>
      <c r="L901" s="388"/>
      <c r="M901" s="388"/>
      <c r="N901" s="388"/>
      <c r="O901" s="388"/>
      <c r="P901" s="388"/>
      <c r="Q901" s="388"/>
      <c r="R901" s="388"/>
      <c r="S901" s="388"/>
      <c r="T901" s="388"/>
      <c r="U901" s="388"/>
      <c r="V901" s="388"/>
      <c r="W901" s="388"/>
      <c r="X901" s="390"/>
      <c r="Y901" s="390"/>
      <c r="Z901" s="390"/>
      <c r="AA901" s="390"/>
      <c r="AB901" s="388"/>
      <c r="AC901" s="388"/>
      <c r="AD901" s="390"/>
    </row>
    <row r="902" customFormat="false" ht="14.25" hidden="false" customHeight="true" outlineLevel="0" collapsed="false">
      <c r="A902" s="388"/>
      <c r="B902" s="388"/>
      <c r="C902" s="388"/>
      <c r="D902" s="388"/>
      <c r="E902" s="388"/>
      <c r="F902" s="388"/>
      <c r="G902" s="388"/>
      <c r="H902" s="388"/>
      <c r="I902" s="388"/>
      <c r="J902" s="388"/>
      <c r="K902" s="388"/>
      <c r="L902" s="388"/>
      <c r="M902" s="388"/>
      <c r="N902" s="388"/>
      <c r="O902" s="388"/>
      <c r="P902" s="388"/>
      <c r="Q902" s="388"/>
      <c r="R902" s="388"/>
      <c r="S902" s="388"/>
      <c r="T902" s="388"/>
      <c r="U902" s="388"/>
      <c r="V902" s="388"/>
      <c r="W902" s="388"/>
      <c r="X902" s="390"/>
      <c r="Y902" s="390"/>
      <c r="Z902" s="390"/>
      <c r="AA902" s="390"/>
      <c r="AB902" s="388"/>
      <c r="AC902" s="388"/>
      <c r="AD902" s="390"/>
    </row>
    <row r="903" customFormat="false" ht="14.25" hidden="false" customHeight="true" outlineLevel="0" collapsed="false">
      <c r="A903" s="388"/>
      <c r="B903" s="388"/>
      <c r="C903" s="388"/>
      <c r="D903" s="388"/>
      <c r="E903" s="388"/>
      <c r="F903" s="388"/>
      <c r="G903" s="388"/>
      <c r="H903" s="388"/>
      <c r="I903" s="388"/>
      <c r="J903" s="388"/>
      <c r="K903" s="388"/>
      <c r="L903" s="388"/>
      <c r="M903" s="388"/>
      <c r="N903" s="388"/>
      <c r="O903" s="388"/>
      <c r="P903" s="388"/>
      <c r="Q903" s="388"/>
      <c r="R903" s="388"/>
      <c r="S903" s="388"/>
      <c r="T903" s="388"/>
      <c r="U903" s="388"/>
      <c r="V903" s="388"/>
      <c r="W903" s="388"/>
      <c r="X903" s="390"/>
      <c r="Y903" s="390"/>
      <c r="Z903" s="390"/>
      <c r="AA903" s="390"/>
      <c r="AB903" s="388"/>
      <c r="AC903" s="388"/>
      <c r="AD903" s="390"/>
    </row>
    <row r="904" customFormat="false" ht="14.25" hidden="false" customHeight="true" outlineLevel="0" collapsed="false">
      <c r="A904" s="388"/>
      <c r="B904" s="388"/>
      <c r="C904" s="388"/>
      <c r="D904" s="388"/>
      <c r="E904" s="388"/>
      <c r="F904" s="388"/>
      <c r="G904" s="388"/>
      <c r="H904" s="388"/>
      <c r="I904" s="388"/>
      <c r="J904" s="388"/>
      <c r="K904" s="388"/>
      <c r="L904" s="388"/>
      <c r="M904" s="388"/>
      <c r="N904" s="388"/>
      <c r="O904" s="388"/>
      <c r="P904" s="388"/>
      <c r="Q904" s="388"/>
      <c r="R904" s="388"/>
      <c r="S904" s="388"/>
      <c r="T904" s="388"/>
      <c r="U904" s="388"/>
      <c r="V904" s="388"/>
      <c r="W904" s="388"/>
      <c r="X904" s="390"/>
      <c r="Y904" s="390"/>
      <c r="Z904" s="390"/>
      <c r="AA904" s="390"/>
      <c r="AB904" s="388"/>
      <c r="AC904" s="388"/>
      <c r="AD904" s="390"/>
    </row>
    <row r="905" customFormat="false" ht="14.25" hidden="false" customHeight="true" outlineLevel="0" collapsed="false">
      <c r="A905" s="388"/>
      <c r="B905" s="388"/>
      <c r="C905" s="388"/>
      <c r="D905" s="388"/>
      <c r="E905" s="388"/>
      <c r="F905" s="388"/>
      <c r="G905" s="388"/>
      <c r="H905" s="388"/>
      <c r="I905" s="388"/>
      <c r="J905" s="388"/>
      <c r="K905" s="388"/>
      <c r="L905" s="388"/>
      <c r="M905" s="388"/>
      <c r="N905" s="388"/>
      <c r="O905" s="388"/>
      <c r="P905" s="388"/>
      <c r="Q905" s="388"/>
      <c r="R905" s="388"/>
      <c r="S905" s="388"/>
      <c r="T905" s="388"/>
      <c r="U905" s="388"/>
      <c r="V905" s="388"/>
      <c r="W905" s="388"/>
      <c r="X905" s="390"/>
      <c r="Y905" s="390"/>
      <c r="Z905" s="390"/>
      <c r="AA905" s="390"/>
      <c r="AB905" s="388"/>
      <c r="AC905" s="388"/>
      <c r="AD905" s="390"/>
    </row>
    <row r="906" customFormat="false" ht="14.25" hidden="false" customHeight="true" outlineLevel="0" collapsed="false">
      <c r="A906" s="388"/>
      <c r="B906" s="388"/>
      <c r="C906" s="388"/>
      <c r="D906" s="388"/>
      <c r="E906" s="388"/>
      <c r="F906" s="388"/>
      <c r="G906" s="388"/>
      <c r="H906" s="388"/>
      <c r="I906" s="388"/>
      <c r="J906" s="388"/>
      <c r="K906" s="388"/>
      <c r="L906" s="388"/>
      <c r="M906" s="388"/>
      <c r="N906" s="388"/>
      <c r="O906" s="388"/>
      <c r="P906" s="388"/>
      <c r="Q906" s="388"/>
      <c r="R906" s="388"/>
      <c r="S906" s="388"/>
      <c r="T906" s="388"/>
      <c r="U906" s="388"/>
      <c r="V906" s="388"/>
      <c r="W906" s="388"/>
      <c r="X906" s="390"/>
      <c r="Y906" s="390"/>
      <c r="Z906" s="390"/>
      <c r="AA906" s="390"/>
      <c r="AB906" s="388"/>
      <c r="AC906" s="388"/>
      <c r="AD906" s="390"/>
    </row>
    <row r="907" customFormat="false" ht="14.25" hidden="false" customHeight="true" outlineLevel="0" collapsed="false">
      <c r="A907" s="388"/>
      <c r="B907" s="388"/>
      <c r="C907" s="388"/>
      <c r="D907" s="388"/>
      <c r="E907" s="388"/>
      <c r="F907" s="388"/>
      <c r="G907" s="388"/>
      <c r="H907" s="388"/>
      <c r="I907" s="388"/>
      <c r="J907" s="388"/>
      <c r="K907" s="388"/>
      <c r="L907" s="388"/>
      <c r="M907" s="388"/>
      <c r="N907" s="388"/>
      <c r="O907" s="388"/>
      <c r="P907" s="388"/>
      <c r="Q907" s="388"/>
      <c r="R907" s="388"/>
      <c r="S907" s="388"/>
      <c r="T907" s="388"/>
      <c r="U907" s="388"/>
      <c r="V907" s="388"/>
      <c r="W907" s="388"/>
      <c r="X907" s="390"/>
      <c r="Y907" s="390"/>
      <c r="Z907" s="390"/>
      <c r="AA907" s="390"/>
      <c r="AB907" s="388"/>
      <c r="AC907" s="388"/>
      <c r="AD907" s="390"/>
    </row>
    <row r="908" customFormat="false" ht="14.25" hidden="false" customHeight="true" outlineLevel="0" collapsed="false">
      <c r="A908" s="388"/>
      <c r="B908" s="388"/>
      <c r="C908" s="388"/>
      <c r="D908" s="388"/>
      <c r="E908" s="388"/>
      <c r="F908" s="388"/>
      <c r="G908" s="388"/>
      <c r="H908" s="388"/>
      <c r="I908" s="388"/>
      <c r="J908" s="388"/>
      <c r="K908" s="388"/>
      <c r="L908" s="388"/>
      <c r="M908" s="388"/>
      <c r="N908" s="388"/>
      <c r="O908" s="388"/>
      <c r="P908" s="388"/>
      <c r="Q908" s="388"/>
      <c r="R908" s="388"/>
      <c r="S908" s="388"/>
      <c r="T908" s="388"/>
      <c r="U908" s="388"/>
      <c r="V908" s="388"/>
      <c r="W908" s="388"/>
      <c r="X908" s="390"/>
      <c r="Y908" s="390"/>
      <c r="Z908" s="390"/>
      <c r="AA908" s="390"/>
      <c r="AB908" s="388"/>
      <c r="AC908" s="388"/>
      <c r="AD908" s="390"/>
    </row>
    <row r="909" customFormat="false" ht="14.25" hidden="false" customHeight="true" outlineLevel="0" collapsed="false">
      <c r="A909" s="388"/>
      <c r="B909" s="388"/>
      <c r="C909" s="388"/>
      <c r="D909" s="388"/>
      <c r="E909" s="388"/>
      <c r="F909" s="388"/>
      <c r="G909" s="388"/>
      <c r="H909" s="388"/>
      <c r="I909" s="388"/>
      <c r="J909" s="388"/>
      <c r="K909" s="388"/>
      <c r="L909" s="388"/>
      <c r="M909" s="388"/>
      <c r="N909" s="388"/>
      <c r="O909" s="388"/>
      <c r="P909" s="388"/>
      <c r="Q909" s="388"/>
      <c r="R909" s="388"/>
      <c r="S909" s="388"/>
      <c r="T909" s="388"/>
      <c r="U909" s="388"/>
      <c r="V909" s="388"/>
      <c r="W909" s="388"/>
      <c r="X909" s="390"/>
      <c r="Y909" s="390"/>
      <c r="Z909" s="390"/>
      <c r="AA909" s="390"/>
      <c r="AB909" s="388"/>
      <c r="AC909" s="388"/>
      <c r="AD909" s="390"/>
    </row>
    <row r="910" customFormat="false" ht="14.25" hidden="false" customHeight="true" outlineLevel="0" collapsed="false">
      <c r="A910" s="388"/>
      <c r="B910" s="388"/>
      <c r="C910" s="388"/>
      <c r="D910" s="388"/>
      <c r="E910" s="388"/>
      <c r="F910" s="388"/>
      <c r="G910" s="388"/>
      <c r="H910" s="388"/>
      <c r="I910" s="388"/>
      <c r="J910" s="388"/>
      <c r="K910" s="388"/>
      <c r="L910" s="388"/>
      <c r="M910" s="388"/>
      <c r="N910" s="388"/>
      <c r="O910" s="388"/>
      <c r="P910" s="388"/>
      <c r="Q910" s="388"/>
      <c r="R910" s="388"/>
      <c r="S910" s="388"/>
      <c r="T910" s="388"/>
      <c r="U910" s="388"/>
      <c r="V910" s="388"/>
      <c r="W910" s="388"/>
      <c r="X910" s="390"/>
      <c r="Y910" s="390"/>
      <c r="Z910" s="390"/>
      <c r="AA910" s="390"/>
      <c r="AB910" s="388"/>
      <c r="AC910" s="388"/>
      <c r="AD910" s="390"/>
    </row>
    <row r="911" customFormat="false" ht="14.25" hidden="false" customHeight="true" outlineLevel="0" collapsed="false">
      <c r="A911" s="388"/>
      <c r="B911" s="388"/>
      <c r="C911" s="388"/>
      <c r="D911" s="388"/>
      <c r="E911" s="388"/>
      <c r="F911" s="388"/>
      <c r="G911" s="388"/>
      <c r="H911" s="388"/>
      <c r="I911" s="388"/>
      <c r="J911" s="388"/>
      <c r="K911" s="388"/>
      <c r="L911" s="388"/>
      <c r="M911" s="388"/>
      <c r="N911" s="388"/>
      <c r="O911" s="388"/>
      <c r="P911" s="388"/>
      <c r="Q911" s="388"/>
      <c r="R911" s="388"/>
      <c r="S911" s="388"/>
      <c r="T911" s="388"/>
      <c r="U911" s="388"/>
      <c r="V911" s="388"/>
      <c r="W911" s="388"/>
      <c r="X911" s="390"/>
      <c r="Y911" s="390"/>
      <c r="Z911" s="390"/>
      <c r="AA911" s="390"/>
      <c r="AB911" s="388"/>
      <c r="AC911" s="388"/>
      <c r="AD911" s="390"/>
    </row>
    <row r="912" customFormat="false" ht="14.25" hidden="false" customHeight="true" outlineLevel="0" collapsed="false">
      <c r="A912" s="388"/>
      <c r="B912" s="388"/>
      <c r="C912" s="388"/>
      <c r="D912" s="388"/>
      <c r="E912" s="388"/>
      <c r="F912" s="388"/>
      <c r="G912" s="388"/>
      <c r="H912" s="388"/>
      <c r="I912" s="388"/>
      <c r="J912" s="388"/>
      <c r="K912" s="388"/>
      <c r="L912" s="388"/>
      <c r="M912" s="388"/>
      <c r="N912" s="388"/>
      <c r="O912" s="388"/>
      <c r="P912" s="388"/>
      <c r="Q912" s="388"/>
      <c r="R912" s="388"/>
      <c r="S912" s="388"/>
      <c r="T912" s="388"/>
      <c r="U912" s="388"/>
      <c r="V912" s="388"/>
      <c r="W912" s="388"/>
      <c r="X912" s="390"/>
      <c r="Y912" s="390"/>
      <c r="Z912" s="390"/>
      <c r="AA912" s="390"/>
      <c r="AB912" s="388"/>
      <c r="AC912" s="388"/>
      <c r="AD912" s="390"/>
    </row>
    <row r="913" customFormat="false" ht="14.25" hidden="false" customHeight="true" outlineLevel="0" collapsed="false">
      <c r="A913" s="388"/>
      <c r="B913" s="388"/>
      <c r="C913" s="388"/>
      <c r="D913" s="388"/>
      <c r="E913" s="388"/>
      <c r="F913" s="388"/>
      <c r="G913" s="388"/>
      <c r="H913" s="388"/>
      <c r="I913" s="388"/>
      <c r="J913" s="388"/>
      <c r="K913" s="388"/>
      <c r="L913" s="388"/>
      <c r="M913" s="388"/>
      <c r="N913" s="388"/>
      <c r="O913" s="388"/>
      <c r="P913" s="388"/>
      <c r="Q913" s="388"/>
      <c r="R913" s="388"/>
      <c r="S913" s="388"/>
      <c r="T913" s="388"/>
      <c r="U913" s="388"/>
      <c r="V913" s="388"/>
      <c r="W913" s="388"/>
      <c r="X913" s="390"/>
      <c r="Y913" s="390"/>
      <c r="Z913" s="390"/>
      <c r="AA913" s="390"/>
      <c r="AB913" s="388"/>
      <c r="AC913" s="388"/>
      <c r="AD913" s="390"/>
    </row>
    <row r="914" customFormat="false" ht="14.25" hidden="false" customHeight="true" outlineLevel="0" collapsed="false">
      <c r="A914" s="388"/>
      <c r="B914" s="388"/>
      <c r="C914" s="388"/>
      <c r="D914" s="388"/>
      <c r="E914" s="388"/>
      <c r="F914" s="388"/>
      <c r="G914" s="388"/>
      <c r="H914" s="388"/>
      <c r="I914" s="388"/>
      <c r="J914" s="388"/>
      <c r="K914" s="388"/>
      <c r="L914" s="388"/>
      <c r="M914" s="388"/>
      <c r="N914" s="388"/>
      <c r="O914" s="388"/>
      <c r="P914" s="388"/>
      <c r="Q914" s="388"/>
      <c r="R914" s="388"/>
      <c r="S914" s="388"/>
      <c r="T914" s="388"/>
      <c r="U914" s="388"/>
      <c r="V914" s="388"/>
      <c r="W914" s="388"/>
      <c r="X914" s="390"/>
      <c r="Y914" s="390"/>
      <c r="Z914" s="390"/>
      <c r="AA914" s="390"/>
      <c r="AB914" s="388"/>
      <c r="AC914" s="388"/>
      <c r="AD914" s="390"/>
    </row>
    <row r="915" customFormat="false" ht="14.25" hidden="false" customHeight="true" outlineLevel="0" collapsed="false">
      <c r="A915" s="388"/>
      <c r="B915" s="388"/>
      <c r="C915" s="388"/>
      <c r="D915" s="388"/>
      <c r="E915" s="388"/>
      <c r="F915" s="388"/>
      <c r="G915" s="388"/>
      <c r="H915" s="388"/>
      <c r="I915" s="388"/>
      <c r="J915" s="388"/>
      <c r="K915" s="388"/>
      <c r="L915" s="388"/>
      <c r="M915" s="388"/>
      <c r="N915" s="388"/>
      <c r="O915" s="388"/>
      <c r="P915" s="388"/>
      <c r="Q915" s="388"/>
      <c r="R915" s="388"/>
      <c r="S915" s="388"/>
      <c r="T915" s="388"/>
      <c r="U915" s="388"/>
      <c r="V915" s="388"/>
      <c r="W915" s="388"/>
      <c r="X915" s="390"/>
      <c r="Y915" s="390"/>
      <c r="Z915" s="390"/>
      <c r="AA915" s="390"/>
      <c r="AB915" s="388"/>
      <c r="AC915" s="388"/>
      <c r="AD915" s="390"/>
    </row>
    <row r="916" customFormat="false" ht="14.25" hidden="false" customHeight="true" outlineLevel="0" collapsed="false">
      <c r="A916" s="388"/>
      <c r="B916" s="388"/>
      <c r="C916" s="388"/>
      <c r="D916" s="388"/>
      <c r="E916" s="388"/>
      <c r="F916" s="388"/>
      <c r="G916" s="388"/>
      <c r="H916" s="388"/>
      <c r="I916" s="388"/>
      <c r="J916" s="388"/>
      <c r="K916" s="388"/>
      <c r="L916" s="388"/>
      <c r="M916" s="388"/>
      <c r="N916" s="388"/>
      <c r="O916" s="388"/>
      <c r="P916" s="388"/>
      <c r="Q916" s="388"/>
      <c r="R916" s="388"/>
      <c r="S916" s="388"/>
      <c r="T916" s="388"/>
      <c r="U916" s="388"/>
      <c r="V916" s="388"/>
      <c r="W916" s="388"/>
      <c r="X916" s="390"/>
      <c r="Y916" s="390"/>
      <c r="Z916" s="390"/>
      <c r="AA916" s="390"/>
      <c r="AB916" s="388"/>
      <c r="AC916" s="388"/>
      <c r="AD916" s="390"/>
    </row>
    <row r="917" customFormat="false" ht="14.25" hidden="false" customHeight="true" outlineLevel="0" collapsed="false">
      <c r="A917" s="388"/>
      <c r="B917" s="388"/>
      <c r="C917" s="388"/>
      <c r="D917" s="388"/>
      <c r="E917" s="388"/>
      <c r="F917" s="388"/>
      <c r="G917" s="388"/>
      <c r="H917" s="388"/>
      <c r="I917" s="388"/>
      <c r="J917" s="388"/>
      <c r="K917" s="388"/>
      <c r="L917" s="388"/>
      <c r="M917" s="388"/>
      <c r="N917" s="388"/>
      <c r="O917" s="388"/>
      <c r="P917" s="388"/>
      <c r="Q917" s="388"/>
      <c r="R917" s="388"/>
      <c r="S917" s="388"/>
      <c r="T917" s="388"/>
      <c r="U917" s="388"/>
      <c r="V917" s="388"/>
      <c r="W917" s="388"/>
      <c r="X917" s="390"/>
      <c r="Y917" s="390"/>
      <c r="Z917" s="390"/>
      <c r="AA917" s="390"/>
      <c r="AB917" s="388"/>
      <c r="AC917" s="388"/>
      <c r="AD917" s="390"/>
    </row>
    <row r="918" customFormat="false" ht="14.25" hidden="false" customHeight="true" outlineLevel="0" collapsed="false">
      <c r="A918" s="388"/>
      <c r="B918" s="388"/>
      <c r="C918" s="388"/>
      <c r="D918" s="388"/>
      <c r="E918" s="388"/>
      <c r="F918" s="388"/>
      <c r="G918" s="388"/>
      <c r="H918" s="388"/>
      <c r="I918" s="388"/>
      <c r="J918" s="388"/>
      <c r="K918" s="388"/>
      <c r="L918" s="388"/>
      <c r="M918" s="388"/>
      <c r="N918" s="388"/>
      <c r="O918" s="388"/>
      <c r="P918" s="388"/>
      <c r="Q918" s="388"/>
      <c r="R918" s="388"/>
      <c r="S918" s="388"/>
      <c r="T918" s="388"/>
      <c r="U918" s="388"/>
      <c r="V918" s="388"/>
      <c r="W918" s="388"/>
      <c r="X918" s="390"/>
      <c r="Y918" s="390"/>
      <c r="Z918" s="390"/>
      <c r="AA918" s="390"/>
      <c r="AB918" s="388"/>
      <c r="AC918" s="388"/>
      <c r="AD918" s="390"/>
    </row>
    <row r="919" customFormat="false" ht="14.25" hidden="false" customHeight="true" outlineLevel="0" collapsed="false">
      <c r="A919" s="388"/>
      <c r="B919" s="388"/>
      <c r="C919" s="388"/>
      <c r="D919" s="388"/>
      <c r="E919" s="388"/>
      <c r="F919" s="388"/>
      <c r="G919" s="388"/>
      <c r="H919" s="388"/>
      <c r="I919" s="388"/>
      <c r="J919" s="388"/>
      <c r="K919" s="388"/>
      <c r="L919" s="388"/>
      <c r="M919" s="388"/>
      <c r="N919" s="388"/>
      <c r="O919" s="388"/>
      <c r="P919" s="388"/>
      <c r="Q919" s="388"/>
      <c r="R919" s="388"/>
      <c r="S919" s="388"/>
      <c r="T919" s="388"/>
      <c r="U919" s="388"/>
      <c r="V919" s="388"/>
      <c r="W919" s="388"/>
      <c r="X919" s="390"/>
      <c r="Y919" s="390"/>
      <c r="Z919" s="390"/>
      <c r="AA919" s="390"/>
      <c r="AB919" s="388"/>
      <c r="AC919" s="388"/>
      <c r="AD919" s="390"/>
    </row>
    <row r="920" customFormat="false" ht="14.25" hidden="false" customHeight="true" outlineLevel="0" collapsed="false">
      <c r="A920" s="388"/>
      <c r="B920" s="388"/>
      <c r="C920" s="388"/>
      <c r="D920" s="388"/>
      <c r="E920" s="388"/>
      <c r="F920" s="388"/>
      <c r="G920" s="388"/>
      <c r="H920" s="388"/>
      <c r="I920" s="388"/>
      <c r="J920" s="388"/>
      <c r="K920" s="388"/>
      <c r="L920" s="388"/>
      <c r="M920" s="388"/>
      <c r="N920" s="388"/>
      <c r="O920" s="388"/>
      <c r="P920" s="388"/>
      <c r="Q920" s="388"/>
      <c r="R920" s="388"/>
      <c r="S920" s="388"/>
      <c r="T920" s="388"/>
      <c r="U920" s="388"/>
      <c r="V920" s="388"/>
      <c r="W920" s="388"/>
      <c r="X920" s="390"/>
      <c r="Y920" s="390"/>
      <c r="Z920" s="390"/>
      <c r="AA920" s="390"/>
      <c r="AB920" s="388"/>
      <c r="AC920" s="388"/>
      <c r="AD920" s="390"/>
    </row>
    <row r="921" customFormat="false" ht="14.25" hidden="false" customHeight="true" outlineLevel="0" collapsed="false">
      <c r="A921" s="388"/>
      <c r="B921" s="388"/>
      <c r="C921" s="388"/>
      <c r="D921" s="388"/>
      <c r="E921" s="388"/>
      <c r="F921" s="388"/>
      <c r="G921" s="388"/>
      <c r="H921" s="388"/>
      <c r="I921" s="388"/>
      <c r="J921" s="388"/>
      <c r="K921" s="388"/>
      <c r="L921" s="388"/>
      <c r="M921" s="388"/>
      <c r="N921" s="388"/>
      <c r="O921" s="388"/>
      <c r="P921" s="388"/>
      <c r="Q921" s="388"/>
      <c r="R921" s="388"/>
      <c r="S921" s="388"/>
      <c r="T921" s="388"/>
      <c r="U921" s="388"/>
      <c r="V921" s="388"/>
      <c r="W921" s="388"/>
      <c r="X921" s="390"/>
      <c r="Y921" s="390"/>
      <c r="Z921" s="390"/>
      <c r="AA921" s="390"/>
      <c r="AB921" s="388"/>
      <c r="AC921" s="388"/>
      <c r="AD921" s="390"/>
    </row>
    <row r="922" customFormat="false" ht="14.25" hidden="false" customHeight="true" outlineLevel="0" collapsed="false">
      <c r="A922" s="388"/>
      <c r="B922" s="388"/>
      <c r="C922" s="388"/>
      <c r="D922" s="388"/>
      <c r="E922" s="388"/>
      <c r="F922" s="388"/>
      <c r="G922" s="388"/>
      <c r="H922" s="388"/>
      <c r="I922" s="388"/>
      <c r="J922" s="388"/>
      <c r="K922" s="388"/>
      <c r="L922" s="388"/>
      <c r="M922" s="388"/>
      <c r="N922" s="388"/>
      <c r="O922" s="388"/>
      <c r="P922" s="388"/>
      <c r="Q922" s="388"/>
      <c r="R922" s="388"/>
      <c r="S922" s="388"/>
      <c r="T922" s="388"/>
      <c r="U922" s="388"/>
      <c r="V922" s="388"/>
      <c r="W922" s="388"/>
      <c r="X922" s="390"/>
      <c r="Y922" s="390"/>
      <c r="Z922" s="390"/>
      <c r="AA922" s="390"/>
      <c r="AB922" s="388"/>
      <c r="AC922" s="388"/>
      <c r="AD922" s="390"/>
    </row>
    <row r="923" customFormat="false" ht="14.25" hidden="false" customHeight="true" outlineLevel="0" collapsed="false">
      <c r="A923" s="388"/>
      <c r="B923" s="388"/>
      <c r="C923" s="388"/>
      <c r="D923" s="388"/>
      <c r="E923" s="388"/>
      <c r="F923" s="388"/>
      <c r="G923" s="388"/>
      <c r="H923" s="388"/>
      <c r="I923" s="388"/>
      <c r="J923" s="388"/>
      <c r="K923" s="388"/>
      <c r="L923" s="388"/>
      <c r="M923" s="388"/>
      <c r="N923" s="388"/>
      <c r="O923" s="388"/>
      <c r="P923" s="388"/>
      <c r="Q923" s="388"/>
      <c r="R923" s="388"/>
      <c r="S923" s="388"/>
      <c r="T923" s="388"/>
      <c r="U923" s="388"/>
      <c r="V923" s="388"/>
      <c r="W923" s="388"/>
      <c r="X923" s="390"/>
      <c r="Y923" s="390"/>
      <c r="Z923" s="390"/>
      <c r="AA923" s="390"/>
      <c r="AB923" s="388"/>
      <c r="AC923" s="388"/>
      <c r="AD923" s="390"/>
    </row>
    <row r="924" customFormat="false" ht="14.25" hidden="false" customHeight="true" outlineLevel="0" collapsed="false">
      <c r="A924" s="388"/>
      <c r="B924" s="388"/>
      <c r="C924" s="388"/>
      <c r="D924" s="388"/>
      <c r="E924" s="388"/>
      <c r="F924" s="388"/>
      <c r="G924" s="388"/>
      <c r="H924" s="388"/>
      <c r="I924" s="388"/>
      <c r="J924" s="388"/>
      <c r="K924" s="388"/>
      <c r="L924" s="388"/>
      <c r="M924" s="388"/>
      <c r="N924" s="388"/>
      <c r="O924" s="388"/>
      <c r="P924" s="388"/>
      <c r="Q924" s="388"/>
      <c r="R924" s="388"/>
      <c r="S924" s="388"/>
      <c r="T924" s="388"/>
      <c r="U924" s="388"/>
      <c r="V924" s="388"/>
      <c r="W924" s="388"/>
      <c r="X924" s="390"/>
      <c r="Y924" s="390"/>
      <c r="Z924" s="390"/>
      <c r="AA924" s="390"/>
      <c r="AB924" s="388"/>
      <c r="AC924" s="388"/>
      <c r="AD924" s="390"/>
    </row>
    <row r="925" customFormat="false" ht="14.25" hidden="false" customHeight="true" outlineLevel="0" collapsed="false">
      <c r="A925" s="388"/>
      <c r="B925" s="388"/>
      <c r="C925" s="388"/>
      <c r="D925" s="388"/>
      <c r="E925" s="388"/>
      <c r="F925" s="388"/>
      <c r="G925" s="388"/>
      <c r="H925" s="388"/>
      <c r="I925" s="388"/>
      <c r="J925" s="388"/>
      <c r="K925" s="388"/>
      <c r="L925" s="388"/>
      <c r="M925" s="388"/>
      <c r="N925" s="388"/>
      <c r="O925" s="388"/>
      <c r="P925" s="388"/>
      <c r="Q925" s="388"/>
      <c r="R925" s="388"/>
      <c r="S925" s="388"/>
      <c r="T925" s="388"/>
      <c r="U925" s="388"/>
      <c r="V925" s="388"/>
      <c r="W925" s="388"/>
      <c r="X925" s="390"/>
      <c r="Y925" s="390"/>
      <c r="Z925" s="390"/>
      <c r="AA925" s="390"/>
      <c r="AB925" s="388"/>
      <c r="AC925" s="388"/>
      <c r="AD925" s="390"/>
    </row>
    <row r="926" customFormat="false" ht="14.25" hidden="false" customHeight="true" outlineLevel="0" collapsed="false">
      <c r="A926" s="388"/>
      <c r="B926" s="388"/>
      <c r="C926" s="388"/>
      <c r="D926" s="388"/>
      <c r="E926" s="388"/>
      <c r="F926" s="388"/>
      <c r="G926" s="388"/>
      <c r="H926" s="388"/>
      <c r="I926" s="388"/>
      <c r="J926" s="388"/>
      <c r="K926" s="388"/>
      <c r="L926" s="388"/>
      <c r="M926" s="388"/>
      <c r="N926" s="388"/>
      <c r="O926" s="388"/>
      <c r="P926" s="388"/>
      <c r="Q926" s="388"/>
      <c r="R926" s="388"/>
      <c r="S926" s="388"/>
      <c r="T926" s="388"/>
      <c r="U926" s="388"/>
      <c r="V926" s="388"/>
      <c r="W926" s="388"/>
      <c r="X926" s="390"/>
      <c r="Y926" s="390"/>
      <c r="Z926" s="390"/>
      <c r="AA926" s="390"/>
      <c r="AB926" s="388"/>
      <c r="AC926" s="388"/>
      <c r="AD926" s="390"/>
    </row>
    <row r="927" customFormat="false" ht="14.25" hidden="false" customHeight="true" outlineLevel="0" collapsed="false">
      <c r="A927" s="388"/>
      <c r="B927" s="388"/>
      <c r="C927" s="388"/>
      <c r="D927" s="388"/>
      <c r="E927" s="388"/>
      <c r="F927" s="388"/>
      <c r="G927" s="388"/>
      <c r="H927" s="388"/>
      <c r="I927" s="388"/>
      <c r="J927" s="388"/>
      <c r="K927" s="388"/>
      <c r="L927" s="388"/>
      <c r="M927" s="388"/>
      <c r="N927" s="388"/>
      <c r="O927" s="388"/>
      <c r="P927" s="388"/>
      <c r="Q927" s="388"/>
      <c r="R927" s="388"/>
      <c r="S927" s="388"/>
      <c r="T927" s="388"/>
      <c r="U927" s="388"/>
      <c r="V927" s="388"/>
      <c r="W927" s="388"/>
      <c r="X927" s="390"/>
      <c r="Y927" s="390"/>
      <c r="Z927" s="390"/>
      <c r="AA927" s="390"/>
      <c r="AB927" s="388"/>
      <c r="AC927" s="388"/>
      <c r="AD927" s="390"/>
    </row>
    <row r="928" customFormat="false" ht="14.25" hidden="false" customHeight="true" outlineLevel="0" collapsed="false">
      <c r="A928" s="388"/>
      <c r="B928" s="388"/>
      <c r="C928" s="388"/>
      <c r="D928" s="388"/>
      <c r="E928" s="388"/>
      <c r="F928" s="388"/>
      <c r="G928" s="388"/>
      <c r="H928" s="388"/>
      <c r="I928" s="388"/>
      <c r="J928" s="388"/>
      <c r="K928" s="388"/>
      <c r="L928" s="388"/>
      <c r="M928" s="388"/>
      <c r="N928" s="388"/>
      <c r="O928" s="388"/>
      <c r="P928" s="388"/>
      <c r="Q928" s="388"/>
      <c r="R928" s="388"/>
      <c r="S928" s="388"/>
      <c r="T928" s="388"/>
      <c r="U928" s="388"/>
      <c r="V928" s="388"/>
      <c r="W928" s="388"/>
      <c r="X928" s="390"/>
      <c r="Y928" s="390"/>
      <c r="Z928" s="390"/>
      <c r="AA928" s="390"/>
      <c r="AB928" s="388"/>
      <c r="AC928" s="388"/>
      <c r="AD928" s="390"/>
    </row>
    <row r="929" customFormat="false" ht="14.25" hidden="false" customHeight="true" outlineLevel="0" collapsed="false">
      <c r="A929" s="388"/>
      <c r="B929" s="388"/>
      <c r="C929" s="388"/>
      <c r="D929" s="388"/>
      <c r="E929" s="388"/>
      <c r="F929" s="388"/>
      <c r="G929" s="388"/>
      <c r="H929" s="388"/>
      <c r="I929" s="388"/>
      <c r="J929" s="388"/>
      <c r="K929" s="388"/>
      <c r="L929" s="388"/>
      <c r="M929" s="388"/>
      <c r="N929" s="388"/>
      <c r="O929" s="388"/>
      <c r="P929" s="388"/>
      <c r="Q929" s="388"/>
      <c r="R929" s="388"/>
      <c r="S929" s="388"/>
      <c r="T929" s="388"/>
      <c r="U929" s="388"/>
      <c r="V929" s="388"/>
      <c r="W929" s="388"/>
      <c r="X929" s="390"/>
      <c r="Y929" s="390"/>
      <c r="Z929" s="390"/>
      <c r="AA929" s="390"/>
      <c r="AB929" s="388"/>
      <c r="AC929" s="388"/>
      <c r="AD929" s="390"/>
    </row>
    <row r="930" customFormat="false" ht="14.25" hidden="false" customHeight="true" outlineLevel="0" collapsed="false">
      <c r="A930" s="388"/>
      <c r="B930" s="388"/>
      <c r="C930" s="388"/>
      <c r="D930" s="388"/>
      <c r="E930" s="388"/>
      <c r="F930" s="388"/>
      <c r="G930" s="388"/>
      <c r="H930" s="388"/>
      <c r="I930" s="388"/>
      <c r="J930" s="388"/>
      <c r="K930" s="388"/>
      <c r="L930" s="388"/>
      <c r="M930" s="388"/>
      <c r="N930" s="388"/>
      <c r="O930" s="388"/>
      <c r="P930" s="388"/>
      <c r="Q930" s="388"/>
      <c r="R930" s="388"/>
      <c r="S930" s="388"/>
      <c r="T930" s="388"/>
      <c r="U930" s="388"/>
      <c r="V930" s="388"/>
      <c r="W930" s="388"/>
      <c r="X930" s="390"/>
      <c r="Y930" s="390"/>
      <c r="Z930" s="390"/>
      <c r="AA930" s="390"/>
      <c r="AB930" s="388"/>
      <c r="AC930" s="388"/>
      <c r="AD930" s="390"/>
    </row>
    <row r="931" customFormat="false" ht="14.25" hidden="false" customHeight="true" outlineLevel="0" collapsed="false">
      <c r="A931" s="388"/>
      <c r="B931" s="388"/>
      <c r="C931" s="388"/>
      <c r="D931" s="388"/>
      <c r="E931" s="388"/>
      <c r="F931" s="388"/>
      <c r="G931" s="388"/>
      <c r="H931" s="388"/>
      <c r="I931" s="388"/>
      <c r="J931" s="388"/>
      <c r="K931" s="388"/>
      <c r="L931" s="388"/>
      <c r="M931" s="388"/>
      <c r="N931" s="388"/>
      <c r="O931" s="388"/>
      <c r="P931" s="388"/>
      <c r="Q931" s="388"/>
      <c r="R931" s="388"/>
      <c r="S931" s="388"/>
      <c r="T931" s="388"/>
      <c r="U931" s="388"/>
      <c r="V931" s="388"/>
      <c r="W931" s="388"/>
      <c r="X931" s="390"/>
      <c r="Y931" s="390"/>
      <c r="Z931" s="390"/>
      <c r="AA931" s="390"/>
      <c r="AB931" s="388"/>
      <c r="AC931" s="388"/>
      <c r="AD931" s="390"/>
    </row>
    <row r="932" customFormat="false" ht="14.25" hidden="false" customHeight="true" outlineLevel="0" collapsed="false">
      <c r="A932" s="388"/>
      <c r="B932" s="388"/>
      <c r="C932" s="388"/>
      <c r="D932" s="388"/>
      <c r="E932" s="388"/>
      <c r="F932" s="388"/>
      <c r="G932" s="388"/>
      <c r="H932" s="388"/>
      <c r="I932" s="388"/>
      <c r="J932" s="388"/>
      <c r="K932" s="388"/>
      <c r="L932" s="388"/>
      <c r="M932" s="388"/>
      <c r="N932" s="388"/>
      <c r="O932" s="388"/>
      <c r="P932" s="388"/>
      <c r="Q932" s="388"/>
      <c r="R932" s="388"/>
      <c r="S932" s="388"/>
      <c r="T932" s="388"/>
      <c r="U932" s="388"/>
      <c r="V932" s="388"/>
      <c r="W932" s="388"/>
      <c r="X932" s="390"/>
      <c r="Y932" s="390"/>
      <c r="Z932" s="390"/>
      <c r="AA932" s="390"/>
      <c r="AB932" s="388"/>
      <c r="AC932" s="388"/>
      <c r="AD932" s="390"/>
    </row>
    <row r="933" customFormat="false" ht="14.25" hidden="false" customHeight="true" outlineLevel="0" collapsed="false">
      <c r="A933" s="388"/>
      <c r="B933" s="388"/>
      <c r="C933" s="388"/>
      <c r="D933" s="388"/>
      <c r="E933" s="388"/>
      <c r="F933" s="388"/>
      <c r="G933" s="388"/>
      <c r="H933" s="388"/>
      <c r="I933" s="388"/>
      <c r="J933" s="388"/>
      <c r="K933" s="388"/>
      <c r="L933" s="388"/>
      <c r="M933" s="388"/>
      <c r="N933" s="388"/>
      <c r="O933" s="388"/>
      <c r="P933" s="388"/>
      <c r="Q933" s="388"/>
      <c r="R933" s="388"/>
      <c r="S933" s="388"/>
      <c r="T933" s="388"/>
      <c r="U933" s="388"/>
      <c r="V933" s="388"/>
      <c r="W933" s="388"/>
      <c r="X933" s="390"/>
      <c r="Y933" s="390"/>
      <c r="Z933" s="390"/>
      <c r="AA933" s="390"/>
      <c r="AB933" s="388"/>
      <c r="AC933" s="388"/>
      <c r="AD933" s="390"/>
    </row>
    <row r="934" customFormat="false" ht="14.25" hidden="false" customHeight="true" outlineLevel="0" collapsed="false">
      <c r="A934" s="388"/>
      <c r="B934" s="388"/>
      <c r="C934" s="388"/>
      <c r="D934" s="388"/>
      <c r="E934" s="388"/>
      <c r="F934" s="388"/>
      <c r="G934" s="388"/>
      <c r="H934" s="388"/>
      <c r="I934" s="388"/>
      <c r="J934" s="388"/>
      <c r="K934" s="388"/>
      <c r="L934" s="388"/>
      <c r="M934" s="388"/>
      <c r="N934" s="388"/>
      <c r="O934" s="388"/>
      <c r="P934" s="388"/>
      <c r="Q934" s="388"/>
      <c r="R934" s="388"/>
      <c r="S934" s="388"/>
      <c r="T934" s="388"/>
      <c r="U934" s="388"/>
      <c r="V934" s="388"/>
      <c r="W934" s="388"/>
      <c r="X934" s="390"/>
      <c r="Y934" s="390"/>
      <c r="Z934" s="390"/>
      <c r="AA934" s="390"/>
      <c r="AB934" s="388"/>
      <c r="AC934" s="388"/>
      <c r="AD934" s="390"/>
    </row>
    <row r="935" customFormat="false" ht="14.25" hidden="false" customHeight="true" outlineLevel="0" collapsed="false">
      <c r="A935" s="388"/>
      <c r="B935" s="388"/>
      <c r="C935" s="388"/>
      <c r="D935" s="388"/>
      <c r="E935" s="388"/>
      <c r="F935" s="388"/>
      <c r="G935" s="388"/>
      <c r="H935" s="388"/>
      <c r="I935" s="388"/>
      <c r="J935" s="388"/>
      <c r="K935" s="388"/>
      <c r="L935" s="388"/>
      <c r="M935" s="388"/>
      <c r="N935" s="388"/>
      <c r="O935" s="388"/>
      <c r="P935" s="388"/>
      <c r="Q935" s="388"/>
      <c r="R935" s="388"/>
      <c r="S935" s="388"/>
      <c r="T935" s="388"/>
      <c r="U935" s="388"/>
      <c r="V935" s="388"/>
      <c r="W935" s="388"/>
      <c r="X935" s="390"/>
      <c r="Y935" s="390"/>
      <c r="Z935" s="390"/>
      <c r="AA935" s="390"/>
      <c r="AB935" s="388"/>
      <c r="AC935" s="388"/>
      <c r="AD935" s="390"/>
    </row>
    <row r="936" customFormat="false" ht="14.25" hidden="false" customHeight="true" outlineLevel="0" collapsed="false">
      <c r="A936" s="388"/>
      <c r="B936" s="388"/>
      <c r="C936" s="388"/>
      <c r="D936" s="388"/>
      <c r="E936" s="388"/>
      <c r="F936" s="388"/>
      <c r="G936" s="388"/>
      <c r="H936" s="388"/>
      <c r="I936" s="388"/>
      <c r="J936" s="388"/>
      <c r="K936" s="388"/>
      <c r="L936" s="388"/>
      <c r="M936" s="388"/>
      <c r="N936" s="388"/>
      <c r="O936" s="388"/>
      <c r="P936" s="388"/>
      <c r="Q936" s="388"/>
      <c r="R936" s="388"/>
      <c r="S936" s="388"/>
      <c r="T936" s="388"/>
      <c r="U936" s="388"/>
      <c r="V936" s="388"/>
      <c r="W936" s="388"/>
      <c r="X936" s="390"/>
      <c r="Y936" s="390"/>
      <c r="Z936" s="390"/>
      <c r="AA936" s="390"/>
      <c r="AB936" s="388"/>
      <c r="AC936" s="388"/>
      <c r="AD936" s="390"/>
    </row>
    <row r="937" customFormat="false" ht="14.25" hidden="false" customHeight="true" outlineLevel="0" collapsed="false">
      <c r="A937" s="388"/>
      <c r="B937" s="388"/>
      <c r="C937" s="388"/>
      <c r="D937" s="388"/>
      <c r="E937" s="388"/>
      <c r="F937" s="388"/>
      <c r="G937" s="388"/>
      <c r="H937" s="388"/>
      <c r="I937" s="388"/>
      <c r="J937" s="388"/>
      <c r="K937" s="388"/>
      <c r="L937" s="388"/>
      <c r="M937" s="388"/>
      <c r="N937" s="388"/>
      <c r="O937" s="388"/>
      <c r="P937" s="388"/>
      <c r="Q937" s="388"/>
      <c r="R937" s="388"/>
      <c r="S937" s="388"/>
      <c r="T937" s="388"/>
      <c r="U937" s="388"/>
      <c r="V937" s="388"/>
      <c r="W937" s="388"/>
      <c r="X937" s="390"/>
      <c r="Y937" s="390"/>
      <c r="Z937" s="390"/>
      <c r="AA937" s="390"/>
      <c r="AB937" s="388"/>
      <c r="AC937" s="388"/>
      <c r="AD937" s="390"/>
    </row>
    <row r="938" customFormat="false" ht="14.25" hidden="false" customHeight="true" outlineLevel="0" collapsed="false">
      <c r="A938" s="388"/>
      <c r="B938" s="388"/>
      <c r="C938" s="388"/>
      <c r="D938" s="388"/>
      <c r="E938" s="388"/>
      <c r="F938" s="388"/>
      <c r="G938" s="388"/>
      <c r="H938" s="388"/>
      <c r="I938" s="388"/>
      <c r="J938" s="388"/>
      <c r="K938" s="388"/>
      <c r="L938" s="388"/>
      <c r="M938" s="388"/>
      <c r="N938" s="388"/>
      <c r="O938" s="388"/>
      <c r="P938" s="388"/>
      <c r="Q938" s="388"/>
      <c r="R938" s="388"/>
      <c r="S938" s="388"/>
      <c r="T938" s="388"/>
      <c r="U938" s="388"/>
      <c r="V938" s="388"/>
      <c r="W938" s="388"/>
      <c r="X938" s="390"/>
      <c r="Y938" s="390"/>
      <c r="Z938" s="390"/>
      <c r="AA938" s="390"/>
      <c r="AB938" s="388"/>
      <c r="AC938" s="388"/>
      <c r="AD938" s="390"/>
    </row>
    <row r="939" customFormat="false" ht="14.25" hidden="false" customHeight="true" outlineLevel="0" collapsed="false">
      <c r="A939" s="388"/>
      <c r="B939" s="388"/>
      <c r="C939" s="388"/>
      <c r="D939" s="388"/>
      <c r="E939" s="388"/>
      <c r="F939" s="388"/>
      <c r="G939" s="388"/>
      <c r="H939" s="388"/>
      <c r="I939" s="388"/>
      <c r="J939" s="388"/>
      <c r="K939" s="388"/>
      <c r="L939" s="388"/>
      <c r="M939" s="388"/>
      <c r="N939" s="388"/>
      <c r="O939" s="388"/>
      <c r="P939" s="388"/>
      <c r="Q939" s="388"/>
      <c r="R939" s="388"/>
      <c r="S939" s="388"/>
      <c r="T939" s="388"/>
      <c r="U939" s="388"/>
      <c r="V939" s="388"/>
      <c r="W939" s="388"/>
      <c r="X939" s="390"/>
      <c r="Y939" s="390"/>
      <c r="Z939" s="390"/>
      <c r="AA939" s="390"/>
      <c r="AB939" s="388"/>
      <c r="AC939" s="388"/>
      <c r="AD939" s="390"/>
    </row>
    <row r="940" customFormat="false" ht="14.25" hidden="false" customHeight="true" outlineLevel="0" collapsed="false">
      <c r="A940" s="388"/>
      <c r="B940" s="388"/>
      <c r="C940" s="388"/>
      <c r="D940" s="388"/>
      <c r="E940" s="388"/>
      <c r="F940" s="388"/>
      <c r="G940" s="388"/>
      <c r="H940" s="388"/>
      <c r="I940" s="388"/>
      <c r="J940" s="388"/>
      <c r="K940" s="388"/>
      <c r="L940" s="388"/>
      <c r="M940" s="388"/>
      <c r="N940" s="388"/>
      <c r="O940" s="388"/>
      <c r="P940" s="388"/>
      <c r="Q940" s="388"/>
      <c r="R940" s="388"/>
      <c r="S940" s="388"/>
      <c r="T940" s="388"/>
      <c r="U940" s="388"/>
      <c r="V940" s="388"/>
      <c r="W940" s="388"/>
      <c r="X940" s="390"/>
      <c r="Y940" s="390"/>
      <c r="Z940" s="390"/>
      <c r="AA940" s="390"/>
      <c r="AB940" s="388"/>
      <c r="AC940" s="388"/>
      <c r="AD940" s="390"/>
    </row>
    <row r="941" customFormat="false" ht="14.25" hidden="false" customHeight="true" outlineLevel="0" collapsed="false">
      <c r="A941" s="388"/>
      <c r="B941" s="388"/>
      <c r="C941" s="388"/>
      <c r="D941" s="388"/>
      <c r="E941" s="388"/>
      <c r="F941" s="388"/>
      <c r="G941" s="388"/>
      <c r="H941" s="388"/>
      <c r="I941" s="388"/>
      <c r="J941" s="388"/>
      <c r="K941" s="388"/>
      <c r="L941" s="388"/>
      <c r="M941" s="388"/>
      <c r="N941" s="388"/>
      <c r="O941" s="388"/>
      <c r="P941" s="388"/>
      <c r="Q941" s="388"/>
      <c r="R941" s="388"/>
      <c r="S941" s="388"/>
      <c r="T941" s="388"/>
      <c r="U941" s="388"/>
      <c r="V941" s="388"/>
      <c r="W941" s="388"/>
      <c r="X941" s="390"/>
      <c r="Y941" s="390"/>
      <c r="Z941" s="390"/>
      <c r="AA941" s="390"/>
      <c r="AB941" s="388"/>
      <c r="AC941" s="388"/>
      <c r="AD941" s="390"/>
    </row>
    <row r="942" customFormat="false" ht="14.25" hidden="false" customHeight="true" outlineLevel="0" collapsed="false">
      <c r="A942" s="388"/>
      <c r="B942" s="388"/>
      <c r="C942" s="388"/>
      <c r="D942" s="388"/>
      <c r="E942" s="388"/>
      <c r="F942" s="388"/>
      <c r="G942" s="388"/>
      <c r="H942" s="388"/>
      <c r="I942" s="388"/>
      <c r="J942" s="388"/>
      <c r="K942" s="388"/>
      <c r="L942" s="388"/>
      <c r="M942" s="388"/>
      <c r="N942" s="388"/>
      <c r="O942" s="388"/>
      <c r="P942" s="388"/>
      <c r="Q942" s="388"/>
      <c r="R942" s="388"/>
      <c r="S942" s="388"/>
      <c r="T942" s="388"/>
      <c r="U942" s="388"/>
      <c r="V942" s="388"/>
      <c r="W942" s="388"/>
      <c r="X942" s="390"/>
      <c r="Y942" s="390"/>
      <c r="Z942" s="390"/>
      <c r="AA942" s="390"/>
      <c r="AB942" s="388"/>
      <c r="AC942" s="388"/>
      <c r="AD942" s="390"/>
    </row>
    <row r="943" customFormat="false" ht="14.25" hidden="false" customHeight="true" outlineLevel="0" collapsed="false">
      <c r="A943" s="388"/>
      <c r="B943" s="388"/>
      <c r="C943" s="388"/>
      <c r="D943" s="388"/>
      <c r="E943" s="388"/>
      <c r="F943" s="388"/>
      <c r="G943" s="388"/>
      <c r="H943" s="388"/>
      <c r="I943" s="388"/>
      <c r="J943" s="388"/>
      <c r="K943" s="388"/>
      <c r="L943" s="388"/>
      <c r="M943" s="388"/>
      <c r="N943" s="388"/>
      <c r="O943" s="388"/>
      <c r="P943" s="388"/>
      <c r="Q943" s="388"/>
      <c r="R943" s="388"/>
      <c r="S943" s="388"/>
      <c r="T943" s="388"/>
      <c r="U943" s="388"/>
      <c r="V943" s="388"/>
      <c r="W943" s="388"/>
      <c r="X943" s="390"/>
      <c r="Y943" s="390"/>
      <c r="Z943" s="390"/>
      <c r="AA943" s="390"/>
      <c r="AB943" s="388"/>
      <c r="AC943" s="388"/>
      <c r="AD943" s="390"/>
    </row>
    <row r="944" customFormat="false" ht="14.25" hidden="false" customHeight="true" outlineLevel="0" collapsed="false">
      <c r="A944" s="388"/>
      <c r="B944" s="388"/>
      <c r="C944" s="388"/>
      <c r="D944" s="388"/>
      <c r="E944" s="388"/>
      <c r="F944" s="388"/>
      <c r="G944" s="388"/>
      <c r="H944" s="388"/>
      <c r="I944" s="388"/>
      <c r="J944" s="388"/>
      <c r="K944" s="388"/>
      <c r="L944" s="388"/>
      <c r="M944" s="388"/>
      <c r="N944" s="388"/>
      <c r="O944" s="388"/>
      <c r="P944" s="388"/>
      <c r="Q944" s="388"/>
      <c r="R944" s="388"/>
      <c r="S944" s="388"/>
      <c r="T944" s="388"/>
      <c r="U944" s="388"/>
      <c r="V944" s="388"/>
      <c r="W944" s="388"/>
      <c r="X944" s="390"/>
      <c r="Y944" s="390"/>
      <c r="Z944" s="390"/>
      <c r="AA944" s="390"/>
      <c r="AB944" s="388"/>
      <c r="AC944" s="388"/>
      <c r="AD944" s="390"/>
    </row>
    <row r="945" customFormat="false" ht="14.25" hidden="false" customHeight="true" outlineLevel="0" collapsed="false">
      <c r="A945" s="388"/>
      <c r="B945" s="388"/>
      <c r="C945" s="388"/>
      <c r="D945" s="388"/>
      <c r="E945" s="388"/>
      <c r="F945" s="388"/>
      <c r="G945" s="388"/>
      <c r="H945" s="388"/>
      <c r="I945" s="388"/>
      <c r="J945" s="388"/>
      <c r="K945" s="388"/>
      <c r="L945" s="388"/>
      <c r="M945" s="388"/>
      <c r="N945" s="388"/>
      <c r="O945" s="388"/>
      <c r="P945" s="388"/>
      <c r="Q945" s="388"/>
      <c r="R945" s="388"/>
      <c r="S945" s="388"/>
      <c r="T945" s="388"/>
      <c r="U945" s="388"/>
      <c r="V945" s="388"/>
      <c r="W945" s="388"/>
      <c r="X945" s="390"/>
      <c r="Y945" s="390"/>
      <c r="Z945" s="390"/>
      <c r="AA945" s="390"/>
      <c r="AB945" s="388"/>
      <c r="AC945" s="388"/>
      <c r="AD945" s="390"/>
    </row>
    <row r="946" customFormat="false" ht="14.25" hidden="false" customHeight="true" outlineLevel="0" collapsed="false">
      <c r="A946" s="388"/>
      <c r="B946" s="388"/>
      <c r="C946" s="388"/>
      <c r="D946" s="388"/>
      <c r="E946" s="388"/>
      <c r="F946" s="388"/>
      <c r="G946" s="388"/>
      <c r="H946" s="388"/>
      <c r="I946" s="388"/>
      <c r="J946" s="388"/>
      <c r="K946" s="388"/>
      <c r="L946" s="388"/>
      <c r="M946" s="388"/>
      <c r="N946" s="388"/>
      <c r="O946" s="388"/>
      <c r="P946" s="388"/>
      <c r="Q946" s="388"/>
      <c r="R946" s="388"/>
      <c r="S946" s="388"/>
      <c r="T946" s="388"/>
      <c r="U946" s="388"/>
      <c r="V946" s="388"/>
      <c r="W946" s="388"/>
      <c r="X946" s="390"/>
      <c r="Y946" s="390"/>
      <c r="Z946" s="390"/>
      <c r="AA946" s="390"/>
      <c r="AB946" s="388"/>
      <c r="AC946" s="388"/>
      <c r="AD946" s="390"/>
    </row>
    <row r="947" customFormat="false" ht="14.25" hidden="false" customHeight="true" outlineLevel="0" collapsed="false">
      <c r="A947" s="388"/>
      <c r="B947" s="388"/>
      <c r="C947" s="388"/>
      <c r="D947" s="388"/>
      <c r="E947" s="388"/>
      <c r="F947" s="388"/>
      <c r="G947" s="388"/>
      <c r="H947" s="388"/>
      <c r="I947" s="388"/>
      <c r="J947" s="388"/>
      <c r="K947" s="388"/>
      <c r="L947" s="388"/>
      <c r="M947" s="388"/>
      <c r="N947" s="388"/>
      <c r="O947" s="388"/>
      <c r="P947" s="388"/>
      <c r="Q947" s="388"/>
      <c r="R947" s="388"/>
      <c r="S947" s="388"/>
      <c r="T947" s="388"/>
      <c r="U947" s="388"/>
      <c r="V947" s="388"/>
      <c r="W947" s="388"/>
      <c r="X947" s="390"/>
      <c r="Y947" s="390"/>
      <c r="Z947" s="390"/>
      <c r="AA947" s="390"/>
      <c r="AB947" s="388"/>
      <c r="AC947" s="388"/>
      <c r="AD947" s="390"/>
    </row>
    <row r="948" customFormat="false" ht="14.25" hidden="false" customHeight="true" outlineLevel="0" collapsed="false">
      <c r="A948" s="388"/>
      <c r="B948" s="388"/>
      <c r="C948" s="388"/>
      <c r="D948" s="388"/>
      <c r="E948" s="388"/>
      <c r="F948" s="388"/>
      <c r="G948" s="388"/>
      <c r="H948" s="388"/>
      <c r="I948" s="388"/>
      <c r="J948" s="388"/>
      <c r="K948" s="388"/>
      <c r="L948" s="388"/>
      <c r="M948" s="388"/>
      <c r="N948" s="388"/>
      <c r="O948" s="388"/>
      <c r="P948" s="388"/>
      <c r="Q948" s="388"/>
      <c r="R948" s="388"/>
      <c r="S948" s="388"/>
      <c r="T948" s="388"/>
      <c r="U948" s="388"/>
      <c r="V948" s="388"/>
      <c r="W948" s="388"/>
      <c r="X948" s="390"/>
      <c r="Y948" s="390"/>
      <c r="Z948" s="390"/>
      <c r="AA948" s="390"/>
      <c r="AB948" s="388"/>
      <c r="AC948" s="388"/>
      <c r="AD948" s="390"/>
    </row>
    <row r="949" customFormat="false" ht="14.25" hidden="false" customHeight="true" outlineLevel="0" collapsed="false">
      <c r="A949" s="388"/>
      <c r="B949" s="388"/>
      <c r="C949" s="388"/>
      <c r="D949" s="388"/>
      <c r="E949" s="388"/>
      <c r="F949" s="388"/>
      <c r="G949" s="388"/>
      <c r="H949" s="388"/>
      <c r="I949" s="388"/>
      <c r="J949" s="388"/>
      <c r="K949" s="388"/>
      <c r="L949" s="388"/>
      <c r="M949" s="388"/>
      <c r="N949" s="388"/>
      <c r="O949" s="388"/>
      <c r="P949" s="388"/>
      <c r="Q949" s="388"/>
      <c r="R949" s="388"/>
      <c r="S949" s="388"/>
      <c r="T949" s="388"/>
      <c r="U949" s="388"/>
      <c r="V949" s="388"/>
      <c r="W949" s="388"/>
      <c r="X949" s="390"/>
      <c r="Y949" s="390"/>
      <c r="Z949" s="390"/>
      <c r="AA949" s="390"/>
      <c r="AB949" s="388"/>
      <c r="AC949" s="388"/>
      <c r="AD949" s="390"/>
    </row>
    <row r="950" customFormat="false" ht="14.25" hidden="false" customHeight="true" outlineLevel="0" collapsed="false">
      <c r="A950" s="388"/>
      <c r="B950" s="388"/>
      <c r="C950" s="388"/>
      <c r="D950" s="388"/>
      <c r="E950" s="388"/>
      <c r="F950" s="388"/>
      <c r="G950" s="388"/>
      <c r="H950" s="388"/>
      <c r="I950" s="388"/>
      <c r="J950" s="388"/>
      <c r="K950" s="388"/>
      <c r="L950" s="388"/>
      <c r="M950" s="388"/>
      <c r="N950" s="388"/>
      <c r="O950" s="388"/>
      <c r="P950" s="388"/>
      <c r="Q950" s="388"/>
      <c r="R950" s="388"/>
      <c r="S950" s="388"/>
      <c r="T950" s="388"/>
      <c r="U950" s="388"/>
      <c r="V950" s="388"/>
      <c r="W950" s="388"/>
      <c r="X950" s="390"/>
      <c r="Y950" s="390"/>
      <c r="Z950" s="390"/>
      <c r="AA950" s="390"/>
      <c r="AB950" s="388"/>
      <c r="AC950" s="388"/>
      <c r="AD950" s="390"/>
    </row>
    <row r="951" customFormat="false" ht="14.25" hidden="false" customHeight="true" outlineLevel="0" collapsed="false">
      <c r="A951" s="388"/>
      <c r="B951" s="388"/>
      <c r="C951" s="388"/>
      <c r="D951" s="388"/>
      <c r="E951" s="388"/>
      <c r="F951" s="388"/>
      <c r="G951" s="388"/>
      <c r="H951" s="388"/>
      <c r="I951" s="388"/>
      <c r="J951" s="388"/>
      <c r="K951" s="388"/>
      <c r="L951" s="388"/>
      <c r="M951" s="388"/>
      <c r="N951" s="388"/>
      <c r="O951" s="388"/>
      <c r="P951" s="388"/>
      <c r="Q951" s="388"/>
      <c r="R951" s="388"/>
      <c r="S951" s="388"/>
      <c r="T951" s="388"/>
      <c r="U951" s="388"/>
      <c r="V951" s="388"/>
      <c r="W951" s="388"/>
      <c r="X951" s="390"/>
      <c r="Y951" s="390"/>
      <c r="Z951" s="390"/>
      <c r="AA951" s="390"/>
      <c r="AB951" s="388"/>
      <c r="AC951" s="388"/>
      <c r="AD951" s="390"/>
    </row>
    <row r="952" customFormat="false" ht="14.25" hidden="false" customHeight="true" outlineLevel="0" collapsed="false">
      <c r="A952" s="388"/>
      <c r="B952" s="388"/>
      <c r="C952" s="388"/>
      <c r="D952" s="388"/>
      <c r="E952" s="388"/>
      <c r="F952" s="388"/>
      <c r="G952" s="388"/>
      <c r="H952" s="388"/>
      <c r="I952" s="388"/>
      <c r="J952" s="388"/>
      <c r="K952" s="388"/>
      <c r="L952" s="388"/>
      <c r="M952" s="388"/>
      <c r="N952" s="388"/>
      <c r="O952" s="388"/>
      <c r="P952" s="388"/>
      <c r="Q952" s="388"/>
      <c r="R952" s="388"/>
      <c r="S952" s="388"/>
      <c r="T952" s="388"/>
      <c r="U952" s="388"/>
      <c r="V952" s="388"/>
      <c r="W952" s="388"/>
      <c r="X952" s="390"/>
      <c r="Y952" s="390"/>
      <c r="Z952" s="390"/>
      <c r="AA952" s="390"/>
      <c r="AB952" s="388"/>
      <c r="AC952" s="388"/>
      <c r="AD952" s="390"/>
    </row>
    <row r="953" customFormat="false" ht="14.25" hidden="false" customHeight="true" outlineLevel="0" collapsed="false">
      <c r="A953" s="388"/>
      <c r="B953" s="388"/>
      <c r="C953" s="388"/>
      <c r="D953" s="388"/>
      <c r="E953" s="388"/>
      <c r="F953" s="388"/>
      <c r="G953" s="388"/>
      <c r="H953" s="388"/>
      <c r="I953" s="388"/>
      <c r="J953" s="388"/>
      <c r="K953" s="388"/>
      <c r="L953" s="388"/>
      <c r="M953" s="388"/>
      <c r="N953" s="388"/>
      <c r="O953" s="388"/>
      <c r="P953" s="388"/>
      <c r="Q953" s="388"/>
      <c r="R953" s="388"/>
      <c r="S953" s="388"/>
      <c r="T953" s="388"/>
      <c r="U953" s="388"/>
      <c r="V953" s="388"/>
      <c r="W953" s="388"/>
      <c r="X953" s="390"/>
      <c r="Y953" s="390"/>
      <c r="Z953" s="390"/>
      <c r="AA953" s="390"/>
      <c r="AB953" s="388"/>
      <c r="AC953" s="388"/>
      <c r="AD953" s="390"/>
    </row>
    <row r="954" customFormat="false" ht="14.25" hidden="false" customHeight="true" outlineLevel="0" collapsed="false">
      <c r="A954" s="388"/>
      <c r="B954" s="388"/>
      <c r="C954" s="388"/>
      <c r="D954" s="388"/>
      <c r="E954" s="388"/>
      <c r="F954" s="388"/>
      <c r="G954" s="388"/>
      <c r="H954" s="388"/>
      <c r="I954" s="388"/>
      <c r="J954" s="388"/>
      <c r="K954" s="388"/>
      <c r="L954" s="388"/>
      <c r="M954" s="388"/>
      <c r="N954" s="388"/>
      <c r="O954" s="388"/>
      <c r="P954" s="388"/>
      <c r="Q954" s="388"/>
      <c r="R954" s="388"/>
      <c r="S954" s="388"/>
      <c r="T954" s="388"/>
      <c r="U954" s="388"/>
      <c r="V954" s="388"/>
      <c r="W954" s="388"/>
      <c r="X954" s="390"/>
      <c r="Y954" s="390"/>
      <c r="Z954" s="390"/>
      <c r="AA954" s="390"/>
      <c r="AB954" s="388"/>
      <c r="AC954" s="388"/>
      <c r="AD954" s="390"/>
    </row>
    <row r="955" customFormat="false" ht="14.25" hidden="false" customHeight="true" outlineLevel="0" collapsed="false">
      <c r="A955" s="388"/>
      <c r="B955" s="388"/>
      <c r="C955" s="388"/>
      <c r="D955" s="388"/>
      <c r="E955" s="388"/>
      <c r="F955" s="388"/>
      <c r="G955" s="388"/>
      <c r="H955" s="388"/>
      <c r="I955" s="388"/>
      <c r="J955" s="388"/>
      <c r="K955" s="388"/>
      <c r="L955" s="388"/>
      <c r="M955" s="388"/>
      <c r="N955" s="388"/>
      <c r="O955" s="388"/>
      <c r="P955" s="388"/>
      <c r="Q955" s="388"/>
      <c r="R955" s="388"/>
      <c r="S955" s="388"/>
      <c r="T955" s="388"/>
      <c r="U955" s="388"/>
      <c r="V955" s="388"/>
      <c r="W955" s="388"/>
      <c r="X955" s="390"/>
      <c r="Y955" s="390"/>
      <c r="Z955" s="390"/>
      <c r="AA955" s="390"/>
      <c r="AB955" s="388"/>
      <c r="AC955" s="388"/>
      <c r="AD955" s="390"/>
    </row>
    <row r="956" customFormat="false" ht="14.25" hidden="false" customHeight="true" outlineLevel="0" collapsed="false">
      <c r="A956" s="388"/>
      <c r="B956" s="388"/>
      <c r="C956" s="388"/>
      <c r="D956" s="388"/>
      <c r="E956" s="388"/>
      <c r="F956" s="388"/>
      <c r="G956" s="388"/>
      <c r="H956" s="388"/>
      <c r="I956" s="388"/>
      <c r="J956" s="388"/>
      <c r="K956" s="388"/>
      <c r="L956" s="388"/>
      <c r="M956" s="388"/>
      <c r="N956" s="388"/>
      <c r="O956" s="388"/>
      <c r="P956" s="388"/>
      <c r="Q956" s="388"/>
      <c r="R956" s="388"/>
      <c r="S956" s="388"/>
      <c r="T956" s="388"/>
      <c r="U956" s="388"/>
      <c r="V956" s="388"/>
      <c r="W956" s="388"/>
      <c r="X956" s="390"/>
      <c r="Y956" s="390"/>
      <c r="Z956" s="390"/>
      <c r="AA956" s="390"/>
      <c r="AB956" s="388"/>
      <c r="AC956" s="388"/>
      <c r="AD956" s="390"/>
    </row>
    <row r="957" customFormat="false" ht="14.25" hidden="false" customHeight="true" outlineLevel="0" collapsed="false">
      <c r="A957" s="388"/>
      <c r="B957" s="388"/>
      <c r="C957" s="388"/>
      <c r="D957" s="388"/>
      <c r="E957" s="388"/>
      <c r="F957" s="388"/>
      <c r="G957" s="388"/>
      <c r="H957" s="388"/>
      <c r="I957" s="388"/>
      <c r="J957" s="388"/>
      <c r="K957" s="388"/>
      <c r="L957" s="388"/>
      <c r="M957" s="388"/>
      <c r="N957" s="388"/>
      <c r="O957" s="388"/>
      <c r="P957" s="388"/>
      <c r="Q957" s="388"/>
      <c r="R957" s="388"/>
      <c r="S957" s="388"/>
      <c r="T957" s="388"/>
      <c r="U957" s="388"/>
      <c r="V957" s="388"/>
      <c r="W957" s="388"/>
      <c r="X957" s="390"/>
      <c r="Y957" s="390"/>
      <c r="Z957" s="390"/>
      <c r="AA957" s="390"/>
      <c r="AB957" s="388"/>
      <c r="AC957" s="388"/>
      <c r="AD957" s="390"/>
    </row>
    <row r="958" customFormat="false" ht="14.25" hidden="false" customHeight="true" outlineLevel="0" collapsed="false">
      <c r="A958" s="388"/>
      <c r="B958" s="388"/>
      <c r="C958" s="388"/>
      <c r="D958" s="388"/>
      <c r="E958" s="388"/>
      <c r="F958" s="388"/>
      <c r="G958" s="388"/>
      <c r="H958" s="388"/>
      <c r="I958" s="388"/>
      <c r="J958" s="388"/>
      <c r="K958" s="388"/>
      <c r="L958" s="388"/>
      <c r="M958" s="388"/>
      <c r="N958" s="388"/>
      <c r="O958" s="388"/>
      <c r="P958" s="388"/>
      <c r="Q958" s="388"/>
      <c r="R958" s="388"/>
      <c r="S958" s="388"/>
      <c r="T958" s="388"/>
      <c r="U958" s="388"/>
      <c r="V958" s="388"/>
      <c r="W958" s="388"/>
      <c r="X958" s="390"/>
      <c r="Y958" s="390"/>
      <c r="Z958" s="390"/>
      <c r="AA958" s="390"/>
      <c r="AB958" s="388"/>
      <c r="AC958" s="388"/>
      <c r="AD958" s="390"/>
    </row>
    <row r="959" customFormat="false" ht="14.25" hidden="false" customHeight="true" outlineLevel="0" collapsed="false">
      <c r="A959" s="388"/>
      <c r="B959" s="388"/>
      <c r="C959" s="388"/>
      <c r="D959" s="388"/>
      <c r="E959" s="388"/>
      <c r="F959" s="388"/>
      <c r="G959" s="388"/>
      <c r="H959" s="388"/>
      <c r="I959" s="388"/>
      <c r="J959" s="388"/>
      <c r="K959" s="388"/>
      <c r="L959" s="388"/>
      <c r="M959" s="388"/>
      <c r="N959" s="388"/>
      <c r="O959" s="388"/>
      <c r="P959" s="388"/>
      <c r="Q959" s="388"/>
      <c r="R959" s="388"/>
      <c r="S959" s="388"/>
      <c r="T959" s="388"/>
      <c r="U959" s="388"/>
      <c r="V959" s="388"/>
      <c r="W959" s="388"/>
      <c r="X959" s="390"/>
      <c r="Y959" s="390"/>
      <c r="Z959" s="390"/>
      <c r="AA959" s="390"/>
      <c r="AB959" s="388"/>
      <c r="AC959" s="388"/>
      <c r="AD959" s="390"/>
    </row>
    <row r="960" customFormat="false" ht="14.25" hidden="false" customHeight="true" outlineLevel="0" collapsed="false">
      <c r="A960" s="388"/>
      <c r="B960" s="388"/>
      <c r="C960" s="388"/>
      <c r="D960" s="388"/>
      <c r="E960" s="388"/>
      <c r="F960" s="388"/>
      <c r="G960" s="388"/>
      <c r="H960" s="388"/>
      <c r="I960" s="388"/>
      <c r="J960" s="388"/>
      <c r="K960" s="388"/>
      <c r="L960" s="388"/>
      <c r="M960" s="388"/>
      <c r="N960" s="388"/>
      <c r="O960" s="388"/>
      <c r="P960" s="388"/>
      <c r="Q960" s="388"/>
      <c r="R960" s="388"/>
      <c r="S960" s="388"/>
      <c r="T960" s="388"/>
      <c r="U960" s="388"/>
      <c r="V960" s="388"/>
      <c r="W960" s="388"/>
      <c r="X960" s="390"/>
      <c r="Y960" s="390"/>
      <c r="Z960" s="390"/>
      <c r="AA960" s="390"/>
      <c r="AB960" s="388"/>
      <c r="AC960" s="388"/>
      <c r="AD960" s="390"/>
    </row>
    <row r="961" customFormat="false" ht="14.25" hidden="false" customHeight="true" outlineLevel="0" collapsed="false">
      <c r="A961" s="388"/>
      <c r="B961" s="388"/>
      <c r="C961" s="388"/>
      <c r="D961" s="388"/>
      <c r="E961" s="388"/>
      <c r="F961" s="388"/>
      <c r="G961" s="388"/>
      <c r="H961" s="388"/>
      <c r="I961" s="388"/>
      <c r="J961" s="388"/>
      <c r="K961" s="388"/>
      <c r="L961" s="388"/>
      <c r="M961" s="388"/>
      <c r="N961" s="388"/>
      <c r="O961" s="388"/>
      <c r="P961" s="388"/>
      <c r="Q961" s="388"/>
      <c r="R961" s="388"/>
      <c r="S961" s="388"/>
      <c r="T961" s="388"/>
      <c r="U961" s="388"/>
      <c r="V961" s="388"/>
      <c r="W961" s="388"/>
      <c r="X961" s="390"/>
      <c r="Y961" s="390"/>
      <c r="Z961" s="390"/>
      <c r="AA961" s="390"/>
      <c r="AB961" s="388"/>
      <c r="AC961" s="388"/>
      <c r="AD961" s="390"/>
    </row>
    <row r="962" customFormat="false" ht="14.25" hidden="false" customHeight="true" outlineLevel="0" collapsed="false">
      <c r="A962" s="388"/>
      <c r="B962" s="388"/>
      <c r="C962" s="388"/>
      <c r="D962" s="388"/>
      <c r="E962" s="388"/>
      <c r="F962" s="388"/>
      <c r="G962" s="388"/>
      <c r="H962" s="388"/>
      <c r="I962" s="388"/>
      <c r="J962" s="388"/>
      <c r="K962" s="388"/>
      <c r="L962" s="388"/>
      <c r="M962" s="388"/>
      <c r="N962" s="388"/>
      <c r="O962" s="388"/>
      <c r="P962" s="388"/>
      <c r="Q962" s="388"/>
      <c r="R962" s="388"/>
      <c r="S962" s="388"/>
      <c r="T962" s="388"/>
      <c r="U962" s="388"/>
      <c r="V962" s="388"/>
      <c r="W962" s="388"/>
      <c r="X962" s="390"/>
      <c r="Y962" s="390"/>
      <c r="Z962" s="390"/>
      <c r="AA962" s="390"/>
      <c r="AB962" s="388"/>
      <c r="AC962" s="388"/>
      <c r="AD962" s="390"/>
    </row>
    <row r="963" customFormat="false" ht="14.25" hidden="false" customHeight="true" outlineLevel="0" collapsed="false">
      <c r="A963" s="388"/>
      <c r="B963" s="388"/>
      <c r="C963" s="388"/>
      <c r="D963" s="388"/>
      <c r="E963" s="388"/>
      <c r="F963" s="388"/>
      <c r="G963" s="388"/>
      <c r="H963" s="388"/>
      <c r="I963" s="388"/>
      <c r="J963" s="388"/>
      <c r="K963" s="388"/>
      <c r="L963" s="388"/>
      <c r="M963" s="388"/>
      <c r="N963" s="388"/>
      <c r="O963" s="388"/>
      <c r="P963" s="388"/>
      <c r="Q963" s="388"/>
      <c r="R963" s="388"/>
      <c r="S963" s="388"/>
      <c r="T963" s="388"/>
      <c r="U963" s="388"/>
      <c r="V963" s="388"/>
      <c r="W963" s="388"/>
      <c r="X963" s="390"/>
      <c r="Y963" s="390"/>
      <c r="Z963" s="390"/>
      <c r="AA963" s="390"/>
      <c r="AB963" s="388"/>
      <c r="AC963" s="388"/>
      <c r="AD963" s="390"/>
    </row>
    <row r="964" customFormat="false" ht="14.25" hidden="false" customHeight="true" outlineLevel="0" collapsed="false">
      <c r="A964" s="388"/>
      <c r="B964" s="388"/>
      <c r="C964" s="388"/>
      <c r="D964" s="388"/>
      <c r="E964" s="388"/>
      <c r="F964" s="388"/>
      <c r="G964" s="388"/>
      <c r="H964" s="388"/>
      <c r="I964" s="388"/>
      <c r="J964" s="388"/>
      <c r="K964" s="388"/>
      <c r="L964" s="388"/>
      <c r="M964" s="388"/>
      <c r="N964" s="388"/>
      <c r="O964" s="388"/>
      <c r="P964" s="388"/>
      <c r="Q964" s="388"/>
      <c r="R964" s="388"/>
      <c r="S964" s="388"/>
      <c r="T964" s="388"/>
      <c r="U964" s="388"/>
      <c r="V964" s="388"/>
      <c r="W964" s="388"/>
      <c r="X964" s="390"/>
      <c r="Y964" s="390"/>
      <c r="Z964" s="390"/>
      <c r="AA964" s="390"/>
      <c r="AB964" s="388"/>
      <c r="AC964" s="388"/>
      <c r="AD964" s="390"/>
    </row>
    <row r="965" customFormat="false" ht="14.25" hidden="false" customHeight="true" outlineLevel="0" collapsed="false">
      <c r="A965" s="388"/>
      <c r="B965" s="388"/>
      <c r="C965" s="388"/>
      <c r="D965" s="388"/>
      <c r="E965" s="388"/>
      <c r="F965" s="388"/>
      <c r="G965" s="388"/>
      <c r="H965" s="388"/>
      <c r="I965" s="388"/>
      <c r="J965" s="388"/>
      <c r="K965" s="388"/>
      <c r="L965" s="388"/>
      <c r="M965" s="388"/>
      <c r="N965" s="388"/>
      <c r="O965" s="388"/>
      <c r="P965" s="388"/>
      <c r="Q965" s="388"/>
      <c r="R965" s="388"/>
      <c r="S965" s="388"/>
      <c r="T965" s="388"/>
      <c r="U965" s="388"/>
      <c r="V965" s="388"/>
      <c r="W965" s="388"/>
      <c r="X965" s="390"/>
      <c r="Y965" s="390"/>
      <c r="Z965" s="390"/>
      <c r="AA965" s="390"/>
      <c r="AB965" s="388"/>
      <c r="AC965" s="388"/>
      <c r="AD965" s="390"/>
    </row>
    <row r="966" customFormat="false" ht="14.25" hidden="false" customHeight="true" outlineLevel="0" collapsed="false">
      <c r="A966" s="388"/>
      <c r="B966" s="388"/>
      <c r="C966" s="388"/>
      <c r="D966" s="388"/>
      <c r="E966" s="388"/>
      <c r="F966" s="388"/>
      <c r="G966" s="388"/>
      <c r="H966" s="388"/>
      <c r="I966" s="388"/>
      <c r="J966" s="388"/>
      <c r="K966" s="388"/>
      <c r="L966" s="388"/>
      <c r="M966" s="388"/>
      <c r="N966" s="388"/>
      <c r="O966" s="388"/>
      <c r="P966" s="388"/>
      <c r="Q966" s="388"/>
      <c r="R966" s="388"/>
      <c r="S966" s="388"/>
      <c r="T966" s="388"/>
      <c r="U966" s="388"/>
      <c r="V966" s="388"/>
      <c r="W966" s="388"/>
      <c r="X966" s="390"/>
      <c r="Y966" s="390"/>
      <c r="Z966" s="390"/>
      <c r="AA966" s="390"/>
      <c r="AB966" s="388"/>
      <c r="AC966" s="388"/>
      <c r="AD966" s="390"/>
    </row>
    <row r="967" customFormat="false" ht="14.25" hidden="false" customHeight="true" outlineLevel="0" collapsed="false">
      <c r="A967" s="388"/>
      <c r="B967" s="388"/>
      <c r="C967" s="388"/>
      <c r="D967" s="388"/>
      <c r="E967" s="388"/>
      <c r="F967" s="388"/>
      <c r="G967" s="388"/>
      <c r="H967" s="388"/>
      <c r="I967" s="388"/>
      <c r="J967" s="388"/>
      <c r="K967" s="388"/>
      <c r="L967" s="388"/>
      <c r="M967" s="388"/>
      <c r="N967" s="388"/>
      <c r="O967" s="388"/>
      <c r="P967" s="388"/>
      <c r="Q967" s="388"/>
      <c r="R967" s="388"/>
      <c r="S967" s="388"/>
      <c r="T967" s="388"/>
      <c r="U967" s="388"/>
      <c r="V967" s="388"/>
      <c r="W967" s="388"/>
      <c r="X967" s="390"/>
      <c r="Y967" s="390"/>
      <c r="Z967" s="390"/>
      <c r="AA967" s="390"/>
      <c r="AB967" s="388"/>
      <c r="AC967" s="388"/>
      <c r="AD967" s="390"/>
    </row>
    <row r="968" customFormat="false" ht="14.25" hidden="false" customHeight="true" outlineLevel="0" collapsed="false">
      <c r="A968" s="388"/>
      <c r="B968" s="388"/>
      <c r="C968" s="388"/>
      <c r="D968" s="388"/>
      <c r="E968" s="388"/>
      <c r="F968" s="388"/>
      <c r="G968" s="388"/>
      <c r="H968" s="388"/>
      <c r="I968" s="388"/>
      <c r="J968" s="388"/>
      <c r="K968" s="388"/>
      <c r="L968" s="388"/>
      <c r="M968" s="388"/>
      <c r="N968" s="388"/>
      <c r="O968" s="388"/>
      <c r="P968" s="388"/>
      <c r="Q968" s="388"/>
      <c r="R968" s="388"/>
      <c r="S968" s="388"/>
      <c r="T968" s="388"/>
      <c r="U968" s="388"/>
      <c r="V968" s="388"/>
      <c r="W968" s="388"/>
      <c r="X968" s="390"/>
      <c r="Y968" s="390"/>
      <c r="Z968" s="390"/>
      <c r="AA968" s="390"/>
      <c r="AB968" s="388"/>
      <c r="AC968" s="388"/>
      <c r="AD968" s="390"/>
    </row>
    <row r="969" customFormat="false" ht="14.25" hidden="false" customHeight="true" outlineLevel="0" collapsed="false">
      <c r="A969" s="388"/>
      <c r="B969" s="388"/>
      <c r="C969" s="388"/>
      <c r="D969" s="388"/>
      <c r="E969" s="388"/>
      <c r="F969" s="388"/>
      <c r="G969" s="388"/>
      <c r="H969" s="388"/>
      <c r="I969" s="388"/>
      <c r="J969" s="388"/>
      <c r="K969" s="388"/>
      <c r="L969" s="388"/>
      <c r="M969" s="388"/>
      <c r="N969" s="388"/>
      <c r="O969" s="388"/>
      <c r="P969" s="388"/>
      <c r="Q969" s="388"/>
      <c r="R969" s="388"/>
      <c r="S969" s="388"/>
      <c r="T969" s="388"/>
      <c r="U969" s="388"/>
      <c r="V969" s="388"/>
      <c r="W969" s="388"/>
      <c r="X969" s="390"/>
      <c r="Y969" s="390"/>
      <c r="Z969" s="390"/>
      <c r="AA969" s="390"/>
      <c r="AB969" s="388"/>
      <c r="AC969" s="388"/>
      <c r="AD969" s="390"/>
    </row>
    <row r="970" customFormat="false" ht="14.25" hidden="false" customHeight="true" outlineLevel="0" collapsed="false">
      <c r="A970" s="388"/>
      <c r="B970" s="388"/>
      <c r="C970" s="388"/>
      <c r="D970" s="388"/>
      <c r="E970" s="388"/>
      <c r="F970" s="388"/>
      <c r="G970" s="388"/>
      <c r="H970" s="388"/>
      <c r="I970" s="388"/>
      <c r="J970" s="388"/>
      <c r="K970" s="388"/>
      <c r="L970" s="388"/>
      <c r="M970" s="388"/>
      <c r="N970" s="388"/>
      <c r="O970" s="388"/>
      <c r="P970" s="388"/>
      <c r="Q970" s="388"/>
      <c r="R970" s="388"/>
      <c r="S970" s="388"/>
      <c r="T970" s="388"/>
      <c r="U970" s="388"/>
      <c r="V970" s="388"/>
      <c r="W970" s="388"/>
      <c r="X970" s="390"/>
      <c r="Y970" s="390"/>
      <c r="Z970" s="390"/>
      <c r="AA970" s="390"/>
      <c r="AB970" s="388"/>
      <c r="AC970" s="388"/>
      <c r="AD970" s="390"/>
    </row>
    <row r="971" customFormat="false" ht="14.25" hidden="false" customHeight="true" outlineLevel="0" collapsed="false">
      <c r="A971" s="388"/>
      <c r="B971" s="388"/>
      <c r="C971" s="388"/>
      <c r="D971" s="388"/>
      <c r="E971" s="388"/>
      <c r="F971" s="388"/>
      <c r="G971" s="388"/>
      <c r="H971" s="388"/>
      <c r="I971" s="388"/>
      <c r="J971" s="388"/>
      <c r="K971" s="388"/>
      <c r="L971" s="388"/>
      <c r="M971" s="388"/>
      <c r="N971" s="388"/>
      <c r="O971" s="388"/>
      <c r="P971" s="388"/>
      <c r="Q971" s="388"/>
      <c r="R971" s="388"/>
      <c r="S971" s="388"/>
      <c r="T971" s="388"/>
      <c r="U971" s="388"/>
      <c r="V971" s="388"/>
      <c r="W971" s="388"/>
      <c r="X971" s="390"/>
      <c r="Y971" s="390"/>
      <c r="Z971" s="390"/>
      <c r="AA971" s="390"/>
      <c r="AB971" s="388"/>
      <c r="AC971" s="388"/>
      <c r="AD971" s="390"/>
    </row>
    <row r="972" customFormat="false" ht="14.25" hidden="false" customHeight="true" outlineLevel="0" collapsed="false">
      <c r="A972" s="388"/>
      <c r="B972" s="388"/>
      <c r="C972" s="388"/>
      <c r="D972" s="388"/>
      <c r="E972" s="388"/>
      <c r="F972" s="388"/>
      <c r="G972" s="388"/>
      <c r="H972" s="388"/>
      <c r="I972" s="388"/>
      <c r="J972" s="388"/>
      <c r="K972" s="388"/>
      <c r="L972" s="388"/>
      <c r="M972" s="388"/>
      <c r="N972" s="388"/>
      <c r="O972" s="388"/>
      <c r="P972" s="388"/>
      <c r="Q972" s="388"/>
      <c r="R972" s="388"/>
      <c r="S972" s="388"/>
      <c r="T972" s="388"/>
      <c r="U972" s="388"/>
      <c r="V972" s="388"/>
      <c r="W972" s="388"/>
      <c r="X972" s="390"/>
      <c r="Y972" s="390"/>
      <c r="Z972" s="390"/>
      <c r="AA972" s="390"/>
      <c r="AB972" s="388"/>
      <c r="AC972" s="388"/>
      <c r="AD972" s="390"/>
    </row>
    <row r="973" customFormat="false" ht="14.25" hidden="false" customHeight="true" outlineLevel="0" collapsed="false">
      <c r="A973" s="388"/>
      <c r="B973" s="388"/>
      <c r="C973" s="388"/>
      <c r="D973" s="388"/>
      <c r="E973" s="388"/>
      <c r="F973" s="388"/>
      <c r="G973" s="388"/>
      <c r="H973" s="388"/>
      <c r="I973" s="388"/>
      <c r="J973" s="388"/>
      <c r="K973" s="388"/>
      <c r="L973" s="388"/>
      <c r="M973" s="388"/>
      <c r="N973" s="388"/>
      <c r="O973" s="388"/>
      <c r="P973" s="388"/>
      <c r="Q973" s="388"/>
      <c r="R973" s="388"/>
      <c r="S973" s="388"/>
      <c r="T973" s="388"/>
      <c r="U973" s="388"/>
      <c r="V973" s="388"/>
      <c r="W973" s="388"/>
      <c r="X973" s="390"/>
      <c r="Y973" s="390"/>
      <c r="Z973" s="390"/>
      <c r="AA973" s="390"/>
      <c r="AB973" s="388"/>
      <c r="AC973" s="388"/>
      <c r="AD973" s="390"/>
    </row>
    <row r="974" customFormat="false" ht="14.25" hidden="false" customHeight="true" outlineLevel="0" collapsed="false">
      <c r="A974" s="388"/>
      <c r="B974" s="388"/>
      <c r="C974" s="388"/>
      <c r="D974" s="388"/>
      <c r="E974" s="388"/>
      <c r="F974" s="388"/>
      <c r="G974" s="388"/>
      <c r="H974" s="388"/>
      <c r="I974" s="388"/>
      <c r="J974" s="388"/>
      <c r="K974" s="388"/>
      <c r="L974" s="388"/>
      <c r="M974" s="388"/>
      <c r="N974" s="388"/>
      <c r="O974" s="388"/>
      <c r="P974" s="388"/>
      <c r="Q974" s="388"/>
      <c r="R974" s="388"/>
      <c r="S974" s="388"/>
      <c r="T974" s="388"/>
      <c r="U974" s="388"/>
      <c r="V974" s="388"/>
      <c r="W974" s="388"/>
      <c r="X974" s="390"/>
      <c r="Y974" s="390"/>
      <c r="Z974" s="390"/>
      <c r="AA974" s="390"/>
      <c r="AB974" s="388"/>
      <c r="AC974" s="388"/>
      <c r="AD974" s="390"/>
    </row>
    <row r="975" customFormat="false" ht="14.25" hidden="false" customHeight="true" outlineLevel="0" collapsed="false">
      <c r="A975" s="388"/>
      <c r="B975" s="388"/>
      <c r="C975" s="388"/>
      <c r="D975" s="388"/>
      <c r="E975" s="388"/>
      <c r="F975" s="388"/>
      <c r="G975" s="388"/>
      <c r="H975" s="388"/>
      <c r="I975" s="388"/>
      <c r="J975" s="388"/>
      <c r="K975" s="388"/>
      <c r="L975" s="388"/>
      <c r="M975" s="388"/>
      <c r="N975" s="388"/>
      <c r="O975" s="388"/>
      <c r="P975" s="388"/>
      <c r="Q975" s="388"/>
      <c r="R975" s="388"/>
      <c r="S975" s="388"/>
      <c r="T975" s="388"/>
      <c r="U975" s="388"/>
      <c r="V975" s="388"/>
      <c r="W975" s="388"/>
      <c r="X975" s="390"/>
      <c r="Y975" s="390"/>
      <c r="Z975" s="390"/>
      <c r="AA975" s="390"/>
      <c r="AB975" s="388"/>
      <c r="AC975" s="388"/>
      <c r="AD975" s="390"/>
    </row>
    <row r="976" customFormat="false" ht="14.25" hidden="false" customHeight="true" outlineLevel="0" collapsed="false">
      <c r="A976" s="388"/>
      <c r="B976" s="388"/>
      <c r="C976" s="388"/>
      <c r="D976" s="388"/>
      <c r="E976" s="388"/>
      <c r="F976" s="388"/>
      <c r="G976" s="388"/>
      <c r="H976" s="388"/>
      <c r="I976" s="388"/>
      <c r="J976" s="388"/>
      <c r="K976" s="388"/>
      <c r="L976" s="388"/>
      <c r="M976" s="388"/>
      <c r="N976" s="388"/>
      <c r="O976" s="388"/>
      <c r="P976" s="388"/>
      <c r="Q976" s="388"/>
      <c r="R976" s="388"/>
      <c r="S976" s="388"/>
      <c r="T976" s="388"/>
      <c r="U976" s="388"/>
      <c r="V976" s="388"/>
      <c r="W976" s="388"/>
      <c r="X976" s="390"/>
      <c r="Y976" s="390"/>
      <c r="Z976" s="390"/>
      <c r="AA976" s="390"/>
      <c r="AB976" s="388"/>
      <c r="AC976" s="388"/>
      <c r="AD976" s="390"/>
    </row>
    <row r="977" customFormat="false" ht="14.25" hidden="false" customHeight="true" outlineLevel="0" collapsed="false">
      <c r="A977" s="388"/>
      <c r="B977" s="388"/>
      <c r="C977" s="388"/>
      <c r="D977" s="388"/>
      <c r="E977" s="388"/>
      <c r="F977" s="388"/>
      <c r="G977" s="388"/>
      <c r="H977" s="388"/>
      <c r="I977" s="388"/>
      <c r="J977" s="388"/>
      <c r="K977" s="388"/>
      <c r="L977" s="388"/>
      <c r="M977" s="388"/>
      <c r="N977" s="388"/>
      <c r="O977" s="388"/>
      <c r="P977" s="388"/>
      <c r="Q977" s="388"/>
      <c r="R977" s="388"/>
      <c r="S977" s="388"/>
      <c r="T977" s="388"/>
      <c r="U977" s="388"/>
      <c r="V977" s="388"/>
      <c r="W977" s="388"/>
      <c r="X977" s="390"/>
      <c r="Y977" s="390"/>
      <c r="Z977" s="390"/>
      <c r="AA977" s="390"/>
      <c r="AB977" s="388"/>
      <c r="AC977" s="388"/>
      <c r="AD977" s="390"/>
    </row>
    <row r="978" customFormat="false" ht="14.25" hidden="false" customHeight="true" outlineLevel="0" collapsed="false">
      <c r="A978" s="388"/>
      <c r="B978" s="388"/>
      <c r="C978" s="388"/>
      <c r="D978" s="388"/>
      <c r="E978" s="388"/>
      <c r="F978" s="388"/>
      <c r="G978" s="388"/>
      <c r="H978" s="388"/>
      <c r="I978" s="388"/>
      <c r="J978" s="388"/>
      <c r="K978" s="388"/>
      <c r="L978" s="388"/>
      <c r="M978" s="388"/>
      <c r="N978" s="388"/>
      <c r="O978" s="388"/>
      <c r="P978" s="388"/>
      <c r="Q978" s="388"/>
      <c r="R978" s="388"/>
      <c r="S978" s="388"/>
      <c r="T978" s="388"/>
      <c r="U978" s="388"/>
      <c r="V978" s="388"/>
      <c r="W978" s="388"/>
      <c r="X978" s="390"/>
      <c r="Y978" s="390"/>
      <c r="Z978" s="390"/>
      <c r="AA978" s="390"/>
      <c r="AB978" s="388"/>
      <c r="AC978" s="388"/>
      <c r="AD978" s="390"/>
    </row>
    <row r="979" customFormat="false" ht="14.25" hidden="false" customHeight="true" outlineLevel="0" collapsed="false">
      <c r="A979" s="388"/>
      <c r="B979" s="388"/>
      <c r="C979" s="388"/>
      <c r="D979" s="388"/>
      <c r="E979" s="388"/>
      <c r="F979" s="388"/>
      <c r="G979" s="388"/>
      <c r="H979" s="388"/>
      <c r="I979" s="388"/>
      <c r="J979" s="388"/>
      <c r="K979" s="388"/>
      <c r="L979" s="388"/>
      <c r="M979" s="388"/>
      <c r="N979" s="388"/>
      <c r="O979" s="388"/>
      <c r="P979" s="388"/>
      <c r="Q979" s="388"/>
      <c r="R979" s="388"/>
      <c r="S979" s="388"/>
      <c r="T979" s="388"/>
      <c r="U979" s="388"/>
      <c r="V979" s="388"/>
      <c r="W979" s="388"/>
      <c r="X979" s="390"/>
      <c r="Y979" s="390"/>
      <c r="Z979" s="390"/>
      <c r="AA979" s="390"/>
      <c r="AB979" s="388"/>
      <c r="AC979" s="388"/>
      <c r="AD979" s="390"/>
    </row>
    <row r="980" customFormat="false" ht="14.25" hidden="false" customHeight="true" outlineLevel="0" collapsed="false">
      <c r="A980" s="388"/>
      <c r="B980" s="388"/>
      <c r="C980" s="388"/>
      <c r="D980" s="388"/>
      <c r="E980" s="388"/>
      <c r="F980" s="388"/>
      <c r="G980" s="388"/>
      <c r="H980" s="388"/>
      <c r="I980" s="388"/>
      <c r="J980" s="388"/>
      <c r="K980" s="388"/>
      <c r="L980" s="388"/>
      <c r="M980" s="388"/>
      <c r="N980" s="388"/>
      <c r="O980" s="388"/>
      <c r="P980" s="388"/>
      <c r="Q980" s="388"/>
      <c r="R980" s="388"/>
      <c r="S980" s="388"/>
      <c r="T980" s="388"/>
      <c r="U980" s="388"/>
      <c r="V980" s="388"/>
      <c r="W980" s="388"/>
      <c r="X980" s="390"/>
      <c r="Y980" s="390"/>
      <c r="Z980" s="390"/>
      <c r="AA980" s="390"/>
      <c r="AB980" s="388"/>
      <c r="AC980" s="388"/>
      <c r="AD980" s="390"/>
    </row>
    <row r="981" customFormat="false" ht="14.25" hidden="false" customHeight="true" outlineLevel="0" collapsed="false">
      <c r="A981" s="388"/>
      <c r="B981" s="388"/>
      <c r="C981" s="388"/>
      <c r="D981" s="388"/>
      <c r="E981" s="388"/>
      <c r="F981" s="388"/>
      <c r="G981" s="388"/>
      <c r="H981" s="388"/>
      <c r="I981" s="388"/>
      <c r="J981" s="388"/>
      <c r="K981" s="388"/>
      <c r="L981" s="388"/>
      <c r="M981" s="388"/>
      <c r="N981" s="388"/>
      <c r="O981" s="388"/>
      <c r="P981" s="388"/>
      <c r="Q981" s="388"/>
      <c r="R981" s="388"/>
      <c r="S981" s="388"/>
      <c r="T981" s="388"/>
      <c r="U981" s="388"/>
      <c r="V981" s="388"/>
      <c r="W981" s="388"/>
      <c r="X981" s="390"/>
      <c r="Y981" s="390"/>
      <c r="Z981" s="390"/>
      <c r="AA981" s="390"/>
      <c r="AB981" s="388"/>
      <c r="AC981" s="388"/>
      <c r="AD981" s="390"/>
    </row>
    <row r="982" customFormat="false" ht="14.25" hidden="false" customHeight="true" outlineLevel="0" collapsed="false">
      <c r="A982" s="388"/>
      <c r="B982" s="388"/>
      <c r="C982" s="388"/>
      <c r="D982" s="388"/>
      <c r="E982" s="388"/>
      <c r="F982" s="388"/>
      <c r="G982" s="388"/>
      <c r="H982" s="388"/>
      <c r="I982" s="388"/>
      <c r="J982" s="388"/>
      <c r="K982" s="388"/>
      <c r="L982" s="388"/>
      <c r="M982" s="388"/>
      <c r="N982" s="388"/>
      <c r="O982" s="388"/>
      <c r="P982" s="388"/>
      <c r="Q982" s="388"/>
      <c r="R982" s="388"/>
      <c r="S982" s="388"/>
      <c r="T982" s="388"/>
      <c r="U982" s="388"/>
      <c r="V982" s="388"/>
      <c r="W982" s="388"/>
      <c r="X982" s="390"/>
      <c r="Y982" s="390"/>
      <c r="Z982" s="390"/>
      <c r="AA982" s="390"/>
      <c r="AB982" s="388"/>
      <c r="AC982" s="388"/>
      <c r="AD982" s="390"/>
    </row>
    <row r="983" customFormat="false" ht="14.25" hidden="false" customHeight="true" outlineLevel="0" collapsed="false">
      <c r="A983" s="388"/>
      <c r="B983" s="388"/>
      <c r="C983" s="388"/>
      <c r="D983" s="388"/>
      <c r="E983" s="388"/>
      <c r="F983" s="388"/>
      <c r="G983" s="388"/>
      <c r="H983" s="388"/>
      <c r="I983" s="388"/>
      <c r="J983" s="388"/>
      <c r="K983" s="388"/>
      <c r="L983" s="388"/>
      <c r="M983" s="388"/>
      <c r="N983" s="388"/>
      <c r="O983" s="388"/>
      <c r="P983" s="388"/>
      <c r="Q983" s="388"/>
      <c r="R983" s="388"/>
      <c r="S983" s="388"/>
      <c r="T983" s="388"/>
      <c r="U983" s="388"/>
      <c r="V983" s="388"/>
      <c r="W983" s="388"/>
      <c r="X983" s="390"/>
      <c r="Y983" s="390"/>
      <c r="Z983" s="390"/>
      <c r="AA983" s="390"/>
      <c r="AB983" s="388"/>
      <c r="AC983" s="388"/>
      <c r="AD983" s="390"/>
    </row>
    <row r="984" customFormat="false" ht="14.25" hidden="false" customHeight="true" outlineLevel="0" collapsed="false">
      <c r="A984" s="388"/>
      <c r="B984" s="388"/>
      <c r="C984" s="388"/>
      <c r="D984" s="388"/>
      <c r="E984" s="388"/>
      <c r="F984" s="388"/>
      <c r="G984" s="388"/>
      <c r="H984" s="388"/>
      <c r="I984" s="388"/>
      <c r="J984" s="388"/>
      <c r="K984" s="388"/>
      <c r="L984" s="388"/>
      <c r="M984" s="388"/>
      <c r="N984" s="388"/>
      <c r="O984" s="388"/>
      <c r="P984" s="388"/>
      <c r="Q984" s="388"/>
      <c r="R984" s="388"/>
      <c r="S984" s="388"/>
      <c r="T984" s="388"/>
      <c r="U984" s="388"/>
      <c r="V984" s="388"/>
      <c r="W984" s="388"/>
      <c r="X984" s="390"/>
      <c r="Y984" s="390"/>
      <c r="Z984" s="390"/>
      <c r="AA984" s="390"/>
      <c r="AB984" s="388"/>
      <c r="AC984" s="388"/>
      <c r="AD984" s="390"/>
    </row>
    <row r="985" customFormat="false" ht="14.25" hidden="false" customHeight="true" outlineLevel="0" collapsed="false">
      <c r="A985" s="388"/>
      <c r="B985" s="388"/>
      <c r="C985" s="388"/>
      <c r="D985" s="388"/>
      <c r="E985" s="388"/>
      <c r="F985" s="388"/>
      <c r="G985" s="388"/>
      <c r="H985" s="388"/>
      <c r="I985" s="388"/>
      <c r="J985" s="388"/>
      <c r="K985" s="388"/>
      <c r="L985" s="388"/>
      <c r="M985" s="388"/>
      <c r="N985" s="388"/>
      <c r="O985" s="388"/>
      <c r="P985" s="388"/>
      <c r="Q985" s="388"/>
      <c r="R985" s="388"/>
      <c r="S985" s="388"/>
      <c r="T985" s="388"/>
      <c r="U985" s="388"/>
      <c r="V985" s="388"/>
      <c r="W985" s="388"/>
      <c r="X985" s="390"/>
      <c r="Y985" s="390"/>
      <c r="Z985" s="390"/>
      <c r="AA985" s="390"/>
      <c r="AB985" s="388"/>
      <c r="AC985" s="388"/>
      <c r="AD985" s="390"/>
    </row>
    <row r="986" customFormat="false" ht="14.25" hidden="false" customHeight="true" outlineLevel="0" collapsed="false">
      <c r="A986" s="388"/>
      <c r="B986" s="388"/>
      <c r="C986" s="388"/>
      <c r="D986" s="388"/>
      <c r="E986" s="388"/>
      <c r="F986" s="388"/>
      <c r="G986" s="388"/>
      <c r="H986" s="388"/>
      <c r="I986" s="388"/>
      <c r="J986" s="388"/>
      <c r="K986" s="388"/>
      <c r="L986" s="388"/>
      <c r="M986" s="388"/>
      <c r="N986" s="388"/>
      <c r="O986" s="388"/>
      <c r="P986" s="388"/>
      <c r="Q986" s="388"/>
      <c r="R986" s="388"/>
      <c r="S986" s="388"/>
      <c r="T986" s="388"/>
      <c r="U986" s="388"/>
      <c r="V986" s="388"/>
      <c r="W986" s="388"/>
      <c r="X986" s="390"/>
      <c r="Y986" s="390"/>
      <c r="Z986" s="390"/>
      <c r="AA986" s="390"/>
      <c r="AB986" s="388"/>
      <c r="AC986" s="388"/>
      <c r="AD986" s="390"/>
    </row>
    <row r="987" customFormat="false" ht="14.25" hidden="false" customHeight="true" outlineLevel="0" collapsed="false">
      <c r="A987" s="388"/>
      <c r="B987" s="388"/>
      <c r="C987" s="388"/>
      <c r="D987" s="388"/>
      <c r="E987" s="388"/>
      <c r="F987" s="388"/>
      <c r="G987" s="388"/>
      <c r="H987" s="388"/>
      <c r="I987" s="388"/>
      <c r="J987" s="388"/>
      <c r="K987" s="388"/>
      <c r="L987" s="388"/>
      <c r="M987" s="388"/>
      <c r="N987" s="388"/>
      <c r="O987" s="388"/>
      <c r="P987" s="388"/>
      <c r="Q987" s="388"/>
      <c r="R987" s="388"/>
      <c r="S987" s="388"/>
      <c r="T987" s="388"/>
      <c r="U987" s="388"/>
      <c r="V987" s="388"/>
      <c r="W987" s="388"/>
      <c r="X987" s="390"/>
      <c r="Y987" s="390"/>
      <c r="Z987" s="390"/>
      <c r="AA987" s="390"/>
      <c r="AB987" s="388"/>
      <c r="AC987" s="388"/>
      <c r="AD987" s="390"/>
    </row>
    <row r="988" customFormat="false" ht="14.25" hidden="false" customHeight="true" outlineLevel="0" collapsed="false">
      <c r="A988" s="388"/>
      <c r="B988" s="388"/>
      <c r="C988" s="388"/>
      <c r="D988" s="388"/>
      <c r="E988" s="388"/>
      <c r="F988" s="388"/>
      <c r="G988" s="388"/>
      <c r="H988" s="388"/>
      <c r="I988" s="388"/>
      <c r="J988" s="388"/>
      <c r="K988" s="388"/>
      <c r="L988" s="388"/>
      <c r="M988" s="388"/>
      <c r="N988" s="388"/>
      <c r="O988" s="388"/>
      <c r="P988" s="388"/>
      <c r="Q988" s="388"/>
      <c r="R988" s="388"/>
      <c r="S988" s="388"/>
      <c r="T988" s="388"/>
      <c r="U988" s="388"/>
      <c r="V988" s="388"/>
      <c r="W988" s="388"/>
      <c r="X988" s="390"/>
      <c r="Y988" s="390"/>
      <c r="Z988" s="390"/>
      <c r="AA988" s="390"/>
      <c r="AB988" s="388"/>
      <c r="AC988" s="388"/>
      <c r="AD988" s="390"/>
    </row>
    <row r="989" customFormat="false" ht="14.25" hidden="false" customHeight="true" outlineLevel="0" collapsed="false">
      <c r="A989" s="388"/>
      <c r="B989" s="388"/>
      <c r="C989" s="388"/>
      <c r="D989" s="388"/>
      <c r="E989" s="388"/>
      <c r="F989" s="388"/>
      <c r="G989" s="388"/>
      <c r="H989" s="388"/>
      <c r="I989" s="388"/>
      <c r="J989" s="388"/>
      <c r="K989" s="388"/>
      <c r="L989" s="388"/>
      <c r="M989" s="388"/>
      <c r="N989" s="388"/>
      <c r="O989" s="388"/>
      <c r="P989" s="388"/>
      <c r="Q989" s="388"/>
      <c r="R989" s="388"/>
      <c r="S989" s="388"/>
      <c r="T989" s="388"/>
      <c r="U989" s="388"/>
      <c r="V989" s="388"/>
      <c r="W989" s="388"/>
      <c r="X989" s="390"/>
      <c r="Y989" s="390"/>
      <c r="Z989" s="390"/>
      <c r="AA989" s="390"/>
      <c r="AB989" s="388"/>
      <c r="AC989" s="388"/>
      <c r="AD989" s="390"/>
    </row>
    <row r="990" customFormat="false" ht="14.25" hidden="false" customHeight="true" outlineLevel="0" collapsed="false">
      <c r="A990" s="388"/>
      <c r="B990" s="388"/>
      <c r="C990" s="388"/>
      <c r="D990" s="388"/>
      <c r="E990" s="388"/>
      <c r="F990" s="388"/>
      <c r="G990" s="388"/>
      <c r="H990" s="388"/>
      <c r="I990" s="388"/>
      <c r="J990" s="388"/>
      <c r="K990" s="388"/>
      <c r="L990" s="388"/>
      <c r="M990" s="388"/>
      <c r="N990" s="388"/>
      <c r="O990" s="388"/>
      <c r="P990" s="388"/>
      <c r="Q990" s="388"/>
      <c r="R990" s="388"/>
      <c r="S990" s="388"/>
      <c r="T990" s="388"/>
      <c r="U990" s="388"/>
      <c r="V990" s="388"/>
      <c r="W990" s="388"/>
      <c r="X990" s="390"/>
      <c r="Y990" s="390"/>
      <c r="Z990" s="390"/>
      <c r="AA990" s="390"/>
      <c r="AB990" s="388"/>
      <c r="AC990" s="388"/>
      <c r="AD990" s="390"/>
    </row>
    <row r="991" customFormat="false" ht="14.25" hidden="false" customHeight="true" outlineLevel="0" collapsed="false">
      <c r="A991" s="388"/>
      <c r="B991" s="388"/>
      <c r="C991" s="388"/>
      <c r="D991" s="388"/>
      <c r="E991" s="388"/>
      <c r="F991" s="388"/>
      <c r="G991" s="388"/>
      <c r="H991" s="388"/>
      <c r="I991" s="388"/>
      <c r="J991" s="388"/>
      <c r="K991" s="388"/>
      <c r="L991" s="388"/>
      <c r="M991" s="388"/>
      <c r="N991" s="388"/>
      <c r="O991" s="388"/>
      <c r="P991" s="388"/>
      <c r="Q991" s="388"/>
      <c r="R991" s="388"/>
      <c r="S991" s="388"/>
      <c r="T991" s="388"/>
      <c r="U991" s="388"/>
      <c r="V991" s="388"/>
      <c r="W991" s="388"/>
      <c r="X991" s="390"/>
      <c r="Y991" s="390"/>
      <c r="Z991" s="390"/>
      <c r="AA991" s="390"/>
      <c r="AB991" s="388"/>
      <c r="AC991" s="388"/>
      <c r="AD991" s="390"/>
    </row>
    <row r="992" customFormat="false" ht="14.25" hidden="false" customHeight="true" outlineLevel="0" collapsed="false">
      <c r="A992" s="388"/>
      <c r="B992" s="388"/>
      <c r="C992" s="388"/>
      <c r="D992" s="388"/>
      <c r="E992" s="388"/>
      <c r="F992" s="388"/>
      <c r="G992" s="388"/>
      <c r="H992" s="388"/>
      <c r="I992" s="388"/>
      <c r="J992" s="388"/>
      <c r="K992" s="388"/>
      <c r="L992" s="388"/>
      <c r="M992" s="388"/>
      <c r="N992" s="388"/>
      <c r="O992" s="388"/>
      <c r="P992" s="388"/>
      <c r="Q992" s="388"/>
      <c r="R992" s="388"/>
      <c r="S992" s="388"/>
      <c r="T992" s="388"/>
      <c r="U992" s="388"/>
      <c r="V992" s="388"/>
      <c r="W992" s="388"/>
      <c r="X992" s="390"/>
      <c r="Y992" s="390"/>
      <c r="Z992" s="390"/>
      <c r="AA992" s="390"/>
      <c r="AB992" s="388"/>
      <c r="AC992" s="388"/>
      <c r="AD992" s="390"/>
    </row>
    <row r="993" customFormat="false" ht="14.25" hidden="false" customHeight="true" outlineLevel="0" collapsed="false">
      <c r="A993" s="388"/>
      <c r="B993" s="388"/>
      <c r="C993" s="388"/>
      <c r="D993" s="388"/>
      <c r="E993" s="388"/>
      <c r="F993" s="388"/>
      <c r="G993" s="388"/>
      <c r="H993" s="388"/>
      <c r="I993" s="388"/>
      <c r="J993" s="388"/>
      <c r="K993" s="388"/>
      <c r="L993" s="388"/>
      <c r="M993" s="388"/>
      <c r="N993" s="388"/>
      <c r="O993" s="388"/>
      <c r="P993" s="388"/>
      <c r="Q993" s="388"/>
      <c r="R993" s="388"/>
      <c r="S993" s="388"/>
      <c r="T993" s="388"/>
      <c r="U993" s="388"/>
      <c r="V993" s="388"/>
      <c r="W993" s="388"/>
      <c r="X993" s="390"/>
      <c r="Y993" s="390"/>
      <c r="Z993" s="390"/>
      <c r="AA993" s="390"/>
      <c r="AB993" s="388"/>
      <c r="AC993" s="388"/>
      <c r="AD993" s="390"/>
    </row>
    <row r="994" customFormat="false" ht="14.25" hidden="false" customHeight="true" outlineLevel="0" collapsed="false">
      <c r="A994" s="388"/>
      <c r="B994" s="388"/>
      <c r="C994" s="388"/>
      <c r="D994" s="388"/>
      <c r="E994" s="388"/>
      <c r="F994" s="388"/>
      <c r="G994" s="388"/>
      <c r="H994" s="388"/>
      <c r="I994" s="388"/>
      <c r="J994" s="388"/>
      <c r="K994" s="388"/>
      <c r="L994" s="388"/>
      <c r="M994" s="388"/>
      <c r="N994" s="388"/>
      <c r="O994" s="388"/>
      <c r="P994" s="388"/>
      <c r="Q994" s="388"/>
      <c r="R994" s="388"/>
      <c r="S994" s="388"/>
      <c r="T994" s="388"/>
      <c r="U994" s="388"/>
      <c r="V994" s="388"/>
      <c r="W994" s="388"/>
      <c r="X994" s="390"/>
      <c r="Y994" s="390"/>
      <c r="Z994" s="390"/>
      <c r="AA994" s="390"/>
      <c r="AB994" s="388"/>
      <c r="AC994" s="388"/>
      <c r="AD994" s="390"/>
    </row>
    <row r="995" customFormat="false" ht="14.25" hidden="false" customHeight="true" outlineLevel="0" collapsed="false">
      <c r="A995" s="388"/>
      <c r="B995" s="388"/>
      <c r="C995" s="388"/>
      <c r="D995" s="388"/>
      <c r="E995" s="388"/>
      <c r="F995" s="388"/>
      <c r="G995" s="388"/>
      <c r="H995" s="388"/>
      <c r="I995" s="388"/>
      <c r="J995" s="388"/>
      <c r="K995" s="388"/>
      <c r="L995" s="388"/>
      <c r="M995" s="388"/>
      <c r="N995" s="388"/>
      <c r="O995" s="388"/>
      <c r="P995" s="388"/>
      <c r="Q995" s="388"/>
      <c r="R995" s="388"/>
      <c r="S995" s="388"/>
      <c r="T995" s="388"/>
      <c r="U995" s="388"/>
      <c r="V995" s="388"/>
      <c r="W995" s="388"/>
      <c r="X995" s="390"/>
      <c r="Y995" s="390"/>
      <c r="Z995" s="390"/>
      <c r="AA995" s="390"/>
      <c r="AB995" s="388"/>
      <c r="AC995" s="388"/>
      <c r="AD995" s="390"/>
    </row>
    <row r="996" customFormat="false" ht="14.25" hidden="false" customHeight="true" outlineLevel="0" collapsed="false">
      <c r="A996" s="388"/>
      <c r="B996" s="388"/>
      <c r="C996" s="388"/>
      <c r="D996" s="388"/>
      <c r="E996" s="388"/>
      <c r="F996" s="388"/>
      <c r="G996" s="388"/>
      <c r="H996" s="388"/>
      <c r="I996" s="388"/>
      <c r="J996" s="388"/>
      <c r="K996" s="388"/>
      <c r="L996" s="388"/>
      <c r="M996" s="388"/>
      <c r="N996" s="388"/>
      <c r="O996" s="388"/>
      <c r="P996" s="388"/>
      <c r="Q996" s="388"/>
      <c r="R996" s="388"/>
      <c r="S996" s="388"/>
      <c r="T996" s="388"/>
      <c r="U996" s="388"/>
      <c r="V996" s="388"/>
      <c r="W996" s="388"/>
      <c r="X996" s="390"/>
      <c r="Y996" s="390"/>
      <c r="Z996" s="390"/>
      <c r="AA996" s="390"/>
      <c r="AB996" s="388"/>
      <c r="AC996" s="388"/>
      <c r="AD996" s="390"/>
    </row>
    <row r="997" customFormat="false" ht="14.25" hidden="false" customHeight="true" outlineLevel="0" collapsed="false">
      <c r="A997" s="388"/>
      <c r="B997" s="388"/>
      <c r="C997" s="388"/>
      <c r="D997" s="388"/>
      <c r="E997" s="388"/>
      <c r="F997" s="388"/>
      <c r="G997" s="388"/>
      <c r="H997" s="388"/>
      <c r="I997" s="388"/>
      <c r="J997" s="388"/>
      <c r="K997" s="388"/>
      <c r="L997" s="388"/>
      <c r="M997" s="388"/>
      <c r="N997" s="388"/>
      <c r="O997" s="388"/>
      <c r="P997" s="388"/>
      <c r="Q997" s="388"/>
      <c r="R997" s="388"/>
      <c r="S997" s="388"/>
      <c r="T997" s="388"/>
      <c r="U997" s="388"/>
      <c r="V997" s="388"/>
      <c r="W997" s="388"/>
      <c r="X997" s="390"/>
      <c r="Y997" s="390"/>
      <c r="Z997" s="390"/>
      <c r="AA997" s="390"/>
      <c r="AB997" s="388"/>
      <c r="AC997" s="388"/>
      <c r="AD997" s="390"/>
    </row>
    <row r="998" customFormat="false" ht="14.25" hidden="false" customHeight="true" outlineLevel="0" collapsed="false">
      <c r="A998" s="388"/>
      <c r="B998" s="388"/>
      <c r="C998" s="388"/>
      <c r="D998" s="388"/>
      <c r="E998" s="388"/>
      <c r="F998" s="388"/>
      <c r="G998" s="388"/>
      <c r="H998" s="388"/>
      <c r="I998" s="388"/>
      <c r="J998" s="388"/>
      <c r="K998" s="388"/>
      <c r="L998" s="388"/>
      <c r="M998" s="388"/>
      <c r="N998" s="388"/>
      <c r="O998" s="388"/>
      <c r="P998" s="388"/>
      <c r="Q998" s="388"/>
      <c r="R998" s="388"/>
      <c r="S998" s="388"/>
      <c r="T998" s="388"/>
      <c r="U998" s="388"/>
      <c r="V998" s="388"/>
      <c r="W998" s="388"/>
      <c r="X998" s="390"/>
      <c r="Y998" s="390"/>
      <c r="Z998" s="390"/>
      <c r="AA998" s="390"/>
      <c r="AB998" s="388"/>
      <c r="AC998" s="388"/>
      <c r="AD998" s="390"/>
    </row>
    <row r="999" customFormat="false" ht="14.25" hidden="false" customHeight="true" outlineLevel="0" collapsed="false">
      <c r="A999" s="388"/>
      <c r="B999" s="388"/>
      <c r="C999" s="388"/>
      <c r="D999" s="388"/>
      <c r="E999" s="388"/>
      <c r="F999" s="388"/>
      <c r="G999" s="388"/>
      <c r="H999" s="388"/>
      <c r="I999" s="388"/>
      <c r="J999" s="388"/>
      <c r="K999" s="388"/>
      <c r="L999" s="388"/>
      <c r="M999" s="388"/>
      <c r="N999" s="388"/>
      <c r="O999" s="388"/>
      <c r="P999" s="388"/>
      <c r="Q999" s="388"/>
      <c r="R999" s="388"/>
      <c r="S999" s="388"/>
      <c r="T999" s="388"/>
      <c r="U999" s="388"/>
      <c r="V999" s="388"/>
      <c r="W999" s="388"/>
      <c r="X999" s="390"/>
      <c r="Y999" s="390"/>
      <c r="Z999" s="390"/>
      <c r="AA999" s="390"/>
      <c r="AB999" s="388"/>
      <c r="AC999" s="388"/>
      <c r="AD999" s="390"/>
    </row>
    <row r="1000" customFormat="false" ht="14.25" hidden="false" customHeight="true" outlineLevel="0" collapsed="false">
      <c r="A1000" s="388"/>
      <c r="B1000" s="388"/>
      <c r="C1000" s="388"/>
      <c r="D1000" s="388"/>
      <c r="E1000" s="388"/>
      <c r="F1000" s="388"/>
      <c r="G1000" s="388"/>
      <c r="H1000" s="388"/>
      <c r="I1000" s="388"/>
      <c r="J1000" s="388"/>
      <c r="K1000" s="388"/>
      <c r="L1000" s="388"/>
      <c r="M1000" s="388"/>
      <c r="N1000" s="388"/>
      <c r="O1000" s="388"/>
      <c r="P1000" s="388"/>
      <c r="Q1000" s="388"/>
      <c r="R1000" s="388"/>
      <c r="S1000" s="388"/>
      <c r="T1000" s="388"/>
      <c r="U1000" s="388"/>
      <c r="V1000" s="388"/>
      <c r="W1000" s="388"/>
      <c r="X1000" s="390"/>
      <c r="Y1000" s="390"/>
      <c r="Z1000" s="390"/>
      <c r="AA1000" s="390"/>
      <c r="AB1000" s="388"/>
      <c r="AC1000" s="388"/>
      <c r="AD1000" s="390"/>
    </row>
  </sheetData>
  <autoFilter ref="A3:AD3"/>
  <mergeCells count="10">
    <mergeCell ref="A2:D2"/>
    <mergeCell ref="E2:N2"/>
    <mergeCell ref="O2:Q2"/>
    <mergeCell ref="R2:V2"/>
    <mergeCell ref="W2:Z2"/>
    <mergeCell ref="AA2:AC2"/>
    <mergeCell ref="B13:G13"/>
    <mergeCell ref="B14:C14"/>
    <mergeCell ref="D14:E14"/>
    <mergeCell ref="F14:G14"/>
  </mergeCells>
  <conditionalFormatting sqref="AD1">
    <cfRule type="expression" priority="2" aboveAverage="0" equalAverage="0" bottom="0" percent="0" rank="0" text="" dxfId="8">
      <formula>LEN(TRIM(AD1))=0</formula>
    </cfRule>
  </conditionalFormatting>
  <dataValidations count="8">
    <dataValidation allowBlank="true" errorStyle="stop" operator="between" showDropDown="false" showErrorMessage="true" showInputMessage="false" sqref="G4:G11" type="list">
      <formula1>'Data Validation'!$C$2:$C$5</formula1>
      <formula2>0</formula2>
    </dataValidation>
    <dataValidation allowBlank="true" errorStyle="stop" operator="between" showDropDown="false" showErrorMessage="true" showInputMessage="false" sqref="AD1" type="list">
      <formula1>'Data Validation'!$P$2:$P$4</formula1>
      <formula2>0</formula2>
    </dataValidation>
    <dataValidation allowBlank="true" errorStyle="stop" operator="between" showDropDown="false" showErrorMessage="true" showInputMessage="false" sqref="N4:N11" type="list">
      <formula1>'Data Validation'!$F$2:$F$4</formula1>
      <formula2>0</formula2>
    </dataValidation>
    <dataValidation allowBlank="true" errorStyle="stop" operator="between" showDropDown="false" showErrorMessage="true" showInputMessage="false" sqref="F4:F11" type="list">
      <formula1>'Data Validation'!$B$2:$B$4</formula1>
      <formula2>0</formula2>
    </dataValidation>
    <dataValidation allowBlank="true" errorStyle="stop" operator="between" showDropDown="false" showErrorMessage="true" showInputMessage="false" sqref="H4:H11" type="list">
      <formula1>'Data Validation'!$D$2:$D$4</formula1>
      <formula2>0</formula2>
    </dataValidation>
    <dataValidation allowBlank="true" errorStyle="stop" operator="between" showDropDown="false" showErrorMessage="true" showInputMessage="false" sqref="M4:M11" type="list">
      <formula1>'Data Validation'!$E$2:$E$3</formula1>
      <formula2>0</formula2>
    </dataValidation>
    <dataValidation allowBlank="true" errorStyle="stop" operator="between" showDropDown="false" showErrorMessage="true" showInputMessage="false" sqref="V4:V11" type="list">
      <formula1>'Data Validation'!$G$2:$G$4</formula1>
      <formula2>0</formula2>
    </dataValidation>
    <dataValidation allowBlank="true" errorStyle="stop" operator="between" showDropDown="false" showErrorMessage="true" showInputMessage="false" sqref="E4:E11" type="list">
      <formula1>'Data Validation'!$A$2:$A$4</formula1>
      <formula2>0</formula2>
    </dataValidation>
  </dataValidations>
  <printOptions headings="false" gridLines="false" gridLinesSet="true" horizontalCentered="false" verticalCentered="false"/>
  <pageMargins left="0.7" right="0.7" top="0.75" bottom="0.75" header="0.511811023622047" footer="0.511811023622047"/>
  <pageSetup paperSize="1" scale="2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18.29"/>
    <col collapsed="false" customWidth="true" hidden="false" outlineLevel="0" max="4" min="2" style="0" width="12.57"/>
    <col collapsed="false" customWidth="true" hidden="false" outlineLevel="0" max="8" min="5" style="0" width="18.58"/>
    <col collapsed="false" customWidth="true" hidden="false" outlineLevel="0" max="9" min="9" style="0" width="36.57"/>
    <col collapsed="false" customWidth="true" hidden="false" outlineLevel="0" max="26" min="10" style="0" width="8.71"/>
  </cols>
  <sheetData>
    <row r="1" customFormat="false" ht="14.25" hidden="false" customHeight="true" outlineLevel="0" collapsed="false">
      <c r="A1" s="420"/>
      <c r="B1" s="421"/>
      <c r="C1" s="421"/>
      <c r="D1" s="421"/>
      <c r="E1" s="422" t="s">
        <v>281</v>
      </c>
      <c r="F1" s="421"/>
      <c r="G1" s="421"/>
      <c r="H1" s="423"/>
      <c r="I1" s="424"/>
    </row>
    <row r="2" customFormat="false" ht="14.25" hidden="false" customHeight="true" outlineLevel="0" collapsed="false">
      <c r="A2" s="425" t="s">
        <v>282</v>
      </c>
      <c r="B2" s="203" t="s">
        <v>283</v>
      </c>
      <c r="C2" s="203" t="s">
        <v>284</v>
      </c>
      <c r="D2" s="203" t="s">
        <v>285</v>
      </c>
      <c r="E2" s="203" t="s">
        <v>286</v>
      </c>
      <c r="F2" s="203" t="s">
        <v>287</v>
      </c>
      <c r="G2" s="203" t="s">
        <v>288</v>
      </c>
      <c r="H2" s="426" t="s">
        <v>289</v>
      </c>
      <c r="I2" s="427" t="s">
        <v>114</v>
      </c>
      <c r="J2" s="428"/>
      <c r="K2" s="428"/>
      <c r="L2" s="428"/>
      <c r="M2" s="428"/>
      <c r="N2" s="428"/>
      <c r="O2" s="428"/>
      <c r="P2" s="428"/>
      <c r="Q2" s="428"/>
      <c r="R2" s="428"/>
      <c r="S2" s="428"/>
      <c r="T2" s="428"/>
      <c r="U2" s="428"/>
      <c r="V2" s="428"/>
      <c r="W2" s="428"/>
      <c r="X2" s="428"/>
      <c r="Y2" s="428"/>
      <c r="Z2" s="428"/>
    </row>
    <row r="3" customFormat="false" ht="14.25" hidden="false" customHeight="true" outlineLevel="0" collapsed="false">
      <c r="A3" s="429" t="s">
        <v>290</v>
      </c>
      <c r="B3" s="254"/>
      <c r="C3" s="254"/>
      <c r="D3" s="254"/>
      <c r="E3" s="430"/>
      <c r="F3" s="430"/>
      <c r="G3" s="431"/>
      <c r="H3" s="432" t="str">
        <f aca="false">IF(G3="","",IFERROR(G3/E3,0))</f>
        <v/>
      </c>
      <c r="I3" s="433"/>
    </row>
    <row r="4" customFormat="false" ht="14.25" hidden="false" customHeight="true" outlineLevel="0" collapsed="false">
      <c r="A4" s="434" t="s">
        <v>291</v>
      </c>
      <c r="B4" s="262"/>
      <c r="C4" s="262"/>
      <c r="D4" s="435"/>
      <c r="E4" s="436" t="n">
        <f aca="false">E6</f>
        <v>0</v>
      </c>
      <c r="F4" s="437" t="n">
        <v>1</v>
      </c>
      <c r="G4" s="438"/>
      <c r="H4" s="439" t="str">
        <f aca="false">IF(G4="","",IFERROR(G4/E4,0))</f>
        <v/>
      </c>
      <c r="I4" s="440"/>
    </row>
    <row r="5" customFormat="false" ht="14.25" hidden="false" customHeight="true" outlineLevel="0" collapsed="false">
      <c r="A5" s="434" t="s">
        <v>292</v>
      </c>
      <c r="B5" s="262"/>
      <c r="C5" s="262"/>
      <c r="D5" s="441"/>
      <c r="E5" s="442" t="n">
        <f aca="false">E6</f>
        <v>0</v>
      </c>
      <c r="F5" s="443" t="n">
        <v>1</v>
      </c>
      <c r="G5" s="438"/>
      <c r="H5" s="439" t="str">
        <f aca="false">IF(G5="","",IFERROR(G5/E5,0))</f>
        <v/>
      </c>
      <c r="I5" s="440"/>
    </row>
    <row r="6" customFormat="false" ht="14.25" hidden="false" customHeight="true" outlineLevel="0" collapsed="false">
      <c r="A6" s="434" t="s">
        <v>293</v>
      </c>
      <c r="B6" s="262"/>
      <c r="C6" s="262"/>
      <c r="D6" s="435"/>
      <c r="E6" s="444" t="n">
        <f aca="false">E3*F3</f>
        <v>0</v>
      </c>
      <c r="F6" s="445" t="n">
        <v>1</v>
      </c>
      <c r="G6" s="438"/>
      <c r="H6" s="446" t="str">
        <f aca="false">IF(G6="","",IFERROR(G6/E6,0))</f>
        <v/>
      </c>
      <c r="I6" s="440"/>
    </row>
    <row r="7" customFormat="false" ht="14.25" hidden="false" customHeight="true" outlineLevel="0" collapsed="false">
      <c r="G7" s="447"/>
      <c r="H7" s="241" t="n">
        <f aca="false">SUM(H3:H6)</f>
        <v>0</v>
      </c>
    </row>
    <row r="8" customFormat="false" ht="14.25" hidden="false" customHeight="true" outlineLevel="0" collapsed="false">
      <c r="G8" s="447"/>
      <c r="H8" s="448" t="str">
        <f aca="false">IF(G8="","",IFERROR(G8/E8,0))</f>
        <v/>
      </c>
    </row>
    <row r="9" customFormat="false" ht="14.25" hidden="false" customHeight="true" outlineLevel="0" collapsed="false">
      <c r="G9" s="447"/>
      <c r="H9" s="448" t="str">
        <f aca="false">IF(G9="","",IFERROR(G9/E9,0))</f>
        <v/>
      </c>
    </row>
    <row r="10" customFormat="false" ht="14.25" hidden="false" customHeight="true" outlineLevel="0" collapsed="false">
      <c r="G10" s="447"/>
      <c r="H10" s="448" t="str">
        <f aca="false">IF(G10="","",IFERROR(G10/E10,0))</f>
        <v/>
      </c>
    </row>
    <row r="11" customFormat="false" ht="14.25" hidden="false" customHeight="true" outlineLevel="0" collapsed="false">
      <c r="G11" s="447"/>
      <c r="H11" s="448" t="str">
        <f aca="false">IF(G11="","",IFERROR(G11/E11,0))</f>
        <v/>
      </c>
    </row>
    <row r="12" customFormat="false" ht="14.25" hidden="false" customHeight="true" outlineLevel="0" collapsed="false">
      <c r="G12" s="447"/>
      <c r="H12" s="448" t="str">
        <f aca="false">IF(G12="","",IFERROR(G12/E12,0))</f>
        <v/>
      </c>
    </row>
    <row r="13" customFormat="false" ht="14.25" hidden="false" customHeight="true" outlineLevel="0" collapsed="false">
      <c r="G13" s="447"/>
      <c r="H13" s="448" t="str">
        <f aca="false">IF(G13="","",IFERROR(G13/E13,0))</f>
        <v/>
      </c>
    </row>
    <row r="14" customFormat="false" ht="14.25" hidden="false" customHeight="true" outlineLevel="0" collapsed="false">
      <c r="G14" s="447"/>
      <c r="H14" s="448" t="str">
        <f aca="false">IF(G14="","",IFERROR(G14/E14,0))</f>
        <v/>
      </c>
    </row>
    <row r="15" customFormat="false" ht="14.25" hidden="false" customHeight="true" outlineLevel="0" collapsed="false">
      <c r="G15" s="447"/>
      <c r="H15" s="448" t="str">
        <f aca="false">IF(G15="","",IFERROR(G15/E15,0))</f>
        <v/>
      </c>
    </row>
    <row r="16" customFormat="false" ht="14.25" hidden="false" customHeight="true" outlineLevel="0" collapsed="false">
      <c r="G16" s="447"/>
      <c r="H16" s="448" t="str">
        <f aca="false">IF(G16="","",IFERROR(G16/E16,0))</f>
        <v/>
      </c>
    </row>
    <row r="17" customFormat="false" ht="14.25" hidden="false" customHeight="true" outlineLevel="0" collapsed="false">
      <c r="G17" s="447"/>
      <c r="H17" s="448" t="str">
        <f aca="false">IF(G17="","",IFERROR(G17/E17,0))</f>
        <v/>
      </c>
    </row>
    <row r="18" customFormat="false" ht="14.25" hidden="false" customHeight="true" outlineLevel="0" collapsed="false">
      <c r="G18" s="447"/>
      <c r="H18" s="448" t="str">
        <f aca="false">IF(G18="","",IFERROR(G18/E18,0))</f>
        <v/>
      </c>
    </row>
    <row r="19" customFormat="false" ht="14.25" hidden="false" customHeight="true" outlineLevel="0" collapsed="false">
      <c r="G19" s="447"/>
      <c r="H19" s="448" t="str">
        <f aca="false">IF(G19="","",IFERROR(G19/E19,0))</f>
        <v/>
      </c>
    </row>
    <row r="20" customFormat="false" ht="14.25" hidden="false" customHeight="true" outlineLevel="0" collapsed="false">
      <c r="G20" s="447"/>
      <c r="H20" s="448" t="str">
        <f aca="false">IF(G20="","",IFERROR(G20/E20,0))</f>
        <v/>
      </c>
    </row>
    <row r="21" customFormat="false" ht="14.25" hidden="false" customHeight="true" outlineLevel="0" collapsed="false">
      <c r="G21" s="447"/>
      <c r="H21" s="448" t="str">
        <f aca="false">IF(G21="","",IFERROR(G21/E21,0))</f>
        <v/>
      </c>
    </row>
    <row r="22" customFormat="false" ht="14.25" hidden="false" customHeight="true" outlineLevel="0" collapsed="false">
      <c r="G22" s="447"/>
      <c r="H22" s="448" t="str">
        <f aca="false">IF(G22="","",IFERROR(G22/E22,0))</f>
        <v/>
      </c>
    </row>
    <row r="23" customFormat="false" ht="14.25" hidden="false" customHeight="true" outlineLevel="0" collapsed="false">
      <c r="G23" s="447"/>
      <c r="H23" s="448" t="str">
        <f aca="false">IF(G23="","",IFERROR(G23/E23,0))</f>
        <v/>
      </c>
    </row>
    <row r="24" customFormat="false" ht="14.25" hidden="false" customHeight="true" outlineLevel="0" collapsed="false">
      <c r="G24" s="447"/>
      <c r="H24" s="448" t="str">
        <f aca="false">IF(G24="","",IFERROR(G24/E24,0))</f>
        <v/>
      </c>
    </row>
    <row r="25" customFormat="false" ht="14.25" hidden="false" customHeight="true" outlineLevel="0" collapsed="false">
      <c r="G25" s="447"/>
      <c r="H25" s="448" t="str">
        <f aca="false">IF(G25="","",IFERROR(G25/E25,0))</f>
        <v/>
      </c>
    </row>
    <row r="26" customFormat="false" ht="14.25" hidden="false" customHeight="true" outlineLevel="0" collapsed="false">
      <c r="G26" s="447"/>
      <c r="H26" s="448" t="str">
        <f aca="false">IF(G26="","",IFERROR(G26/E26,0))</f>
        <v/>
      </c>
    </row>
    <row r="27" customFormat="false" ht="14.25" hidden="false" customHeight="true" outlineLevel="0" collapsed="false">
      <c r="G27" s="447"/>
      <c r="H27" s="448" t="str">
        <f aca="false">IF(G27="","",IFERROR(G27/E27,0))</f>
        <v/>
      </c>
    </row>
    <row r="28" customFormat="false" ht="14.25" hidden="false" customHeight="true" outlineLevel="0" collapsed="false">
      <c r="G28" s="447"/>
      <c r="H28" s="448" t="str">
        <f aca="false">IF(G28="","",IFERROR(G28/E28,0))</f>
        <v/>
      </c>
    </row>
    <row r="29" customFormat="false" ht="14.25" hidden="false" customHeight="true" outlineLevel="0" collapsed="false">
      <c r="G29" s="447"/>
      <c r="H29" s="448" t="str">
        <f aca="false">IF(G29="","",IFERROR(G29/E29,0))</f>
        <v/>
      </c>
    </row>
    <row r="30" customFormat="false" ht="14.25" hidden="false" customHeight="true" outlineLevel="0" collapsed="false">
      <c r="G30" s="447"/>
      <c r="H30" s="448" t="str">
        <f aca="false">IF(G30="","",IFERROR(G30/E30,0))</f>
        <v/>
      </c>
    </row>
    <row r="31" customFormat="false" ht="14.25" hidden="false" customHeight="true" outlineLevel="0" collapsed="false">
      <c r="G31" s="447"/>
      <c r="H31" s="448" t="str">
        <f aca="false">IF(G31="","",IFERROR(G31/E31,0))</f>
        <v/>
      </c>
    </row>
    <row r="32" customFormat="false" ht="14.25" hidden="false" customHeight="true" outlineLevel="0" collapsed="false">
      <c r="G32" s="447"/>
      <c r="H32" s="448" t="str">
        <f aca="false">IF(G32="","",IFERROR(G32/E32,0))</f>
        <v/>
      </c>
    </row>
    <row r="33" customFormat="false" ht="14.25" hidden="false" customHeight="true" outlineLevel="0" collapsed="false">
      <c r="G33" s="447"/>
      <c r="H33" s="448" t="str">
        <f aca="false">IF(G33="","",IFERROR(G33/E33,0))</f>
        <v/>
      </c>
    </row>
    <row r="34" customFormat="false" ht="14.25" hidden="false" customHeight="true" outlineLevel="0" collapsed="false">
      <c r="G34" s="447"/>
      <c r="H34" s="448" t="str">
        <f aca="false">IF(G34="","",IFERROR(G34/E34,0))</f>
        <v/>
      </c>
    </row>
    <row r="35" customFormat="false" ht="14.25" hidden="false" customHeight="true" outlineLevel="0" collapsed="false">
      <c r="G35" s="447"/>
      <c r="H35" s="448" t="str">
        <f aca="false">IF(G35="","",IFERROR(G35/E35,0))</f>
        <v/>
      </c>
    </row>
    <row r="36" customFormat="false" ht="14.25" hidden="false" customHeight="true" outlineLevel="0" collapsed="false">
      <c r="G36" s="447"/>
      <c r="H36" s="448" t="str">
        <f aca="false">IF(G36="","",IFERROR(G36/E36,0))</f>
        <v/>
      </c>
    </row>
    <row r="37" customFormat="false" ht="14.25" hidden="false" customHeight="true" outlineLevel="0" collapsed="false">
      <c r="G37" s="447"/>
      <c r="H37" s="448" t="str">
        <f aca="false">IF(G37="","",IFERROR(G37/E37,0))</f>
        <v/>
      </c>
    </row>
    <row r="38" customFormat="false" ht="14.25" hidden="false" customHeight="true" outlineLevel="0" collapsed="false">
      <c r="G38" s="447"/>
      <c r="H38" s="448" t="str">
        <f aca="false">IF(G38="","",IFERROR(G38/E38,0))</f>
        <v/>
      </c>
    </row>
    <row r="39" customFormat="false" ht="14.25" hidden="false" customHeight="true" outlineLevel="0" collapsed="false">
      <c r="G39" s="447"/>
      <c r="H39" s="448" t="str">
        <f aca="false">IF(G39="","",IFERROR(G39/E39,0))</f>
        <v/>
      </c>
    </row>
    <row r="40" customFormat="false" ht="14.25" hidden="false" customHeight="true" outlineLevel="0" collapsed="false">
      <c r="G40" s="447"/>
      <c r="H40" s="448" t="str">
        <f aca="false">IF(G40="","",IFERROR(G40/E40,0))</f>
        <v/>
      </c>
    </row>
    <row r="41" customFormat="false" ht="14.25" hidden="false" customHeight="true" outlineLevel="0" collapsed="false">
      <c r="G41" s="447"/>
      <c r="H41" s="448" t="str">
        <f aca="false">IF(G41="","",IFERROR(G41/E41,0))</f>
        <v/>
      </c>
    </row>
    <row r="42" customFormat="false" ht="14.25" hidden="false" customHeight="true" outlineLevel="0" collapsed="false">
      <c r="G42" s="447"/>
      <c r="H42" s="448" t="str">
        <f aca="false">IF(G42="","",IFERROR(G42/E42,0))</f>
        <v/>
      </c>
    </row>
    <row r="43" customFormat="false" ht="14.25" hidden="false" customHeight="true" outlineLevel="0" collapsed="false">
      <c r="G43" s="447"/>
      <c r="H43" s="448" t="str">
        <f aca="false">IF(G43="","",IFERROR(G43/E43,0))</f>
        <v/>
      </c>
    </row>
    <row r="44" customFormat="false" ht="14.25" hidden="false" customHeight="true" outlineLevel="0" collapsed="false">
      <c r="G44" s="447"/>
      <c r="H44" s="448" t="str">
        <f aca="false">IF(G44="","",IFERROR(G44/E44,0))</f>
        <v/>
      </c>
    </row>
    <row r="45" customFormat="false" ht="14.25" hidden="false" customHeight="true" outlineLevel="0" collapsed="false">
      <c r="G45" s="447"/>
      <c r="H45" s="448" t="str">
        <f aca="false">IF(G45="","",IFERROR(G45/E45,0))</f>
        <v/>
      </c>
    </row>
    <row r="46" customFormat="false" ht="14.25" hidden="false" customHeight="true" outlineLevel="0" collapsed="false">
      <c r="G46" s="447"/>
      <c r="H46" s="448" t="str">
        <f aca="false">IF(G46="","",IFERROR(G46/E46,0))</f>
        <v/>
      </c>
    </row>
    <row r="47" customFormat="false" ht="14.25" hidden="false" customHeight="true" outlineLevel="0" collapsed="false">
      <c r="G47" s="447"/>
      <c r="H47" s="448" t="str">
        <f aca="false">IF(G47="","",IFERROR(G47/E47,0))</f>
        <v/>
      </c>
    </row>
    <row r="48" customFormat="false" ht="14.25" hidden="false" customHeight="true" outlineLevel="0" collapsed="false">
      <c r="G48" s="447"/>
      <c r="H48" s="448" t="str">
        <f aca="false">IF(G48="","",IFERROR(G48/E48,0))</f>
        <v/>
      </c>
    </row>
    <row r="49" customFormat="false" ht="14.25" hidden="false" customHeight="true" outlineLevel="0" collapsed="false">
      <c r="G49" s="447"/>
      <c r="H49" s="448" t="str">
        <f aca="false">IF(G49="","",IFERROR(G49/E49,0))</f>
        <v/>
      </c>
    </row>
    <row r="50" customFormat="false" ht="14.25" hidden="false" customHeight="true" outlineLevel="0" collapsed="false">
      <c r="G50" s="447"/>
      <c r="H50" s="448" t="str">
        <f aca="false">IF(G50="","",IFERROR(G50/E50,0))</f>
        <v/>
      </c>
    </row>
    <row r="51" customFormat="false" ht="14.25" hidden="false" customHeight="true" outlineLevel="0" collapsed="false">
      <c r="G51" s="447"/>
      <c r="H51" s="448" t="str">
        <f aca="false">IF(G51="","",IFERROR(G51/E51,0))</f>
        <v/>
      </c>
    </row>
    <row r="52" customFormat="false" ht="14.25" hidden="false" customHeight="true" outlineLevel="0" collapsed="false">
      <c r="G52" s="447"/>
      <c r="H52" s="448" t="str">
        <f aca="false">IF(G52="","",IFERROR(G52/E52,0))</f>
        <v/>
      </c>
    </row>
    <row r="53" customFormat="false" ht="14.25" hidden="false" customHeight="true" outlineLevel="0" collapsed="false">
      <c r="G53" s="447"/>
      <c r="H53" s="448" t="str">
        <f aca="false">IF(G53="","",IFERROR(G53/E53,0))</f>
        <v/>
      </c>
    </row>
    <row r="54" customFormat="false" ht="14.25" hidden="false" customHeight="true" outlineLevel="0" collapsed="false">
      <c r="G54" s="447"/>
      <c r="H54" s="448" t="str">
        <f aca="false">IF(G54="","",IFERROR(G54/E54,0))</f>
        <v/>
      </c>
    </row>
    <row r="55" customFormat="false" ht="14.25" hidden="false" customHeight="true" outlineLevel="0" collapsed="false">
      <c r="G55" s="447"/>
      <c r="H55" s="448" t="str">
        <f aca="false">IF(G55="","",IFERROR(G55/E55,0))</f>
        <v/>
      </c>
    </row>
    <row r="56" customFormat="false" ht="14.25" hidden="false" customHeight="true" outlineLevel="0" collapsed="false">
      <c r="G56" s="447"/>
      <c r="H56" s="448" t="str">
        <f aca="false">IF(G56="","",IFERROR(G56/E56,0))</f>
        <v/>
      </c>
    </row>
    <row r="57" customFormat="false" ht="14.25" hidden="false" customHeight="true" outlineLevel="0" collapsed="false">
      <c r="G57" s="447"/>
      <c r="H57" s="448" t="str">
        <f aca="false">IF(G57="","",IFERROR(G57/E57,0))</f>
        <v/>
      </c>
    </row>
    <row r="58" customFormat="false" ht="14.25" hidden="false" customHeight="true" outlineLevel="0" collapsed="false">
      <c r="G58" s="447"/>
      <c r="H58" s="448" t="str">
        <f aca="false">IF(G58="","",IFERROR(G58/E58,0))</f>
        <v/>
      </c>
    </row>
    <row r="59" customFormat="false" ht="14.25" hidden="false" customHeight="true" outlineLevel="0" collapsed="false">
      <c r="G59" s="447"/>
      <c r="H59" s="448" t="str">
        <f aca="false">IF(G59="","",IFERROR(G59/E59,0))</f>
        <v/>
      </c>
    </row>
    <row r="60" customFormat="false" ht="14.25" hidden="false" customHeight="true" outlineLevel="0" collapsed="false">
      <c r="G60" s="447"/>
      <c r="H60" s="448" t="str">
        <f aca="false">IF(G60="","",IFERROR(G60/E60,0))</f>
        <v/>
      </c>
    </row>
    <row r="61" customFormat="false" ht="14.25" hidden="false" customHeight="true" outlineLevel="0" collapsed="false">
      <c r="G61" s="447"/>
      <c r="H61" s="448" t="str">
        <f aca="false">IF(G61="","",IFERROR(G61/E61,0))</f>
        <v/>
      </c>
    </row>
    <row r="62" customFormat="false" ht="14.25" hidden="false" customHeight="true" outlineLevel="0" collapsed="false">
      <c r="G62" s="447"/>
      <c r="H62" s="448" t="str">
        <f aca="false">IF(G62="","",IFERROR(G62/E62,0))</f>
        <v/>
      </c>
    </row>
    <row r="63" customFormat="false" ht="14.25" hidden="false" customHeight="true" outlineLevel="0" collapsed="false">
      <c r="G63" s="447"/>
      <c r="H63" s="448" t="str">
        <f aca="false">IF(G63="","",IFERROR(G63/E63,0))</f>
        <v/>
      </c>
    </row>
    <row r="64" customFormat="false" ht="14.25" hidden="false" customHeight="true" outlineLevel="0" collapsed="false">
      <c r="G64" s="447"/>
      <c r="H64" s="448" t="str">
        <f aca="false">IF(G64="","",IFERROR(G64/E64,0))</f>
        <v/>
      </c>
    </row>
    <row r="65" customFormat="false" ht="14.25" hidden="false" customHeight="true" outlineLevel="0" collapsed="false">
      <c r="G65" s="447"/>
      <c r="H65" s="448" t="str">
        <f aca="false">IF(G65="","",IFERROR(G65/E65,0))</f>
        <v/>
      </c>
    </row>
    <row r="66" customFormat="false" ht="14.25" hidden="false" customHeight="true" outlineLevel="0" collapsed="false">
      <c r="G66" s="447"/>
      <c r="H66" s="448" t="str">
        <f aca="false">IF(G66="","",IFERROR(G66/E66,0))</f>
        <v/>
      </c>
    </row>
    <row r="67" customFormat="false" ht="14.25" hidden="false" customHeight="true" outlineLevel="0" collapsed="false">
      <c r="G67" s="447"/>
      <c r="H67" s="448" t="str">
        <f aca="false">IF(G67="","",IFERROR(G67/E67,0))</f>
        <v/>
      </c>
    </row>
    <row r="68" customFormat="false" ht="14.25" hidden="false" customHeight="true" outlineLevel="0" collapsed="false">
      <c r="G68" s="447"/>
      <c r="H68" s="448" t="str">
        <f aca="false">IF(G68="","",IFERROR(G68/E68,0))</f>
        <v/>
      </c>
    </row>
    <row r="69" customFormat="false" ht="14.25" hidden="false" customHeight="true" outlineLevel="0" collapsed="false">
      <c r="G69" s="447"/>
      <c r="H69" s="448" t="str">
        <f aca="false">IF(G69="","",IFERROR(G69/E69,0))</f>
        <v/>
      </c>
    </row>
    <row r="70" customFormat="false" ht="14.25" hidden="false" customHeight="true" outlineLevel="0" collapsed="false">
      <c r="G70" s="447"/>
      <c r="H70" s="448" t="str">
        <f aca="false">IF(G70="","",IFERROR(G70/E70,0))</f>
        <v/>
      </c>
    </row>
    <row r="71" customFormat="false" ht="14.25" hidden="false" customHeight="true" outlineLevel="0" collapsed="false">
      <c r="G71" s="447"/>
      <c r="H71" s="448" t="str">
        <f aca="false">IF(G71="","",IFERROR(G71/E71,0))</f>
        <v/>
      </c>
    </row>
    <row r="72" customFormat="false" ht="14.25" hidden="false" customHeight="true" outlineLevel="0" collapsed="false">
      <c r="G72" s="447"/>
      <c r="H72" s="448" t="str">
        <f aca="false">IF(G72="","",IFERROR(G72/E72,0))</f>
        <v/>
      </c>
    </row>
    <row r="73" customFormat="false" ht="14.25" hidden="false" customHeight="true" outlineLevel="0" collapsed="false">
      <c r="G73" s="447"/>
      <c r="H73" s="448" t="str">
        <f aca="false">IF(G73="","",IFERROR(G73/E73,0))</f>
        <v/>
      </c>
    </row>
    <row r="74" customFormat="false" ht="14.25" hidden="false" customHeight="true" outlineLevel="0" collapsed="false">
      <c r="G74" s="447"/>
      <c r="H74" s="448" t="str">
        <f aca="false">IF(G74="","",IFERROR(G74/E74,0))</f>
        <v/>
      </c>
    </row>
    <row r="75" customFormat="false" ht="14.25" hidden="false" customHeight="true" outlineLevel="0" collapsed="false">
      <c r="G75" s="447"/>
      <c r="H75" s="448" t="str">
        <f aca="false">IF(G75="","",IFERROR(G75/E75,0))</f>
        <v/>
      </c>
    </row>
    <row r="76" customFormat="false" ht="14.25" hidden="false" customHeight="true" outlineLevel="0" collapsed="false">
      <c r="G76" s="447"/>
      <c r="H76" s="448" t="str">
        <f aca="false">IF(G76="","",IFERROR(G76/E76,0))</f>
        <v/>
      </c>
    </row>
    <row r="77" customFormat="false" ht="14.25" hidden="false" customHeight="true" outlineLevel="0" collapsed="false">
      <c r="G77" s="447"/>
      <c r="H77" s="448" t="str">
        <f aca="false">IF(G77="","",IFERROR(G77/E77,0))</f>
        <v/>
      </c>
    </row>
    <row r="78" customFormat="false" ht="14.25" hidden="false" customHeight="true" outlineLevel="0" collapsed="false">
      <c r="G78" s="447"/>
      <c r="H78" s="448" t="str">
        <f aca="false">IF(G78="","",IFERROR(G78/E78,0))</f>
        <v/>
      </c>
    </row>
    <row r="79" customFormat="false" ht="14.25" hidden="false" customHeight="true" outlineLevel="0" collapsed="false">
      <c r="G79" s="447"/>
      <c r="H79" s="448" t="str">
        <f aca="false">IF(G79="","",IFERROR(G79/E79,0))</f>
        <v/>
      </c>
    </row>
    <row r="80" customFormat="false" ht="14.25" hidden="false" customHeight="true" outlineLevel="0" collapsed="false">
      <c r="G80" s="447"/>
      <c r="H80" s="448" t="str">
        <f aca="false">IF(G80="","",IFERROR(G80/E80,0))</f>
        <v/>
      </c>
    </row>
    <row r="81" customFormat="false" ht="14.25" hidden="false" customHeight="true" outlineLevel="0" collapsed="false">
      <c r="G81" s="447"/>
      <c r="H81" s="448" t="str">
        <f aca="false">IF(G81="","",IFERROR(G81/E81,0))</f>
        <v/>
      </c>
    </row>
    <row r="82" customFormat="false" ht="14.25" hidden="false" customHeight="true" outlineLevel="0" collapsed="false">
      <c r="G82" s="447"/>
      <c r="H82" s="448" t="str">
        <f aca="false">IF(G82="","",IFERROR(G82/E82,0))</f>
        <v/>
      </c>
    </row>
    <row r="83" customFormat="false" ht="14.25" hidden="false" customHeight="true" outlineLevel="0" collapsed="false">
      <c r="G83" s="447"/>
      <c r="H83" s="448" t="str">
        <f aca="false">IF(G83="","",IFERROR(G83/E83,0))</f>
        <v/>
      </c>
    </row>
    <row r="84" customFormat="false" ht="14.25" hidden="false" customHeight="true" outlineLevel="0" collapsed="false">
      <c r="G84" s="447"/>
      <c r="H84" s="448" t="str">
        <f aca="false">IF(G84="","",IFERROR(G84/E84,0))</f>
        <v/>
      </c>
    </row>
    <row r="85" customFormat="false" ht="14.25" hidden="false" customHeight="true" outlineLevel="0" collapsed="false">
      <c r="G85" s="447"/>
      <c r="H85" s="448" t="str">
        <f aca="false">IF(G85="","",IFERROR(G85/E85,0))</f>
        <v/>
      </c>
    </row>
    <row r="86" customFormat="false" ht="14.25" hidden="false" customHeight="true" outlineLevel="0" collapsed="false">
      <c r="G86" s="447"/>
      <c r="H86" s="448" t="str">
        <f aca="false">IF(G86="","",IFERROR(G86/E86,0))</f>
        <v/>
      </c>
    </row>
    <row r="87" customFormat="false" ht="14.25" hidden="false" customHeight="true" outlineLevel="0" collapsed="false">
      <c r="G87" s="447"/>
      <c r="H87" s="448" t="str">
        <f aca="false">IF(G87="","",IFERROR(G87/E87,0))</f>
        <v/>
      </c>
    </row>
    <row r="88" customFormat="false" ht="14.25" hidden="false" customHeight="true" outlineLevel="0" collapsed="false">
      <c r="G88" s="447"/>
      <c r="H88" s="448" t="str">
        <f aca="false">IF(G88="","",IFERROR(G88/E88,0))</f>
        <v/>
      </c>
    </row>
    <row r="89" customFormat="false" ht="14.25" hidden="false" customHeight="true" outlineLevel="0" collapsed="false">
      <c r="G89" s="447"/>
      <c r="H89" s="448" t="str">
        <f aca="false">IF(G89="","",IFERROR(G89/E89,0))</f>
        <v/>
      </c>
    </row>
    <row r="90" customFormat="false" ht="14.25" hidden="false" customHeight="true" outlineLevel="0" collapsed="false">
      <c r="G90" s="447"/>
      <c r="H90" s="448" t="str">
        <f aca="false">IF(G90="","",IFERROR(G90/E90,0))</f>
        <v/>
      </c>
    </row>
    <row r="91" customFormat="false" ht="14.25" hidden="false" customHeight="true" outlineLevel="0" collapsed="false">
      <c r="G91" s="447"/>
      <c r="H91" s="448" t="str">
        <f aca="false">IF(G91="","",IFERROR(G91/E91,0))</f>
        <v/>
      </c>
    </row>
    <row r="92" customFormat="false" ht="14.25" hidden="false" customHeight="true" outlineLevel="0" collapsed="false">
      <c r="G92" s="447"/>
      <c r="H92" s="448" t="str">
        <f aca="false">IF(G92="","",IFERROR(G92/E92,0))</f>
        <v/>
      </c>
    </row>
    <row r="93" customFormat="false" ht="14.25" hidden="false" customHeight="true" outlineLevel="0" collapsed="false">
      <c r="G93" s="447"/>
      <c r="H93" s="448" t="str">
        <f aca="false">IF(G93="","",IFERROR(G93/E93,0))</f>
        <v/>
      </c>
    </row>
    <row r="94" customFormat="false" ht="14.25" hidden="false" customHeight="true" outlineLevel="0" collapsed="false">
      <c r="G94" s="447"/>
      <c r="H94" s="448" t="str">
        <f aca="false">IF(G94="","",IFERROR(G94/E94,0))</f>
        <v/>
      </c>
    </row>
    <row r="95" customFormat="false" ht="14.25" hidden="false" customHeight="true" outlineLevel="0" collapsed="false">
      <c r="G95" s="447"/>
      <c r="H95" s="448" t="str">
        <f aca="false">IF(G95="","",IFERROR(G95/E95,0))</f>
        <v/>
      </c>
    </row>
    <row r="96" customFormat="false" ht="14.25" hidden="false" customHeight="true" outlineLevel="0" collapsed="false">
      <c r="G96" s="447"/>
      <c r="H96" s="448" t="str">
        <f aca="false">IF(G96="","",IFERROR(G96/E96,0))</f>
        <v/>
      </c>
    </row>
    <row r="97" customFormat="false" ht="14.25" hidden="false" customHeight="true" outlineLevel="0" collapsed="false">
      <c r="G97" s="447"/>
      <c r="H97" s="448" t="str">
        <f aca="false">IF(G97="","",IFERROR(G97/E97,0))</f>
        <v/>
      </c>
    </row>
    <row r="98" customFormat="false" ht="14.25" hidden="false" customHeight="true" outlineLevel="0" collapsed="false">
      <c r="G98" s="447"/>
      <c r="H98" s="448" t="str">
        <f aca="false">IF(G98="","",IFERROR(G98/E98,0))</f>
        <v/>
      </c>
    </row>
    <row r="99" customFormat="false" ht="14.25" hidden="false" customHeight="true" outlineLevel="0" collapsed="false">
      <c r="G99" s="447"/>
      <c r="H99" s="448" t="str">
        <f aca="false">IF(G99="","",IFERROR(G99/E99,0))</f>
        <v/>
      </c>
    </row>
    <row r="100" customFormat="false" ht="14.25" hidden="false" customHeight="true" outlineLevel="0" collapsed="false">
      <c r="G100" s="447"/>
      <c r="H100" s="448" t="str">
        <f aca="false">IF(G100="","",IFERROR(G100/E100,0))</f>
        <v/>
      </c>
    </row>
    <row r="101" customFormat="false" ht="14.25" hidden="false" customHeight="true" outlineLevel="0" collapsed="false">
      <c r="G101" s="447"/>
      <c r="H101" s="448" t="str">
        <f aca="false">IF(G101="","",IFERROR(G101/E101,0))</f>
        <v/>
      </c>
    </row>
    <row r="102" customFormat="false" ht="14.25" hidden="false" customHeight="true" outlineLevel="0" collapsed="false">
      <c r="G102" s="447"/>
      <c r="H102" s="448" t="str">
        <f aca="false">IF(G102="","",IFERROR(G102/E102,0))</f>
        <v/>
      </c>
    </row>
    <row r="103" customFormat="false" ht="14.25" hidden="false" customHeight="true" outlineLevel="0" collapsed="false">
      <c r="G103" s="447"/>
      <c r="H103" s="448" t="str">
        <f aca="false">IF(G103="","",IFERROR(G103/E103,0))</f>
        <v/>
      </c>
    </row>
    <row r="104" customFormat="false" ht="14.25" hidden="false" customHeight="true" outlineLevel="0" collapsed="false">
      <c r="G104" s="447"/>
      <c r="H104" s="448" t="str">
        <f aca="false">IF(G104="","",IFERROR(G104/E104,0))</f>
        <v/>
      </c>
    </row>
    <row r="105" customFormat="false" ht="14.25" hidden="false" customHeight="true" outlineLevel="0" collapsed="false">
      <c r="G105" s="447"/>
      <c r="H105" s="448" t="str">
        <f aca="false">IF(G105="","",IFERROR(G105/E105,0))</f>
        <v/>
      </c>
    </row>
    <row r="106" customFormat="false" ht="14.25" hidden="false" customHeight="true" outlineLevel="0" collapsed="false">
      <c r="G106" s="447"/>
      <c r="H106" s="448" t="str">
        <f aca="false">IF(G106="","",IFERROR(G106/E106,0))</f>
        <v/>
      </c>
    </row>
    <row r="107" customFormat="false" ht="14.25" hidden="false" customHeight="true" outlineLevel="0" collapsed="false">
      <c r="G107" s="447"/>
      <c r="H107" s="448" t="str">
        <f aca="false">IF(G107="","",IFERROR(G107/E107,0))</f>
        <v/>
      </c>
    </row>
    <row r="108" customFormat="false" ht="14.25" hidden="false" customHeight="true" outlineLevel="0" collapsed="false">
      <c r="G108" s="447"/>
      <c r="H108" s="448" t="str">
        <f aca="false">IF(G108="","",IFERROR(G108/E108,0))</f>
        <v/>
      </c>
    </row>
    <row r="109" customFormat="false" ht="14.25" hidden="false" customHeight="true" outlineLevel="0" collapsed="false">
      <c r="G109" s="447"/>
      <c r="H109" s="448" t="str">
        <f aca="false">IF(G109="","",IFERROR(G109/E109,0))</f>
        <v/>
      </c>
    </row>
    <row r="110" customFormat="false" ht="14.25" hidden="false" customHeight="true" outlineLevel="0" collapsed="false">
      <c r="G110" s="447"/>
      <c r="H110" s="448" t="str">
        <f aca="false">IF(G110="","",IFERROR(G110/E110,0))</f>
        <v/>
      </c>
    </row>
    <row r="111" customFormat="false" ht="14.25" hidden="false" customHeight="true" outlineLevel="0" collapsed="false">
      <c r="G111" s="447"/>
      <c r="H111" s="448" t="str">
        <f aca="false">IF(G111="","",IFERROR(G111/E111,0))</f>
        <v/>
      </c>
    </row>
    <row r="112" customFormat="false" ht="14.25" hidden="false" customHeight="true" outlineLevel="0" collapsed="false">
      <c r="G112" s="447"/>
      <c r="H112" s="448" t="str">
        <f aca="false">IF(G112="","",IFERROR(G112/E112,0))</f>
        <v/>
      </c>
    </row>
    <row r="113" customFormat="false" ht="14.25" hidden="false" customHeight="true" outlineLevel="0" collapsed="false">
      <c r="G113" s="447"/>
      <c r="H113" s="448" t="str">
        <f aca="false">IF(G113="","",IFERROR(G113/E113,0))</f>
        <v/>
      </c>
    </row>
    <row r="114" customFormat="false" ht="14.25" hidden="false" customHeight="true" outlineLevel="0" collapsed="false">
      <c r="G114" s="447"/>
      <c r="H114" s="448" t="str">
        <f aca="false">IF(G114="","",IFERROR(G114/E114,0))</f>
        <v/>
      </c>
    </row>
    <row r="115" customFormat="false" ht="14.25" hidden="false" customHeight="true" outlineLevel="0" collapsed="false">
      <c r="G115" s="447"/>
      <c r="H115" s="448" t="str">
        <f aca="false">IF(G115="","",IFERROR(G115/E115,0))</f>
        <v/>
      </c>
    </row>
    <row r="116" customFormat="false" ht="14.25" hidden="false" customHeight="true" outlineLevel="0" collapsed="false">
      <c r="G116" s="447"/>
      <c r="H116" s="448" t="str">
        <f aca="false">IF(G116="","",IFERROR(G116/E116,0))</f>
        <v/>
      </c>
    </row>
    <row r="117" customFormat="false" ht="14.25" hidden="false" customHeight="true" outlineLevel="0" collapsed="false">
      <c r="G117" s="447"/>
      <c r="H117" s="448" t="str">
        <f aca="false">IF(G117="","",IFERROR(G117/E117,0))</f>
        <v/>
      </c>
    </row>
    <row r="118" customFormat="false" ht="14.25" hidden="false" customHeight="true" outlineLevel="0" collapsed="false">
      <c r="G118" s="447"/>
      <c r="H118" s="448" t="str">
        <f aca="false">IF(G118="","",IFERROR(G118/E118,0))</f>
        <v/>
      </c>
    </row>
    <row r="119" customFormat="false" ht="14.25" hidden="false" customHeight="true" outlineLevel="0" collapsed="false">
      <c r="G119" s="447"/>
      <c r="H119" s="448" t="str">
        <f aca="false">IF(G119="","",IFERROR(G119/E119,0))</f>
        <v/>
      </c>
    </row>
    <row r="120" customFormat="false" ht="14.25" hidden="false" customHeight="true" outlineLevel="0" collapsed="false">
      <c r="G120" s="447"/>
      <c r="H120" s="448" t="str">
        <f aca="false">IF(G120="","",IFERROR(G120/E120,0))</f>
        <v/>
      </c>
    </row>
    <row r="121" customFormat="false" ht="14.25" hidden="false" customHeight="true" outlineLevel="0" collapsed="false">
      <c r="G121" s="447"/>
      <c r="H121" s="448" t="str">
        <f aca="false">IF(G121="","",IFERROR(G121/E121,0))</f>
        <v/>
      </c>
    </row>
    <row r="122" customFormat="false" ht="14.25" hidden="false" customHeight="true" outlineLevel="0" collapsed="false">
      <c r="G122" s="447"/>
      <c r="H122" s="448" t="str">
        <f aca="false">IF(G122="","",IFERROR(G122/E122,0))</f>
        <v/>
      </c>
    </row>
    <row r="123" customFormat="false" ht="14.25" hidden="false" customHeight="true" outlineLevel="0" collapsed="false">
      <c r="G123" s="447"/>
      <c r="H123" s="448" t="str">
        <f aca="false">IF(G123="","",IFERROR(G123/E123,0))</f>
        <v/>
      </c>
    </row>
    <row r="124" customFormat="false" ht="14.25" hidden="false" customHeight="true" outlineLevel="0" collapsed="false">
      <c r="G124" s="447"/>
      <c r="H124" s="448" t="str">
        <f aca="false">IF(G124="","",IFERROR(G124/E124,0))</f>
        <v/>
      </c>
    </row>
    <row r="125" customFormat="false" ht="14.25" hidden="false" customHeight="true" outlineLevel="0" collapsed="false">
      <c r="G125" s="447"/>
      <c r="H125" s="448" t="str">
        <f aca="false">IF(G125="","",IFERROR(G125/E125,0))</f>
        <v/>
      </c>
    </row>
    <row r="126" customFormat="false" ht="14.25" hidden="false" customHeight="true" outlineLevel="0" collapsed="false">
      <c r="G126" s="447"/>
      <c r="H126" s="448" t="str">
        <f aca="false">IF(G126="","",IFERROR(G126/E126,0))</f>
        <v/>
      </c>
    </row>
    <row r="127" customFormat="false" ht="14.25" hidden="false" customHeight="true" outlineLevel="0" collapsed="false">
      <c r="G127" s="447"/>
      <c r="H127" s="448" t="str">
        <f aca="false">IF(G127="","",IFERROR(G127/E127,0))</f>
        <v/>
      </c>
    </row>
    <row r="128" customFormat="false" ht="14.25" hidden="false" customHeight="true" outlineLevel="0" collapsed="false">
      <c r="G128" s="447"/>
      <c r="H128" s="448" t="str">
        <f aca="false">IF(G128="","",IFERROR(G128/E128,0))</f>
        <v/>
      </c>
    </row>
    <row r="129" customFormat="false" ht="14.25" hidden="false" customHeight="true" outlineLevel="0" collapsed="false">
      <c r="G129" s="447"/>
      <c r="H129" s="448" t="str">
        <f aca="false">IF(G129="","",IFERROR(G129/E129,0))</f>
        <v/>
      </c>
    </row>
    <row r="130" customFormat="false" ht="14.25" hidden="false" customHeight="true" outlineLevel="0" collapsed="false">
      <c r="G130" s="447"/>
      <c r="H130" s="448" t="str">
        <f aca="false">IF(G130="","",IFERROR(G130/E130,0))</f>
        <v/>
      </c>
    </row>
    <row r="131" customFormat="false" ht="14.25" hidden="false" customHeight="true" outlineLevel="0" collapsed="false">
      <c r="G131" s="447"/>
      <c r="H131" s="448" t="str">
        <f aca="false">IF(G131="","",IFERROR(G131/E131,0))</f>
        <v/>
      </c>
    </row>
    <row r="132" customFormat="false" ht="14.25" hidden="false" customHeight="true" outlineLevel="0" collapsed="false">
      <c r="G132" s="447"/>
      <c r="H132" s="448" t="str">
        <f aca="false">IF(G132="","",IFERROR(G132/E132,0))</f>
        <v/>
      </c>
    </row>
    <row r="133" customFormat="false" ht="14.25" hidden="false" customHeight="true" outlineLevel="0" collapsed="false">
      <c r="G133" s="447"/>
      <c r="H133" s="448" t="str">
        <f aca="false">IF(G133="","",IFERROR(G133/E133,0))</f>
        <v/>
      </c>
    </row>
    <row r="134" customFormat="false" ht="14.25" hidden="false" customHeight="true" outlineLevel="0" collapsed="false">
      <c r="G134" s="447"/>
      <c r="H134" s="448" t="str">
        <f aca="false">IF(G134="","",IFERROR(G134/E134,0))</f>
        <v/>
      </c>
    </row>
    <row r="135" customFormat="false" ht="14.25" hidden="false" customHeight="true" outlineLevel="0" collapsed="false">
      <c r="G135" s="447"/>
      <c r="H135" s="448" t="str">
        <f aca="false">IF(G135="","",IFERROR(G135/E135,0))</f>
        <v/>
      </c>
    </row>
    <row r="136" customFormat="false" ht="14.25" hidden="false" customHeight="true" outlineLevel="0" collapsed="false">
      <c r="G136" s="447"/>
      <c r="H136" s="448" t="str">
        <f aca="false">IF(G136="","",IFERROR(G136/E136,0))</f>
        <v/>
      </c>
    </row>
    <row r="137" customFormat="false" ht="14.25" hidden="false" customHeight="true" outlineLevel="0" collapsed="false">
      <c r="G137" s="447"/>
      <c r="H137" s="448" t="str">
        <f aca="false">IF(G137="","",IFERROR(G137/E137,0))</f>
        <v/>
      </c>
    </row>
    <row r="138" customFormat="false" ht="14.25" hidden="false" customHeight="true" outlineLevel="0" collapsed="false">
      <c r="G138" s="447"/>
      <c r="H138" s="448" t="str">
        <f aca="false">IF(G138="","",IFERROR(G138/E138,0))</f>
        <v/>
      </c>
    </row>
    <row r="139" customFormat="false" ht="14.25" hidden="false" customHeight="true" outlineLevel="0" collapsed="false">
      <c r="G139" s="447"/>
      <c r="H139" s="448" t="str">
        <f aca="false">IF(G139="","",IFERROR(G139/E139,0))</f>
        <v/>
      </c>
    </row>
    <row r="140" customFormat="false" ht="14.25" hidden="false" customHeight="true" outlineLevel="0" collapsed="false">
      <c r="G140" s="447"/>
      <c r="H140" s="448" t="str">
        <f aca="false">IF(G140="","",IFERROR(G140/E140,0))</f>
        <v/>
      </c>
    </row>
    <row r="141" customFormat="false" ht="14.25" hidden="false" customHeight="true" outlineLevel="0" collapsed="false">
      <c r="G141" s="447"/>
      <c r="H141" s="448" t="str">
        <f aca="false">IF(G141="","",IFERROR(G141/E141,0))</f>
        <v/>
      </c>
    </row>
    <row r="142" customFormat="false" ht="14.25" hidden="false" customHeight="true" outlineLevel="0" collapsed="false">
      <c r="G142" s="447"/>
      <c r="H142" s="448" t="str">
        <f aca="false">IF(G142="","",IFERROR(G142/E142,0))</f>
        <v/>
      </c>
    </row>
    <row r="143" customFormat="false" ht="14.25" hidden="false" customHeight="true" outlineLevel="0" collapsed="false">
      <c r="G143" s="447"/>
      <c r="H143" s="448" t="str">
        <f aca="false">IF(G143="","",IFERROR(G143/E143,0))</f>
        <v/>
      </c>
    </row>
    <row r="144" customFormat="false" ht="14.25" hidden="false" customHeight="true" outlineLevel="0" collapsed="false">
      <c r="G144" s="447"/>
      <c r="H144" s="448" t="str">
        <f aca="false">IF(G144="","",IFERROR(G144/E144,0))</f>
        <v/>
      </c>
    </row>
    <row r="145" customFormat="false" ht="14.25" hidden="false" customHeight="true" outlineLevel="0" collapsed="false">
      <c r="G145" s="447"/>
      <c r="H145" s="448" t="str">
        <f aca="false">IF(G145="","",IFERROR(G145/E145,0))</f>
        <v/>
      </c>
    </row>
    <row r="146" customFormat="false" ht="14.25" hidden="false" customHeight="true" outlineLevel="0" collapsed="false">
      <c r="G146" s="447"/>
      <c r="H146" s="448" t="str">
        <f aca="false">IF(G146="","",IFERROR(G146/E146,0))</f>
        <v/>
      </c>
    </row>
    <row r="147" customFormat="false" ht="14.25" hidden="false" customHeight="true" outlineLevel="0" collapsed="false">
      <c r="G147" s="447"/>
      <c r="H147" s="448" t="str">
        <f aca="false">IF(G147="","",IFERROR(G147/E147,0))</f>
        <v/>
      </c>
    </row>
    <row r="148" customFormat="false" ht="14.25" hidden="false" customHeight="true" outlineLevel="0" collapsed="false">
      <c r="G148" s="447"/>
      <c r="H148" s="448" t="str">
        <f aca="false">IF(G148="","",IFERROR(G148/E148,0))</f>
        <v/>
      </c>
    </row>
    <row r="149" customFormat="false" ht="14.25" hidden="false" customHeight="true" outlineLevel="0" collapsed="false">
      <c r="G149" s="447"/>
      <c r="H149" s="448" t="str">
        <f aca="false">IF(G149="","",IFERROR(G149/E149,0))</f>
        <v/>
      </c>
    </row>
    <row r="150" customFormat="false" ht="14.25" hidden="false" customHeight="true" outlineLevel="0" collapsed="false">
      <c r="G150" s="447"/>
      <c r="H150" s="448" t="str">
        <f aca="false">IF(G150="","",IFERROR(G150/E150,0))</f>
        <v/>
      </c>
    </row>
    <row r="151" customFormat="false" ht="14.25" hidden="false" customHeight="true" outlineLevel="0" collapsed="false">
      <c r="G151" s="447"/>
      <c r="H151" s="448" t="str">
        <f aca="false">IF(G151="","",IFERROR(G151/E151,0))</f>
        <v/>
      </c>
    </row>
    <row r="152" customFormat="false" ht="14.25" hidden="false" customHeight="true" outlineLevel="0" collapsed="false">
      <c r="G152" s="447"/>
      <c r="H152" s="448" t="str">
        <f aca="false">IF(G152="","",IFERROR(G152/E152,0))</f>
        <v/>
      </c>
    </row>
    <row r="153" customFormat="false" ht="14.25" hidden="false" customHeight="true" outlineLevel="0" collapsed="false">
      <c r="G153" s="447"/>
      <c r="H153" s="448" t="str">
        <f aca="false">IF(G153="","",IFERROR(G153/E153,0))</f>
        <v/>
      </c>
    </row>
    <row r="154" customFormat="false" ht="14.25" hidden="false" customHeight="true" outlineLevel="0" collapsed="false">
      <c r="G154" s="447"/>
      <c r="H154" s="448" t="str">
        <f aca="false">IF(G154="","",IFERROR(G154/E154,0))</f>
        <v/>
      </c>
    </row>
    <row r="155" customFormat="false" ht="14.25" hidden="false" customHeight="true" outlineLevel="0" collapsed="false">
      <c r="G155" s="447"/>
      <c r="H155" s="448" t="str">
        <f aca="false">IF(G155="","",IFERROR(G155/E155,0))</f>
        <v/>
      </c>
    </row>
    <row r="156" customFormat="false" ht="14.25" hidden="false" customHeight="true" outlineLevel="0" collapsed="false">
      <c r="G156" s="447"/>
      <c r="H156" s="448" t="str">
        <f aca="false">IF(G156="","",IFERROR(G156/E156,0))</f>
        <v/>
      </c>
    </row>
    <row r="157" customFormat="false" ht="14.25" hidden="false" customHeight="true" outlineLevel="0" collapsed="false">
      <c r="G157" s="447"/>
      <c r="H157" s="448" t="str">
        <f aca="false">IF(G157="","",IFERROR(G157/E157,0))</f>
        <v/>
      </c>
    </row>
    <row r="158" customFormat="false" ht="14.25" hidden="false" customHeight="true" outlineLevel="0" collapsed="false">
      <c r="G158" s="447"/>
      <c r="H158" s="448" t="str">
        <f aca="false">IF(G158="","",IFERROR(G158/E158,0))</f>
        <v/>
      </c>
    </row>
    <row r="159" customFormat="false" ht="14.25" hidden="false" customHeight="true" outlineLevel="0" collapsed="false">
      <c r="G159" s="447"/>
      <c r="H159" s="448" t="str">
        <f aca="false">IF(G159="","",IFERROR(G159/E159,0))</f>
        <v/>
      </c>
    </row>
    <row r="160" customFormat="false" ht="14.25" hidden="false" customHeight="true" outlineLevel="0" collapsed="false">
      <c r="G160" s="447"/>
      <c r="H160" s="448" t="str">
        <f aca="false">IF(G160="","",IFERROR(G160/E160,0))</f>
        <v/>
      </c>
    </row>
    <row r="161" customFormat="false" ht="14.25" hidden="false" customHeight="true" outlineLevel="0" collapsed="false">
      <c r="G161" s="447"/>
      <c r="H161" s="448" t="str">
        <f aca="false">IF(G161="","",IFERROR(G161/E161,0))</f>
        <v/>
      </c>
    </row>
    <row r="162" customFormat="false" ht="14.25" hidden="false" customHeight="true" outlineLevel="0" collapsed="false">
      <c r="G162" s="447"/>
      <c r="H162" s="448" t="str">
        <f aca="false">IF(G162="","",IFERROR(G162/E162,0))</f>
        <v/>
      </c>
    </row>
    <row r="163" customFormat="false" ht="14.25" hidden="false" customHeight="true" outlineLevel="0" collapsed="false">
      <c r="G163" s="447"/>
      <c r="H163" s="448" t="str">
        <f aca="false">IF(G163="","",IFERROR(G163/E163,0))</f>
        <v/>
      </c>
    </row>
    <row r="164" customFormat="false" ht="14.25" hidden="false" customHeight="true" outlineLevel="0" collapsed="false">
      <c r="G164" s="447"/>
      <c r="H164" s="448" t="str">
        <f aca="false">IF(G164="","",IFERROR(G164/E164,0))</f>
        <v/>
      </c>
    </row>
    <row r="165" customFormat="false" ht="14.25" hidden="false" customHeight="true" outlineLevel="0" collapsed="false">
      <c r="G165" s="447"/>
      <c r="H165" s="448" t="str">
        <f aca="false">IF(G165="","",IFERROR(G165/E165,0))</f>
        <v/>
      </c>
    </row>
    <row r="166" customFormat="false" ht="14.25" hidden="false" customHeight="true" outlineLevel="0" collapsed="false">
      <c r="G166" s="447"/>
      <c r="H166" s="448" t="str">
        <f aca="false">IF(G166="","",IFERROR(G166/E166,0))</f>
        <v/>
      </c>
    </row>
    <row r="167" customFormat="false" ht="14.25" hidden="false" customHeight="true" outlineLevel="0" collapsed="false">
      <c r="G167" s="447"/>
      <c r="H167" s="448" t="str">
        <f aca="false">IF(G167="","",IFERROR(G167/E167,0))</f>
        <v/>
      </c>
    </row>
    <row r="168" customFormat="false" ht="14.25" hidden="false" customHeight="true" outlineLevel="0" collapsed="false">
      <c r="G168" s="447"/>
      <c r="H168" s="448" t="str">
        <f aca="false">IF(G168="","",IFERROR(G168/E168,0))</f>
        <v/>
      </c>
    </row>
    <row r="169" customFormat="false" ht="14.25" hidden="false" customHeight="true" outlineLevel="0" collapsed="false">
      <c r="G169" s="447"/>
      <c r="H169" s="448" t="str">
        <f aca="false">IF(G169="","",IFERROR(G169/E169,0))</f>
        <v/>
      </c>
    </row>
    <row r="170" customFormat="false" ht="14.25" hidden="false" customHeight="true" outlineLevel="0" collapsed="false">
      <c r="G170" s="447"/>
      <c r="H170" s="448" t="str">
        <f aca="false">IF(G170="","",IFERROR(G170/E170,0))</f>
        <v/>
      </c>
    </row>
    <row r="171" customFormat="false" ht="14.25" hidden="false" customHeight="true" outlineLevel="0" collapsed="false">
      <c r="G171" s="447"/>
      <c r="H171" s="448" t="str">
        <f aca="false">IF(G171="","",IFERROR(G171/E171,0))</f>
        <v/>
      </c>
    </row>
    <row r="172" customFormat="false" ht="14.25" hidden="false" customHeight="true" outlineLevel="0" collapsed="false">
      <c r="G172" s="447"/>
      <c r="H172" s="448" t="str">
        <f aca="false">IF(G172="","",IFERROR(G172/E172,0))</f>
        <v/>
      </c>
    </row>
    <row r="173" customFormat="false" ht="14.25" hidden="false" customHeight="true" outlineLevel="0" collapsed="false">
      <c r="G173" s="447"/>
      <c r="H173" s="448" t="str">
        <f aca="false">IF(G173="","",IFERROR(G173/E173,0))</f>
        <v/>
      </c>
    </row>
    <row r="174" customFormat="false" ht="14.25" hidden="false" customHeight="true" outlineLevel="0" collapsed="false">
      <c r="G174" s="447"/>
      <c r="H174" s="448" t="str">
        <f aca="false">IF(G174="","",IFERROR(G174/E174,0))</f>
        <v/>
      </c>
    </row>
    <row r="175" customFormat="false" ht="14.25" hidden="false" customHeight="true" outlineLevel="0" collapsed="false">
      <c r="G175" s="447"/>
      <c r="H175" s="448" t="str">
        <f aca="false">IF(G175="","",IFERROR(G175/E175,0))</f>
        <v/>
      </c>
    </row>
    <row r="176" customFormat="false" ht="14.25" hidden="false" customHeight="true" outlineLevel="0" collapsed="false">
      <c r="G176" s="447"/>
      <c r="H176" s="448" t="str">
        <f aca="false">IF(G176="","",IFERROR(G176/E176,0))</f>
        <v/>
      </c>
    </row>
    <row r="177" customFormat="false" ht="14.25" hidden="false" customHeight="true" outlineLevel="0" collapsed="false">
      <c r="G177" s="447"/>
      <c r="H177" s="448" t="str">
        <f aca="false">IF(G177="","",IFERROR(G177/E177,0))</f>
        <v/>
      </c>
    </row>
    <row r="178" customFormat="false" ht="14.25" hidden="false" customHeight="true" outlineLevel="0" collapsed="false">
      <c r="G178" s="447"/>
      <c r="H178" s="448" t="str">
        <f aca="false">IF(G178="","",IFERROR(G178/E178,0))</f>
        <v/>
      </c>
    </row>
    <row r="179" customFormat="false" ht="14.25" hidden="false" customHeight="true" outlineLevel="0" collapsed="false">
      <c r="G179" s="447"/>
      <c r="H179" s="448" t="str">
        <f aca="false">IF(G179="","",IFERROR(G179/E179,0))</f>
        <v/>
      </c>
    </row>
    <row r="180" customFormat="false" ht="14.25" hidden="false" customHeight="true" outlineLevel="0" collapsed="false">
      <c r="G180" s="447"/>
      <c r="H180" s="448" t="str">
        <f aca="false">IF(G180="","",IFERROR(G180/E180,0))</f>
        <v/>
      </c>
    </row>
    <row r="181" customFormat="false" ht="14.25" hidden="false" customHeight="true" outlineLevel="0" collapsed="false">
      <c r="G181" s="447"/>
      <c r="H181" s="448" t="str">
        <f aca="false">IF(G181="","",IFERROR(G181/E181,0))</f>
        <v/>
      </c>
    </row>
    <row r="182" customFormat="false" ht="14.25" hidden="false" customHeight="true" outlineLevel="0" collapsed="false">
      <c r="G182" s="447"/>
      <c r="H182" s="448" t="str">
        <f aca="false">IF(G182="","",IFERROR(G182/E182,0))</f>
        <v/>
      </c>
    </row>
    <row r="183" customFormat="false" ht="14.25" hidden="false" customHeight="true" outlineLevel="0" collapsed="false">
      <c r="G183" s="447"/>
      <c r="H183" s="448" t="str">
        <f aca="false">IF(G183="","",IFERROR(G183/E183,0))</f>
        <v/>
      </c>
    </row>
    <row r="184" customFormat="false" ht="14.25" hidden="false" customHeight="true" outlineLevel="0" collapsed="false">
      <c r="G184" s="447"/>
      <c r="H184" s="448" t="str">
        <f aca="false">IF(G184="","",IFERROR(G184/E184,0))</f>
        <v/>
      </c>
    </row>
    <row r="185" customFormat="false" ht="14.25" hidden="false" customHeight="true" outlineLevel="0" collapsed="false">
      <c r="G185" s="447"/>
      <c r="H185" s="448" t="str">
        <f aca="false">IF(G185="","",IFERROR(G185/E185,0))</f>
        <v/>
      </c>
    </row>
    <row r="186" customFormat="false" ht="14.25" hidden="false" customHeight="true" outlineLevel="0" collapsed="false">
      <c r="G186" s="447"/>
      <c r="H186" s="448" t="str">
        <f aca="false">IF(G186="","",IFERROR(G186/E186,0))</f>
        <v/>
      </c>
    </row>
    <row r="187" customFormat="false" ht="14.25" hidden="false" customHeight="true" outlineLevel="0" collapsed="false">
      <c r="G187" s="447"/>
      <c r="H187" s="448" t="str">
        <f aca="false">IF(G187="","",IFERROR(G187/E187,0))</f>
        <v/>
      </c>
    </row>
    <row r="188" customFormat="false" ht="14.25" hidden="false" customHeight="true" outlineLevel="0" collapsed="false">
      <c r="G188" s="447"/>
      <c r="H188" s="448" t="str">
        <f aca="false">IF(G188="","",IFERROR(G188/E188,0))</f>
        <v/>
      </c>
    </row>
    <row r="189" customFormat="false" ht="14.25" hidden="false" customHeight="true" outlineLevel="0" collapsed="false">
      <c r="G189" s="447"/>
      <c r="H189" s="448" t="str">
        <f aca="false">IF(G189="","",IFERROR(G189/E189,0))</f>
        <v/>
      </c>
    </row>
    <row r="190" customFormat="false" ht="14.25" hidden="false" customHeight="true" outlineLevel="0" collapsed="false">
      <c r="G190" s="447"/>
      <c r="H190" s="448" t="str">
        <f aca="false">IF(G190="","",IFERROR(G190/E190,0))</f>
        <v/>
      </c>
    </row>
    <row r="191" customFormat="false" ht="14.25" hidden="false" customHeight="true" outlineLevel="0" collapsed="false">
      <c r="G191" s="447"/>
      <c r="H191" s="448" t="str">
        <f aca="false">IF(G191="","",IFERROR(G191/E191,0))</f>
        <v/>
      </c>
    </row>
    <row r="192" customFormat="false" ht="14.25" hidden="false" customHeight="true" outlineLevel="0" collapsed="false">
      <c r="G192" s="447"/>
      <c r="H192" s="448" t="str">
        <f aca="false">IF(G192="","",IFERROR(G192/E192,0))</f>
        <v/>
      </c>
    </row>
    <row r="193" customFormat="false" ht="14.25" hidden="false" customHeight="true" outlineLevel="0" collapsed="false">
      <c r="G193" s="447"/>
      <c r="H193" s="448" t="str">
        <f aca="false">IF(G193="","",IFERROR(G193/E193,0))</f>
        <v/>
      </c>
    </row>
    <row r="194" customFormat="false" ht="14.25" hidden="false" customHeight="true" outlineLevel="0" collapsed="false">
      <c r="G194" s="447"/>
      <c r="H194" s="448" t="str">
        <f aca="false">IF(G194="","",IFERROR(G194/E194,0))</f>
        <v/>
      </c>
    </row>
    <row r="195" customFormat="false" ht="14.25" hidden="false" customHeight="true" outlineLevel="0" collapsed="false">
      <c r="G195" s="447"/>
      <c r="H195" s="448" t="str">
        <f aca="false">IF(G195="","",IFERROR(G195/E195,0))</f>
        <v/>
      </c>
    </row>
    <row r="196" customFormat="false" ht="14.25" hidden="false" customHeight="true" outlineLevel="0" collapsed="false">
      <c r="G196" s="447"/>
      <c r="H196" s="448" t="str">
        <f aca="false">IF(G196="","",IFERROR(G196/E196,0))</f>
        <v/>
      </c>
    </row>
    <row r="197" customFormat="false" ht="14.25" hidden="false" customHeight="true" outlineLevel="0" collapsed="false">
      <c r="G197" s="447"/>
      <c r="H197" s="448" t="str">
        <f aca="false">IF(G197="","",IFERROR(G197/E197,0))</f>
        <v/>
      </c>
    </row>
    <row r="198" customFormat="false" ht="14.25" hidden="false" customHeight="true" outlineLevel="0" collapsed="false">
      <c r="G198" s="447"/>
      <c r="H198" s="448" t="str">
        <f aca="false">IF(G198="","",IFERROR(G198/E198,0))</f>
        <v/>
      </c>
    </row>
    <row r="199" customFormat="false" ht="14.25" hidden="false" customHeight="true" outlineLevel="0" collapsed="false">
      <c r="G199" s="447"/>
      <c r="H199" s="448" t="str">
        <f aca="false">IF(G199="","",IFERROR(G199/E199,0))</f>
        <v/>
      </c>
    </row>
    <row r="200" customFormat="false" ht="14.25" hidden="false" customHeight="true" outlineLevel="0" collapsed="false">
      <c r="G200" s="447"/>
      <c r="H200" s="448" t="str">
        <f aca="false">IF(G200="","",IFERROR(G200/E200,0))</f>
        <v/>
      </c>
    </row>
    <row r="201" customFormat="false" ht="14.25" hidden="false" customHeight="true" outlineLevel="0" collapsed="false">
      <c r="G201" s="447"/>
      <c r="H201" s="448" t="str">
        <f aca="false">IF(G201="","",IFERROR(G201/E201,0))</f>
        <v/>
      </c>
    </row>
    <row r="202" customFormat="false" ht="14.25" hidden="false" customHeight="true" outlineLevel="0" collapsed="false">
      <c r="G202" s="447"/>
      <c r="H202" s="448" t="str">
        <f aca="false">IF(G202="","",IFERROR(G202/E202,0))</f>
        <v/>
      </c>
    </row>
    <row r="203" customFormat="false" ht="14.25" hidden="false" customHeight="true" outlineLevel="0" collapsed="false">
      <c r="G203" s="447"/>
      <c r="H203" s="448" t="str">
        <f aca="false">IF(G203="","",IFERROR(G203/E203,0))</f>
        <v/>
      </c>
    </row>
    <row r="204" customFormat="false" ht="14.25" hidden="false" customHeight="true" outlineLevel="0" collapsed="false">
      <c r="G204" s="447"/>
      <c r="H204" s="448" t="str">
        <f aca="false">IF(G204="","",IFERROR(G204/E204,0))</f>
        <v/>
      </c>
    </row>
    <row r="205" customFormat="false" ht="14.25" hidden="false" customHeight="true" outlineLevel="0" collapsed="false">
      <c r="G205" s="447"/>
      <c r="H205" s="448" t="str">
        <f aca="false">IF(G205="","",IFERROR(G205/E205,0))</f>
        <v/>
      </c>
    </row>
    <row r="206" customFormat="false" ht="14.25" hidden="false" customHeight="true" outlineLevel="0" collapsed="false">
      <c r="G206" s="447"/>
      <c r="H206" s="448" t="str">
        <f aca="false">IF(G206="","",IFERROR(G206/E206,0))</f>
        <v/>
      </c>
    </row>
    <row r="207" customFormat="false" ht="14.25" hidden="false" customHeight="true" outlineLevel="0" collapsed="false">
      <c r="G207" s="447"/>
      <c r="H207" s="448" t="str">
        <f aca="false">IF(G207="","",IFERROR(G207/E207,0))</f>
        <v/>
      </c>
    </row>
    <row r="208" customFormat="false" ht="14.25" hidden="false" customHeight="true" outlineLevel="0" collapsed="false">
      <c r="G208" s="447"/>
      <c r="H208" s="448" t="str">
        <f aca="false">IF(G208="","",IFERROR(G208/E208,0))</f>
        <v/>
      </c>
    </row>
    <row r="209" customFormat="false" ht="14.25" hidden="false" customHeight="true" outlineLevel="0" collapsed="false">
      <c r="G209" s="447"/>
      <c r="H209" s="448" t="str">
        <f aca="false">IF(G209="","",IFERROR(G209/E209,0))</f>
        <v/>
      </c>
    </row>
    <row r="210" customFormat="false" ht="14.25" hidden="false" customHeight="true" outlineLevel="0" collapsed="false">
      <c r="G210" s="447"/>
      <c r="H210" s="448" t="str">
        <f aca="false">IF(G210="","",IFERROR(G210/E210,0))</f>
        <v/>
      </c>
    </row>
    <row r="211" customFormat="false" ht="14.25" hidden="false" customHeight="true" outlineLevel="0" collapsed="false">
      <c r="G211" s="447"/>
      <c r="H211" s="448" t="str">
        <f aca="false">IF(G211="","",IFERROR(G211/E211,0))</f>
        <v/>
      </c>
    </row>
    <row r="212" customFormat="false" ht="14.25" hidden="false" customHeight="true" outlineLevel="0" collapsed="false">
      <c r="G212" s="447"/>
      <c r="H212" s="448" t="str">
        <f aca="false">IF(G212="","",IFERROR(G212/E212,0))</f>
        <v/>
      </c>
    </row>
    <row r="213" customFormat="false" ht="14.25" hidden="false" customHeight="true" outlineLevel="0" collapsed="false">
      <c r="G213" s="447"/>
      <c r="H213" s="448" t="str">
        <f aca="false">IF(G213="","",IFERROR(G213/E213,0))</f>
        <v/>
      </c>
    </row>
    <row r="214" customFormat="false" ht="14.25" hidden="false" customHeight="true" outlineLevel="0" collapsed="false">
      <c r="G214" s="447"/>
      <c r="H214" s="448" t="str">
        <f aca="false">IF(G214="","",IFERROR(G214/E214,0))</f>
        <v/>
      </c>
    </row>
    <row r="215" customFormat="false" ht="14.25" hidden="false" customHeight="true" outlineLevel="0" collapsed="false">
      <c r="G215" s="447"/>
      <c r="H215" s="448" t="str">
        <f aca="false">IF(G215="","",IFERROR(G215/E215,0))</f>
        <v/>
      </c>
    </row>
    <row r="216" customFormat="false" ht="14.25" hidden="false" customHeight="true" outlineLevel="0" collapsed="false">
      <c r="G216" s="447"/>
      <c r="H216" s="448" t="str">
        <f aca="false">IF(G216="","",IFERROR(G216/E216,0))</f>
        <v/>
      </c>
    </row>
    <row r="217" customFormat="false" ht="14.25" hidden="false" customHeight="true" outlineLevel="0" collapsed="false">
      <c r="G217" s="447"/>
      <c r="H217" s="448" t="str">
        <f aca="false">IF(G217="","",IFERROR(G217/E217,0))</f>
        <v/>
      </c>
    </row>
    <row r="218" customFormat="false" ht="14.25" hidden="false" customHeight="true" outlineLevel="0" collapsed="false">
      <c r="G218" s="447"/>
      <c r="H218" s="448" t="str">
        <f aca="false">IF(G218="","",IFERROR(G218/E218,0))</f>
        <v/>
      </c>
    </row>
    <row r="219" customFormat="false" ht="14.25" hidden="false" customHeight="true" outlineLevel="0" collapsed="false">
      <c r="G219" s="447"/>
      <c r="H219" s="448" t="str">
        <f aca="false">IF(G219="","",IFERROR(G219/E219,0))</f>
        <v/>
      </c>
    </row>
    <row r="220" customFormat="false" ht="14.25" hidden="false" customHeight="true" outlineLevel="0" collapsed="false">
      <c r="G220" s="447"/>
      <c r="H220" s="448" t="str">
        <f aca="false">IF(G220="","",IFERROR(G220/E220,0))</f>
        <v/>
      </c>
    </row>
    <row r="221" customFormat="false" ht="14.25" hidden="false" customHeight="true" outlineLevel="0" collapsed="false">
      <c r="G221" s="447"/>
      <c r="H221" s="448" t="str">
        <f aca="false">IF(G221="","",IFERROR(G221/E221,0))</f>
        <v/>
      </c>
    </row>
    <row r="222" customFormat="false" ht="14.25" hidden="false" customHeight="true" outlineLevel="0" collapsed="false">
      <c r="G222" s="447"/>
      <c r="H222" s="448" t="str">
        <f aca="false">IF(G222="","",IFERROR(G222/E222,0))</f>
        <v/>
      </c>
    </row>
    <row r="223" customFormat="false" ht="14.25" hidden="false" customHeight="true" outlineLevel="0" collapsed="false">
      <c r="G223" s="447"/>
      <c r="H223" s="448" t="str">
        <f aca="false">IF(G223="","",IFERROR(G223/E223,0))</f>
        <v/>
      </c>
    </row>
    <row r="224" customFormat="false" ht="14.25" hidden="false" customHeight="true" outlineLevel="0" collapsed="false">
      <c r="G224" s="447"/>
      <c r="H224" s="448" t="str">
        <f aca="false">IF(G224="","",IFERROR(G224/E224,0))</f>
        <v/>
      </c>
    </row>
    <row r="225" customFormat="false" ht="14.25" hidden="false" customHeight="true" outlineLevel="0" collapsed="false">
      <c r="G225" s="447"/>
      <c r="H225" s="448" t="str">
        <f aca="false">IF(G225="","",IFERROR(G225/E225,0))</f>
        <v/>
      </c>
    </row>
    <row r="226" customFormat="false" ht="14.25" hidden="false" customHeight="true" outlineLevel="0" collapsed="false">
      <c r="G226" s="447"/>
      <c r="H226" s="448" t="str">
        <f aca="false">IF(G226="","",IFERROR(G226/E226,0))</f>
        <v/>
      </c>
    </row>
    <row r="227" customFormat="false" ht="14.25" hidden="false" customHeight="true" outlineLevel="0" collapsed="false">
      <c r="G227" s="447"/>
      <c r="H227" s="448" t="str">
        <f aca="false">IF(G227="","",IFERROR(G227/E227,0))</f>
        <v/>
      </c>
    </row>
    <row r="228" customFormat="false" ht="14.25" hidden="false" customHeight="true" outlineLevel="0" collapsed="false">
      <c r="G228" s="447"/>
      <c r="H228" s="448" t="str">
        <f aca="false">IF(G228="","",IFERROR(G228/E228,0))</f>
        <v/>
      </c>
    </row>
    <row r="229" customFormat="false" ht="14.25" hidden="false" customHeight="true" outlineLevel="0" collapsed="false">
      <c r="G229" s="447"/>
      <c r="H229" s="448" t="str">
        <f aca="false">IF(G229="","",IFERROR(G229/E229,0))</f>
        <v/>
      </c>
    </row>
    <row r="230" customFormat="false" ht="14.25" hidden="false" customHeight="true" outlineLevel="0" collapsed="false">
      <c r="G230" s="447"/>
      <c r="H230" s="448" t="str">
        <f aca="false">IF(G230="","",IFERROR(G230/E230,0))</f>
        <v/>
      </c>
    </row>
    <row r="231" customFormat="false" ht="14.25" hidden="false" customHeight="true" outlineLevel="0" collapsed="false">
      <c r="G231" s="447"/>
      <c r="H231" s="448" t="str">
        <f aca="false">IF(G231="","",IFERROR(G231/E231,0))</f>
        <v/>
      </c>
    </row>
    <row r="232" customFormat="false" ht="14.25" hidden="false" customHeight="true" outlineLevel="0" collapsed="false">
      <c r="G232" s="447"/>
      <c r="H232" s="448" t="str">
        <f aca="false">IF(G232="","",IFERROR(G232/E232,0))</f>
        <v/>
      </c>
    </row>
    <row r="233" customFormat="false" ht="14.25" hidden="false" customHeight="true" outlineLevel="0" collapsed="false">
      <c r="G233" s="447"/>
      <c r="H233" s="448" t="str">
        <f aca="false">IF(G233="","",IFERROR(G233/E233,0))</f>
        <v/>
      </c>
    </row>
    <row r="234" customFormat="false" ht="14.25" hidden="false" customHeight="true" outlineLevel="0" collapsed="false">
      <c r="G234" s="447"/>
      <c r="H234" s="448" t="str">
        <f aca="false">IF(G234="","",IFERROR(G234/E234,0))</f>
        <v/>
      </c>
    </row>
    <row r="235" customFormat="false" ht="14.25" hidden="false" customHeight="true" outlineLevel="0" collapsed="false">
      <c r="G235" s="447"/>
      <c r="H235" s="448" t="str">
        <f aca="false">IF(G235="","",IFERROR(G235/E235,0))</f>
        <v/>
      </c>
    </row>
    <row r="236" customFormat="false" ht="14.25" hidden="false" customHeight="true" outlineLevel="0" collapsed="false">
      <c r="G236" s="447"/>
      <c r="H236" s="448" t="str">
        <f aca="false">IF(G236="","",IFERROR(G236/E236,0))</f>
        <v/>
      </c>
    </row>
    <row r="237" customFormat="false" ht="14.25" hidden="false" customHeight="true" outlineLevel="0" collapsed="false">
      <c r="G237" s="447"/>
      <c r="H237" s="448" t="str">
        <f aca="false">IF(G237="","",IFERROR(G237/E237,0))</f>
        <v/>
      </c>
    </row>
    <row r="238" customFormat="false" ht="14.25" hidden="false" customHeight="true" outlineLevel="0" collapsed="false">
      <c r="G238" s="447"/>
      <c r="H238" s="448" t="str">
        <f aca="false">IF(G238="","",IFERROR(G238/E238,0))</f>
        <v/>
      </c>
    </row>
    <row r="239" customFormat="false" ht="14.25" hidden="false" customHeight="true" outlineLevel="0" collapsed="false">
      <c r="G239" s="447"/>
      <c r="H239" s="448" t="str">
        <f aca="false">IF(G239="","",IFERROR(G239/E239,0))</f>
        <v/>
      </c>
    </row>
    <row r="240" customFormat="false" ht="14.25" hidden="false" customHeight="true" outlineLevel="0" collapsed="false">
      <c r="G240" s="447"/>
      <c r="H240" s="448" t="str">
        <f aca="false">IF(G240="","",IFERROR(G240/E240,0))</f>
        <v/>
      </c>
    </row>
    <row r="241" customFormat="false" ht="14.25" hidden="false" customHeight="true" outlineLevel="0" collapsed="false">
      <c r="G241" s="447"/>
      <c r="H241" s="448" t="str">
        <f aca="false">IF(G241="","",IFERROR(G241/E241,0))</f>
        <v/>
      </c>
    </row>
    <row r="242" customFormat="false" ht="14.25" hidden="false" customHeight="true" outlineLevel="0" collapsed="false">
      <c r="G242" s="447"/>
      <c r="H242" s="448" t="str">
        <f aca="false">IF(G242="","",IFERROR(G242/E242,0))</f>
        <v/>
      </c>
    </row>
    <row r="243" customFormat="false" ht="14.25" hidden="false" customHeight="true" outlineLevel="0" collapsed="false">
      <c r="G243" s="447"/>
      <c r="H243" s="448" t="str">
        <f aca="false">IF(G243="","",IFERROR(G243/E243,0))</f>
        <v/>
      </c>
    </row>
    <row r="244" customFormat="false" ht="14.25" hidden="false" customHeight="true" outlineLevel="0" collapsed="false">
      <c r="G244" s="447"/>
      <c r="H244" s="448" t="str">
        <f aca="false">IF(G244="","",IFERROR(G244/E244,0))</f>
        <v/>
      </c>
    </row>
    <row r="245" customFormat="false" ht="14.25" hidden="false" customHeight="true" outlineLevel="0" collapsed="false">
      <c r="G245" s="447"/>
      <c r="H245" s="448" t="str">
        <f aca="false">IF(G245="","",IFERROR(G245/E245,0))</f>
        <v/>
      </c>
    </row>
    <row r="246" customFormat="false" ht="14.25" hidden="false" customHeight="true" outlineLevel="0" collapsed="false">
      <c r="G246" s="447"/>
      <c r="H246" s="448" t="str">
        <f aca="false">IF(G246="","",IFERROR(G246/E246,0))</f>
        <v/>
      </c>
    </row>
    <row r="247" customFormat="false" ht="14.25" hidden="false" customHeight="true" outlineLevel="0" collapsed="false">
      <c r="G247" s="447"/>
      <c r="H247" s="448" t="str">
        <f aca="false">IF(G247="","",IFERROR(G247/E247,0))</f>
        <v/>
      </c>
    </row>
    <row r="248" customFormat="false" ht="14.25" hidden="false" customHeight="true" outlineLevel="0" collapsed="false">
      <c r="G248" s="447"/>
      <c r="H248" s="448" t="str">
        <f aca="false">IF(G248="","",IFERROR(G248/E248,0))</f>
        <v/>
      </c>
    </row>
    <row r="249" customFormat="false" ht="14.25" hidden="false" customHeight="true" outlineLevel="0" collapsed="false">
      <c r="G249" s="447"/>
      <c r="H249" s="448" t="str">
        <f aca="false">IF(G249="","",IFERROR(G249/E249,0))</f>
        <v/>
      </c>
    </row>
    <row r="250" customFormat="false" ht="14.25" hidden="false" customHeight="true" outlineLevel="0" collapsed="false">
      <c r="G250" s="447"/>
      <c r="H250" s="448" t="str">
        <f aca="false">IF(G250="","",IFERROR(G250/E250,0))</f>
        <v/>
      </c>
    </row>
    <row r="251" customFormat="false" ht="14.25" hidden="false" customHeight="true" outlineLevel="0" collapsed="false">
      <c r="G251" s="447"/>
      <c r="H251" s="448" t="str">
        <f aca="false">IF(G251="","",IFERROR(G251/E251,0))</f>
        <v/>
      </c>
    </row>
    <row r="252" customFormat="false" ht="14.25" hidden="false" customHeight="true" outlineLevel="0" collapsed="false">
      <c r="G252" s="447"/>
      <c r="H252" s="448" t="str">
        <f aca="false">IF(G252="","",IFERROR(G252/E252,0))</f>
        <v/>
      </c>
    </row>
    <row r="253" customFormat="false" ht="14.25" hidden="false" customHeight="true" outlineLevel="0" collapsed="false">
      <c r="G253" s="447"/>
      <c r="H253" s="448" t="str">
        <f aca="false">IF(G253="","",IFERROR(G253/E253,0))</f>
        <v/>
      </c>
    </row>
    <row r="254" customFormat="false" ht="14.25" hidden="false" customHeight="true" outlineLevel="0" collapsed="false">
      <c r="G254" s="447"/>
      <c r="H254" s="448" t="str">
        <f aca="false">IF(G254="","",IFERROR(G254/E254,0))</f>
        <v/>
      </c>
    </row>
    <row r="255" customFormat="false" ht="14.25" hidden="false" customHeight="true" outlineLevel="0" collapsed="false">
      <c r="G255" s="447"/>
      <c r="H255" s="448" t="str">
        <f aca="false">IF(G255="","",IFERROR(G255/E255,0))</f>
        <v/>
      </c>
    </row>
    <row r="256" customFormat="false" ht="14.25" hidden="false" customHeight="true" outlineLevel="0" collapsed="false">
      <c r="G256" s="447"/>
      <c r="H256" s="448" t="str">
        <f aca="false">IF(G256="","",IFERROR(G256/E256,0))</f>
        <v/>
      </c>
    </row>
    <row r="257" customFormat="false" ht="14.25" hidden="false" customHeight="true" outlineLevel="0" collapsed="false">
      <c r="G257" s="447"/>
      <c r="H257" s="448" t="str">
        <f aca="false">IF(G257="","",IFERROR(G257/E257,0))</f>
        <v/>
      </c>
    </row>
    <row r="258" customFormat="false" ht="14.25" hidden="false" customHeight="true" outlineLevel="0" collapsed="false">
      <c r="G258" s="447"/>
      <c r="H258" s="448" t="str">
        <f aca="false">IF(G258="","",IFERROR(G258/E258,0))</f>
        <v/>
      </c>
    </row>
    <row r="259" customFormat="false" ht="14.25" hidden="false" customHeight="true" outlineLevel="0" collapsed="false">
      <c r="G259" s="447"/>
      <c r="H259" s="448" t="str">
        <f aca="false">IF(G259="","",IFERROR(G259/E259,0))</f>
        <v/>
      </c>
    </row>
    <row r="260" customFormat="false" ht="14.25" hidden="false" customHeight="true" outlineLevel="0" collapsed="false">
      <c r="G260" s="447"/>
      <c r="H260" s="448" t="str">
        <f aca="false">IF(G260="","",IFERROR(G260/E260,0))</f>
        <v/>
      </c>
    </row>
    <row r="261" customFormat="false" ht="14.25" hidden="false" customHeight="true" outlineLevel="0" collapsed="false">
      <c r="G261" s="447"/>
      <c r="H261" s="448" t="str">
        <f aca="false">IF(G261="","",IFERROR(G261/E261,0))</f>
        <v/>
      </c>
    </row>
    <row r="262" customFormat="false" ht="14.25" hidden="false" customHeight="true" outlineLevel="0" collapsed="false">
      <c r="G262" s="447"/>
      <c r="H262" s="448" t="str">
        <f aca="false">IF(G262="","",IFERROR(G262/E262,0))</f>
        <v/>
      </c>
    </row>
    <row r="263" customFormat="false" ht="14.25" hidden="false" customHeight="true" outlineLevel="0" collapsed="false">
      <c r="G263" s="447"/>
      <c r="H263" s="448" t="str">
        <f aca="false">IF(G263="","",IFERROR(G263/E263,0))</f>
        <v/>
      </c>
    </row>
    <row r="264" customFormat="false" ht="14.25" hidden="false" customHeight="true" outlineLevel="0" collapsed="false">
      <c r="G264" s="447"/>
      <c r="H264" s="448" t="str">
        <f aca="false">IF(G264="","",IFERROR(G264/E264,0))</f>
        <v/>
      </c>
    </row>
    <row r="265" customFormat="false" ht="14.25" hidden="false" customHeight="true" outlineLevel="0" collapsed="false">
      <c r="G265" s="447"/>
      <c r="H265" s="448" t="str">
        <f aca="false">IF(G265="","",IFERROR(G265/E265,0))</f>
        <v/>
      </c>
    </row>
    <row r="266" customFormat="false" ht="14.25" hidden="false" customHeight="true" outlineLevel="0" collapsed="false">
      <c r="G266" s="447"/>
      <c r="H266" s="448" t="str">
        <f aca="false">IF(G266="","",IFERROR(G266/E266,0))</f>
        <v/>
      </c>
    </row>
    <row r="267" customFormat="false" ht="14.25" hidden="false" customHeight="true" outlineLevel="0" collapsed="false">
      <c r="G267" s="447"/>
      <c r="H267" s="448" t="str">
        <f aca="false">IF(G267="","",IFERROR(G267/E267,0))</f>
        <v/>
      </c>
    </row>
    <row r="268" customFormat="false" ht="14.25" hidden="false" customHeight="true" outlineLevel="0" collapsed="false">
      <c r="H268" s="448" t="str">
        <f aca="false">IF(G268="","",IFERROR(G268/E268,0))</f>
        <v/>
      </c>
    </row>
    <row r="269" customFormat="false" ht="14.25" hidden="false" customHeight="true" outlineLevel="0" collapsed="false">
      <c r="H269" s="448" t="str">
        <f aca="false">IF(G269="","",IFERROR(G269/E269,0))</f>
        <v/>
      </c>
    </row>
    <row r="270" customFormat="false" ht="14.25" hidden="false" customHeight="true" outlineLevel="0" collapsed="false">
      <c r="H270" s="448" t="str">
        <f aca="false">IF(G270="","",IFERROR(G270/E270,0))</f>
        <v/>
      </c>
    </row>
    <row r="271" customFormat="false" ht="14.25" hidden="false" customHeight="true" outlineLevel="0" collapsed="false">
      <c r="H271" s="448" t="str">
        <f aca="false">IF(G271="","",IFERROR(G271/E271,0))</f>
        <v/>
      </c>
    </row>
    <row r="272" customFormat="false" ht="14.25" hidden="false" customHeight="true" outlineLevel="0" collapsed="false">
      <c r="H272" s="448" t="str">
        <f aca="false">IF(G272="","",IFERROR(G272/E272,0))</f>
        <v/>
      </c>
    </row>
    <row r="273" customFormat="false" ht="14.25" hidden="false" customHeight="true" outlineLevel="0" collapsed="false">
      <c r="H273" s="448" t="str">
        <f aca="false">IF(G273="","",IFERROR(G273/E273,0))</f>
        <v/>
      </c>
    </row>
    <row r="274" customFormat="false" ht="14.25" hidden="false" customHeight="true" outlineLevel="0" collapsed="false">
      <c r="H274" s="448" t="str">
        <f aca="false">IF(G274="","",IFERROR(G274/E274,0))</f>
        <v/>
      </c>
    </row>
    <row r="275" customFormat="false" ht="14.25" hidden="false" customHeight="true" outlineLevel="0" collapsed="false">
      <c r="H275" s="448" t="str">
        <f aca="false">IF(G275="","",IFERROR(G275/E275,0))</f>
        <v/>
      </c>
    </row>
    <row r="276" customFormat="false" ht="14.25" hidden="false" customHeight="true" outlineLevel="0" collapsed="false">
      <c r="H276" s="448" t="str">
        <f aca="false">IF(G276="","",IFERROR(G276/E276,0))</f>
        <v/>
      </c>
    </row>
    <row r="277" customFormat="false" ht="14.25" hidden="false" customHeight="true" outlineLevel="0" collapsed="false">
      <c r="H277" s="448" t="str">
        <f aca="false">IF(G277="","",IFERROR(G277/E277,0))</f>
        <v/>
      </c>
    </row>
    <row r="278" customFormat="false" ht="14.25" hidden="false" customHeight="true" outlineLevel="0" collapsed="false">
      <c r="H278" s="448" t="str">
        <f aca="false">IF(G278="","",IFERROR(G278/E278,0))</f>
        <v/>
      </c>
    </row>
    <row r="279" customFormat="false" ht="14.25" hidden="false" customHeight="true" outlineLevel="0" collapsed="false">
      <c r="H279" s="448" t="str">
        <f aca="false">IF(G279="","",IFERROR(G279/E279,0))</f>
        <v/>
      </c>
    </row>
    <row r="280" customFormat="false" ht="14.25" hidden="false" customHeight="true" outlineLevel="0" collapsed="false">
      <c r="H280" s="448" t="str">
        <f aca="false">IF(G280="","",IFERROR(G280/E280,0))</f>
        <v/>
      </c>
    </row>
    <row r="281" customFormat="false" ht="14.25" hidden="false" customHeight="true" outlineLevel="0" collapsed="false">
      <c r="H281" s="448" t="str">
        <f aca="false">IF(G281="","",IFERROR(G281/E281,0))</f>
        <v/>
      </c>
    </row>
    <row r="282" customFormat="false" ht="14.25" hidden="false" customHeight="true" outlineLevel="0" collapsed="false">
      <c r="H282" s="448" t="str">
        <f aca="false">IF(G282="","",IFERROR(G282/E282,0))</f>
        <v/>
      </c>
    </row>
    <row r="283" customFormat="false" ht="14.25" hidden="false" customHeight="true" outlineLevel="0" collapsed="false">
      <c r="H283" s="448" t="str">
        <f aca="false">IF(G283="","",IFERROR(G283/E283,0))</f>
        <v/>
      </c>
    </row>
    <row r="284" customFormat="false" ht="14.25" hidden="false" customHeight="true" outlineLevel="0" collapsed="false">
      <c r="H284" s="448" t="str">
        <f aca="false">IF(G284="","",IFERROR(G284/E284,0))</f>
        <v/>
      </c>
    </row>
    <row r="285" customFormat="false" ht="14.25" hidden="false" customHeight="true" outlineLevel="0" collapsed="false">
      <c r="H285" s="448" t="str">
        <f aca="false">IF(G285="","",IFERROR(G285/E285,0))</f>
        <v/>
      </c>
    </row>
    <row r="286" customFormat="false" ht="14.25" hidden="false" customHeight="true" outlineLevel="0" collapsed="false">
      <c r="H286" s="448" t="str">
        <f aca="false">IF(G286="","",IFERROR(G286/E286,0))</f>
        <v/>
      </c>
    </row>
    <row r="287" customFormat="false" ht="14.25" hidden="false" customHeight="true" outlineLevel="0" collapsed="false">
      <c r="H287" s="448" t="str">
        <f aca="false">IF(G287="","",IFERROR(G287/E287,0))</f>
        <v/>
      </c>
    </row>
    <row r="288" customFormat="false" ht="14.25" hidden="false" customHeight="true" outlineLevel="0" collapsed="false">
      <c r="H288" s="448" t="str">
        <f aca="false">IF(G288="","",IFERROR(G288/E288,0))</f>
        <v/>
      </c>
    </row>
    <row r="289" customFormat="false" ht="14.25" hidden="false" customHeight="true" outlineLevel="0" collapsed="false">
      <c r="H289" s="448" t="str">
        <f aca="false">IF(G289="","",IFERROR(G289/E289,0))</f>
        <v/>
      </c>
    </row>
    <row r="290" customFormat="false" ht="14.25" hidden="false" customHeight="true" outlineLevel="0" collapsed="false">
      <c r="H290" s="448" t="str">
        <f aca="false">IF(G290="","",IFERROR(G290/E290,0))</f>
        <v/>
      </c>
    </row>
    <row r="291" customFormat="false" ht="14.25" hidden="false" customHeight="true" outlineLevel="0" collapsed="false">
      <c r="H291" s="448" t="str">
        <f aca="false">IF(G291="","",IFERROR(G291/E291,0))</f>
        <v/>
      </c>
    </row>
    <row r="292" customFormat="false" ht="14.25" hidden="false" customHeight="true" outlineLevel="0" collapsed="false">
      <c r="H292" s="448" t="str">
        <f aca="false">IF(G292="","",IFERROR(G292/E292,0))</f>
        <v/>
      </c>
    </row>
    <row r="293" customFormat="false" ht="14.25" hidden="false" customHeight="true" outlineLevel="0" collapsed="false">
      <c r="H293" s="448" t="str">
        <f aca="false">IF(G293="","",IFERROR(G293/E293,0))</f>
        <v/>
      </c>
    </row>
    <row r="294" customFormat="false" ht="14.25" hidden="false" customHeight="true" outlineLevel="0" collapsed="false">
      <c r="H294" s="448" t="str">
        <f aca="false">IF(G294="","",IFERROR(G294/E294,0))</f>
        <v/>
      </c>
    </row>
    <row r="295" customFormat="false" ht="14.25" hidden="false" customHeight="true" outlineLevel="0" collapsed="false">
      <c r="H295" s="448" t="str">
        <f aca="false">IF(G295="","",IFERROR(G295/E295,0))</f>
        <v/>
      </c>
    </row>
    <row r="296" customFormat="false" ht="14.25" hidden="false" customHeight="true" outlineLevel="0" collapsed="false">
      <c r="H296" s="448" t="str">
        <f aca="false">IF(G296="","",IFERROR(G296/E296,0))</f>
        <v/>
      </c>
    </row>
    <row r="297" customFormat="false" ht="14.25" hidden="false" customHeight="true" outlineLevel="0" collapsed="false">
      <c r="H297" s="448" t="str">
        <f aca="false">IF(G297="","",IFERROR(G297/E297,0))</f>
        <v/>
      </c>
    </row>
    <row r="298" customFormat="false" ht="14.25" hidden="false" customHeight="true" outlineLevel="0" collapsed="false">
      <c r="H298" s="448" t="str">
        <f aca="false">IF(G298="","",IFERROR(G298/E298,0))</f>
        <v/>
      </c>
    </row>
    <row r="299" customFormat="false" ht="14.25" hidden="false" customHeight="true" outlineLevel="0" collapsed="false">
      <c r="H299" s="448" t="str">
        <f aca="false">IF(G299="","",IFERROR(G299/E299,0))</f>
        <v/>
      </c>
    </row>
    <row r="300" customFormat="false" ht="14.25" hidden="false" customHeight="true" outlineLevel="0" collapsed="false">
      <c r="H300" s="448" t="str">
        <f aca="false">IF(G300="","",IFERROR(G300/E300,0))</f>
        <v/>
      </c>
    </row>
    <row r="301" customFormat="false" ht="14.25" hidden="false" customHeight="true" outlineLevel="0" collapsed="false">
      <c r="H301" s="448" t="str">
        <f aca="false">IF(G301="","",IFERROR(G301/E301,0))</f>
        <v/>
      </c>
    </row>
    <row r="302" customFormat="false" ht="14.25" hidden="false" customHeight="true" outlineLevel="0" collapsed="false">
      <c r="H302" s="448" t="str">
        <f aca="false">IF(G302="","",IFERROR(G302/E302,0))</f>
        <v/>
      </c>
    </row>
    <row r="303" customFormat="false" ht="14.25" hidden="false" customHeight="true" outlineLevel="0" collapsed="false">
      <c r="H303" s="448" t="str">
        <f aca="false">IF(G303="","",IFERROR(G303/E303,0))</f>
        <v/>
      </c>
    </row>
    <row r="304" customFormat="false" ht="14.25" hidden="false" customHeight="true" outlineLevel="0" collapsed="false">
      <c r="H304" s="448" t="str">
        <f aca="false">IF(G304="","",IFERROR(G304/E304,0))</f>
        <v/>
      </c>
    </row>
    <row r="305" customFormat="false" ht="14.25" hidden="false" customHeight="true" outlineLevel="0" collapsed="false">
      <c r="H305" s="448" t="str">
        <f aca="false">IF(G305="","",IFERROR(G305/E305,0))</f>
        <v/>
      </c>
    </row>
    <row r="306" customFormat="false" ht="14.25" hidden="false" customHeight="true" outlineLevel="0" collapsed="false">
      <c r="H306" s="448" t="str">
        <f aca="false">IF(G306="","",IFERROR(G306/E306,0))</f>
        <v/>
      </c>
    </row>
    <row r="307" customFormat="false" ht="14.25" hidden="false" customHeight="true" outlineLevel="0" collapsed="false">
      <c r="H307" s="448" t="str">
        <f aca="false">IF(G307="","",IFERROR(G307/E307,0))</f>
        <v/>
      </c>
    </row>
    <row r="308" customFormat="false" ht="14.25" hidden="false" customHeight="true" outlineLevel="0" collapsed="false">
      <c r="H308" s="448" t="str">
        <f aca="false">IF(G308="","",IFERROR(G308/E308,0))</f>
        <v/>
      </c>
    </row>
    <row r="309" customFormat="false" ht="14.25" hidden="false" customHeight="true" outlineLevel="0" collapsed="false">
      <c r="H309" s="448" t="str">
        <f aca="false">IF(G309="","",IFERROR(G309/E309,0))</f>
        <v/>
      </c>
    </row>
    <row r="310" customFormat="false" ht="14.25" hidden="false" customHeight="true" outlineLevel="0" collapsed="false">
      <c r="H310" s="448" t="str">
        <f aca="false">IF(G310="","",IFERROR(G310/E310,0))</f>
        <v/>
      </c>
    </row>
    <row r="311" customFormat="false" ht="14.25" hidden="false" customHeight="true" outlineLevel="0" collapsed="false">
      <c r="H311" s="448" t="str">
        <f aca="false">IF(G311="","",IFERROR(G311/E311,0))</f>
        <v/>
      </c>
    </row>
    <row r="312" customFormat="false" ht="14.25" hidden="false" customHeight="true" outlineLevel="0" collapsed="false">
      <c r="H312" s="448" t="str">
        <f aca="false">IF(G312="","",IFERROR(G312/E312,0))</f>
        <v/>
      </c>
    </row>
    <row r="313" customFormat="false" ht="14.25" hidden="false" customHeight="true" outlineLevel="0" collapsed="false">
      <c r="H313" s="448" t="str">
        <f aca="false">IF(G313="","",IFERROR(G313/E313,0))</f>
        <v/>
      </c>
    </row>
    <row r="314" customFormat="false" ht="14.25" hidden="false" customHeight="true" outlineLevel="0" collapsed="false">
      <c r="H314" s="448" t="str">
        <f aca="false">IF(G314="","",IFERROR(G314/E314,0))</f>
        <v/>
      </c>
    </row>
    <row r="315" customFormat="false" ht="14.25" hidden="false" customHeight="true" outlineLevel="0" collapsed="false">
      <c r="H315" s="448" t="str">
        <f aca="false">IF(G315="","",IFERROR(G315/E315,0))</f>
        <v/>
      </c>
    </row>
    <row r="316" customFormat="false" ht="14.25" hidden="false" customHeight="true" outlineLevel="0" collapsed="false">
      <c r="H316" s="448" t="str">
        <f aca="false">IF(G316="","",IFERROR(G316/E316,0))</f>
        <v/>
      </c>
    </row>
    <row r="317" customFormat="false" ht="14.25" hidden="false" customHeight="true" outlineLevel="0" collapsed="false">
      <c r="H317" s="448" t="str">
        <f aca="false">IF(G317="","",IFERROR(G317/E317,0))</f>
        <v/>
      </c>
    </row>
    <row r="318" customFormat="false" ht="14.25" hidden="false" customHeight="true" outlineLevel="0" collapsed="false">
      <c r="H318" s="448" t="str">
        <f aca="false">IF(G318="","",IFERROR(G318/E318,0))</f>
        <v/>
      </c>
    </row>
    <row r="319" customFormat="false" ht="14.25" hidden="false" customHeight="true" outlineLevel="0" collapsed="false">
      <c r="H319" s="448" t="str">
        <f aca="false">IF(G319="","",IFERROR(G319/E319,0))</f>
        <v/>
      </c>
    </row>
    <row r="320" customFormat="false" ht="14.25" hidden="false" customHeight="true" outlineLevel="0" collapsed="false">
      <c r="H320" s="448" t="str">
        <f aca="false">IF(G320="","",IFERROR(G320/E320,0))</f>
        <v/>
      </c>
    </row>
    <row r="321" customFormat="false" ht="14.25" hidden="false" customHeight="true" outlineLevel="0" collapsed="false">
      <c r="H321" s="448" t="str">
        <f aca="false">IF(G321="","",IFERROR(G321/E321,0))</f>
        <v/>
      </c>
    </row>
    <row r="322" customFormat="false" ht="14.25" hidden="false" customHeight="true" outlineLevel="0" collapsed="false">
      <c r="H322" s="448" t="str">
        <f aca="false">IF(G322="","",IFERROR(G322/E322,0))</f>
        <v/>
      </c>
    </row>
    <row r="323" customFormat="false" ht="14.25" hidden="false" customHeight="true" outlineLevel="0" collapsed="false">
      <c r="H323" s="448" t="str">
        <f aca="false">IF(G323="","",IFERROR(G323/E323,0))</f>
        <v/>
      </c>
    </row>
    <row r="324" customFormat="false" ht="14.25" hidden="false" customHeight="true" outlineLevel="0" collapsed="false">
      <c r="H324" s="448" t="str">
        <f aca="false">IF(G324="","",IFERROR(G324/E324,0))</f>
        <v/>
      </c>
    </row>
    <row r="325" customFormat="false" ht="14.25" hidden="false" customHeight="true" outlineLevel="0" collapsed="false">
      <c r="H325" s="448" t="str">
        <f aca="false">IF(G325="","",IFERROR(G325/E325,0))</f>
        <v/>
      </c>
    </row>
    <row r="326" customFormat="false" ht="14.25" hidden="false" customHeight="true" outlineLevel="0" collapsed="false">
      <c r="H326" s="448" t="str">
        <f aca="false">IF(G326="","",IFERROR(G326/E326,0))</f>
        <v/>
      </c>
    </row>
    <row r="327" customFormat="false" ht="14.25" hidden="false" customHeight="true" outlineLevel="0" collapsed="false">
      <c r="H327" s="448" t="str">
        <f aca="false">IF(G327="","",IFERROR(G327/E327,0))</f>
        <v/>
      </c>
    </row>
    <row r="328" customFormat="false" ht="14.25" hidden="false" customHeight="true" outlineLevel="0" collapsed="false">
      <c r="H328" s="448" t="str">
        <f aca="false">IF(G328="","",IFERROR(G328/E328,0))</f>
        <v/>
      </c>
    </row>
    <row r="329" customFormat="false" ht="14.25" hidden="false" customHeight="true" outlineLevel="0" collapsed="false">
      <c r="H329" s="448" t="str">
        <f aca="false">IF(G329="","",IFERROR(G329/E329,0))</f>
        <v/>
      </c>
    </row>
    <row r="330" customFormat="false" ht="14.25" hidden="false" customHeight="true" outlineLevel="0" collapsed="false">
      <c r="H330" s="448" t="str">
        <f aca="false">IF(G330="","",IFERROR(G330/E330,0))</f>
        <v/>
      </c>
    </row>
    <row r="331" customFormat="false" ht="14.25" hidden="false" customHeight="true" outlineLevel="0" collapsed="false">
      <c r="H331" s="448" t="str">
        <f aca="false">IF(G331="","",IFERROR(G331/E331,0))</f>
        <v/>
      </c>
    </row>
    <row r="332" customFormat="false" ht="14.25" hidden="false" customHeight="true" outlineLevel="0" collapsed="false">
      <c r="H332" s="448" t="str">
        <f aca="false">IF(G332="","",IFERROR(G332/E332,0))</f>
        <v/>
      </c>
    </row>
    <row r="333" customFormat="false" ht="14.25" hidden="false" customHeight="true" outlineLevel="0" collapsed="false">
      <c r="H333" s="448" t="str">
        <f aca="false">IF(G333="","",IFERROR(G333/E333,0))</f>
        <v/>
      </c>
    </row>
    <row r="334" customFormat="false" ht="14.25" hidden="false" customHeight="true" outlineLevel="0" collapsed="false">
      <c r="H334" s="448" t="str">
        <f aca="false">IF(G334="","",IFERROR(G334/E334,0))</f>
        <v/>
      </c>
    </row>
    <row r="335" customFormat="false" ht="14.25" hidden="false" customHeight="true" outlineLevel="0" collapsed="false">
      <c r="H335" s="448" t="str">
        <f aca="false">IF(G335="","",IFERROR(G335/E335,0))</f>
        <v/>
      </c>
    </row>
    <row r="336" customFormat="false" ht="14.25" hidden="false" customHeight="true" outlineLevel="0" collapsed="false">
      <c r="H336" s="448" t="str">
        <f aca="false">IF(G336="","",IFERROR(G336/E336,0))</f>
        <v/>
      </c>
    </row>
    <row r="337" customFormat="false" ht="14.25" hidden="false" customHeight="true" outlineLevel="0" collapsed="false">
      <c r="H337" s="448" t="str">
        <f aca="false">IF(G337="","",IFERROR(G337/E337,0))</f>
        <v/>
      </c>
    </row>
    <row r="338" customFormat="false" ht="14.25" hidden="false" customHeight="true" outlineLevel="0" collapsed="false">
      <c r="H338" s="448" t="str">
        <f aca="false">IF(G338="","",IFERROR(G338/E338,0))</f>
        <v/>
      </c>
    </row>
    <row r="339" customFormat="false" ht="14.25" hidden="false" customHeight="true" outlineLevel="0" collapsed="false">
      <c r="H339" s="448" t="str">
        <f aca="false">IF(G339="","",IFERROR(G339/E339,0))</f>
        <v/>
      </c>
    </row>
    <row r="340" customFormat="false" ht="14.25" hidden="false" customHeight="true" outlineLevel="0" collapsed="false">
      <c r="H340" s="448" t="str">
        <f aca="false">IF(G340="","",IFERROR(G340/E340,0))</f>
        <v/>
      </c>
    </row>
    <row r="341" customFormat="false" ht="14.25" hidden="false" customHeight="true" outlineLevel="0" collapsed="false">
      <c r="H341" s="448" t="str">
        <f aca="false">IF(G341="","",IFERROR(G341/E341,0))</f>
        <v/>
      </c>
    </row>
    <row r="342" customFormat="false" ht="14.25" hidden="false" customHeight="true" outlineLevel="0" collapsed="false">
      <c r="H342" s="448" t="str">
        <f aca="false">IF(G342="","",IFERROR(G342/E342,0))</f>
        <v/>
      </c>
    </row>
    <row r="343" customFormat="false" ht="14.25" hidden="false" customHeight="true" outlineLevel="0" collapsed="false">
      <c r="H343" s="448" t="str">
        <f aca="false">IF(G343="","",IFERROR(G343/E343,0))</f>
        <v/>
      </c>
    </row>
    <row r="344" customFormat="false" ht="14.25" hidden="false" customHeight="true" outlineLevel="0" collapsed="false">
      <c r="H344" s="448" t="str">
        <f aca="false">IF(G344="","",IFERROR(G344/E344,0))</f>
        <v/>
      </c>
    </row>
    <row r="345" customFormat="false" ht="14.25" hidden="false" customHeight="true" outlineLevel="0" collapsed="false">
      <c r="H345" s="448" t="str">
        <f aca="false">IF(G345="","",IFERROR(G345/E345,0))</f>
        <v/>
      </c>
    </row>
    <row r="346" customFormat="false" ht="14.25" hidden="false" customHeight="true" outlineLevel="0" collapsed="false">
      <c r="H346" s="448" t="str">
        <f aca="false">IF(G346="","",IFERROR(G346/E346,0))</f>
        <v/>
      </c>
    </row>
    <row r="347" customFormat="false" ht="14.25" hidden="false" customHeight="true" outlineLevel="0" collapsed="false">
      <c r="H347" s="448" t="str">
        <f aca="false">IF(G347="","",IFERROR(G347/E347,0))</f>
        <v/>
      </c>
    </row>
    <row r="348" customFormat="false" ht="14.25" hidden="false" customHeight="true" outlineLevel="0" collapsed="false">
      <c r="H348" s="448" t="str">
        <f aca="false">IF(G348="","",IFERROR(G348/E348,0))</f>
        <v/>
      </c>
    </row>
    <row r="349" customFormat="false" ht="14.25" hidden="false" customHeight="true" outlineLevel="0" collapsed="false">
      <c r="H349" s="448" t="str">
        <f aca="false">IF(G349="","",IFERROR(G349/E349,0))</f>
        <v/>
      </c>
    </row>
    <row r="350" customFormat="false" ht="14.25" hidden="false" customHeight="true" outlineLevel="0" collapsed="false">
      <c r="H350" s="448" t="str">
        <f aca="false">IF(G350="","",IFERROR(G350/E350,0))</f>
        <v/>
      </c>
    </row>
    <row r="351" customFormat="false" ht="14.25" hidden="false" customHeight="true" outlineLevel="0" collapsed="false">
      <c r="H351" s="448" t="str">
        <f aca="false">IF(G351="","",IFERROR(G351/E351,0))</f>
        <v/>
      </c>
    </row>
    <row r="352" customFormat="false" ht="14.25" hidden="false" customHeight="true" outlineLevel="0" collapsed="false">
      <c r="H352" s="448" t="str">
        <f aca="false">IF(G352="","",IFERROR(G352/E352,0))</f>
        <v/>
      </c>
    </row>
    <row r="353" customFormat="false" ht="14.25" hidden="false" customHeight="true" outlineLevel="0" collapsed="false">
      <c r="H353" s="448" t="str">
        <f aca="false">IF(G353="","",IFERROR(G353/E353,0))</f>
        <v/>
      </c>
    </row>
    <row r="354" customFormat="false" ht="14.25" hidden="false" customHeight="true" outlineLevel="0" collapsed="false">
      <c r="H354" s="448" t="str">
        <f aca="false">IF(G354="","",IFERROR(G354/E354,0))</f>
        <v/>
      </c>
    </row>
    <row r="355" customFormat="false" ht="14.25" hidden="false" customHeight="true" outlineLevel="0" collapsed="false">
      <c r="H355" s="448" t="str">
        <f aca="false">IF(G355="","",IFERROR(G355/E355,0))</f>
        <v/>
      </c>
    </row>
    <row r="356" customFormat="false" ht="14.25" hidden="false" customHeight="true" outlineLevel="0" collapsed="false">
      <c r="H356" s="448" t="str">
        <f aca="false">IF(G356="","",IFERROR(G356/E356,0))</f>
        <v/>
      </c>
    </row>
    <row r="357" customFormat="false" ht="14.25" hidden="false" customHeight="true" outlineLevel="0" collapsed="false">
      <c r="H357" s="448" t="str">
        <f aca="false">IF(G357="","",IFERROR(G357/E357,0))</f>
        <v/>
      </c>
    </row>
    <row r="358" customFormat="false" ht="14.25" hidden="false" customHeight="true" outlineLevel="0" collapsed="false">
      <c r="H358" s="448" t="str">
        <f aca="false">IF(G358="","",IFERROR(G358/E358,0))</f>
        <v/>
      </c>
    </row>
    <row r="359" customFormat="false" ht="14.25" hidden="false" customHeight="true" outlineLevel="0" collapsed="false">
      <c r="H359" s="448" t="str">
        <f aca="false">IF(G359="","",IFERROR(G359/E359,0))</f>
        <v/>
      </c>
    </row>
    <row r="360" customFormat="false" ht="14.25" hidden="false" customHeight="true" outlineLevel="0" collapsed="false">
      <c r="H360" s="448" t="str">
        <f aca="false">IF(G360="","",IFERROR(G360/E360,0))</f>
        <v/>
      </c>
    </row>
    <row r="361" customFormat="false" ht="14.25" hidden="false" customHeight="true" outlineLevel="0" collapsed="false">
      <c r="H361" s="448" t="str">
        <f aca="false">IF(G361="","",IFERROR(G361/E361,0))</f>
        <v/>
      </c>
    </row>
    <row r="362" customFormat="false" ht="14.25" hidden="false" customHeight="true" outlineLevel="0" collapsed="false">
      <c r="H362" s="448" t="str">
        <f aca="false">IF(G362="","",IFERROR(G362/E362,0))</f>
        <v/>
      </c>
    </row>
    <row r="363" customFormat="false" ht="14.25" hidden="false" customHeight="true" outlineLevel="0" collapsed="false">
      <c r="H363" s="448" t="str">
        <f aca="false">IF(G363="","",IFERROR(G363/E363,0))</f>
        <v/>
      </c>
    </row>
    <row r="364" customFormat="false" ht="14.25" hidden="false" customHeight="true" outlineLevel="0" collapsed="false">
      <c r="H364" s="448" t="str">
        <f aca="false">IF(G364="","",IFERROR(G364/E364,0))</f>
        <v/>
      </c>
    </row>
    <row r="365" customFormat="false" ht="14.25" hidden="false" customHeight="true" outlineLevel="0" collapsed="false">
      <c r="H365" s="448" t="str">
        <f aca="false">IF(G365="","",IFERROR(G365/E365,0))</f>
        <v/>
      </c>
    </row>
    <row r="366" customFormat="false" ht="14.25" hidden="false" customHeight="true" outlineLevel="0" collapsed="false">
      <c r="H366" s="448" t="str">
        <f aca="false">IF(G366="","",IFERROR(G366/E366,0))</f>
        <v/>
      </c>
    </row>
    <row r="367" customFormat="false" ht="14.25" hidden="false" customHeight="true" outlineLevel="0" collapsed="false">
      <c r="H367" s="448" t="str">
        <f aca="false">IF(G367="","",IFERROR(G367/E367,0))</f>
        <v/>
      </c>
    </row>
    <row r="368" customFormat="false" ht="14.25" hidden="false" customHeight="true" outlineLevel="0" collapsed="false">
      <c r="H368" s="448" t="str">
        <f aca="false">IF(G368="","",IFERROR(G368/E368,0))</f>
        <v/>
      </c>
    </row>
    <row r="369" customFormat="false" ht="14.25" hidden="false" customHeight="true" outlineLevel="0" collapsed="false">
      <c r="H369" s="448" t="str">
        <f aca="false">IF(G369="","",IFERROR(G369/E369,0))</f>
        <v/>
      </c>
    </row>
    <row r="370" customFormat="false" ht="14.25" hidden="false" customHeight="true" outlineLevel="0" collapsed="false">
      <c r="H370" s="448" t="str">
        <f aca="false">IF(G370="","",IFERROR(G370/E370,0))</f>
        <v/>
      </c>
    </row>
    <row r="371" customFormat="false" ht="14.25" hidden="false" customHeight="true" outlineLevel="0" collapsed="false">
      <c r="H371" s="448" t="str">
        <f aca="false">IF(G371="","",IFERROR(G371/E371,0))</f>
        <v/>
      </c>
    </row>
    <row r="372" customFormat="false" ht="14.25" hidden="false" customHeight="true" outlineLevel="0" collapsed="false">
      <c r="H372" s="448" t="str">
        <f aca="false">IF(G372="","",IFERROR(G372/E372,0))</f>
        <v/>
      </c>
    </row>
    <row r="373" customFormat="false" ht="14.25" hidden="false" customHeight="true" outlineLevel="0" collapsed="false">
      <c r="H373" s="448" t="str">
        <f aca="false">IF(G373="","",IFERROR(G373/E373,0))</f>
        <v/>
      </c>
    </row>
    <row r="374" customFormat="false" ht="14.25" hidden="false" customHeight="true" outlineLevel="0" collapsed="false">
      <c r="H374" s="448" t="str">
        <f aca="false">IF(G374="","",IFERROR(G374/E374,0))</f>
        <v/>
      </c>
    </row>
    <row r="375" customFormat="false" ht="14.25" hidden="false" customHeight="true" outlineLevel="0" collapsed="false">
      <c r="H375" s="448" t="str">
        <f aca="false">IF(G375="","",IFERROR(G375/E375,0))</f>
        <v/>
      </c>
    </row>
    <row r="376" customFormat="false" ht="14.25" hidden="false" customHeight="true" outlineLevel="0" collapsed="false">
      <c r="H376" s="448" t="str">
        <f aca="false">IF(G376="","",IFERROR(G376/E376,0))</f>
        <v/>
      </c>
    </row>
    <row r="377" customFormat="false" ht="14.25" hidden="false" customHeight="true" outlineLevel="0" collapsed="false">
      <c r="H377" s="448" t="str">
        <f aca="false">IF(G377="","",IFERROR(G377/E377,0))</f>
        <v/>
      </c>
    </row>
    <row r="378" customFormat="false" ht="14.25" hidden="false" customHeight="true" outlineLevel="0" collapsed="false">
      <c r="H378" s="448" t="str">
        <f aca="false">IF(G378="","",IFERROR(G378/E378,0))</f>
        <v/>
      </c>
    </row>
    <row r="379" customFormat="false" ht="14.25" hidden="false" customHeight="true" outlineLevel="0" collapsed="false">
      <c r="H379" s="448" t="str">
        <f aca="false">IF(G379="","",IFERROR(G379/E379,0))</f>
        <v/>
      </c>
    </row>
    <row r="380" customFormat="false" ht="14.25" hidden="false" customHeight="true" outlineLevel="0" collapsed="false">
      <c r="H380" s="448" t="str">
        <f aca="false">IF(G380="","",IFERROR(G380/E380,0))</f>
        <v/>
      </c>
    </row>
    <row r="381" customFormat="false" ht="14.25" hidden="false" customHeight="true" outlineLevel="0" collapsed="false">
      <c r="H381" s="448" t="str">
        <f aca="false">IF(G381="","",IFERROR(G381/E381,0))</f>
        <v/>
      </c>
    </row>
    <row r="382" customFormat="false" ht="14.25" hidden="false" customHeight="true" outlineLevel="0" collapsed="false">
      <c r="H382" s="448" t="str">
        <f aca="false">IF(G382="","",IFERROR(G382/E382,0))</f>
        <v/>
      </c>
    </row>
    <row r="383" customFormat="false" ht="14.25" hidden="false" customHeight="true" outlineLevel="0" collapsed="false">
      <c r="H383" s="448" t="str">
        <f aca="false">IF(G383="","",IFERROR(G383/E383,0))</f>
        <v/>
      </c>
    </row>
    <row r="384" customFormat="false" ht="14.25" hidden="false" customHeight="true" outlineLevel="0" collapsed="false">
      <c r="H384" s="448" t="str">
        <f aca="false">IF(G384="","",IFERROR(G384/E384,0))</f>
        <v/>
      </c>
    </row>
    <row r="385" customFormat="false" ht="14.25" hidden="false" customHeight="true" outlineLevel="0" collapsed="false">
      <c r="H385" s="448" t="str">
        <f aca="false">IF(G385="","",IFERROR(G385/E385,0))</f>
        <v/>
      </c>
    </row>
    <row r="386" customFormat="false" ht="14.25" hidden="false" customHeight="true" outlineLevel="0" collapsed="false">
      <c r="H386" s="448" t="str">
        <f aca="false">IF(G386="","",IFERROR(G386/E386,0))</f>
        <v/>
      </c>
    </row>
    <row r="387" customFormat="false" ht="14.25" hidden="false" customHeight="true" outlineLevel="0" collapsed="false">
      <c r="H387" s="448" t="str">
        <f aca="false">IF(G387="","",IFERROR(G387/E387,0))</f>
        <v/>
      </c>
    </row>
    <row r="388" customFormat="false" ht="14.25" hidden="false" customHeight="true" outlineLevel="0" collapsed="false">
      <c r="H388" s="448" t="str">
        <f aca="false">IF(G388="","",IFERROR(G388/E388,0))</f>
        <v/>
      </c>
    </row>
    <row r="389" customFormat="false" ht="14.25" hidden="false" customHeight="true" outlineLevel="0" collapsed="false">
      <c r="H389" s="448" t="str">
        <f aca="false">IF(G389="","",IFERROR(G389/E389,0))</f>
        <v/>
      </c>
    </row>
    <row r="390" customFormat="false" ht="14.25" hidden="false" customHeight="true" outlineLevel="0" collapsed="false">
      <c r="H390" s="448" t="str">
        <f aca="false">IF(G390="","",IFERROR(G390/E390,0))</f>
        <v/>
      </c>
    </row>
    <row r="391" customFormat="false" ht="14.25" hidden="false" customHeight="true" outlineLevel="0" collapsed="false">
      <c r="H391" s="448" t="str">
        <f aca="false">IF(G391="","",IFERROR(G391/E391,0))</f>
        <v/>
      </c>
    </row>
    <row r="392" customFormat="false" ht="14.25" hidden="false" customHeight="true" outlineLevel="0" collapsed="false">
      <c r="H392" s="448" t="str">
        <f aca="false">IF(G392="","",IFERROR(G392/E392,0))</f>
        <v/>
      </c>
    </row>
    <row r="393" customFormat="false" ht="14.25" hidden="false" customHeight="true" outlineLevel="0" collapsed="false">
      <c r="H393" s="448" t="str">
        <f aca="false">IF(G393="","",IFERROR(G393/E393,0))</f>
        <v/>
      </c>
    </row>
    <row r="394" customFormat="false" ht="14.25" hidden="false" customHeight="true" outlineLevel="0" collapsed="false">
      <c r="H394" s="448" t="str">
        <f aca="false">IF(G394="","",IFERROR(G394/E394,0))</f>
        <v/>
      </c>
    </row>
    <row r="395" customFormat="false" ht="14.25" hidden="false" customHeight="true" outlineLevel="0" collapsed="false">
      <c r="H395" s="448" t="str">
        <f aca="false">IF(G395="","",IFERROR(G395/E395,0))</f>
        <v/>
      </c>
    </row>
    <row r="396" customFormat="false" ht="14.25" hidden="false" customHeight="true" outlineLevel="0" collapsed="false">
      <c r="H396" s="448" t="str">
        <f aca="false">IF(G396="","",IFERROR(G396/E396,0))</f>
        <v/>
      </c>
    </row>
    <row r="397" customFormat="false" ht="14.25" hidden="false" customHeight="true" outlineLevel="0" collapsed="false">
      <c r="H397" s="448" t="str">
        <f aca="false">IF(G397="","",IFERROR(G397/E397,0))</f>
        <v/>
      </c>
    </row>
    <row r="398" customFormat="false" ht="14.25" hidden="false" customHeight="true" outlineLevel="0" collapsed="false">
      <c r="H398" s="448" t="str">
        <f aca="false">IF(G398="","",IFERROR(G398/E398,0))</f>
        <v/>
      </c>
    </row>
    <row r="399" customFormat="false" ht="14.25" hidden="false" customHeight="true" outlineLevel="0" collapsed="false">
      <c r="H399" s="448" t="str">
        <f aca="false">IF(G399="","",IFERROR(G399/E399,0))</f>
        <v/>
      </c>
    </row>
    <row r="400" customFormat="false" ht="14.25" hidden="false" customHeight="true" outlineLevel="0" collapsed="false">
      <c r="H400" s="448" t="str">
        <f aca="false">IF(G400="","",IFERROR(G400/E400,0))</f>
        <v/>
      </c>
    </row>
    <row r="401" customFormat="false" ht="14.25" hidden="false" customHeight="true" outlineLevel="0" collapsed="false">
      <c r="H401" s="448" t="str">
        <f aca="false">IF(G401="","",IFERROR(G401/E401,0))</f>
        <v/>
      </c>
    </row>
    <row r="402" customFormat="false" ht="14.25" hidden="false" customHeight="true" outlineLevel="0" collapsed="false">
      <c r="H402" s="448" t="str">
        <f aca="false">IF(G402="","",IFERROR(G402/E402,0))</f>
        <v/>
      </c>
    </row>
    <row r="403" customFormat="false" ht="14.25" hidden="false" customHeight="true" outlineLevel="0" collapsed="false">
      <c r="H403" s="448" t="str">
        <f aca="false">IF(G403="","",IFERROR(G403/E403,0))</f>
        <v/>
      </c>
    </row>
    <row r="404" customFormat="false" ht="14.25" hidden="false" customHeight="true" outlineLevel="0" collapsed="false">
      <c r="H404" s="448" t="str">
        <f aca="false">IF(G404="","",IFERROR(G404/E404,0))</f>
        <v/>
      </c>
    </row>
    <row r="405" customFormat="false" ht="14.25" hidden="false" customHeight="true" outlineLevel="0" collapsed="false">
      <c r="H405" s="448" t="str">
        <f aca="false">IF(G405="","",IFERROR(G405/E405,0))</f>
        <v/>
      </c>
    </row>
    <row r="406" customFormat="false" ht="14.25" hidden="false" customHeight="true" outlineLevel="0" collapsed="false">
      <c r="H406" s="448" t="str">
        <f aca="false">IF(G406="","",IFERROR(G406/E406,0))</f>
        <v/>
      </c>
    </row>
    <row r="407" customFormat="false" ht="14.25" hidden="false" customHeight="true" outlineLevel="0" collapsed="false">
      <c r="H407" s="448" t="str">
        <f aca="false">IF(G407="","",IFERROR(G407/E407,0))</f>
        <v/>
      </c>
    </row>
    <row r="408" customFormat="false" ht="14.25" hidden="false" customHeight="true" outlineLevel="0" collapsed="false">
      <c r="H408" s="448" t="str">
        <f aca="false">IF(G408="","",IFERROR(G408/E408,0))</f>
        <v/>
      </c>
    </row>
    <row r="409" customFormat="false" ht="14.25" hidden="false" customHeight="true" outlineLevel="0" collapsed="false">
      <c r="H409" s="448" t="str">
        <f aca="false">IF(G409="","",IFERROR(G409/E409,0))</f>
        <v/>
      </c>
    </row>
    <row r="410" customFormat="false" ht="14.25" hidden="false" customHeight="true" outlineLevel="0" collapsed="false">
      <c r="H410" s="448" t="str">
        <f aca="false">IF(G410="","",IFERROR(G410/E410,0))</f>
        <v/>
      </c>
    </row>
    <row r="411" customFormat="false" ht="14.25" hidden="false" customHeight="true" outlineLevel="0" collapsed="false">
      <c r="H411" s="448" t="str">
        <f aca="false">IF(G411="","",IFERROR(G411/E411,0))</f>
        <v/>
      </c>
    </row>
    <row r="412" customFormat="false" ht="14.25" hidden="false" customHeight="true" outlineLevel="0" collapsed="false">
      <c r="H412" s="448" t="str">
        <f aca="false">IF(G412="","",IFERROR(G412/E412,0))</f>
        <v/>
      </c>
    </row>
    <row r="413" customFormat="false" ht="14.25" hidden="false" customHeight="true" outlineLevel="0" collapsed="false">
      <c r="H413" s="448" t="str">
        <f aca="false">IF(G413="","",IFERROR(G413/E413,0))</f>
        <v/>
      </c>
    </row>
    <row r="414" customFormat="false" ht="14.25" hidden="false" customHeight="true" outlineLevel="0" collapsed="false">
      <c r="H414" s="448" t="str">
        <f aca="false">IF(G414="","",IFERROR(G414/E414,0))</f>
        <v/>
      </c>
    </row>
    <row r="415" customFormat="false" ht="14.25" hidden="false" customHeight="true" outlineLevel="0" collapsed="false">
      <c r="H415" s="448" t="str">
        <f aca="false">IF(G415="","",IFERROR(G415/E415,0))</f>
        <v/>
      </c>
    </row>
    <row r="416" customFormat="false" ht="14.25" hidden="false" customHeight="true" outlineLevel="0" collapsed="false">
      <c r="H416" s="448" t="str">
        <f aca="false">IF(G416="","",IFERROR(G416/E416,0))</f>
        <v/>
      </c>
    </row>
    <row r="417" customFormat="false" ht="14.25" hidden="false" customHeight="true" outlineLevel="0" collapsed="false">
      <c r="H417" s="448" t="str">
        <f aca="false">IF(G417="","",IFERROR(G417/E417,0))</f>
        <v/>
      </c>
    </row>
    <row r="418" customFormat="false" ht="14.25" hidden="false" customHeight="true" outlineLevel="0" collapsed="false">
      <c r="H418" s="448" t="str">
        <f aca="false">IF(G418="","",IFERROR(G418/E418,0))</f>
        <v/>
      </c>
    </row>
    <row r="419" customFormat="false" ht="14.25" hidden="false" customHeight="true" outlineLevel="0" collapsed="false">
      <c r="H419" s="448" t="str">
        <f aca="false">IF(G419="","",IFERROR(G419/E419,0))</f>
        <v/>
      </c>
    </row>
    <row r="420" customFormat="false" ht="14.25" hidden="false" customHeight="true" outlineLevel="0" collapsed="false">
      <c r="H420" s="448" t="str">
        <f aca="false">IF(G420="","",IFERROR(G420/E420,0))</f>
        <v/>
      </c>
    </row>
    <row r="421" customFormat="false" ht="14.25" hidden="false" customHeight="true" outlineLevel="0" collapsed="false">
      <c r="H421" s="448" t="str">
        <f aca="false">IF(G421="","",IFERROR(G421/E421,0))</f>
        <v/>
      </c>
    </row>
    <row r="422" customFormat="false" ht="14.25" hidden="false" customHeight="true" outlineLevel="0" collapsed="false">
      <c r="H422" s="448" t="str">
        <f aca="false">IF(G422="","",IFERROR(G422/E422,0))</f>
        <v/>
      </c>
    </row>
    <row r="423" customFormat="false" ht="14.25" hidden="false" customHeight="true" outlineLevel="0" collapsed="false">
      <c r="H423" s="448" t="str">
        <f aca="false">IF(G423="","",IFERROR(G423/E423,0))</f>
        <v/>
      </c>
    </row>
    <row r="424" customFormat="false" ht="14.25" hidden="false" customHeight="true" outlineLevel="0" collapsed="false">
      <c r="H424" s="448" t="str">
        <f aca="false">IF(G424="","",IFERROR(G424/E424,0))</f>
        <v/>
      </c>
    </row>
    <row r="425" customFormat="false" ht="14.25" hidden="false" customHeight="true" outlineLevel="0" collapsed="false">
      <c r="H425" s="448" t="str">
        <f aca="false">IF(G425="","",IFERROR(G425/E425,0))</f>
        <v/>
      </c>
    </row>
    <row r="426" customFormat="false" ht="14.25" hidden="false" customHeight="true" outlineLevel="0" collapsed="false">
      <c r="H426" s="448" t="str">
        <f aca="false">IF(G426="","",IFERROR(G426/E426,0))</f>
        <v/>
      </c>
    </row>
    <row r="427" customFormat="false" ht="14.25" hidden="false" customHeight="true" outlineLevel="0" collapsed="false">
      <c r="H427" s="448" t="str">
        <f aca="false">IF(G427="","",IFERROR(G427/E427,0))</f>
        <v/>
      </c>
    </row>
    <row r="428" customFormat="false" ht="14.25" hidden="false" customHeight="true" outlineLevel="0" collapsed="false">
      <c r="H428" s="448" t="str">
        <f aca="false">IF(G428="","",IFERROR(G428/E428,0))</f>
        <v/>
      </c>
    </row>
    <row r="429" customFormat="false" ht="14.25" hidden="false" customHeight="true" outlineLevel="0" collapsed="false">
      <c r="H429" s="448" t="str">
        <f aca="false">IF(G429="","",IFERROR(G429/E429,0))</f>
        <v/>
      </c>
    </row>
    <row r="430" customFormat="false" ht="14.25" hidden="false" customHeight="true" outlineLevel="0" collapsed="false">
      <c r="H430" s="448" t="str">
        <f aca="false">IF(G430="","",IFERROR(G430/E430,0))</f>
        <v/>
      </c>
    </row>
    <row r="431" customFormat="false" ht="14.25" hidden="false" customHeight="true" outlineLevel="0" collapsed="false">
      <c r="H431" s="448" t="str">
        <f aca="false">IF(G431="","",IFERROR(G431/E431,0))</f>
        <v/>
      </c>
    </row>
    <row r="432" customFormat="false" ht="14.25" hidden="false" customHeight="true" outlineLevel="0" collapsed="false">
      <c r="H432" s="448" t="str">
        <f aca="false">IF(G432="","",IFERROR(G432/E432,0))</f>
        <v/>
      </c>
    </row>
    <row r="433" customFormat="false" ht="14.25" hidden="false" customHeight="true" outlineLevel="0" collapsed="false">
      <c r="H433" s="448" t="str">
        <f aca="false">IF(G433="","",IFERROR(G433/E433,0))</f>
        <v/>
      </c>
    </row>
    <row r="434" customFormat="false" ht="14.25" hidden="false" customHeight="true" outlineLevel="0" collapsed="false">
      <c r="H434" s="448" t="str">
        <f aca="false">IF(G434="","",IFERROR(G434/E434,0))</f>
        <v/>
      </c>
    </row>
    <row r="435" customFormat="false" ht="14.25" hidden="false" customHeight="true" outlineLevel="0" collapsed="false">
      <c r="H435" s="448" t="str">
        <f aca="false">IF(G435="","",IFERROR(G435/E435,0))</f>
        <v/>
      </c>
    </row>
    <row r="436" customFormat="false" ht="14.25" hidden="false" customHeight="true" outlineLevel="0" collapsed="false">
      <c r="H436" s="448" t="str">
        <f aca="false">IF(G436="","",IFERROR(G436/E436,0))</f>
        <v/>
      </c>
    </row>
    <row r="437" customFormat="false" ht="14.25" hidden="false" customHeight="true" outlineLevel="0" collapsed="false">
      <c r="H437" s="448" t="str">
        <f aca="false">IF(G437="","",IFERROR(G437/E437,0))</f>
        <v/>
      </c>
    </row>
    <row r="438" customFormat="false" ht="14.25" hidden="false" customHeight="true" outlineLevel="0" collapsed="false">
      <c r="H438" s="448" t="str">
        <f aca="false">IF(G438="","",IFERROR(G438/E438,0))</f>
        <v/>
      </c>
    </row>
    <row r="439" customFormat="false" ht="14.25" hidden="false" customHeight="true" outlineLevel="0" collapsed="false">
      <c r="H439" s="448" t="str">
        <f aca="false">IF(G439="","",IFERROR(G439/E439,0))</f>
        <v/>
      </c>
    </row>
    <row r="440" customFormat="false" ht="14.25" hidden="false" customHeight="true" outlineLevel="0" collapsed="false">
      <c r="H440" s="448" t="str">
        <f aca="false">IF(G440="","",IFERROR(G440/E440,0))</f>
        <v/>
      </c>
    </row>
    <row r="441" customFormat="false" ht="14.25" hidden="false" customHeight="true" outlineLevel="0" collapsed="false">
      <c r="H441" s="448" t="str">
        <f aca="false">IF(G441="","",IFERROR(G441/E441,0))</f>
        <v/>
      </c>
    </row>
    <row r="442" customFormat="false" ht="14.25" hidden="false" customHeight="true" outlineLevel="0" collapsed="false">
      <c r="H442" s="448" t="str">
        <f aca="false">IF(G442="","",IFERROR(G442/E442,0))</f>
        <v/>
      </c>
    </row>
    <row r="443" customFormat="false" ht="14.25" hidden="false" customHeight="true" outlineLevel="0" collapsed="false">
      <c r="H443" s="448" t="str">
        <f aca="false">IF(G443="","",IFERROR(G443/E443,0))</f>
        <v/>
      </c>
    </row>
    <row r="444" customFormat="false" ht="14.25" hidden="false" customHeight="true" outlineLevel="0" collapsed="false">
      <c r="H444" s="448" t="str">
        <f aca="false">IF(G444="","",IFERROR(G444/E444,0))</f>
        <v/>
      </c>
    </row>
    <row r="445" customFormat="false" ht="14.25" hidden="false" customHeight="true" outlineLevel="0" collapsed="false">
      <c r="H445" s="448" t="str">
        <f aca="false">IF(G445="","",IFERROR(G445/E445,0))</f>
        <v/>
      </c>
    </row>
    <row r="446" customFormat="false" ht="14.25" hidden="false" customHeight="true" outlineLevel="0" collapsed="false">
      <c r="H446" s="448" t="str">
        <f aca="false">IF(G446="","",IFERROR(G446/E446,0))</f>
        <v/>
      </c>
    </row>
    <row r="447" customFormat="false" ht="14.25" hidden="false" customHeight="true" outlineLevel="0" collapsed="false">
      <c r="H447" s="448" t="str">
        <f aca="false">IF(G447="","",IFERROR(G447/E447,0))</f>
        <v/>
      </c>
    </row>
    <row r="448" customFormat="false" ht="14.25" hidden="false" customHeight="true" outlineLevel="0" collapsed="false">
      <c r="H448" s="448" t="str">
        <f aca="false">IF(G448="","",IFERROR(G448/E448,0))</f>
        <v/>
      </c>
    </row>
    <row r="449" customFormat="false" ht="14.25" hidden="false" customHeight="true" outlineLevel="0" collapsed="false">
      <c r="H449" s="448" t="str">
        <f aca="false">IF(G449="","",IFERROR(G449/E449,0))</f>
        <v/>
      </c>
    </row>
    <row r="450" customFormat="false" ht="14.25" hidden="false" customHeight="true" outlineLevel="0" collapsed="false">
      <c r="H450" s="448" t="str">
        <f aca="false">IF(G450="","",IFERROR(G450/E450,0))</f>
        <v/>
      </c>
    </row>
    <row r="451" customFormat="false" ht="14.25" hidden="false" customHeight="true" outlineLevel="0" collapsed="false">
      <c r="H451" s="448" t="str">
        <f aca="false">IF(G451="","",IFERROR(G451/E451,0))</f>
        <v/>
      </c>
    </row>
    <row r="452" customFormat="false" ht="14.25" hidden="false" customHeight="true" outlineLevel="0" collapsed="false">
      <c r="H452" s="448" t="str">
        <f aca="false">IF(G452="","",IFERROR(G452/E452,0))</f>
        <v/>
      </c>
    </row>
    <row r="453" customFormat="false" ht="14.25" hidden="false" customHeight="true" outlineLevel="0" collapsed="false">
      <c r="H453" s="448" t="str">
        <f aca="false">IF(G453="","",IFERROR(G453/E453,0))</f>
        <v/>
      </c>
    </row>
    <row r="454" customFormat="false" ht="14.25" hidden="false" customHeight="true" outlineLevel="0" collapsed="false">
      <c r="H454" s="448" t="str">
        <f aca="false">IF(G454="","",IFERROR(G454/E454,0))</f>
        <v/>
      </c>
    </row>
    <row r="455" customFormat="false" ht="14.25" hidden="false" customHeight="true" outlineLevel="0" collapsed="false">
      <c r="H455" s="448" t="str">
        <f aca="false">IF(G455="","",IFERROR(G455/E455,0))</f>
        <v/>
      </c>
    </row>
    <row r="456" customFormat="false" ht="14.25" hidden="false" customHeight="true" outlineLevel="0" collapsed="false">
      <c r="H456" s="448" t="str">
        <f aca="false">IF(G456="","",IFERROR(G456/E456,0))</f>
        <v/>
      </c>
    </row>
    <row r="457" customFormat="false" ht="14.25" hidden="false" customHeight="true" outlineLevel="0" collapsed="false">
      <c r="H457" s="448" t="str">
        <f aca="false">IF(G457="","",IFERROR(G457/E457,0))</f>
        <v/>
      </c>
    </row>
    <row r="458" customFormat="false" ht="14.25" hidden="false" customHeight="true" outlineLevel="0" collapsed="false">
      <c r="H458" s="448" t="str">
        <f aca="false">IF(G458="","",IFERROR(G458/E458,0))</f>
        <v/>
      </c>
    </row>
    <row r="459" customFormat="false" ht="14.25" hidden="false" customHeight="true" outlineLevel="0" collapsed="false">
      <c r="H459" s="448" t="str">
        <f aca="false">IF(G459="","",IFERROR(G459/E459,0))</f>
        <v/>
      </c>
    </row>
    <row r="460" customFormat="false" ht="14.25" hidden="false" customHeight="true" outlineLevel="0" collapsed="false">
      <c r="H460" s="448" t="str">
        <f aca="false">IF(G460="","",IFERROR(G460/E460,0))</f>
        <v/>
      </c>
    </row>
    <row r="461" customFormat="false" ht="14.25" hidden="false" customHeight="true" outlineLevel="0" collapsed="false">
      <c r="H461" s="448" t="str">
        <f aca="false">IF(G461="","",IFERROR(G461/E461,0))</f>
        <v/>
      </c>
    </row>
    <row r="462" customFormat="false" ht="14.25" hidden="false" customHeight="true" outlineLevel="0" collapsed="false">
      <c r="H462" s="448" t="str">
        <f aca="false">IF(G462="","",IFERROR(G462/E462,0))</f>
        <v/>
      </c>
    </row>
    <row r="463" customFormat="false" ht="14.25" hidden="false" customHeight="true" outlineLevel="0" collapsed="false">
      <c r="H463" s="448" t="str">
        <f aca="false">IF(G463="","",IFERROR(G463/E463,0))</f>
        <v/>
      </c>
    </row>
    <row r="464" customFormat="false" ht="14.25" hidden="false" customHeight="true" outlineLevel="0" collapsed="false">
      <c r="H464" s="448" t="str">
        <f aca="false">IF(G464="","",IFERROR(G464/E464,0))</f>
        <v/>
      </c>
    </row>
    <row r="465" customFormat="false" ht="14.25" hidden="false" customHeight="true" outlineLevel="0" collapsed="false">
      <c r="H465" s="448" t="str">
        <f aca="false">IF(G465="","",IFERROR(G465/E465,0))</f>
        <v/>
      </c>
    </row>
    <row r="466" customFormat="false" ht="14.25" hidden="false" customHeight="true" outlineLevel="0" collapsed="false">
      <c r="H466" s="448" t="str">
        <f aca="false">IF(G466="","",IFERROR(G466/E466,0))</f>
        <v/>
      </c>
    </row>
    <row r="467" customFormat="false" ht="14.25" hidden="false" customHeight="true" outlineLevel="0" collapsed="false">
      <c r="H467" s="448" t="str">
        <f aca="false">IF(G467="","",IFERROR(G467/E467,0))</f>
        <v/>
      </c>
    </row>
    <row r="468" customFormat="false" ht="14.25" hidden="false" customHeight="true" outlineLevel="0" collapsed="false">
      <c r="H468" s="449"/>
    </row>
    <row r="469" customFormat="false" ht="14.25" hidden="false" customHeight="true" outlineLevel="0" collapsed="false">
      <c r="H469" s="449"/>
    </row>
    <row r="470" customFormat="false" ht="14.25" hidden="false" customHeight="true" outlineLevel="0" collapsed="false">
      <c r="H470" s="449"/>
    </row>
    <row r="471" customFormat="false" ht="14.25" hidden="false" customHeight="true" outlineLevel="0" collapsed="false">
      <c r="H471" s="449"/>
    </row>
    <row r="472" customFormat="false" ht="14.25" hidden="false" customHeight="true" outlineLevel="0" collapsed="false">
      <c r="H472" s="449"/>
    </row>
    <row r="473" customFormat="false" ht="14.25" hidden="false" customHeight="true" outlineLevel="0" collapsed="false">
      <c r="H473" s="449"/>
    </row>
    <row r="474" customFormat="false" ht="14.25" hidden="false" customHeight="true" outlineLevel="0" collapsed="false">
      <c r="H474" s="449"/>
    </row>
    <row r="475" customFormat="false" ht="14.25" hidden="false" customHeight="true" outlineLevel="0" collapsed="false">
      <c r="H475" s="449"/>
    </row>
    <row r="476" customFormat="false" ht="14.25" hidden="false" customHeight="true" outlineLevel="0" collapsed="false">
      <c r="H476" s="449"/>
    </row>
    <row r="477" customFormat="false" ht="14.25" hidden="false" customHeight="true" outlineLevel="0" collapsed="false">
      <c r="H477" s="449"/>
    </row>
    <row r="478" customFormat="false" ht="14.25" hidden="false" customHeight="true" outlineLevel="0" collapsed="false">
      <c r="H478" s="449"/>
    </row>
    <row r="479" customFormat="false" ht="14.25" hidden="false" customHeight="true" outlineLevel="0" collapsed="false">
      <c r="H479" s="449"/>
    </row>
    <row r="480" customFormat="false" ht="14.25" hidden="false" customHeight="true" outlineLevel="0" collapsed="false">
      <c r="H480" s="449"/>
    </row>
    <row r="481" customFormat="false" ht="14.25" hidden="false" customHeight="true" outlineLevel="0" collapsed="false">
      <c r="H481" s="449"/>
    </row>
    <row r="482" customFormat="false" ht="14.25" hidden="false" customHeight="true" outlineLevel="0" collapsed="false">
      <c r="H482" s="449"/>
    </row>
    <row r="483" customFormat="false" ht="14.25" hidden="false" customHeight="true" outlineLevel="0" collapsed="false">
      <c r="H483" s="449"/>
    </row>
    <row r="484" customFormat="false" ht="14.25" hidden="false" customHeight="true" outlineLevel="0" collapsed="false">
      <c r="H484" s="449"/>
    </row>
    <row r="485" customFormat="false" ht="14.25" hidden="false" customHeight="true" outlineLevel="0" collapsed="false">
      <c r="H485" s="449"/>
    </row>
    <row r="486" customFormat="false" ht="14.25" hidden="false" customHeight="true" outlineLevel="0" collapsed="false">
      <c r="H486" s="449"/>
    </row>
    <row r="487" customFormat="false" ht="14.25" hidden="false" customHeight="true" outlineLevel="0" collapsed="false">
      <c r="H487" s="449"/>
    </row>
    <row r="488" customFormat="false" ht="14.25" hidden="false" customHeight="true" outlineLevel="0" collapsed="false">
      <c r="H488" s="449"/>
    </row>
    <row r="489" customFormat="false" ht="14.25" hidden="false" customHeight="true" outlineLevel="0" collapsed="false">
      <c r="H489" s="449"/>
    </row>
    <row r="490" customFormat="false" ht="14.25" hidden="false" customHeight="true" outlineLevel="0" collapsed="false">
      <c r="H490" s="449"/>
    </row>
    <row r="491" customFormat="false" ht="14.25" hidden="false" customHeight="true" outlineLevel="0" collapsed="false">
      <c r="H491" s="449"/>
    </row>
    <row r="492" customFormat="false" ht="14.25" hidden="false" customHeight="true" outlineLevel="0" collapsed="false">
      <c r="H492" s="449"/>
    </row>
    <row r="493" customFormat="false" ht="14.25" hidden="false" customHeight="true" outlineLevel="0" collapsed="false">
      <c r="H493" s="449"/>
    </row>
    <row r="494" customFormat="false" ht="14.25" hidden="false" customHeight="true" outlineLevel="0" collapsed="false">
      <c r="H494" s="449"/>
    </row>
    <row r="495" customFormat="false" ht="14.25" hidden="false" customHeight="true" outlineLevel="0" collapsed="false">
      <c r="H495" s="449"/>
    </row>
    <row r="496" customFormat="false" ht="14.25" hidden="false" customHeight="true" outlineLevel="0" collapsed="false">
      <c r="H496" s="449"/>
    </row>
    <row r="497" customFormat="false" ht="14.25" hidden="false" customHeight="true" outlineLevel="0" collapsed="false">
      <c r="H497" s="449"/>
    </row>
    <row r="498" customFormat="false" ht="14.25" hidden="false" customHeight="true" outlineLevel="0" collapsed="false">
      <c r="H498" s="449"/>
    </row>
    <row r="499" customFormat="false" ht="14.25" hidden="false" customHeight="true" outlineLevel="0" collapsed="false">
      <c r="H499" s="449"/>
    </row>
    <row r="500" customFormat="false" ht="14.25" hidden="false" customHeight="true" outlineLevel="0" collapsed="false">
      <c r="H500" s="449"/>
    </row>
    <row r="501" customFormat="false" ht="14.25" hidden="false" customHeight="true" outlineLevel="0" collapsed="false">
      <c r="H501" s="449"/>
    </row>
    <row r="502" customFormat="false" ht="14.25" hidden="false" customHeight="true" outlineLevel="0" collapsed="false">
      <c r="H502" s="449"/>
    </row>
    <row r="503" customFormat="false" ht="14.25" hidden="false" customHeight="true" outlineLevel="0" collapsed="false">
      <c r="H503" s="449"/>
    </row>
    <row r="504" customFormat="false" ht="14.25" hidden="false" customHeight="true" outlineLevel="0" collapsed="false">
      <c r="H504" s="449"/>
    </row>
    <row r="505" customFormat="false" ht="14.25" hidden="false" customHeight="true" outlineLevel="0" collapsed="false">
      <c r="H505" s="449"/>
    </row>
    <row r="506" customFormat="false" ht="14.25" hidden="false" customHeight="true" outlineLevel="0" collapsed="false">
      <c r="H506" s="449"/>
    </row>
    <row r="507" customFormat="false" ht="14.25" hidden="false" customHeight="true" outlineLevel="0" collapsed="false">
      <c r="H507" s="449"/>
    </row>
    <row r="508" customFormat="false" ht="14.25" hidden="false" customHeight="true" outlineLevel="0" collapsed="false">
      <c r="H508" s="449"/>
    </row>
    <row r="509" customFormat="false" ht="14.25" hidden="false" customHeight="true" outlineLevel="0" collapsed="false">
      <c r="H509" s="449"/>
    </row>
    <row r="510" customFormat="false" ht="14.25" hidden="false" customHeight="true" outlineLevel="0" collapsed="false">
      <c r="H510" s="449"/>
    </row>
    <row r="511" customFormat="false" ht="14.25" hidden="false" customHeight="true" outlineLevel="0" collapsed="false">
      <c r="H511" s="449"/>
    </row>
    <row r="512" customFormat="false" ht="14.25" hidden="false" customHeight="true" outlineLevel="0" collapsed="false">
      <c r="H512" s="449"/>
    </row>
    <row r="513" customFormat="false" ht="14.25" hidden="false" customHeight="true" outlineLevel="0" collapsed="false">
      <c r="H513" s="449"/>
    </row>
    <row r="514" customFormat="false" ht="14.25" hidden="false" customHeight="true" outlineLevel="0" collapsed="false">
      <c r="H514" s="449"/>
    </row>
    <row r="515" customFormat="false" ht="14.25" hidden="false" customHeight="true" outlineLevel="0" collapsed="false">
      <c r="H515" s="449"/>
    </row>
    <row r="516" customFormat="false" ht="14.25" hidden="false" customHeight="true" outlineLevel="0" collapsed="false">
      <c r="H516" s="449"/>
    </row>
    <row r="517" customFormat="false" ht="14.25" hidden="false" customHeight="true" outlineLevel="0" collapsed="false">
      <c r="H517" s="449"/>
    </row>
    <row r="518" customFormat="false" ht="14.25" hidden="false" customHeight="true" outlineLevel="0" collapsed="false">
      <c r="H518" s="449"/>
    </row>
    <row r="519" customFormat="false" ht="14.25" hidden="false" customHeight="true" outlineLevel="0" collapsed="false">
      <c r="H519" s="449"/>
    </row>
    <row r="520" customFormat="false" ht="14.25" hidden="false" customHeight="true" outlineLevel="0" collapsed="false">
      <c r="H520" s="449"/>
    </row>
    <row r="521" customFormat="false" ht="14.25" hidden="false" customHeight="true" outlineLevel="0" collapsed="false">
      <c r="H521" s="449"/>
    </row>
    <row r="522" customFormat="false" ht="14.25" hidden="false" customHeight="true" outlineLevel="0" collapsed="false">
      <c r="H522" s="449"/>
    </row>
    <row r="523" customFormat="false" ht="14.25" hidden="false" customHeight="true" outlineLevel="0" collapsed="false">
      <c r="H523" s="449"/>
    </row>
    <row r="524" customFormat="false" ht="14.25" hidden="false" customHeight="true" outlineLevel="0" collapsed="false">
      <c r="H524" s="449"/>
    </row>
    <row r="525" customFormat="false" ht="14.25" hidden="false" customHeight="true" outlineLevel="0" collapsed="false">
      <c r="H525" s="449"/>
    </row>
    <row r="526" customFormat="false" ht="14.25" hidden="false" customHeight="true" outlineLevel="0" collapsed="false">
      <c r="H526" s="449"/>
    </row>
    <row r="527" customFormat="false" ht="14.25" hidden="false" customHeight="true" outlineLevel="0" collapsed="false">
      <c r="H527" s="449"/>
    </row>
    <row r="528" customFormat="false" ht="14.25" hidden="false" customHeight="true" outlineLevel="0" collapsed="false">
      <c r="H528" s="449"/>
    </row>
    <row r="529" customFormat="false" ht="14.25" hidden="false" customHeight="true" outlineLevel="0" collapsed="false">
      <c r="H529" s="449"/>
    </row>
    <row r="530" customFormat="false" ht="14.25" hidden="false" customHeight="true" outlineLevel="0" collapsed="false">
      <c r="H530" s="449"/>
    </row>
    <row r="531" customFormat="false" ht="14.25" hidden="false" customHeight="true" outlineLevel="0" collapsed="false">
      <c r="H531" s="449"/>
    </row>
    <row r="532" customFormat="false" ht="14.25" hidden="false" customHeight="true" outlineLevel="0" collapsed="false">
      <c r="H532" s="449"/>
    </row>
    <row r="533" customFormat="false" ht="14.25" hidden="false" customHeight="true" outlineLevel="0" collapsed="false">
      <c r="H533" s="449"/>
    </row>
    <row r="534" customFormat="false" ht="14.25" hidden="false" customHeight="true" outlineLevel="0" collapsed="false">
      <c r="H534" s="449"/>
    </row>
    <row r="535" customFormat="false" ht="14.25" hidden="false" customHeight="true" outlineLevel="0" collapsed="false">
      <c r="H535" s="449"/>
    </row>
    <row r="536" customFormat="false" ht="14.25" hidden="false" customHeight="true" outlineLevel="0" collapsed="false">
      <c r="H536" s="449"/>
    </row>
    <row r="537" customFormat="false" ht="14.25" hidden="false" customHeight="true" outlineLevel="0" collapsed="false">
      <c r="H537" s="449"/>
    </row>
    <row r="538" customFormat="false" ht="14.25" hidden="false" customHeight="true" outlineLevel="0" collapsed="false">
      <c r="H538" s="449"/>
    </row>
    <row r="539" customFormat="false" ht="14.25" hidden="false" customHeight="true" outlineLevel="0" collapsed="false">
      <c r="H539" s="449"/>
    </row>
    <row r="540" customFormat="false" ht="14.25" hidden="false" customHeight="true" outlineLevel="0" collapsed="false">
      <c r="H540" s="449"/>
    </row>
    <row r="541" customFormat="false" ht="14.25" hidden="false" customHeight="true" outlineLevel="0" collapsed="false">
      <c r="H541" s="449"/>
    </row>
    <row r="542" customFormat="false" ht="14.25" hidden="false" customHeight="true" outlineLevel="0" collapsed="false">
      <c r="H542" s="449"/>
    </row>
    <row r="543" customFormat="false" ht="14.25" hidden="false" customHeight="true" outlineLevel="0" collapsed="false">
      <c r="H543" s="449"/>
    </row>
    <row r="544" customFormat="false" ht="14.25" hidden="false" customHeight="true" outlineLevel="0" collapsed="false">
      <c r="H544" s="449"/>
    </row>
    <row r="545" customFormat="false" ht="14.25" hidden="false" customHeight="true" outlineLevel="0" collapsed="false">
      <c r="H545" s="449"/>
    </row>
    <row r="546" customFormat="false" ht="14.25" hidden="false" customHeight="true" outlineLevel="0" collapsed="false">
      <c r="H546" s="449"/>
    </row>
    <row r="547" customFormat="false" ht="14.25" hidden="false" customHeight="true" outlineLevel="0" collapsed="false">
      <c r="H547" s="449"/>
    </row>
    <row r="548" customFormat="false" ht="14.25" hidden="false" customHeight="true" outlineLevel="0" collapsed="false">
      <c r="H548" s="449"/>
    </row>
    <row r="549" customFormat="false" ht="14.25" hidden="false" customHeight="true" outlineLevel="0" collapsed="false">
      <c r="H549" s="449"/>
    </row>
    <row r="550" customFormat="false" ht="14.25" hidden="false" customHeight="true" outlineLevel="0" collapsed="false">
      <c r="H550" s="449"/>
    </row>
    <row r="551" customFormat="false" ht="14.25" hidden="false" customHeight="true" outlineLevel="0" collapsed="false">
      <c r="H551" s="449"/>
    </row>
    <row r="552" customFormat="false" ht="14.25" hidden="false" customHeight="true" outlineLevel="0" collapsed="false">
      <c r="H552" s="449"/>
    </row>
    <row r="553" customFormat="false" ht="14.25" hidden="false" customHeight="true" outlineLevel="0" collapsed="false">
      <c r="H553" s="449"/>
    </row>
    <row r="554" customFormat="false" ht="14.25" hidden="false" customHeight="true" outlineLevel="0" collapsed="false">
      <c r="H554" s="449"/>
    </row>
    <row r="555" customFormat="false" ht="14.25" hidden="false" customHeight="true" outlineLevel="0" collapsed="false">
      <c r="H555" s="449"/>
    </row>
    <row r="556" customFormat="false" ht="14.25" hidden="false" customHeight="true" outlineLevel="0" collapsed="false">
      <c r="H556" s="449"/>
    </row>
    <row r="557" customFormat="false" ht="14.25" hidden="false" customHeight="true" outlineLevel="0" collapsed="false">
      <c r="H557" s="449"/>
    </row>
    <row r="558" customFormat="false" ht="14.25" hidden="false" customHeight="true" outlineLevel="0" collapsed="false">
      <c r="H558" s="449"/>
    </row>
    <row r="559" customFormat="false" ht="14.25" hidden="false" customHeight="true" outlineLevel="0" collapsed="false">
      <c r="H559" s="449"/>
    </row>
    <row r="560" customFormat="false" ht="14.25" hidden="false" customHeight="true" outlineLevel="0" collapsed="false">
      <c r="H560" s="449"/>
    </row>
    <row r="561" customFormat="false" ht="14.25" hidden="false" customHeight="true" outlineLevel="0" collapsed="false">
      <c r="H561" s="449"/>
    </row>
    <row r="562" customFormat="false" ht="14.25" hidden="false" customHeight="true" outlineLevel="0" collapsed="false">
      <c r="H562" s="449"/>
    </row>
    <row r="563" customFormat="false" ht="14.25" hidden="false" customHeight="true" outlineLevel="0" collapsed="false">
      <c r="H563" s="449"/>
    </row>
    <row r="564" customFormat="false" ht="14.25" hidden="false" customHeight="true" outlineLevel="0" collapsed="false">
      <c r="H564" s="449"/>
    </row>
    <row r="565" customFormat="false" ht="14.25" hidden="false" customHeight="true" outlineLevel="0" collapsed="false">
      <c r="H565" s="449"/>
    </row>
    <row r="566" customFormat="false" ht="14.25" hidden="false" customHeight="true" outlineLevel="0" collapsed="false">
      <c r="H566" s="449"/>
    </row>
    <row r="567" customFormat="false" ht="14.25" hidden="false" customHeight="true" outlineLevel="0" collapsed="false">
      <c r="H567" s="449"/>
    </row>
    <row r="568" customFormat="false" ht="14.25" hidden="false" customHeight="true" outlineLevel="0" collapsed="false">
      <c r="H568" s="449"/>
    </row>
    <row r="569" customFormat="false" ht="14.25" hidden="false" customHeight="true" outlineLevel="0" collapsed="false">
      <c r="H569" s="449"/>
    </row>
    <row r="570" customFormat="false" ht="14.25" hidden="false" customHeight="true" outlineLevel="0" collapsed="false">
      <c r="H570" s="449"/>
    </row>
    <row r="571" customFormat="false" ht="14.25" hidden="false" customHeight="true" outlineLevel="0" collapsed="false">
      <c r="H571" s="449"/>
    </row>
    <row r="572" customFormat="false" ht="14.25" hidden="false" customHeight="true" outlineLevel="0" collapsed="false">
      <c r="H572" s="449"/>
    </row>
    <row r="573" customFormat="false" ht="14.25" hidden="false" customHeight="true" outlineLevel="0" collapsed="false">
      <c r="H573" s="449"/>
    </row>
    <row r="574" customFormat="false" ht="14.25" hidden="false" customHeight="true" outlineLevel="0" collapsed="false">
      <c r="H574" s="449"/>
    </row>
    <row r="575" customFormat="false" ht="14.25" hidden="false" customHeight="true" outlineLevel="0" collapsed="false">
      <c r="H575" s="449"/>
    </row>
    <row r="576" customFormat="false" ht="14.25" hidden="false" customHeight="true" outlineLevel="0" collapsed="false">
      <c r="H576" s="449"/>
    </row>
    <row r="577" customFormat="false" ht="14.25" hidden="false" customHeight="true" outlineLevel="0" collapsed="false">
      <c r="H577" s="449"/>
    </row>
    <row r="578" customFormat="false" ht="14.25" hidden="false" customHeight="true" outlineLevel="0" collapsed="false">
      <c r="H578" s="449"/>
    </row>
    <row r="579" customFormat="false" ht="14.25" hidden="false" customHeight="true" outlineLevel="0" collapsed="false">
      <c r="H579" s="449"/>
    </row>
    <row r="580" customFormat="false" ht="14.25" hidden="false" customHeight="true" outlineLevel="0" collapsed="false">
      <c r="H580" s="449"/>
    </row>
    <row r="581" customFormat="false" ht="14.25" hidden="false" customHeight="true" outlineLevel="0" collapsed="false">
      <c r="H581" s="449"/>
    </row>
    <row r="582" customFormat="false" ht="14.25" hidden="false" customHeight="true" outlineLevel="0" collapsed="false">
      <c r="H582" s="449"/>
    </row>
    <row r="583" customFormat="false" ht="14.25" hidden="false" customHeight="true" outlineLevel="0" collapsed="false">
      <c r="H583" s="449"/>
    </row>
    <row r="584" customFormat="false" ht="14.25" hidden="false" customHeight="true" outlineLevel="0" collapsed="false">
      <c r="H584" s="449"/>
    </row>
    <row r="585" customFormat="false" ht="14.25" hidden="false" customHeight="true" outlineLevel="0" collapsed="false">
      <c r="H585" s="449"/>
    </row>
    <row r="586" customFormat="false" ht="14.25" hidden="false" customHeight="true" outlineLevel="0" collapsed="false">
      <c r="H586" s="449"/>
    </row>
    <row r="587" customFormat="false" ht="14.25" hidden="false" customHeight="true" outlineLevel="0" collapsed="false">
      <c r="H587" s="449"/>
    </row>
    <row r="588" customFormat="false" ht="14.25" hidden="false" customHeight="true" outlineLevel="0" collapsed="false">
      <c r="H588" s="449"/>
    </row>
    <row r="589" customFormat="false" ht="14.25" hidden="false" customHeight="true" outlineLevel="0" collapsed="false">
      <c r="H589" s="449"/>
    </row>
    <row r="590" customFormat="false" ht="14.25" hidden="false" customHeight="true" outlineLevel="0" collapsed="false">
      <c r="H590" s="449"/>
    </row>
    <row r="591" customFormat="false" ht="14.25" hidden="false" customHeight="true" outlineLevel="0" collapsed="false">
      <c r="H591" s="449"/>
    </row>
    <row r="592" customFormat="false" ht="14.25" hidden="false" customHeight="true" outlineLevel="0" collapsed="false">
      <c r="H592" s="449"/>
    </row>
    <row r="593" customFormat="false" ht="14.25" hidden="false" customHeight="true" outlineLevel="0" collapsed="false">
      <c r="H593" s="449"/>
    </row>
    <row r="594" customFormat="false" ht="14.25" hidden="false" customHeight="true" outlineLevel="0" collapsed="false">
      <c r="H594" s="449"/>
    </row>
    <row r="595" customFormat="false" ht="14.25" hidden="false" customHeight="true" outlineLevel="0" collapsed="false">
      <c r="H595" s="449"/>
    </row>
    <row r="596" customFormat="false" ht="14.25" hidden="false" customHeight="true" outlineLevel="0" collapsed="false">
      <c r="H596" s="449"/>
    </row>
    <row r="597" customFormat="false" ht="14.25" hidden="false" customHeight="true" outlineLevel="0" collapsed="false">
      <c r="H597" s="449"/>
    </row>
    <row r="598" customFormat="false" ht="14.25" hidden="false" customHeight="true" outlineLevel="0" collapsed="false">
      <c r="H598" s="449"/>
    </row>
    <row r="599" customFormat="false" ht="14.25" hidden="false" customHeight="true" outlineLevel="0" collapsed="false">
      <c r="H599" s="449"/>
    </row>
    <row r="600" customFormat="false" ht="14.25" hidden="false" customHeight="true" outlineLevel="0" collapsed="false">
      <c r="H600" s="449"/>
    </row>
    <row r="601" customFormat="false" ht="14.25" hidden="false" customHeight="true" outlineLevel="0" collapsed="false">
      <c r="H601" s="449"/>
    </row>
    <row r="602" customFormat="false" ht="14.25" hidden="false" customHeight="true" outlineLevel="0" collapsed="false">
      <c r="H602" s="449"/>
    </row>
    <row r="603" customFormat="false" ht="14.25" hidden="false" customHeight="true" outlineLevel="0" collapsed="false">
      <c r="H603" s="449"/>
    </row>
    <row r="604" customFormat="false" ht="14.25" hidden="false" customHeight="true" outlineLevel="0" collapsed="false">
      <c r="H604" s="449"/>
    </row>
    <row r="605" customFormat="false" ht="14.25" hidden="false" customHeight="true" outlineLevel="0" collapsed="false">
      <c r="H605" s="449"/>
    </row>
    <row r="606" customFormat="false" ht="14.25" hidden="false" customHeight="true" outlineLevel="0" collapsed="false">
      <c r="H606" s="449"/>
    </row>
    <row r="607" customFormat="false" ht="14.25" hidden="false" customHeight="true" outlineLevel="0" collapsed="false">
      <c r="H607" s="449"/>
    </row>
    <row r="608" customFormat="false" ht="14.25" hidden="false" customHeight="true" outlineLevel="0" collapsed="false">
      <c r="H608" s="449"/>
    </row>
    <row r="609" customFormat="false" ht="14.25" hidden="false" customHeight="true" outlineLevel="0" collapsed="false">
      <c r="H609" s="449"/>
    </row>
    <row r="610" customFormat="false" ht="14.25" hidden="false" customHeight="true" outlineLevel="0" collapsed="false">
      <c r="H610" s="449"/>
    </row>
    <row r="611" customFormat="false" ht="14.25" hidden="false" customHeight="true" outlineLevel="0" collapsed="false">
      <c r="H611" s="449"/>
    </row>
    <row r="612" customFormat="false" ht="14.25" hidden="false" customHeight="true" outlineLevel="0" collapsed="false">
      <c r="H612" s="449"/>
    </row>
    <row r="613" customFormat="false" ht="14.25" hidden="false" customHeight="true" outlineLevel="0" collapsed="false">
      <c r="H613" s="449"/>
    </row>
    <row r="614" customFormat="false" ht="14.25" hidden="false" customHeight="true" outlineLevel="0" collapsed="false">
      <c r="H614" s="449"/>
    </row>
    <row r="615" customFormat="false" ht="14.25" hidden="false" customHeight="true" outlineLevel="0" collapsed="false">
      <c r="H615" s="449"/>
    </row>
    <row r="616" customFormat="false" ht="14.25" hidden="false" customHeight="true" outlineLevel="0" collapsed="false">
      <c r="H616" s="449"/>
    </row>
    <row r="617" customFormat="false" ht="14.25" hidden="false" customHeight="true" outlineLevel="0" collapsed="false">
      <c r="H617" s="449"/>
    </row>
    <row r="618" customFormat="false" ht="14.25" hidden="false" customHeight="true" outlineLevel="0" collapsed="false">
      <c r="H618" s="449"/>
    </row>
    <row r="619" customFormat="false" ht="14.25" hidden="false" customHeight="true" outlineLevel="0" collapsed="false">
      <c r="H619" s="449"/>
    </row>
    <row r="620" customFormat="false" ht="14.25" hidden="false" customHeight="true" outlineLevel="0" collapsed="false">
      <c r="H620" s="449"/>
    </row>
    <row r="621" customFormat="false" ht="14.25" hidden="false" customHeight="true" outlineLevel="0" collapsed="false">
      <c r="H621" s="449"/>
    </row>
    <row r="622" customFormat="false" ht="14.25" hidden="false" customHeight="true" outlineLevel="0" collapsed="false">
      <c r="H622" s="449"/>
    </row>
    <row r="623" customFormat="false" ht="14.25" hidden="false" customHeight="true" outlineLevel="0" collapsed="false">
      <c r="H623" s="449"/>
    </row>
    <row r="624" customFormat="false" ht="14.25" hidden="false" customHeight="true" outlineLevel="0" collapsed="false">
      <c r="H624" s="449"/>
    </row>
    <row r="625" customFormat="false" ht="14.25" hidden="false" customHeight="true" outlineLevel="0" collapsed="false">
      <c r="H625" s="449"/>
    </row>
    <row r="626" customFormat="false" ht="14.25" hidden="false" customHeight="true" outlineLevel="0" collapsed="false">
      <c r="H626" s="449"/>
    </row>
    <row r="627" customFormat="false" ht="14.25" hidden="false" customHeight="true" outlineLevel="0" collapsed="false">
      <c r="H627" s="449"/>
    </row>
    <row r="628" customFormat="false" ht="14.25" hidden="false" customHeight="true" outlineLevel="0" collapsed="false">
      <c r="H628" s="449"/>
    </row>
    <row r="629" customFormat="false" ht="14.25" hidden="false" customHeight="true" outlineLevel="0" collapsed="false">
      <c r="H629" s="449"/>
    </row>
    <row r="630" customFormat="false" ht="14.25" hidden="false" customHeight="true" outlineLevel="0" collapsed="false">
      <c r="H630" s="449"/>
    </row>
    <row r="631" customFormat="false" ht="14.25" hidden="false" customHeight="true" outlineLevel="0" collapsed="false">
      <c r="H631" s="449"/>
    </row>
    <row r="632" customFormat="false" ht="14.25" hidden="false" customHeight="true" outlineLevel="0" collapsed="false">
      <c r="H632" s="449"/>
    </row>
    <row r="633" customFormat="false" ht="14.25" hidden="false" customHeight="true" outlineLevel="0" collapsed="false">
      <c r="H633" s="449"/>
    </row>
    <row r="634" customFormat="false" ht="14.25" hidden="false" customHeight="true" outlineLevel="0" collapsed="false">
      <c r="H634" s="449"/>
    </row>
    <row r="635" customFormat="false" ht="14.25" hidden="false" customHeight="true" outlineLevel="0" collapsed="false">
      <c r="H635" s="449"/>
    </row>
    <row r="636" customFormat="false" ht="14.25" hidden="false" customHeight="true" outlineLevel="0" collapsed="false">
      <c r="H636" s="449"/>
    </row>
    <row r="637" customFormat="false" ht="14.25" hidden="false" customHeight="true" outlineLevel="0" collapsed="false">
      <c r="H637" s="449"/>
    </row>
    <row r="638" customFormat="false" ht="14.25" hidden="false" customHeight="true" outlineLevel="0" collapsed="false">
      <c r="H638" s="449"/>
    </row>
    <row r="639" customFormat="false" ht="14.25" hidden="false" customHeight="true" outlineLevel="0" collapsed="false">
      <c r="H639" s="449"/>
    </row>
    <row r="640" customFormat="false" ht="14.25" hidden="false" customHeight="true" outlineLevel="0" collapsed="false">
      <c r="H640" s="449"/>
    </row>
    <row r="641" customFormat="false" ht="14.25" hidden="false" customHeight="true" outlineLevel="0" collapsed="false">
      <c r="H641" s="449"/>
    </row>
    <row r="642" customFormat="false" ht="14.25" hidden="false" customHeight="true" outlineLevel="0" collapsed="false">
      <c r="H642" s="449"/>
    </row>
    <row r="643" customFormat="false" ht="14.25" hidden="false" customHeight="true" outlineLevel="0" collapsed="false">
      <c r="H643" s="449"/>
    </row>
    <row r="644" customFormat="false" ht="14.25" hidden="false" customHeight="true" outlineLevel="0" collapsed="false">
      <c r="H644" s="449"/>
    </row>
    <row r="645" customFormat="false" ht="14.25" hidden="false" customHeight="true" outlineLevel="0" collapsed="false">
      <c r="H645" s="449"/>
    </row>
    <row r="646" customFormat="false" ht="14.25" hidden="false" customHeight="true" outlineLevel="0" collapsed="false">
      <c r="H646" s="449"/>
    </row>
    <row r="647" customFormat="false" ht="14.25" hidden="false" customHeight="true" outlineLevel="0" collapsed="false">
      <c r="H647" s="449"/>
    </row>
    <row r="648" customFormat="false" ht="14.25" hidden="false" customHeight="true" outlineLevel="0" collapsed="false">
      <c r="H648" s="449"/>
    </row>
    <row r="649" customFormat="false" ht="14.25" hidden="false" customHeight="true" outlineLevel="0" collapsed="false">
      <c r="H649" s="449"/>
    </row>
    <row r="650" customFormat="false" ht="14.25" hidden="false" customHeight="true" outlineLevel="0" collapsed="false">
      <c r="H650" s="449"/>
    </row>
    <row r="651" customFormat="false" ht="14.25" hidden="false" customHeight="true" outlineLevel="0" collapsed="false">
      <c r="H651" s="449"/>
    </row>
    <row r="652" customFormat="false" ht="14.25" hidden="false" customHeight="true" outlineLevel="0" collapsed="false">
      <c r="H652" s="449"/>
    </row>
    <row r="653" customFormat="false" ht="14.25" hidden="false" customHeight="true" outlineLevel="0" collapsed="false">
      <c r="H653" s="449"/>
    </row>
    <row r="654" customFormat="false" ht="14.25" hidden="false" customHeight="true" outlineLevel="0" collapsed="false">
      <c r="H654" s="449"/>
    </row>
    <row r="655" customFormat="false" ht="14.25" hidden="false" customHeight="true" outlineLevel="0" collapsed="false">
      <c r="H655" s="449"/>
    </row>
    <row r="656" customFormat="false" ht="14.25" hidden="false" customHeight="true" outlineLevel="0" collapsed="false">
      <c r="H656" s="449"/>
    </row>
    <row r="657" customFormat="false" ht="14.25" hidden="false" customHeight="true" outlineLevel="0" collapsed="false">
      <c r="H657" s="449"/>
    </row>
    <row r="658" customFormat="false" ht="14.25" hidden="false" customHeight="true" outlineLevel="0" collapsed="false">
      <c r="H658" s="449"/>
    </row>
    <row r="659" customFormat="false" ht="14.25" hidden="false" customHeight="true" outlineLevel="0" collapsed="false">
      <c r="H659" s="449"/>
    </row>
    <row r="660" customFormat="false" ht="14.25" hidden="false" customHeight="true" outlineLevel="0" collapsed="false">
      <c r="H660" s="449"/>
    </row>
    <row r="661" customFormat="false" ht="14.25" hidden="false" customHeight="true" outlineLevel="0" collapsed="false">
      <c r="H661" s="449"/>
    </row>
    <row r="662" customFormat="false" ht="14.25" hidden="false" customHeight="true" outlineLevel="0" collapsed="false">
      <c r="H662" s="449"/>
    </row>
    <row r="663" customFormat="false" ht="14.25" hidden="false" customHeight="true" outlineLevel="0" collapsed="false">
      <c r="H663" s="449"/>
    </row>
    <row r="664" customFormat="false" ht="14.25" hidden="false" customHeight="true" outlineLevel="0" collapsed="false">
      <c r="H664" s="449"/>
    </row>
    <row r="665" customFormat="false" ht="14.25" hidden="false" customHeight="true" outlineLevel="0" collapsed="false">
      <c r="H665" s="449"/>
    </row>
    <row r="666" customFormat="false" ht="14.25" hidden="false" customHeight="true" outlineLevel="0" collapsed="false">
      <c r="H666" s="449"/>
    </row>
    <row r="667" customFormat="false" ht="14.25" hidden="false" customHeight="true" outlineLevel="0" collapsed="false">
      <c r="H667" s="449"/>
    </row>
    <row r="668" customFormat="false" ht="14.25" hidden="false" customHeight="true" outlineLevel="0" collapsed="false">
      <c r="H668" s="449"/>
    </row>
    <row r="669" customFormat="false" ht="14.25" hidden="false" customHeight="true" outlineLevel="0" collapsed="false">
      <c r="H669" s="449"/>
    </row>
    <row r="670" customFormat="false" ht="14.25" hidden="false" customHeight="true" outlineLevel="0" collapsed="false">
      <c r="H670" s="449"/>
    </row>
    <row r="671" customFormat="false" ht="14.25" hidden="false" customHeight="true" outlineLevel="0" collapsed="false">
      <c r="H671" s="449"/>
    </row>
    <row r="672" customFormat="false" ht="14.25" hidden="false" customHeight="true" outlineLevel="0" collapsed="false">
      <c r="H672" s="449"/>
    </row>
    <row r="673" customFormat="false" ht="14.25" hidden="false" customHeight="true" outlineLevel="0" collapsed="false">
      <c r="H673" s="449"/>
    </row>
    <row r="674" customFormat="false" ht="14.25" hidden="false" customHeight="true" outlineLevel="0" collapsed="false">
      <c r="H674" s="449"/>
    </row>
    <row r="675" customFormat="false" ht="14.25" hidden="false" customHeight="true" outlineLevel="0" collapsed="false">
      <c r="H675" s="449"/>
    </row>
    <row r="676" customFormat="false" ht="14.25" hidden="false" customHeight="true" outlineLevel="0" collapsed="false">
      <c r="H676" s="449"/>
    </row>
    <row r="677" customFormat="false" ht="14.25" hidden="false" customHeight="true" outlineLevel="0" collapsed="false">
      <c r="H677" s="449"/>
    </row>
    <row r="678" customFormat="false" ht="14.25" hidden="false" customHeight="true" outlineLevel="0" collapsed="false">
      <c r="H678" s="449"/>
    </row>
    <row r="679" customFormat="false" ht="14.25" hidden="false" customHeight="true" outlineLevel="0" collapsed="false">
      <c r="H679" s="449"/>
    </row>
    <row r="680" customFormat="false" ht="14.25" hidden="false" customHeight="true" outlineLevel="0" collapsed="false">
      <c r="H680" s="449"/>
    </row>
    <row r="681" customFormat="false" ht="14.25" hidden="false" customHeight="true" outlineLevel="0" collapsed="false">
      <c r="H681" s="449"/>
    </row>
    <row r="682" customFormat="false" ht="14.25" hidden="false" customHeight="true" outlineLevel="0" collapsed="false">
      <c r="H682" s="449"/>
    </row>
    <row r="683" customFormat="false" ht="14.25" hidden="false" customHeight="true" outlineLevel="0" collapsed="false">
      <c r="H683" s="449"/>
    </row>
    <row r="684" customFormat="false" ht="14.25" hidden="false" customHeight="true" outlineLevel="0" collapsed="false">
      <c r="H684" s="449"/>
    </row>
    <row r="685" customFormat="false" ht="14.25" hidden="false" customHeight="true" outlineLevel="0" collapsed="false">
      <c r="H685" s="449"/>
    </row>
    <row r="686" customFormat="false" ht="14.25" hidden="false" customHeight="true" outlineLevel="0" collapsed="false">
      <c r="H686" s="449"/>
    </row>
    <row r="687" customFormat="false" ht="14.25" hidden="false" customHeight="true" outlineLevel="0" collapsed="false">
      <c r="H687" s="449"/>
    </row>
    <row r="688" customFormat="false" ht="14.25" hidden="false" customHeight="true" outlineLevel="0" collapsed="false">
      <c r="H688" s="449"/>
    </row>
    <row r="689" customFormat="false" ht="14.25" hidden="false" customHeight="true" outlineLevel="0" collapsed="false">
      <c r="H689" s="449"/>
    </row>
    <row r="690" customFormat="false" ht="14.25" hidden="false" customHeight="true" outlineLevel="0" collapsed="false">
      <c r="H690" s="449"/>
    </row>
    <row r="691" customFormat="false" ht="14.25" hidden="false" customHeight="true" outlineLevel="0" collapsed="false">
      <c r="H691" s="449"/>
    </row>
    <row r="692" customFormat="false" ht="14.25" hidden="false" customHeight="true" outlineLevel="0" collapsed="false">
      <c r="H692" s="449"/>
    </row>
    <row r="693" customFormat="false" ht="14.25" hidden="false" customHeight="true" outlineLevel="0" collapsed="false">
      <c r="H693" s="449"/>
    </row>
    <row r="694" customFormat="false" ht="14.25" hidden="false" customHeight="true" outlineLevel="0" collapsed="false">
      <c r="H694" s="449"/>
    </row>
    <row r="695" customFormat="false" ht="14.25" hidden="false" customHeight="true" outlineLevel="0" collapsed="false">
      <c r="H695" s="449"/>
    </row>
    <row r="696" customFormat="false" ht="14.25" hidden="false" customHeight="true" outlineLevel="0" collapsed="false">
      <c r="H696" s="449"/>
    </row>
    <row r="697" customFormat="false" ht="14.25" hidden="false" customHeight="true" outlineLevel="0" collapsed="false">
      <c r="H697" s="449"/>
    </row>
    <row r="698" customFormat="false" ht="14.25" hidden="false" customHeight="true" outlineLevel="0" collapsed="false">
      <c r="H698" s="449"/>
    </row>
    <row r="699" customFormat="false" ht="14.25" hidden="false" customHeight="true" outlineLevel="0" collapsed="false">
      <c r="H699" s="449"/>
    </row>
    <row r="700" customFormat="false" ht="14.25" hidden="false" customHeight="true" outlineLevel="0" collapsed="false">
      <c r="H700" s="449"/>
    </row>
    <row r="701" customFormat="false" ht="14.25" hidden="false" customHeight="true" outlineLevel="0" collapsed="false">
      <c r="H701" s="449"/>
    </row>
    <row r="702" customFormat="false" ht="14.25" hidden="false" customHeight="true" outlineLevel="0" collapsed="false">
      <c r="H702" s="449"/>
    </row>
    <row r="703" customFormat="false" ht="14.25" hidden="false" customHeight="true" outlineLevel="0" collapsed="false">
      <c r="H703" s="449"/>
    </row>
    <row r="704" customFormat="false" ht="14.25" hidden="false" customHeight="true" outlineLevel="0" collapsed="false">
      <c r="H704" s="449"/>
    </row>
    <row r="705" customFormat="false" ht="14.25" hidden="false" customHeight="true" outlineLevel="0" collapsed="false">
      <c r="H705" s="449"/>
    </row>
    <row r="706" customFormat="false" ht="14.25" hidden="false" customHeight="true" outlineLevel="0" collapsed="false">
      <c r="H706" s="449"/>
    </row>
    <row r="707" customFormat="false" ht="14.25" hidden="false" customHeight="true" outlineLevel="0" collapsed="false">
      <c r="H707" s="449"/>
    </row>
    <row r="708" customFormat="false" ht="14.25" hidden="false" customHeight="true" outlineLevel="0" collapsed="false">
      <c r="H708" s="449"/>
    </row>
    <row r="709" customFormat="false" ht="14.25" hidden="false" customHeight="true" outlineLevel="0" collapsed="false">
      <c r="H709" s="449"/>
    </row>
    <row r="710" customFormat="false" ht="14.25" hidden="false" customHeight="true" outlineLevel="0" collapsed="false">
      <c r="H710" s="449"/>
    </row>
    <row r="711" customFormat="false" ht="14.25" hidden="false" customHeight="true" outlineLevel="0" collapsed="false">
      <c r="H711" s="449"/>
    </row>
    <row r="712" customFormat="false" ht="14.25" hidden="false" customHeight="true" outlineLevel="0" collapsed="false">
      <c r="H712" s="449"/>
    </row>
    <row r="713" customFormat="false" ht="14.25" hidden="false" customHeight="true" outlineLevel="0" collapsed="false">
      <c r="H713" s="449"/>
    </row>
    <row r="714" customFormat="false" ht="14.25" hidden="false" customHeight="true" outlineLevel="0" collapsed="false">
      <c r="H714" s="449"/>
    </row>
    <row r="715" customFormat="false" ht="14.25" hidden="false" customHeight="true" outlineLevel="0" collapsed="false">
      <c r="H715" s="449"/>
    </row>
    <row r="716" customFormat="false" ht="14.25" hidden="false" customHeight="true" outlineLevel="0" collapsed="false">
      <c r="H716" s="449"/>
    </row>
    <row r="717" customFormat="false" ht="14.25" hidden="false" customHeight="true" outlineLevel="0" collapsed="false">
      <c r="H717" s="449"/>
    </row>
    <row r="718" customFormat="false" ht="14.25" hidden="false" customHeight="true" outlineLevel="0" collapsed="false">
      <c r="H718" s="449"/>
    </row>
    <row r="719" customFormat="false" ht="14.25" hidden="false" customHeight="true" outlineLevel="0" collapsed="false">
      <c r="H719" s="449"/>
    </row>
    <row r="720" customFormat="false" ht="14.25" hidden="false" customHeight="true" outlineLevel="0" collapsed="false">
      <c r="H720" s="449"/>
    </row>
    <row r="721" customFormat="false" ht="14.25" hidden="false" customHeight="true" outlineLevel="0" collapsed="false">
      <c r="H721" s="449"/>
    </row>
    <row r="722" customFormat="false" ht="14.25" hidden="false" customHeight="true" outlineLevel="0" collapsed="false">
      <c r="H722" s="449"/>
    </row>
    <row r="723" customFormat="false" ht="14.25" hidden="false" customHeight="true" outlineLevel="0" collapsed="false">
      <c r="H723" s="449"/>
    </row>
    <row r="724" customFormat="false" ht="14.25" hidden="false" customHeight="true" outlineLevel="0" collapsed="false">
      <c r="H724" s="449"/>
    </row>
    <row r="725" customFormat="false" ht="14.25" hidden="false" customHeight="true" outlineLevel="0" collapsed="false">
      <c r="H725" s="449"/>
    </row>
    <row r="726" customFormat="false" ht="14.25" hidden="false" customHeight="true" outlineLevel="0" collapsed="false">
      <c r="H726" s="449"/>
    </row>
    <row r="727" customFormat="false" ht="14.25" hidden="false" customHeight="true" outlineLevel="0" collapsed="false">
      <c r="H727" s="449"/>
    </row>
    <row r="728" customFormat="false" ht="14.25" hidden="false" customHeight="true" outlineLevel="0" collapsed="false">
      <c r="H728" s="449"/>
    </row>
    <row r="729" customFormat="false" ht="14.25" hidden="false" customHeight="true" outlineLevel="0" collapsed="false">
      <c r="H729" s="449"/>
    </row>
    <row r="730" customFormat="false" ht="14.25" hidden="false" customHeight="true" outlineLevel="0" collapsed="false">
      <c r="H730" s="449"/>
    </row>
    <row r="731" customFormat="false" ht="14.25" hidden="false" customHeight="true" outlineLevel="0" collapsed="false">
      <c r="H731" s="449"/>
    </row>
    <row r="732" customFormat="false" ht="14.25" hidden="false" customHeight="true" outlineLevel="0" collapsed="false">
      <c r="H732" s="449"/>
    </row>
    <row r="733" customFormat="false" ht="14.25" hidden="false" customHeight="true" outlineLevel="0" collapsed="false">
      <c r="H733" s="449"/>
    </row>
    <row r="734" customFormat="false" ht="14.25" hidden="false" customHeight="true" outlineLevel="0" collapsed="false">
      <c r="H734" s="449"/>
    </row>
    <row r="735" customFormat="false" ht="14.25" hidden="false" customHeight="true" outlineLevel="0" collapsed="false">
      <c r="H735" s="449"/>
    </row>
    <row r="736" customFormat="false" ht="14.25" hidden="false" customHeight="true" outlineLevel="0" collapsed="false">
      <c r="H736" s="449"/>
    </row>
    <row r="737" customFormat="false" ht="14.25" hidden="false" customHeight="true" outlineLevel="0" collapsed="false">
      <c r="H737" s="449"/>
    </row>
    <row r="738" customFormat="false" ht="14.25" hidden="false" customHeight="true" outlineLevel="0" collapsed="false">
      <c r="H738" s="449"/>
    </row>
    <row r="739" customFormat="false" ht="14.25" hidden="false" customHeight="true" outlineLevel="0" collapsed="false">
      <c r="H739" s="449"/>
    </row>
    <row r="740" customFormat="false" ht="14.25" hidden="false" customHeight="true" outlineLevel="0" collapsed="false">
      <c r="H740" s="449"/>
    </row>
    <row r="741" customFormat="false" ht="14.25" hidden="false" customHeight="true" outlineLevel="0" collapsed="false">
      <c r="H741" s="449"/>
    </row>
    <row r="742" customFormat="false" ht="14.25" hidden="false" customHeight="true" outlineLevel="0" collapsed="false">
      <c r="H742" s="449"/>
    </row>
    <row r="743" customFormat="false" ht="14.25" hidden="false" customHeight="true" outlineLevel="0" collapsed="false">
      <c r="H743" s="449"/>
    </row>
    <row r="744" customFormat="false" ht="14.25" hidden="false" customHeight="true" outlineLevel="0" collapsed="false">
      <c r="H744" s="449"/>
    </row>
    <row r="745" customFormat="false" ht="14.25" hidden="false" customHeight="true" outlineLevel="0" collapsed="false">
      <c r="H745" s="449"/>
    </row>
    <row r="746" customFormat="false" ht="14.25" hidden="false" customHeight="true" outlineLevel="0" collapsed="false">
      <c r="H746" s="449"/>
    </row>
    <row r="747" customFormat="false" ht="14.25" hidden="false" customHeight="true" outlineLevel="0" collapsed="false">
      <c r="H747" s="449"/>
    </row>
    <row r="748" customFormat="false" ht="14.25" hidden="false" customHeight="true" outlineLevel="0" collapsed="false">
      <c r="H748" s="449"/>
    </row>
    <row r="749" customFormat="false" ht="14.25" hidden="false" customHeight="true" outlineLevel="0" collapsed="false">
      <c r="H749" s="449"/>
    </row>
    <row r="750" customFormat="false" ht="14.25" hidden="false" customHeight="true" outlineLevel="0" collapsed="false">
      <c r="H750" s="449"/>
    </row>
    <row r="751" customFormat="false" ht="14.25" hidden="false" customHeight="true" outlineLevel="0" collapsed="false">
      <c r="H751" s="449"/>
    </row>
    <row r="752" customFormat="false" ht="14.25" hidden="false" customHeight="true" outlineLevel="0" collapsed="false">
      <c r="H752" s="449"/>
    </row>
    <row r="753" customFormat="false" ht="14.25" hidden="false" customHeight="true" outlineLevel="0" collapsed="false">
      <c r="H753" s="449"/>
    </row>
    <row r="754" customFormat="false" ht="14.25" hidden="false" customHeight="true" outlineLevel="0" collapsed="false">
      <c r="H754" s="449"/>
    </row>
    <row r="755" customFormat="false" ht="14.25" hidden="false" customHeight="true" outlineLevel="0" collapsed="false">
      <c r="H755" s="449"/>
    </row>
    <row r="756" customFormat="false" ht="14.25" hidden="false" customHeight="true" outlineLevel="0" collapsed="false">
      <c r="H756" s="449"/>
    </row>
    <row r="757" customFormat="false" ht="14.25" hidden="false" customHeight="true" outlineLevel="0" collapsed="false">
      <c r="H757" s="449"/>
    </row>
    <row r="758" customFormat="false" ht="14.25" hidden="false" customHeight="true" outlineLevel="0" collapsed="false">
      <c r="H758" s="449"/>
    </row>
    <row r="759" customFormat="false" ht="14.25" hidden="false" customHeight="true" outlineLevel="0" collapsed="false">
      <c r="H759" s="449"/>
    </row>
    <row r="760" customFormat="false" ht="14.25" hidden="false" customHeight="true" outlineLevel="0" collapsed="false">
      <c r="H760" s="449"/>
    </row>
    <row r="761" customFormat="false" ht="14.25" hidden="false" customHeight="true" outlineLevel="0" collapsed="false">
      <c r="H761" s="449"/>
    </row>
    <row r="762" customFormat="false" ht="14.25" hidden="false" customHeight="true" outlineLevel="0" collapsed="false">
      <c r="H762" s="449"/>
    </row>
    <row r="763" customFormat="false" ht="14.25" hidden="false" customHeight="true" outlineLevel="0" collapsed="false">
      <c r="H763" s="449"/>
    </row>
    <row r="764" customFormat="false" ht="14.25" hidden="false" customHeight="true" outlineLevel="0" collapsed="false">
      <c r="H764" s="449"/>
    </row>
    <row r="765" customFormat="false" ht="14.25" hidden="false" customHeight="true" outlineLevel="0" collapsed="false">
      <c r="H765" s="449"/>
    </row>
    <row r="766" customFormat="false" ht="14.25" hidden="false" customHeight="true" outlineLevel="0" collapsed="false">
      <c r="H766" s="449"/>
    </row>
    <row r="767" customFormat="false" ht="14.25" hidden="false" customHeight="true" outlineLevel="0" collapsed="false">
      <c r="H767" s="449"/>
    </row>
    <row r="768" customFormat="false" ht="14.25" hidden="false" customHeight="true" outlineLevel="0" collapsed="false">
      <c r="H768" s="449"/>
    </row>
    <row r="769" customFormat="false" ht="14.25" hidden="false" customHeight="true" outlineLevel="0" collapsed="false">
      <c r="H769" s="449"/>
    </row>
    <row r="770" customFormat="false" ht="14.25" hidden="false" customHeight="true" outlineLevel="0" collapsed="false">
      <c r="H770" s="449"/>
    </row>
    <row r="771" customFormat="false" ht="14.25" hidden="false" customHeight="true" outlineLevel="0" collapsed="false">
      <c r="H771" s="449"/>
    </row>
    <row r="772" customFormat="false" ht="14.25" hidden="false" customHeight="true" outlineLevel="0" collapsed="false">
      <c r="H772" s="449"/>
    </row>
    <row r="773" customFormat="false" ht="14.25" hidden="false" customHeight="true" outlineLevel="0" collapsed="false">
      <c r="H773" s="449"/>
    </row>
    <row r="774" customFormat="false" ht="14.25" hidden="false" customHeight="true" outlineLevel="0" collapsed="false">
      <c r="H774" s="449"/>
    </row>
    <row r="775" customFormat="false" ht="14.25" hidden="false" customHeight="true" outlineLevel="0" collapsed="false">
      <c r="H775" s="449"/>
    </row>
    <row r="776" customFormat="false" ht="14.25" hidden="false" customHeight="true" outlineLevel="0" collapsed="false">
      <c r="H776" s="449"/>
    </row>
    <row r="777" customFormat="false" ht="14.25" hidden="false" customHeight="true" outlineLevel="0" collapsed="false">
      <c r="H777" s="449"/>
    </row>
    <row r="778" customFormat="false" ht="14.25" hidden="false" customHeight="true" outlineLevel="0" collapsed="false">
      <c r="H778" s="449"/>
    </row>
    <row r="779" customFormat="false" ht="14.25" hidden="false" customHeight="true" outlineLevel="0" collapsed="false">
      <c r="H779" s="449"/>
    </row>
    <row r="780" customFormat="false" ht="14.25" hidden="false" customHeight="true" outlineLevel="0" collapsed="false">
      <c r="H780" s="449"/>
    </row>
    <row r="781" customFormat="false" ht="14.25" hidden="false" customHeight="true" outlineLevel="0" collapsed="false">
      <c r="H781" s="449"/>
    </row>
    <row r="782" customFormat="false" ht="14.25" hidden="false" customHeight="true" outlineLevel="0" collapsed="false">
      <c r="H782" s="449"/>
    </row>
    <row r="783" customFormat="false" ht="14.25" hidden="false" customHeight="true" outlineLevel="0" collapsed="false">
      <c r="H783" s="449"/>
    </row>
    <row r="784" customFormat="false" ht="14.25" hidden="false" customHeight="true" outlineLevel="0" collapsed="false">
      <c r="H784" s="449"/>
    </row>
    <row r="785" customFormat="false" ht="14.25" hidden="false" customHeight="true" outlineLevel="0" collapsed="false">
      <c r="H785" s="449"/>
    </row>
    <row r="786" customFormat="false" ht="14.25" hidden="false" customHeight="true" outlineLevel="0" collapsed="false">
      <c r="H786" s="449"/>
    </row>
    <row r="787" customFormat="false" ht="14.25" hidden="false" customHeight="true" outlineLevel="0" collapsed="false">
      <c r="H787" s="449"/>
    </row>
    <row r="788" customFormat="false" ht="14.25" hidden="false" customHeight="true" outlineLevel="0" collapsed="false">
      <c r="H788" s="449"/>
    </row>
    <row r="789" customFormat="false" ht="14.25" hidden="false" customHeight="true" outlineLevel="0" collapsed="false">
      <c r="H789" s="449"/>
    </row>
    <row r="790" customFormat="false" ht="14.25" hidden="false" customHeight="true" outlineLevel="0" collapsed="false">
      <c r="H790" s="449"/>
    </row>
    <row r="791" customFormat="false" ht="14.25" hidden="false" customHeight="true" outlineLevel="0" collapsed="false">
      <c r="H791" s="449"/>
    </row>
    <row r="792" customFormat="false" ht="14.25" hidden="false" customHeight="true" outlineLevel="0" collapsed="false">
      <c r="H792" s="449"/>
    </row>
    <row r="793" customFormat="false" ht="14.25" hidden="false" customHeight="true" outlineLevel="0" collapsed="false">
      <c r="H793" s="449"/>
    </row>
    <row r="794" customFormat="false" ht="14.25" hidden="false" customHeight="true" outlineLevel="0" collapsed="false">
      <c r="H794" s="449"/>
    </row>
    <row r="795" customFormat="false" ht="14.25" hidden="false" customHeight="true" outlineLevel="0" collapsed="false">
      <c r="H795" s="449"/>
    </row>
    <row r="796" customFormat="false" ht="14.25" hidden="false" customHeight="true" outlineLevel="0" collapsed="false">
      <c r="H796" s="449"/>
    </row>
    <row r="797" customFormat="false" ht="14.25" hidden="false" customHeight="true" outlineLevel="0" collapsed="false">
      <c r="H797" s="449"/>
    </row>
    <row r="798" customFormat="false" ht="14.25" hidden="false" customHeight="true" outlineLevel="0" collapsed="false">
      <c r="H798" s="449"/>
    </row>
    <row r="799" customFormat="false" ht="14.25" hidden="false" customHeight="true" outlineLevel="0" collapsed="false">
      <c r="H799" s="449"/>
    </row>
    <row r="800" customFormat="false" ht="14.25" hidden="false" customHeight="true" outlineLevel="0" collapsed="false">
      <c r="H800" s="449"/>
    </row>
    <row r="801" customFormat="false" ht="14.25" hidden="false" customHeight="true" outlineLevel="0" collapsed="false">
      <c r="H801" s="449"/>
    </row>
    <row r="802" customFormat="false" ht="14.25" hidden="false" customHeight="true" outlineLevel="0" collapsed="false">
      <c r="H802" s="449"/>
    </row>
    <row r="803" customFormat="false" ht="14.25" hidden="false" customHeight="true" outlineLevel="0" collapsed="false">
      <c r="H803" s="449"/>
    </row>
    <row r="804" customFormat="false" ht="14.25" hidden="false" customHeight="true" outlineLevel="0" collapsed="false">
      <c r="H804" s="449"/>
    </row>
    <row r="805" customFormat="false" ht="14.25" hidden="false" customHeight="true" outlineLevel="0" collapsed="false">
      <c r="H805" s="449"/>
    </row>
    <row r="806" customFormat="false" ht="14.25" hidden="false" customHeight="true" outlineLevel="0" collapsed="false">
      <c r="H806" s="449"/>
    </row>
    <row r="807" customFormat="false" ht="14.25" hidden="false" customHeight="true" outlineLevel="0" collapsed="false">
      <c r="H807" s="449"/>
    </row>
    <row r="808" customFormat="false" ht="14.25" hidden="false" customHeight="true" outlineLevel="0" collapsed="false">
      <c r="H808" s="449"/>
    </row>
    <row r="809" customFormat="false" ht="14.25" hidden="false" customHeight="true" outlineLevel="0" collapsed="false">
      <c r="H809" s="449"/>
    </row>
    <row r="810" customFormat="false" ht="14.25" hidden="false" customHeight="true" outlineLevel="0" collapsed="false">
      <c r="H810" s="449"/>
    </row>
    <row r="811" customFormat="false" ht="14.25" hidden="false" customHeight="true" outlineLevel="0" collapsed="false">
      <c r="H811" s="449"/>
    </row>
    <row r="812" customFormat="false" ht="14.25" hidden="false" customHeight="true" outlineLevel="0" collapsed="false">
      <c r="H812" s="449"/>
    </row>
    <row r="813" customFormat="false" ht="14.25" hidden="false" customHeight="true" outlineLevel="0" collapsed="false">
      <c r="H813" s="449"/>
    </row>
    <row r="814" customFormat="false" ht="14.25" hidden="false" customHeight="true" outlineLevel="0" collapsed="false">
      <c r="H814" s="449"/>
    </row>
    <row r="815" customFormat="false" ht="14.25" hidden="false" customHeight="true" outlineLevel="0" collapsed="false">
      <c r="H815" s="449"/>
    </row>
    <row r="816" customFormat="false" ht="14.25" hidden="false" customHeight="true" outlineLevel="0" collapsed="false">
      <c r="H816" s="449"/>
    </row>
    <row r="817" customFormat="false" ht="14.25" hidden="false" customHeight="true" outlineLevel="0" collapsed="false">
      <c r="H817" s="449"/>
    </row>
    <row r="818" customFormat="false" ht="14.25" hidden="false" customHeight="true" outlineLevel="0" collapsed="false">
      <c r="H818" s="449"/>
    </row>
    <row r="819" customFormat="false" ht="14.25" hidden="false" customHeight="true" outlineLevel="0" collapsed="false">
      <c r="H819" s="449"/>
    </row>
    <row r="820" customFormat="false" ht="14.25" hidden="false" customHeight="true" outlineLevel="0" collapsed="false">
      <c r="H820" s="449"/>
    </row>
    <row r="821" customFormat="false" ht="14.25" hidden="false" customHeight="true" outlineLevel="0" collapsed="false">
      <c r="H821" s="449"/>
    </row>
    <row r="822" customFormat="false" ht="14.25" hidden="false" customHeight="true" outlineLevel="0" collapsed="false">
      <c r="H822" s="449"/>
    </row>
    <row r="823" customFormat="false" ht="14.25" hidden="false" customHeight="true" outlineLevel="0" collapsed="false">
      <c r="H823" s="449"/>
    </row>
    <row r="824" customFormat="false" ht="14.25" hidden="false" customHeight="true" outlineLevel="0" collapsed="false">
      <c r="H824" s="449"/>
    </row>
    <row r="825" customFormat="false" ht="14.25" hidden="false" customHeight="true" outlineLevel="0" collapsed="false">
      <c r="H825" s="449"/>
    </row>
    <row r="826" customFormat="false" ht="14.25" hidden="false" customHeight="true" outlineLevel="0" collapsed="false">
      <c r="H826" s="449"/>
    </row>
    <row r="827" customFormat="false" ht="14.25" hidden="false" customHeight="true" outlineLevel="0" collapsed="false">
      <c r="H827" s="449"/>
    </row>
    <row r="828" customFormat="false" ht="14.25" hidden="false" customHeight="true" outlineLevel="0" collapsed="false">
      <c r="H828" s="449"/>
    </row>
    <row r="829" customFormat="false" ht="14.25" hidden="false" customHeight="true" outlineLevel="0" collapsed="false">
      <c r="H829" s="449"/>
    </row>
    <row r="830" customFormat="false" ht="14.25" hidden="false" customHeight="true" outlineLevel="0" collapsed="false">
      <c r="H830" s="449"/>
    </row>
    <row r="831" customFormat="false" ht="14.25" hidden="false" customHeight="true" outlineLevel="0" collapsed="false">
      <c r="H831" s="449"/>
    </row>
    <row r="832" customFormat="false" ht="14.25" hidden="false" customHeight="true" outlineLevel="0" collapsed="false">
      <c r="H832" s="449"/>
    </row>
    <row r="833" customFormat="false" ht="14.25" hidden="false" customHeight="true" outlineLevel="0" collapsed="false">
      <c r="H833" s="449"/>
    </row>
    <row r="834" customFormat="false" ht="14.25" hidden="false" customHeight="true" outlineLevel="0" collapsed="false">
      <c r="H834" s="449"/>
    </row>
    <row r="835" customFormat="false" ht="14.25" hidden="false" customHeight="true" outlineLevel="0" collapsed="false">
      <c r="H835" s="449"/>
    </row>
    <row r="836" customFormat="false" ht="14.25" hidden="false" customHeight="true" outlineLevel="0" collapsed="false">
      <c r="H836" s="449"/>
    </row>
    <row r="837" customFormat="false" ht="14.25" hidden="false" customHeight="true" outlineLevel="0" collapsed="false">
      <c r="H837" s="449"/>
    </row>
    <row r="838" customFormat="false" ht="14.25" hidden="false" customHeight="true" outlineLevel="0" collapsed="false">
      <c r="H838" s="449"/>
    </row>
    <row r="839" customFormat="false" ht="14.25" hidden="false" customHeight="true" outlineLevel="0" collapsed="false">
      <c r="H839" s="449"/>
    </row>
    <row r="840" customFormat="false" ht="14.25" hidden="false" customHeight="true" outlineLevel="0" collapsed="false">
      <c r="H840" s="449"/>
    </row>
    <row r="841" customFormat="false" ht="14.25" hidden="false" customHeight="true" outlineLevel="0" collapsed="false">
      <c r="H841" s="449"/>
    </row>
    <row r="842" customFormat="false" ht="14.25" hidden="false" customHeight="true" outlineLevel="0" collapsed="false">
      <c r="H842" s="449"/>
    </row>
    <row r="843" customFormat="false" ht="14.25" hidden="false" customHeight="true" outlineLevel="0" collapsed="false">
      <c r="H843" s="449"/>
    </row>
    <row r="844" customFormat="false" ht="14.25" hidden="false" customHeight="true" outlineLevel="0" collapsed="false">
      <c r="H844" s="449"/>
    </row>
    <row r="845" customFormat="false" ht="14.25" hidden="false" customHeight="true" outlineLevel="0" collapsed="false">
      <c r="H845" s="449"/>
    </row>
    <row r="846" customFormat="false" ht="14.25" hidden="false" customHeight="true" outlineLevel="0" collapsed="false">
      <c r="H846" s="449"/>
    </row>
    <row r="847" customFormat="false" ht="14.25" hidden="false" customHeight="true" outlineLevel="0" collapsed="false">
      <c r="H847" s="449"/>
    </row>
    <row r="848" customFormat="false" ht="14.25" hidden="false" customHeight="true" outlineLevel="0" collapsed="false">
      <c r="H848" s="449"/>
    </row>
    <row r="849" customFormat="false" ht="14.25" hidden="false" customHeight="true" outlineLevel="0" collapsed="false">
      <c r="H849" s="449"/>
    </row>
    <row r="850" customFormat="false" ht="14.25" hidden="false" customHeight="true" outlineLevel="0" collapsed="false">
      <c r="H850" s="449"/>
    </row>
    <row r="851" customFormat="false" ht="14.25" hidden="false" customHeight="true" outlineLevel="0" collapsed="false">
      <c r="H851" s="449"/>
    </row>
    <row r="852" customFormat="false" ht="14.25" hidden="false" customHeight="true" outlineLevel="0" collapsed="false">
      <c r="H852" s="449"/>
    </row>
    <row r="853" customFormat="false" ht="14.25" hidden="false" customHeight="true" outlineLevel="0" collapsed="false">
      <c r="H853" s="449"/>
    </row>
    <row r="854" customFormat="false" ht="14.25" hidden="false" customHeight="true" outlineLevel="0" collapsed="false">
      <c r="H854" s="449"/>
    </row>
    <row r="855" customFormat="false" ht="14.25" hidden="false" customHeight="true" outlineLevel="0" collapsed="false">
      <c r="H855" s="449"/>
    </row>
    <row r="856" customFormat="false" ht="14.25" hidden="false" customHeight="true" outlineLevel="0" collapsed="false">
      <c r="H856" s="449"/>
    </row>
    <row r="857" customFormat="false" ht="14.25" hidden="false" customHeight="true" outlineLevel="0" collapsed="false">
      <c r="H857" s="449"/>
    </row>
    <row r="858" customFormat="false" ht="14.25" hidden="false" customHeight="true" outlineLevel="0" collapsed="false">
      <c r="H858" s="449"/>
    </row>
    <row r="859" customFormat="false" ht="14.25" hidden="false" customHeight="true" outlineLevel="0" collapsed="false">
      <c r="H859" s="449"/>
    </row>
    <row r="860" customFormat="false" ht="14.25" hidden="false" customHeight="true" outlineLevel="0" collapsed="false">
      <c r="H860" s="449"/>
    </row>
    <row r="861" customFormat="false" ht="14.25" hidden="false" customHeight="true" outlineLevel="0" collapsed="false">
      <c r="H861" s="449"/>
    </row>
    <row r="862" customFormat="false" ht="14.25" hidden="false" customHeight="true" outlineLevel="0" collapsed="false">
      <c r="H862" s="449"/>
    </row>
    <row r="863" customFormat="false" ht="14.25" hidden="false" customHeight="true" outlineLevel="0" collapsed="false">
      <c r="H863" s="449"/>
    </row>
    <row r="864" customFormat="false" ht="14.25" hidden="false" customHeight="true" outlineLevel="0" collapsed="false">
      <c r="H864" s="449"/>
    </row>
    <row r="865" customFormat="false" ht="14.25" hidden="false" customHeight="true" outlineLevel="0" collapsed="false">
      <c r="H865" s="449"/>
    </row>
    <row r="866" customFormat="false" ht="14.25" hidden="false" customHeight="true" outlineLevel="0" collapsed="false">
      <c r="H866" s="449"/>
    </row>
    <row r="867" customFormat="false" ht="14.25" hidden="false" customHeight="true" outlineLevel="0" collapsed="false">
      <c r="H867" s="449"/>
    </row>
    <row r="868" customFormat="false" ht="14.25" hidden="false" customHeight="true" outlineLevel="0" collapsed="false">
      <c r="H868" s="449"/>
    </row>
    <row r="869" customFormat="false" ht="14.25" hidden="false" customHeight="true" outlineLevel="0" collapsed="false">
      <c r="H869" s="449"/>
    </row>
    <row r="870" customFormat="false" ht="14.25" hidden="false" customHeight="true" outlineLevel="0" collapsed="false">
      <c r="H870" s="449"/>
    </row>
    <row r="871" customFormat="false" ht="14.25" hidden="false" customHeight="true" outlineLevel="0" collapsed="false">
      <c r="H871" s="449"/>
    </row>
    <row r="872" customFormat="false" ht="14.25" hidden="false" customHeight="true" outlineLevel="0" collapsed="false">
      <c r="H872" s="449"/>
    </row>
    <row r="873" customFormat="false" ht="14.25" hidden="false" customHeight="true" outlineLevel="0" collapsed="false">
      <c r="H873" s="449"/>
    </row>
    <row r="874" customFormat="false" ht="14.25" hidden="false" customHeight="true" outlineLevel="0" collapsed="false">
      <c r="H874" s="449"/>
    </row>
    <row r="875" customFormat="false" ht="14.25" hidden="false" customHeight="true" outlineLevel="0" collapsed="false">
      <c r="H875" s="449"/>
    </row>
    <row r="876" customFormat="false" ht="14.25" hidden="false" customHeight="true" outlineLevel="0" collapsed="false">
      <c r="H876" s="449"/>
    </row>
    <row r="877" customFormat="false" ht="14.25" hidden="false" customHeight="true" outlineLevel="0" collapsed="false">
      <c r="H877" s="449"/>
    </row>
    <row r="878" customFormat="false" ht="14.25" hidden="false" customHeight="true" outlineLevel="0" collapsed="false">
      <c r="H878" s="449"/>
    </row>
    <row r="879" customFormat="false" ht="14.25" hidden="false" customHeight="true" outlineLevel="0" collapsed="false">
      <c r="H879" s="449"/>
    </row>
    <row r="880" customFormat="false" ht="14.25" hidden="false" customHeight="true" outlineLevel="0" collapsed="false">
      <c r="H880" s="449"/>
    </row>
    <row r="881" customFormat="false" ht="14.25" hidden="false" customHeight="true" outlineLevel="0" collapsed="false">
      <c r="H881" s="449"/>
    </row>
    <row r="882" customFormat="false" ht="14.25" hidden="false" customHeight="true" outlineLevel="0" collapsed="false">
      <c r="H882" s="449"/>
    </row>
    <row r="883" customFormat="false" ht="14.25" hidden="false" customHeight="true" outlineLevel="0" collapsed="false">
      <c r="H883" s="449"/>
    </row>
    <row r="884" customFormat="false" ht="14.25" hidden="false" customHeight="true" outlineLevel="0" collapsed="false">
      <c r="H884" s="449"/>
    </row>
    <row r="885" customFormat="false" ht="14.25" hidden="false" customHeight="true" outlineLevel="0" collapsed="false">
      <c r="H885" s="449"/>
    </row>
    <row r="886" customFormat="false" ht="14.25" hidden="false" customHeight="true" outlineLevel="0" collapsed="false">
      <c r="H886" s="449"/>
    </row>
    <row r="887" customFormat="false" ht="14.25" hidden="false" customHeight="true" outlineLevel="0" collapsed="false">
      <c r="H887" s="449"/>
    </row>
    <row r="888" customFormat="false" ht="14.25" hidden="false" customHeight="true" outlineLevel="0" collapsed="false">
      <c r="H888" s="449"/>
    </row>
    <row r="889" customFormat="false" ht="14.25" hidden="false" customHeight="true" outlineLevel="0" collapsed="false">
      <c r="H889" s="449"/>
    </row>
    <row r="890" customFormat="false" ht="14.25" hidden="false" customHeight="true" outlineLevel="0" collapsed="false">
      <c r="H890" s="449"/>
    </row>
    <row r="891" customFormat="false" ht="14.25" hidden="false" customHeight="true" outlineLevel="0" collapsed="false">
      <c r="H891" s="449"/>
    </row>
    <row r="892" customFormat="false" ht="14.25" hidden="false" customHeight="true" outlineLevel="0" collapsed="false">
      <c r="H892" s="449"/>
    </row>
    <row r="893" customFormat="false" ht="14.25" hidden="false" customHeight="true" outlineLevel="0" collapsed="false">
      <c r="H893" s="449"/>
    </row>
    <row r="894" customFormat="false" ht="14.25" hidden="false" customHeight="true" outlineLevel="0" collapsed="false">
      <c r="H894" s="449"/>
    </row>
    <row r="895" customFormat="false" ht="14.25" hidden="false" customHeight="true" outlineLevel="0" collapsed="false">
      <c r="H895" s="449"/>
    </row>
    <row r="896" customFormat="false" ht="14.25" hidden="false" customHeight="true" outlineLevel="0" collapsed="false">
      <c r="H896" s="449"/>
    </row>
    <row r="897" customFormat="false" ht="14.25" hidden="false" customHeight="true" outlineLevel="0" collapsed="false">
      <c r="H897" s="449"/>
    </row>
    <row r="898" customFormat="false" ht="14.25" hidden="false" customHeight="true" outlineLevel="0" collapsed="false">
      <c r="H898" s="449"/>
    </row>
    <row r="899" customFormat="false" ht="14.25" hidden="false" customHeight="true" outlineLevel="0" collapsed="false">
      <c r="H899" s="449"/>
    </row>
    <row r="900" customFormat="false" ht="14.25" hidden="false" customHeight="true" outlineLevel="0" collapsed="false">
      <c r="H900" s="449"/>
    </row>
    <row r="901" customFormat="false" ht="14.25" hidden="false" customHeight="true" outlineLevel="0" collapsed="false">
      <c r="H901" s="449"/>
    </row>
    <row r="902" customFormat="false" ht="14.25" hidden="false" customHeight="true" outlineLevel="0" collapsed="false">
      <c r="H902" s="449"/>
    </row>
    <row r="903" customFormat="false" ht="14.25" hidden="false" customHeight="true" outlineLevel="0" collapsed="false">
      <c r="H903" s="449"/>
    </row>
    <row r="904" customFormat="false" ht="14.25" hidden="false" customHeight="true" outlineLevel="0" collapsed="false">
      <c r="H904" s="449"/>
    </row>
    <row r="905" customFormat="false" ht="14.25" hidden="false" customHeight="true" outlineLevel="0" collapsed="false">
      <c r="H905" s="449"/>
    </row>
    <row r="906" customFormat="false" ht="14.25" hidden="false" customHeight="true" outlineLevel="0" collapsed="false">
      <c r="H906" s="449"/>
    </row>
    <row r="907" customFormat="false" ht="14.25" hidden="false" customHeight="true" outlineLevel="0" collapsed="false">
      <c r="H907" s="449"/>
    </row>
    <row r="908" customFormat="false" ht="14.25" hidden="false" customHeight="true" outlineLevel="0" collapsed="false">
      <c r="H908" s="449"/>
    </row>
    <row r="909" customFormat="false" ht="14.25" hidden="false" customHeight="true" outlineLevel="0" collapsed="false">
      <c r="H909" s="449"/>
    </row>
    <row r="910" customFormat="false" ht="14.25" hidden="false" customHeight="true" outlineLevel="0" collapsed="false">
      <c r="H910" s="449"/>
    </row>
    <row r="911" customFormat="false" ht="14.25" hidden="false" customHeight="true" outlineLevel="0" collapsed="false">
      <c r="H911" s="449"/>
    </row>
    <row r="912" customFormat="false" ht="14.25" hidden="false" customHeight="true" outlineLevel="0" collapsed="false">
      <c r="H912" s="449"/>
    </row>
    <row r="913" customFormat="false" ht="14.25" hidden="false" customHeight="true" outlineLevel="0" collapsed="false">
      <c r="H913" s="449"/>
    </row>
    <row r="914" customFormat="false" ht="14.25" hidden="false" customHeight="true" outlineLevel="0" collapsed="false">
      <c r="H914" s="449"/>
    </row>
    <row r="915" customFormat="false" ht="14.25" hidden="false" customHeight="true" outlineLevel="0" collapsed="false">
      <c r="H915" s="449"/>
    </row>
    <row r="916" customFormat="false" ht="14.25" hidden="false" customHeight="true" outlineLevel="0" collapsed="false">
      <c r="H916" s="449"/>
    </row>
    <row r="917" customFormat="false" ht="14.25" hidden="false" customHeight="true" outlineLevel="0" collapsed="false">
      <c r="H917" s="449"/>
    </row>
    <row r="918" customFormat="false" ht="14.25" hidden="false" customHeight="true" outlineLevel="0" collapsed="false">
      <c r="H918" s="449"/>
    </row>
    <row r="919" customFormat="false" ht="14.25" hidden="false" customHeight="true" outlineLevel="0" collapsed="false">
      <c r="H919" s="449"/>
    </row>
    <row r="920" customFormat="false" ht="14.25" hidden="false" customHeight="true" outlineLevel="0" collapsed="false">
      <c r="H920" s="449"/>
    </row>
    <row r="921" customFormat="false" ht="14.25" hidden="false" customHeight="true" outlineLevel="0" collapsed="false">
      <c r="H921" s="449"/>
    </row>
    <row r="922" customFormat="false" ht="14.25" hidden="false" customHeight="true" outlineLevel="0" collapsed="false">
      <c r="H922" s="449"/>
    </row>
    <row r="923" customFormat="false" ht="14.25" hidden="false" customHeight="true" outlineLevel="0" collapsed="false">
      <c r="H923" s="449"/>
    </row>
    <row r="924" customFormat="false" ht="14.25" hidden="false" customHeight="true" outlineLevel="0" collapsed="false">
      <c r="H924" s="449"/>
    </row>
    <row r="925" customFormat="false" ht="14.25" hidden="false" customHeight="true" outlineLevel="0" collapsed="false">
      <c r="H925" s="449"/>
    </row>
    <row r="926" customFormat="false" ht="14.25" hidden="false" customHeight="true" outlineLevel="0" collapsed="false">
      <c r="H926" s="449"/>
    </row>
    <row r="927" customFormat="false" ht="14.25" hidden="false" customHeight="true" outlineLevel="0" collapsed="false">
      <c r="H927" s="449"/>
    </row>
    <row r="928" customFormat="false" ht="14.25" hidden="false" customHeight="true" outlineLevel="0" collapsed="false">
      <c r="H928" s="449"/>
    </row>
    <row r="929" customFormat="false" ht="14.25" hidden="false" customHeight="true" outlineLevel="0" collapsed="false">
      <c r="H929" s="449"/>
    </row>
    <row r="930" customFormat="false" ht="14.25" hidden="false" customHeight="true" outlineLevel="0" collapsed="false">
      <c r="H930" s="449"/>
    </row>
    <row r="931" customFormat="false" ht="14.25" hidden="false" customHeight="true" outlineLevel="0" collapsed="false">
      <c r="H931" s="449"/>
    </row>
    <row r="932" customFormat="false" ht="14.25" hidden="false" customHeight="true" outlineLevel="0" collapsed="false">
      <c r="H932" s="449"/>
    </row>
    <row r="933" customFormat="false" ht="14.25" hidden="false" customHeight="true" outlineLevel="0" collapsed="false">
      <c r="H933" s="449"/>
    </row>
    <row r="934" customFormat="false" ht="14.25" hidden="false" customHeight="true" outlineLevel="0" collapsed="false">
      <c r="H934" s="449"/>
    </row>
    <row r="935" customFormat="false" ht="14.25" hidden="false" customHeight="true" outlineLevel="0" collapsed="false">
      <c r="H935" s="449"/>
    </row>
    <row r="936" customFormat="false" ht="14.25" hidden="false" customHeight="true" outlineLevel="0" collapsed="false">
      <c r="H936" s="449"/>
    </row>
    <row r="937" customFormat="false" ht="14.25" hidden="false" customHeight="true" outlineLevel="0" collapsed="false">
      <c r="H937" s="449"/>
    </row>
    <row r="938" customFormat="false" ht="14.25" hidden="false" customHeight="true" outlineLevel="0" collapsed="false">
      <c r="H938" s="449"/>
    </row>
    <row r="939" customFormat="false" ht="14.25" hidden="false" customHeight="true" outlineLevel="0" collapsed="false">
      <c r="H939" s="449"/>
    </row>
    <row r="940" customFormat="false" ht="14.25" hidden="false" customHeight="true" outlineLevel="0" collapsed="false">
      <c r="H940" s="449"/>
    </row>
    <row r="941" customFormat="false" ht="14.25" hidden="false" customHeight="true" outlineLevel="0" collapsed="false">
      <c r="H941" s="449"/>
    </row>
    <row r="942" customFormat="false" ht="14.25" hidden="false" customHeight="true" outlineLevel="0" collapsed="false">
      <c r="H942" s="449"/>
    </row>
    <row r="943" customFormat="false" ht="14.25" hidden="false" customHeight="true" outlineLevel="0" collapsed="false">
      <c r="H943" s="449"/>
    </row>
    <row r="944" customFormat="false" ht="14.25" hidden="false" customHeight="true" outlineLevel="0" collapsed="false">
      <c r="H944" s="449"/>
    </row>
    <row r="945" customFormat="false" ht="14.25" hidden="false" customHeight="true" outlineLevel="0" collapsed="false">
      <c r="H945" s="449"/>
    </row>
    <row r="946" customFormat="false" ht="14.25" hidden="false" customHeight="true" outlineLevel="0" collapsed="false">
      <c r="H946" s="449"/>
    </row>
    <row r="947" customFormat="false" ht="14.25" hidden="false" customHeight="true" outlineLevel="0" collapsed="false">
      <c r="H947" s="449"/>
    </row>
    <row r="948" customFormat="false" ht="14.25" hidden="false" customHeight="true" outlineLevel="0" collapsed="false">
      <c r="H948" s="449"/>
    </row>
    <row r="949" customFormat="false" ht="14.25" hidden="false" customHeight="true" outlineLevel="0" collapsed="false">
      <c r="H949" s="449"/>
    </row>
    <row r="950" customFormat="false" ht="14.25" hidden="false" customHeight="true" outlineLevel="0" collapsed="false">
      <c r="H950" s="449"/>
    </row>
    <row r="951" customFormat="false" ht="14.25" hidden="false" customHeight="true" outlineLevel="0" collapsed="false">
      <c r="H951" s="449"/>
    </row>
    <row r="952" customFormat="false" ht="14.25" hidden="false" customHeight="true" outlineLevel="0" collapsed="false">
      <c r="H952" s="449"/>
    </row>
    <row r="953" customFormat="false" ht="14.25" hidden="false" customHeight="true" outlineLevel="0" collapsed="false">
      <c r="H953" s="449"/>
    </row>
    <row r="954" customFormat="false" ht="14.25" hidden="false" customHeight="true" outlineLevel="0" collapsed="false">
      <c r="H954" s="449"/>
    </row>
    <row r="955" customFormat="false" ht="14.25" hidden="false" customHeight="true" outlineLevel="0" collapsed="false">
      <c r="H955" s="449"/>
    </row>
    <row r="956" customFormat="false" ht="14.25" hidden="false" customHeight="true" outlineLevel="0" collapsed="false">
      <c r="H956" s="449"/>
    </row>
    <row r="957" customFormat="false" ht="14.25" hidden="false" customHeight="true" outlineLevel="0" collapsed="false">
      <c r="H957" s="449"/>
    </row>
    <row r="958" customFormat="false" ht="14.25" hidden="false" customHeight="true" outlineLevel="0" collapsed="false">
      <c r="H958" s="449"/>
    </row>
    <row r="959" customFormat="false" ht="14.25" hidden="false" customHeight="true" outlineLevel="0" collapsed="false">
      <c r="H959" s="449"/>
    </row>
    <row r="960" customFormat="false" ht="14.25" hidden="false" customHeight="true" outlineLevel="0" collapsed="false">
      <c r="H960" s="449"/>
    </row>
    <row r="961" customFormat="false" ht="14.25" hidden="false" customHeight="true" outlineLevel="0" collapsed="false">
      <c r="H961" s="449"/>
    </row>
    <row r="962" customFormat="false" ht="14.25" hidden="false" customHeight="true" outlineLevel="0" collapsed="false">
      <c r="H962" s="449"/>
    </row>
    <row r="963" customFormat="false" ht="14.25" hidden="false" customHeight="true" outlineLevel="0" collapsed="false">
      <c r="H963" s="449"/>
    </row>
    <row r="964" customFormat="false" ht="14.25" hidden="false" customHeight="true" outlineLevel="0" collapsed="false">
      <c r="H964" s="449"/>
    </row>
    <row r="965" customFormat="false" ht="14.25" hidden="false" customHeight="true" outlineLevel="0" collapsed="false">
      <c r="H965" s="449"/>
    </row>
    <row r="966" customFormat="false" ht="14.25" hidden="false" customHeight="true" outlineLevel="0" collapsed="false">
      <c r="H966" s="449"/>
    </row>
    <row r="967" customFormat="false" ht="14.25" hidden="false" customHeight="true" outlineLevel="0" collapsed="false">
      <c r="H967" s="449"/>
    </row>
    <row r="968" customFormat="false" ht="14.25" hidden="false" customHeight="true" outlineLevel="0" collapsed="false">
      <c r="H968" s="449"/>
    </row>
    <row r="969" customFormat="false" ht="14.25" hidden="false" customHeight="true" outlineLevel="0" collapsed="false">
      <c r="H969" s="449"/>
    </row>
    <row r="970" customFormat="false" ht="14.25" hidden="false" customHeight="true" outlineLevel="0" collapsed="false">
      <c r="H970" s="449"/>
    </row>
    <row r="971" customFormat="false" ht="14.25" hidden="false" customHeight="true" outlineLevel="0" collapsed="false">
      <c r="H971" s="449"/>
    </row>
    <row r="972" customFormat="false" ht="14.25" hidden="false" customHeight="true" outlineLevel="0" collapsed="false">
      <c r="H972" s="449"/>
    </row>
    <row r="973" customFormat="false" ht="14.25" hidden="false" customHeight="true" outlineLevel="0" collapsed="false">
      <c r="H973" s="449"/>
    </row>
    <row r="974" customFormat="false" ht="14.25" hidden="false" customHeight="true" outlineLevel="0" collapsed="false">
      <c r="H974" s="449"/>
    </row>
    <row r="975" customFormat="false" ht="14.25" hidden="false" customHeight="true" outlineLevel="0" collapsed="false">
      <c r="H975" s="449"/>
    </row>
    <row r="976" customFormat="false" ht="14.25" hidden="false" customHeight="true" outlineLevel="0" collapsed="false">
      <c r="H976" s="449"/>
    </row>
    <row r="977" customFormat="false" ht="14.25" hidden="false" customHeight="true" outlineLevel="0" collapsed="false">
      <c r="H977" s="449"/>
    </row>
    <row r="978" customFormat="false" ht="14.25" hidden="false" customHeight="true" outlineLevel="0" collapsed="false">
      <c r="H978" s="449"/>
    </row>
    <row r="979" customFormat="false" ht="14.25" hidden="false" customHeight="true" outlineLevel="0" collapsed="false">
      <c r="H979" s="449"/>
    </row>
    <row r="980" customFormat="false" ht="14.25" hidden="false" customHeight="true" outlineLevel="0" collapsed="false">
      <c r="H980" s="449"/>
    </row>
    <row r="981" customFormat="false" ht="14.25" hidden="false" customHeight="true" outlineLevel="0" collapsed="false">
      <c r="H981" s="449"/>
    </row>
    <row r="982" customFormat="false" ht="14.25" hidden="false" customHeight="true" outlineLevel="0" collapsed="false">
      <c r="H982" s="449"/>
    </row>
    <row r="983" customFormat="false" ht="14.25" hidden="false" customHeight="true" outlineLevel="0" collapsed="false">
      <c r="H983" s="449"/>
    </row>
    <row r="984" customFormat="false" ht="14.25" hidden="false" customHeight="true" outlineLevel="0" collapsed="false">
      <c r="H984" s="449"/>
    </row>
    <row r="985" customFormat="false" ht="14.25" hidden="false" customHeight="true" outlineLevel="0" collapsed="false">
      <c r="H985" s="449"/>
    </row>
    <row r="986" customFormat="false" ht="14.25" hidden="false" customHeight="true" outlineLevel="0" collapsed="false">
      <c r="H986" s="449"/>
    </row>
    <row r="987" customFormat="false" ht="14.25" hidden="false" customHeight="true" outlineLevel="0" collapsed="false">
      <c r="H987" s="449"/>
    </row>
    <row r="988" customFormat="false" ht="14.25" hidden="false" customHeight="true" outlineLevel="0" collapsed="false">
      <c r="H988" s="449"/>
    </row>
    <row r="989" customFormat="false" ht="14.25" hidden="false" customHeight="true" outlineLevel="0" collapsed="false">
      <c r="H989" s="449"/>
    </row>
    <row r="990" customFormat="false" ht="14.25" hidden="false" customHeight="true" outlineLevel="0" collapsed="false">
      <c r="H990" s="449"/>
    </row>
    <row r="991" customFormat="false" ht="14.25" hidden="false" customHeight="true" outlineLevel="0" collapsed="false">
      <c r="H991" s="449"/>
    </row>
    <row r="992" customFormat="false" ht="14.25" hidden="false" customHeight="true" outlineLevel="0" collapsed="false">
      <c r="H992" s="449"/>
    </row>
    <row r="993" customFormat="false" ht="14.25" hidden="false" customHeight="true" outlineLevel="0" collapsed="false">
      <c r="H993" s="449"/>
    </row>
    <row r="994" customFormat="false" ht="14.25" hidden="false" customHeight="true" outlineLevel="0" collapsed="false">
      <c r="H994" s="449"/>
    </row>
    <row r="995" customFormat="false" ht="14.25" hidden="false" customHeight="true" outlineLevel="0" collapsed="false">
      <c r="H995" s="449"/>
    </row>
    <row r="996" customFormat="false" ht="14.25" hidden="false" customHeight="true" outlineLevel="0" collapsed="false">
      <c r="H996" s="449"/>
    </row>
    <row r="997" customFormat="false" ht="14.25" hidden="false" customHeight="true" outlineLevel="0" collapsed="false">
      <c r="H997" s="449"/>
    </row>
    <row r="998" customFormat="false" ht="14.25" hidden="false" customHeight="true" outlineLevel="0" collapsed="false">
      <c r="H998" s="449"/>
    </row>
    <row r="999" customFormat="false" ht="14.25" hidden="false" customHeight="true" outlineLevel="0" collapsed="false">
      <c r="H999" s="449"/>
    </row>
    <row r="1000" customFormat="false" ht="14.25" hidden="false" customHeight="true" outlineLevel="0" collapsed="false">
      <c r="H1000" s="449"/>
    </row>
  </sheetData>
  <autoFilter ref="A2:I2"/>
  <conditionalFormatting sqref="I1">
    <cfRule type="expression" priority="2" aboveAverage="0" equalAverage="0" bottom="0" percent="0" rank="0" text="" dxfId="8">
      <formula>LEN(TRIM(I1))=0</formula>
    </cfRule>
  </conditionalFormatting>
  <dataValidations count="1">
    <dataValidation allowBlank="true" errorStyle="stop" operator="between" showDropDown="false" showErrorMessage="true" showInputMessage="false" sqref="I1" type="list">
      <formula1>'Data Validation'!$P$2:$P$4</formula1>
      <formula2>0</formula2>
    </dataValidation>
  </dataValidations>
  <printOptions headings="false" gridLines="false" gridLinesSet="true" horizontalCentered="true" verticalCentered="false"/>
  <pageMargins left="0" right="0" top="0.354166666666667" bottom="0"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18.58"/>
    <col collapsed="false" customWidth="true" hidden="false" outlineLevel="0" max="2" min="2" style="0" width="36.57"/>
    <col collapsed="false" customWidth="true" hidden="false" outlineLevel="0" max="7" min="3" style="0" width="18.58"/>
    <col collapsed="false" customWidth="true" hidden="false" outlineLevel="0" max="8" min="8" style="0" width="21.57"/>
    <col collapsed="false" customWidth="true" hidden="false" outlineLevel="0" max="26" min="9" style="0" width="9.13"/>
  </cols>
  <sheetData>
    <row r="1" customFormat="false" ht="14.25" hidden="false" customHeight="true" outlineLevel="0" collapsed="false">
      <c r="A1" s="420"/>
      <c r="B1" s="421"/>
      <c r="C1" s="422" t="s">
        <v>294</v>
      </c>
      <c r="D1" s="421"/>
      <c r="E1" s="421"/>
      <c r="F1" s="421"/>
      <c r="G1" s="450"/>
      <c r="H1" s="424"/>
    </row>
    <row r="2" customFormat="false" ht="29.25" hidden="false" customHeight="true" outlineLevel="0" collapsed="false">
      <c r="A2" s="425" t="s">
        <v>295</v>
      </c>
      <c r="B2" s="203" t="s">
        <v>296</v>
      </c>
      <c r="C2" s="203" t="s">
        <v>297</v>
      </c>
      <c r="D2" s="203" t="s">
        <v>298</v>
      </c>
      <c r="E2" s="451" t="s">
        <v>299</v>
      </c>
      <c r="F2" s="286" t="s">
        <v>300</v>
      </c>
      <c r="G2" s="452" t="s">
        <v>301</v>
      </c>
      <c r="H2" s="427" t="s">
        <v>114</v>
      </c>
      <c r="I2" s="428"/>
      <c r="J2" s="428"/>
      <c r="K2" s="428"/>
      <c r="L2" s="428"/>
      <c r="M2" s="428"/>
      <c r="N2" s="428"/>
      <c r="O2" s="428"/>
      <c r="P2" s="428"/>
      <c r="Q2" s="428"/>
      <c r="R2" s="428"/>
      <c r="S2" s="428"/>
      <c r="T2" s="428"/>
      <c r="U2" s="428"/>
      <c r="V2" s="428"/>
      <c r="W2" s="428"/>
      <c r="X2" s="428"/>
      <c r="Y2" s="428"/>
      <c r="Z2" s="428"/>
    </row>
    <row r="3" customFormat="false" ht="14.25" hidden="false" customHeight="true" outlineLevel="0" collapsed="false">
      <c r="A3" s="429" t="s">
        <v>302</v>
      </c>
      <c r="B3" s="254"/>
      <c r="C3" s="254"/>
      <c r="D3" s="303"/>
      <c r="E3" s="453"/>
      <c r="F3" s="454" t="n">
        <f aca="false">$D$3*Packaging!$E$6</f>
        <v>0</v>
      </c>
      <c r="G3" s="455" t="n">
        <f aca="false">IF(A3="","",IFERROR(E3/F3,0))</f>
        <v>0</v>
      </c>
      <c r="H3" s="433"/>
    </row>
    <row r="4" customFormat="false" ht="14.25" hidden="false" customHeight="true" outlineLevel="0" collapsed="false">
      <c r="A4" s="434" t="s">
        <v>303</v>
      </c>
      <c r="B4" s="262"/>
      <c r="C4" s="456"/>
      <c r="D4" s="457"/>
      <c r="E4" s="458"/>
      <c r="F4" s="459" t="n">
        <f aca="false">Packaging!$E$6</f>
        <v>0</v>
      </c>
      <c r="G4" s="460" t="n">
        <f aca="false">IF(A4="","",IFERROR(E4/F4,0))</f>
        <v>0</v>
      </c>
      <c r="H4" s="440"/>
    </row>
    <row r="5" customFormat="false" ht="14.25" hidden="false" customHeight="true" outlineLevel="0" collapsed="false">
      <c r="A5" s="434" t="s">
        <v>304</v>
      </c>
      <c r="B5" s="262"/>
      <c r="C5" s="456"/>
      <c r="D5" s="457"/>
      <c r="E5" s="458"/>
      <c r="F5" s="459" t="n">
        <f aca="false">$F$3</f>
        <v>0</v>
      </c>
      <c r="G5" s="460" t="n">
        <f aca="false">IF(A5="","",IFERROR(E5/F5,0))</f>
        <v>0</v>
      </c>
      <c r="H5" s="440"/>
    </row>
    <row r="6" customFormat="false" ht="14.25" hidden="false" customHeight="true" outlineLevel="0" collapsed="false">
      <c r="A6" s="196"/>
      <c r="D6" s="247"/>
      <c r="E6" s="461"/>
      <c r="G6" s="241" t="n">
        <f aca="false">SUM(G3:G5)</f>
        <v>0</v>
      </c>
      <c r="H6" s="462"/>
    </row>
    <row r="7" customFormat="false" ht="14.25" hidden="false" customHeight="true" outlineLevel="0" collapsed="false">
      <c r="A7" s="196"/>
      <c r="D7" s="247"/>
      <c r="E7" s="461"/>
      <c r="G7" s="461" t="str">
        <f aca="false">IF(A7="","",IFERROR(#REF!/F7,0))</f>
        <v/>
      </c>
    </row>
    <row r="8" customFormat="false" ht="14.25" hidden="false" customHeight="true" outlineLevel="0" collapsed="false">
      <c r="A8" s="196"/>
      <c r="D8" s="247"/>
      <c r="E8" s="461"/>
      <c r="G8" s="461" t="str">
        <f aca="false">IF(A8="","",IFERROR(#REF!/F8,0))</f>
        <v/>
      </c>
    </row>
    <row r="9" customFormat="false" ht="14.25" hidden="false" customHeight="true" outlineLevel="0" collapsed="false">
      <c r="A9" s="196"/>
      <c r="D9" s="247"/>
      <c r="E9" s="461"/>
      <c r="G9" s="461" t="str">
        <f aca="false">IF(A9="","",IFERROR(#REF!/F9,0))</f>
        <v/>
      </c>
    </row>
    <row r="10" customFormat="false" ht="14.25" hidden="false" customHeight="true" outlineLevel="0" collapsed="false">
      <c r="A10" s="196"/>
      <c r="D10" s="247"/>
      <c r="E10" s="461"/>
      <c r="G10" s="461" t="str">
        <f aca="false">IF(A10="","",IFERROR(#REF!/F10,0))</f>
        <v/>
      </c>
    </row>
    <row r="11" customFormat="false" ht="14.25" hidden="false" customHeight="true" outlineLevel="0" collapsed="false">
      <c r="A11" s="196"/>
      <c r="D11" s="247"/>
      <c r="E11" s="461"/>
      <c r="G11" s="461" t="str">
        <f aca="false">IF(A11="","",IFERROR(#REF!/F11,0))</f>
        <v/>
      </c>
    </row>
    <row r="12" customFormat="false" ht="14.25" hidden="false" customHeight="true" outlineLevel="0" collapsed="false">
      <c r="A12" s="196"/>
      <c r="D12" s="247"/>
      <c r="E12" s="461"/>
      <c r="G12" s="461" t="str">
        <f aca="false">IF(A12="","",IFERROR(#REF!/F12,0))</f>
        <v/>
      </c>
    </row>
    <row r="13" customFormat="false" ht="14.25" hidden="false" customHeight="true" outlineLevel="0" collapsed="false">
      <c r="A13" s="196"/>
      <c r="D13" s="247"/>
      <c r="E13" s="461"/>
      <c r="G13" s="461" t="str">
        <f aca="false">IF(A13="","",IFERROR(#REF!/F13,0))</f>
        <v/>
      </c>
    </row>
    <row r="14" customFormat="false" ht="14.25" hidden="false" customHeight="true" outlineLevel="0" collapsed="false">
      <c r="A14" s="196"/>
      <c r="D14" s="247"/>
      <c r="E14" s="461"/>
      <c r="G14" s="461" t="str">
        <f aca="false">IF(A14="","",IFERROR(#REF!/F14,0))</f>
        <v/>
      </c>
    </row>
    <row r="15" customFormat="false" ht="14.25" hidden="false" customHeight="true" outlineLevel="0" collapsed="false">
      <c r="A15" s="196"/>
      <c r="D15" s="247"/>
      <c r="E15" s="461"/>
      <c r="G15" s="461" t="str">
        <f aca="false">IF(A15="","",IFERROR(#REF!/F15,0))</f>
        <v/>
      </c>
    </row>
    <row r="16" customFormat="false" ht="14.25" hidden="false" customHeight="true" outlineLevel="0" collapsed="false">
      <c r="A16" s="196"/>
      <c r="D16" s="247"/>
      <c r="E16" s="461"/>
      <c r="G16" s="461" t="str">
        <f aca="false">IF(A16="","",IFERROR(#REF!/F16,0))</f>
        <v/>
      </c>
    </row>
    <row r="17" customFormat="false" ht="14.25" hidden="false" customHeight="true" outlineLevel="0" collapsed="false">
      <c r="A17" s="196"/>
      <c r="D17" s="247"/>
      <c r="E17" s="461"/>
      <c r="G17" s="461" t="str">
        <f aca="false">IF(A17="","",IFERROR(#REF!/F17,0))</f>
        <v/>
      </c>
    </row>
    <row r="18" customFormat="false" ht="14.25" hidden="false" customHeight="true" outlineLevel="0" collapsed="false">
      <c r="A18" s="196"/>
      <c r="D18" s="247"/>
      <c r="E18" s="461"/>
      <c r="G18" s="461" t="str">
        <f aca="false">IF(A18="","",IFERROR(#REF!/F18,0))</f>
        <v/>
      </c>
    </row>
    <row r="19" customFormat="false" ht="14.25" hidden="false" customHeight="true" outlineLevel="0" collapsed="false">
      <c r="A19" s="196"/>
      <c r="D19" s="247"/>
      <c r="E19" s="461"/>
      <c r="G19" s="461" t="str">
        <f aca="false">IF(A19="","",IFERROR(#REF!/F19,0))</f>
        <v/>
      </c>
    </row>
    <row r="20" customFormat="false" ht="14.25" hidden="false" customHeight="true" outlineLevel="0" collapsed="false">
      <c r="A20" s="196"/>
      <c r="D20" s="247"/>
      <c r="E20" s="461"/>
      <c r="G20" s="461" t="str">
        <f aca="false">IF(A20="","",IFERROR(#REF!/F20,0))</f>
        <v/>
      </c>
    </row>
    <row r="21" customFormat="false" ht="14.25" hidden="false" customHeight="true" outlineLevel="0" collapsed="false">
      <c r="A21" s="196"/>
      <c r="D21" s="247"/>
      <c r="E21" s="461"/>
      <c r="G21" s="461" t="str">
        <f aca="false">IF(A21="","",IFERROR(#REF!/F21,0))</f>
        <v/>
      </c>
    </row>
    <row r="22" customFormat="false" ht="14.25" hidden="false" customHeight="true" outlineLevel="0" collapsed="false">
      <c r="A22" s="196"/>
      <c r="D22" s="247"/>
      <c r="E22" s="461"/>
      <c r="G22" s="461" t="str">
        <f aca="false">IF(A22="","",IFERROR(#REF!/F22,0))</f>
        <v/>
      </c>
    </row>
    <row r="23" customFormat="false" ht="14.25" hidden="false" customHeight="true" outlineLevel="0" collapsed="false">
      <c r="A23" s="196"/>
      <c r="D23" s="247"/>
      <c r="E23" s="461"/>
      <c r="G23" s="461" t="str">
        <f aca="false">IF(A23="","",IFERROR(#REF!/F23,0))</f>
        <v/>
      </c>
    </row>
    <row r="24" customFormat="false" ht="14.25" hidden="false" customHeight="true" outlineLevel="0" collapsed="false">
      <c r="D24" s="247"/>
      <c r="E24" s="461"/>
      <c r="G24" s="461" t="str">
        <f aca="false">IF(A24="","",IFERROR(#REF!/F24,0))</f>
        <v/>
      </c>
    </row>
    <row r="25" customFormat="false" ht="14.25" hidden="false" customHeight="true" outlineLevel="0" collapsed="false">
      <c r="D25" s="247"/>
      <c r="E25" s="461"/>
      <c r="G25" s="461" t="str">
        <f aca="false">IF(A25="","",IFERROR(#REF!/F25,0))</f>
        <v/>
      </c>
    </row>
    <row r="26" customFormat="false" ht="14.25" hidden="false" customHeight="true" outlineLevel="0" collapsed="false">
      <c r="D26" s="247"/>
      <c r="E26" s="461"/>
      <c r="G26" s="461" t="str">
        <f aca="false">IF(A26="","",IFERROR(#REF!/F26,0))</f>
        <v/>
      </c>
    </row>
    <row r="27" customFormat="false" ht="14.25" hidden="false" customHeight="true" outlineLevel="0" collapsed="false">
      <c r="D27" s="247"/>
      <c r="E27" s="461"/>
      <c r="G27" s="461" t="str">
        <f aca="false">IF(A27="","",IFERROR(#REF!/F27,0))</f>
        <v/>
      </c>
    </row>
    <row r="28" customFormat="false" ht="14.25" hidden="false" customHeight="true" outlineLevel="0" collapsed="false">
      <c r="D28" s="247"/>
      <c r="E28" s="461"/>
      <c r="G28" s="461" t="str">
        <f aca="false">IF(A28="","",IFERROR(#REF!/F28,0))</f>
        <v/>
      </c>
    </row>
    <row r="29" customFormat="false" ht="14.25" hidden="false" customHeight="true" outlineLevel="0" collapsed="false">
      <c r="D29" s="247"/>
      <c r="E29" s="461"/>
      <c r="G29" s="461" t="str">
        <f aca="false">IF(A29="","",IFERROR(#REF!/F29,0))</f>
        <v/>
      </c>
    </row>
    <row r="30" customFormat="false" ht="14.25" hidden="false" customHeight="true" outlineLevel="0" collapsed="false">
      <c r="D30" s="247"/>
      <c r="E30" s="461"/>
      <c r="G30" s="461" t="str">
        <f aca="false">IF(A30="","",IFERROR(#REF!/F30,0))</f>
        <v/>
      </c>
    </row>
    <row r="31" customFormat="false" ht="14.25" hidden="false" customHeight="true" outlineLevel="0" collapsed="false">
      <c r="D31" s="247"/>
      <c r="E31" s="461"/>
      <c r="G31" s="461" t="str">
        <f aca="false">IF(A31="","",IFERROR(#REF!/F31,0))</f>
        <v/>
      </c>
    </row>
    <row r="32" customFormat="false" ht="14.25" hidden="false" customHeight="true" outlineLevel="0" collapsed="false">
      <c r="D32" s="247"/>
      <c r="E32" s="461"/>
      <c r="G32" s="461" t="str">
        <f aca="false">IF(A32="","",IFERROR(#REF!/F32,0))</f>
        <v/>
      </c>
    </row>
    <row r="33" customFormat="false" ht="14.25" hidden="false" customHeight="true" outlineLevel="0" collapsed="false">
      <c r="D33" s="247"/>
      <c r="E33" s="461"/>
      <c r="G33" s="461" t="str">
        <f aca="false">IF(A33="","",IFERROR(#REF!/F33,0))</f>
        <v/>
      </c>
    </row>
    <row r="34" customFormat="false" ht="14.25" hidden="false" customHeight="true" outlineLevel="0" collapsed="false">
      <c r="D34" s="247"/>
      <c r="E34" s="461"/>
      <c r="G34" s="461" t="str">
        <f aca="false">IF(A34="","",IFERROR(#REF!/F34,0))</f>
        <v/>
      </c>
    </row>
    <row r="35" customFormat="false" ht="14.25" hidden="false" customHeight="true" outlineLevel="0" collapsed="false">
      <c r="D35" s="247"/>
      <c r="E35" s="461"/>
      <c r="G35" s="461" t="str">
        <f aca="false">IF(A35="","",IFERROR(#REF!/F35,0))</f>
        <v/>
      </c>
    </row>
    <row r="36" customFormat="false" ht="14.25" hidden="false" customHeight="true" outlineLevel="0" collapsed="false">
      <c r="D36" s="247"/>
      <c r="E36" s="461"/>
      <c r="G36" s="461" t="str">
        <f aca="false">IF(A36="","",IFERROR(#REF!/F36,0))</f>
        <v/>
      </c>
    </row>
    <row r="37" customFormat="false" ht="14.25" hidden="false" customHeight="true" outlineLevel="0" collapsed="false">
      <c r="D37" s="247"/>
      <c r="E37" s="461"/>
      <c r="G37" s="461" t="str">
        <f aca="false">IF(A37="","",IFERROR(#REF!/F37,0))</f>
        <v/>
      </c>
    </row>
    <row r="38" customFormat="false" ht="14.25" hidden="false" customHeight="true" outlineLevel="0" collapsed="false">
      <c r="D38" s="247"/>
      <c r="E38" s="461"/>
      <c r="G38" s="461" t="str">
        <f aca="false">IF(A38="","",IFERROR(#REF!/F38,0))</f>
        <v/>
      </c>
    </row>
    <row r="39" customFormat="false" ht="14.25" hidden="false" customHeight="true" outlineLevel="0" collapsed="false">
      <c r="D39" s="247"/>
      <c r="E39" s="461"/>
      <c r="G39" s="461" t="str">
        <f aca="false">IF(A39="","",IFERROR(#REF!/F39,0))</f>
        <v/>
      </c>
    </row>
    <row r="40" customFormat="false" ht="14.25" hidden="false" customHeight="true" outlineLevel="0" collapsed="false">
      <c r="D40" s="247"/>
      <c r="E40" s="461"/>
      <c r="G40" s="461" t="str">
        <f aca="false">IF(A40="","",IFERROR(#REF!/F40,0))</f>
        <v/>
      </c>
    </row>
    <row r="41" customFormat="false" ht="14.25" hidden="false" customHeight="true" outlineLevel="0" collapsed="false">
      <c r="D41" s="247"/>
      <c r="E41" s="461"/>
      <c r="G41" s="461" t="str">
        <f aca="false">IF(A41="","",IFERROR(#REF!/F41,0))</f>
        <v/>
      </c>
    </row>
    <row r="42" customFormat="false" ht="14.25" hidden="false" customHeight="true" outlineLevel="0" collapsed="false">
      <c r="D42" s="247"/>
      <c r="E42" s="461"/>
      <c r="G42" s="461" t="str">
        <f aca="false">IF(A42="","",IFERROR(#REF!/F42,0))</f>
        <v/>
      </c>
    </row>
    <row r="43" customFormat="false" ht="14.25" hidden="false" customHeight="true" outlineLevel="0" collapsed="false">
      <c r="D43" s="247"/>
      <c r="E43" s="461"/>
      <c r="G43" s="461" t="str">
        <f aca="false">IF(A43="","",IFERROR(#REF!/F43,0))</f>
        <v/>
      </c>
    </row>
    <row r="44" customFormat="false" ht="14.25" hidden="false" customHeight="true" outlineLevel="0" collapsed="false">
      <c r="D44" s="247"/>
      <c r="E44" s="461"/>
      <c r="G44" s="461" t="str">
        <f aca="false">IF(A44="","",IFERROR(#REF!/F44,0))</f>
        <v/>
      </c>
    </row>
    <row r="45" customFormat="false" ht="14.25" hidden="false" customHeight="true" outlineLevel="0" collapsed="false">
      <c r="D45" s="247"/>
      <c r="E45" s="461"/>
      <c r="G45" s="461" t="str">
        <f aca="false">IF(A45="","",IFERROR(#REF!/F45,0))</f>
        <v/>
      </c>
    </row>
    <row r="46" customFormat="false" ht="14.25" hidden="false" customHeight="true" outlineLevel="0" collapsed="false">
      <c r="D46" s="247"/>
      <c r="E46" s="461"/>
      <c r="G46" s="461" t="str">
        <f aca="false">IF(A46="","",IFERROR(#REF!/F46,0))</f>
        <v/>
      </c>
    </row>
    <row r="47" customFormat="false" ht="14.25" hidden="false" customHeight="true" outlineLevel="0" collapsed="false">
      <c r="D47" s="247"/>
      <c r="E47" s="461"/>
      <c r="G47" s="461" t="str">
        <f aca="false">IF(A47="","",IFERROR(#REF!/F47,0))</f>
        <v/>
      </c>
    </row>
    <row r="48" customFormat="false" ht="14.25" hidden="false" customHeight="true" outlineLevel="0" collapsed="false">
      <c r="D48" s="247"/>
      <c r="E48" s="461"/>
      <c r="G48" s="461" t="str">
        <f aca="false">IF(A48="","",IFERROR(#REF!/F48,0))</f>
        <v/>
      </c>
    </row>
    <row r="49" customFormat="false" ht="14.25" hidden="false" customHeight="true" outlineLevel="0" collapsed="false">
      <c r="D49" s="247"/>
      <c r="E49" s="461"/>
      <c r="G49" s="461" t="str">
        <f aca="false">IF(A49="","",IFERROR(#REF!/F49,0))</f>
        <v/>
      </c>
    </row>
    <row r="50" customFormat="false" ht="14.25" hidden="false" customHeight="true" outlineLevel="0" collapsed="false">
      <c r="D50" s="247"/>
      <c r="E50" s="461"/>
      <c r="G50" s="461" t="str">
        <f aca="false">IF(A50="","",IFERROR(#REF!/F50,0))</f>
        <v/>
      </c>
    </row>
    <row r="51" customFormat="false" ht="14.25" hidden="false" customHeight="true" outlineLevel="0" collapsed="false">
      <c r="D51" s="247"/>
      <c r="E51" s="461"/>
      <c r="G51" s="461" t="str">
        <f aca="false">IF(A51="","",IFERROR(#REF!/F51,0))</f>
        <v/>
      </c>
    </row>
    <row r="52" customFormat="false" ht="14.25" hidden="false" customHeight="true" outlineLevel="0" collapsed="false">
      <c r="D52" s="247"/>
      <c r="E52" s="461"/>
      <c r="G52" s="461" t="str">
        <f aca="false">IF(A52="","",IFERROR(#REF!/F52,0))</f>
        <v/>
      </c>
    </row>
    <row r="53" customFormat="false" ht="14.25" hidden="false" customHeight="true" outlineLevel="0" collapsed="false">
      <c r="D53" s="247"/>
      <c r="E53" s="461"/>
      <c r="G53" s="461" t="str">
        <f aca="false">IF(A53="","",IFERROR(#REF!/F53,0))</f>
        <v/>
      </c>
    </row>
    <row r="54" customFormat="false" ht="14.25" hidden="false" customHeight="true" outlineLevel="0" collapsed="false">
      <c r="D54" s="247"/>
      <c r="E54" s="461"/>
      <c r="G54" s="461" t="str">
        <f aca="false">IF(A54="","",IFERROR(#REF!/F54,0))</f>
        <v/>
      </c>
    </row>
    <row r="55" customFormat="false" ht="14.25" hidden="false" customHeight="true" outlineLevel="0" collapsed="false">
      <c r="D55" s="247"/>
      <c r="E55" s="461"/>
      <c r="G55" s="461" t="str">
        <f aca="false">IF(A55="","",IFERROR(#REF!/F55,0))</f>
        <v/>
      </c>
    </row>
    <row r="56" customFormat="false" ht="14.25" hidden="false" customHeight="true" outlineLevel="0" collapsed="false">
      <c r="D56" s="247"/>
      <c r="E56" s="461"/>
      <c r="G56" s="461" t="str">
        <f aca="false">IF(A56="","",IFERROR(#REF!/F56,0))</f>
        <v/>
      </c>
    </row>
    <row r="57" customFormat="false" ht="14.25" hidden="false" customHeight="true" outlineLevel="0" collapsed="false">
      <c r="D57" s="247"/>
      <c r="E57" s="461"/>
      <c r="G57" s="461" t="str">
        <f aca="false">IF(A57="","",IFERROR(#REF!/F57,0))</f>
        <v/>
      </c>
    </row>
    <row r="58" customFormat="false" ht="14.25" hidden="false" customHeight="true" outlineLevel="0" collapsed="false">
      <c r="D58" s="247"/>
      <c r="E58" s="461"/>
      <c r="G58" s="461" t="str">
        <f aca="false">IF(A58="","",IFERROR(#REF!/F58,0))</f>
        <v/>
      </c>
    </row>
    <row r="59" customFormat="false" ht="14.25" hidden="false" customHeight="true" outlineLevel="0" collapsed="false">
      <c r="D59" s="247"/>
      <c r="E59" s="461"/>
      <c r="G59" s="461" t="str">
        <f aca="false">IF(A59="","",IFERROR(#REF!/F59,0))</f>
        <v/>
      </c>
    </row>
    <row r="60" customFormat="false" ht="14.25" hidden="false" customHeight="true" outlineLevel="0" collapsed="false">
      <c r="D60" s="247"/>
      <c r="E60" s="461"/>
      <c r="G60" s="461" t="str">
        <f aca="false">IF(A60="","",IFERROR(#REF!/F60,0))</f>
        <v/>
      </c>
    </row>
    <row r="61" customFormat="false" ht="14.25" hidden="false" customHeight="true" outlineLevel="0" collapsed="false">
      <c r="D61" s="247"/>
      <c r="E61" s="461"/>
      <c r="G61" s="461" t="str">
        <f aca="false">IF(A61="","",IFERROR(#REF!/F61,0))</f>
        <v/>
      </c>
    </row>
    <row r="62" customFormat="false" ht="14.25" hidden="false" customHeight="true" outlineLevel="0" collapsed="false">
      <c r="D62" s="247"/>
      <c r="E62" s="461"/>
      <c r="G62" s="461" t="str">
        <f aca="false">IF(A62="","",IFERROR(#REF!/F62,0))</f>
        <v/>
      </c>
    </row>
    <row r="63" customFormat="false" ht="14.25" hidden="false" customHeight="true" outlineLevel="0" collapsed="false">
      <c r="D63" s="247"/>
      <c r="E63" s="461"/>
      <c r="G63" s="461" t="str">
        <f aca="false">IF(A63="","",IFERROR(#REF!/F63,0))</f>
        <v/>
      </c>
    </row>
    <row r="64" customFormat="false" ht="14.25" hidden="false" customHeight="true" outlineLevel="0" collapsed="false">
      <c r="D64" s="247"/>
      <c r="E64" s="461"/>
      <c r="G64" s="461" t="str">
        <f aca="false">IF(A64="","",IFERROR(#REF!/F64,0))</f>
        <v/>
      </c>
    </row>
    <row r="65" customFormat="false" ht="14.25" hidden="false" customHeight="true" outlineLevel="0" collapsed="false">
      <c r="D65" s="247"/>
      <c r="E65" s="461"/>
      <c r="G65" s="461" t="str">
        <f aca="false">IF(A65="","",IFERROR(#REF!/F65,0))</f>
        <v/>
      </c>
    </row>
    <row r="66" customFormat="false" ht="14.25" hidden="false" customHeight="true" outlineLevel="0" collapsed="false">
      <c r="D66" s="247"/>
      <c r="E66" s="461"/>
      <c r="G66" s="461" t="str">
        <f aca="false">IF(A66="","",IFERROR(#REF!/F66,0))</f>
        <v/>
      </c>
    </row>
    <row r="67" customFormat="false" ht="14.25" hidden="false" customHeight="true" outlineLevel="0" collapsed="false">
      <c r="D67" s="247"/>
      <c r="E67" s="461"/>
      <c r="G67" s="461" t="str">
        <f aca="false">IF(A67="","",IFERROR(#REF!/F67,0))</f>
        <v/>
      </c>
    </row>
    <row r="68" customFormat="false" ht="14.25" hidden="false" customHeight="true" outlineLevel="0" collapsed="false">
      <c r="D68" s="247"/>
      <c r="E68" s="461"/>
      <c r="G68" s="461" t="str">
        <f aca="false">IF(A68="","",IFERROR(#REF!/F68,0))</f>
        <v/>
      </c>
    </row>
    <row r="69" customFormat="false" ht="14.25" hidden="false" customHeight="true" outlineLevel="0" collapsed="false">
      <c r="D69" s="247"/>
      <c r="E69" s="461"/>
      <c r="G69" s="461" t="str">
        <f aca="false">IF(A69="","",IFERROR(#REF!/F69,0))</f>
        <v/>
      </c>
    </row>
    <row r="70" customFormat="false" ht="14.25" hidden="false" customHeight="true" outlineLevel="0" collapsed="false">
      <c r="D70" s="247"/>
      <c r="E70" s="461"/>
      <c r="G70" s="461" t="str">
        <f aca="false">IF(A70="","",IFERROR(#REF!/F70,0))</f>
        <v/>
      </c>
    </row>
    <row r="71" customFormat="false" ht="14.25" hidden="false" customHeight="true" outlineLevel="0" collapsed="false">
      <c r="D71" s="247"/>
      <c r="E71" s="461"/>
      <c r="G71" s="461" t="str">
        <f aca="false">IF(A71="","",IFERROR(#REF!/F71,0))</f>
        <v/>
      </c>
    </row>
    <row r="72" customFormat="false" ht="14.25" hidden="false" customHeight="true" outlineLevel="0" collapsed="false">
      <c r="D72" s="247"/>
      <c r="E72" s="461"/>
      <c r="G72" s="461" t="str">
        <f aca="false">IF(A72="","",IFERROR(#REF!/F72,0))</f>
        <v/>
      </c>
    </row>
    <row r="73" customFormat="false" ht="14.25" hidden="false" customHeight="true" outlineLevel="0" collapsed="false">
      <c r="D73" s="247"/>
      <c r="E73" s="461"/>
      <c r="G73" s="461" t="str">
        <f aca="false">IF(A73="","",IFERROR(#REF!/F73,0))</f>
        <v/>
      </c>
    </row>
    <row r="74" customFormat="false" ht="14.25" hidden="false" customHeight="true" outlineLevel="0" collapsed="false">
      <c r="D74" s="247"/>
      <c r="E74" s="461"/>
      <c r="G74" s="461" t="str">
        <f aca="false">IF(A74="","",IFERROR(#REF!/F74,0))</f>
        <v/>
      </c>
    </row>
    <row r="75" customFormat="false" ht="14.25" hidden="false" customHeight="true" outlineLevel="0" collapsed="false">
      <c r="D75" s="247"/>
      <c r="E75" s="461"/>
      <c r="G75" s="461" t="str">
        <f aca="false">IF(A75="","",IFERROR(#REF!/F75,0))</f>
        <v/>
      </c>
    </row>
    <row r="76" customFormat="false" ht="14.25" hidden="false" customHeight="true" outlineLevel="0" collapsed="false">
      <c r="D76" s="247"/>
      <c r="E76" s="461"/>
      <c r="G76" s="461" t="str">
        <f aca="false">IF(A76="","",IFERROR(#REF!/F76,0))</f>
        <v/>
      </c>
    </row>
    <row r="77" customFormat="false" ht="14.25" hidden="false" customHeight="true" outlineLevel="0" collapsed="false">
      <c r="D77" s="247"/>
      <c r="E77" s="461"/>
      <c r="G77" s="461" t="str">
        <f aca="false">IF(A77="","",IFERROR(#REF!/F77,0))</f>
        <v/>
      </c>
    </row>
    <row r="78" customFormat="false" ht="14.25" hidden="false" customHeight="true" outlineLevel="0" collapsed="false">
      <c r="D78" s="247"/>
      <c r="E78" s="461"/>
      <c r="G78" s="461" t="str">
        <f aca="false">IF(A78="","",IFERROR(#REF!/F78,0))</f>
        <v/>
      </c>
    </row>
    <row r="79" customFormat="false" ht="14.25" hidden="false" customHeight="true" outlineLevel="0" collapsed="false">
      <c r="D79" s="247"/>
      <c r="E79" s="461"/>
      <c r="G79" s="461" t="str">
        <f aca="false">IF(A79="","",IFERROR(#REF!/F79,0))</f>
        <v/>
      </c>
    </row>
    <row r="80" customFormat="false" ht="14.25" hidden="false" customHeight="true" outlineLevel="0" collapsed="false">
      <c r="D80" s="247"/>
      <c r="E80" s="461"/>
      <c r="G80" s="461" t="str">
        <f aca="false">IF(A80="","",IFERROR(#REF!/F80,0))</f>
        <v/>
      </c>
    </row>
    <row r="81" customFormat="false" ht="14.25" hidden="false" customHeight="true" outlineLevel="0" collapsed="false">
      <c r="D81" s="247"/>
      <c r="E81" s="461"/>
      <c r="G81" s="461" t="str">
        <f aca="false">IF(A81="","",IFERROR(#REF!/F81,0))</f>
        <v/>
      </c>
    </row>
    <row r="82" customFormat="false" ht="14.25" hidden="false" customHeight="true" outlineLevel="0" collapsed="false">
      <c r="D82" s="247"/>
      <c r="E82" s="461"/>
      <c r="G82" s="461" t="str">
        <f aca="false">IF(A82="","",IFERROR(#REF!/F82,0))</f>
        <v/>
      </c>
    </row>
    <row r="83" customFormat="false" ht="14.25" hidden="false" customHeight="true" outlineLevel="0" collapsed="false">
      <c r="D83" s="247"/>
      <c r="E83" s="461"/>
      <c r="G83" s="461" t="str">
        <f aca="false">IF(A83="","",IFERROR(#REF!/F83,0))</f>
        <v/>
      </c>
    </row>
    <row r="84" customFormat="false" ht="14.25" hidden="false" customHeight="true" outlineLevel="0" collapsed="false">
      <c r="D84" s="247"/>
      <c r="E84" s="461"/>
      <c r="G84" s="461" t="str">
        <f aca="false">IF(A84="","",IFERROR(#REF!/F84,0))</f>
        <v/>
      </c>
    </row>
    <row r="85" customFormat="false" ht="14.25" hidden="false" customHeight="true" outlineLevel="0" collapsed="false">
      <c r="D85" s="247"/>
      <c r="E85" s="461"/>
      <c r="G85" s="461" t="str">
        <f aca="false">IF(A85="","",IFERROR(#REF!/F85,0))</f>
        <v/>
      </c>
    </row>
    <row r="86" customFormat="false" ht="14.25" hidden="false" customHeight="true" outlineLevel="0" collapsed="false">
      <c r="D86" s="247"/>
      <c r="E86" s="461"/>
      <c r="G86" s="461" t="str">
        <f aca="false">IF(A86="","",IFERROR(#REF!/F86,0))</f>
        <v/>
      </c>
    </row>
    <row r="87" customFormat="false" ht="14.25" hidden="false" customHeight="true" outlineLevel="0" collapsed="false">
      <c r="D87" s="247"/>
      <c r="E87" s="461"/>
      <c r="G87" s="461" t="str">
        <f aca="false">IF(A87="","",IFERROR(#REF!/F87,0))</f>
        <v/>
      </c>
    </row>
    <row r="88" customFormat="false" ht="14.25" hidden="false" customHeight="true" outlineLevel="0" collapsed="false">
      <c r="D88" s="247"/>
      <c r="E88" s="461"/>
      <c r="G88" s="461" t="str">
        <f aca="false">IF(A88="","",IFERROR(#REF!/F88,0))</f>
        <v/>
      </c>
    </row>
    <row r="89" customFormat="false" ht="14.25" hidden="false" customHeight="true" outlineLevel="0" collapsed="false">
      <c r="D89" s="247"/>
      <c r="E89" s="461"/>
      <c r="G89" s="461" t="str">
        <f aca="false">IF(A89="","",IFERROR(#REF!/F89,0))</f>
        <v/>
      </c>
    </row>
    <row r="90" customFormat="false" ht="14.25" hidden="false" customHeight="true" outlineLevel="0" collapsed="false">
      <c r="D90" s="247"/>
      <c r="E90" s="461"/>
      <c r="G90" s="461" t="str">
        <f aca="false">IF(A90="","",IFERROR(#REF!/F90,0))</f>
        <v/>
      </c>
    </row>
    <row r="91" customFormat="false" ht="14.25" hidden="false" customHeight="true" outlineLevel="0" collapsed="false">
      <c r="D91" s="247"/>
      <c r="E91" s="461"/>
      <c r="G91" s="461" t="str">
        <f aca="false">IF(A91="","",IFERROR(#REF!/F91,0))</f>
        <v/>
      </c>
    </row>
    <row r="92" customFormat="false" ht="14.25" hidden="false" customHeight="true" outlineLevel="0" collapsed="false">
      <c r="D92" s="247"/>
      <c r="E92" s="461"/>
      <c r="G92" s="461" t="str">
        <f aca="false">IF(A92="","",IFERROR(#REF!/F92,0))</f>
        <v/>
      </c>
    </row>
    <row r="93" customFormat="false" ht="14.25" hidden="false" customHeight="true" outlineLevel="0" collapsed="false">
      <c r="D93" s="247"/>
      <c r="E93" s="461"/>
      <c r="G93" s="461" t="str">
        <f aca="false">IF(A93="","",IFERROR(#REF!/F93,0))</f>
        <v/>
      </c>
    </row>
    <row r="94" customFormat="false" ht="14.25" hidden="false" customHeight="true" outlineLevel="0" collapsed="false">
      <c r="D94" s="247"/>
      <c r="E94" s="461"/>
      <c r="G94" s="461" t="str">
        <f aca="false">IF(A94="","",IFERROR(#REF!/F94,0))</f>
        <v/>
      </c>
    </row>
    <row r="95" customFormat="false" ht="14.25" hidden="false" customHeight="true" outlineLevel="0" collapsed="false">
      <c r="D95" s="247"/>
      <c r="E95" s="461"/>
      <c r="G95" s="461" t="str">
        <f aca="false">IF(A95="","",IFERROR(#REF!/F95,0))</f>
        <v/>
      </c>
    </row>
    <row r="96" customFormat="false" ht="14.25" hidden="false" customHeight="true" outlineLevel="0" collapsed="false">
      <c r="D96" s="247"/>
      <c r="E96" s="461"/>
      <c r="G96" s="461" t="str">
        <f aca="false">IF(A96="","",IFERROR(#REF!/F96,0))</f>
        <v/>
      </c>
    </row>
    <row r="97" customFormat="false" ht="14.25" hidden="false" customHeight="true" outlineLevel="0" collapsed="false">
      <c r="D97" s="247"/>
      <c r="E97" s="461"/>
      <c r="G97" s="461" t="str">
        <f aca="false">IF(A97="","",IFERROR(#REF!/F97,0))</f>
        <v/>
      </c>
    </row>
    <row r="98" customFormat="false" ht="14.25" hidden="false" customHeight="true" outlineLevel="0" collapsed="false">
      <c r="D98" s="247"/>
      <c r="E98" s="461"/>
      <c r="G98" s="461" t="str">
        <f aca="false">IF(A98="","",IFERROR(#REF!/F98,0))</f>
        <v/>
      </c>
    </row>
    <row r="99" customFormat="false" ht="14.25" hidden="false" customHeight="true" outlineLevel="0" collapsed="false">
      <c r="D99" s="247"/>
      <c r="E99" s="461"/>
      <c r="G99" s="461" t="str">
        <f aca="false">IF(A99="","",IFERROR(#REF!/F99,0))</f>
        <v/>
      </c>
    </row>
    <row r="100" customFormat="false" ht="14.25" hidden="false" customHeight="true" outlineLevel="0" collapsed="false">
      <c r="D100" s="247"/>
      <c r="E100" s="461"/>
      <c r="G100" s="461" t="str">
        <f aca="false">IF(A100="","",IFERROR(#REF!/F100,0))</f>
        <v/>
      </c>
    </row>
    <row r="101" customFormat="false" ht="14.25" hidden="false" customHeight="true" outlineLevel="0" collapsed="false">
      <c r="D101" s="247"/>
      <c r="E101" s="461"/>
      <c r="G101" s="461" t="str">
        <f aca="false">IF(A101="","",IFERROR(#REF!/F101,0))</f>
        <v/>
      </c>
    </row>
    <row r="102" customFormat="false" ht="14.25" hidden="false" customHeight="true" outlineLevel="0" collapsed="false">
      <c r="D102" s="247"/>
      <c r="E102" s="461"/>
      <c r="G102" s="461" t="str">
        <f aca="false">IF(A102="","",IFERROR(#REF!/F102,0))</f>
        <v/>
      </c>
    </row>
    <row r="103" customFormat="false" ht="14.25" hidden="false" customHeight="true" outlineLevel="0" collapsed="false">
      <c r="D103" s="247"/>
      <c r="E103" s="461"/>
      <c r="G103" s="461" t="str">
        <f aca="false">IF(A103="","",IFERROR(#REF!/F103,0))</f>
        <v/>
      </c>
    </row>
    <row r="104" customFormat="false" ht="14.25" hidden="false" customHeight="true" outlineLevel="0" collapsed="false">
      <c r="D104" s="247"/>
      <c r="E104" s="461"/>
      <c r="G104" s="461" t="str">
        <f aca="false">IF(A104="","",IFERROR(#REF!/F104,0))</f>
        <v/>
      </c>
    </row>
    <row r="105" customFormat="false" ht="14.25" hidden="false" customHeight="true" outlineLevel="0" collapsed="false">
      <c r="D105" s="247"/>
      <c r="E105" s="461"/>
      <c r="G105" s="461" t="str">
        <f aca="false">IF(A105="","",IFERROR(#REF!/F105,0))</f>
        <v/>
      </c>
    </row>
    <row r="106" customFormat="false" ht="14.25" hidden="false" customHeight="true" outlineLevel="0" collapsed="false">
      <c r="D106" s="247"/>
      <c r="E106" s="461"/>
      <c r="G106" s="461" t="str">
        <f aca="false">IF(A106="","",IFERROR(#REF!/F106,0))</f>
        <v/>
      </c>
    </row>
    <row r="107" customFormat="false" ht="14.25" hidden="false" customHeight="true" outlineLevel="0" collapsed="false">
      <c r="D107" s="247"/>
      <c r="E107" s="461"/>
      <c r="G107" s="461" t="str">
        <f aca="false">IF(A107="","",IFERROR(#REF!/F107,0))</f>
        <v/>
      </c>
    </row>
    <row r="108" customFormat="false" ht="14.25" hidden="false" customHeight="true" outlineLevel="0" collapsed="false">
      <c r="D108" s="247"/>
      <c r="E108" s="461"/>
      <c r="G108" s="461" t="str">
        <f aca="false">IF(A108="","",IFERROR(#REF!/F108,0))</f>
        <v/>
      </c>
    </row>
    <row r="109" customFormat="false" ht="14.25" hidden="false" customHeight="true" outlineLevel="0" collapsed="false">
      <c r="D109" s="247"/>
      <c r="E109" s="461"/>
      <c r="G109" s="461" t="str">
        <f aca="false">IF(A109="","",IFERROR(#REF!/F109,0))</f>
        <v/>
      </c>
    </row>
    <row r="110" customFormat="false" ht="14.25" hidden="false" customHeight="true" outlineLevel="0" collapsed="false">
      <c r="D110" s="247"/>
      <c r="E110" s="461"/>
      <c r="G110" s="461" t="str">
        <f aca="false">IF(A110="","",IFERROR(#REF!/F110,0))</f>
        <v/>
      </c>
    </row>
    <row r="111" customFormat="false" ht="14.25" hidden="false" customHeight="true" outlineLevel="0" collapsed="false">
      <c r="D111" s="247"/>
      <c r="E111" s="461"/>
      <c r="G111" s="461" t="str">
        <f aca="false">IF(A111="","",IFERROR(#REF!/F111,0))</f>
        <v/>
      </c>
    </row>
    <row r="112" customFormat="false" ht="14.25" hidden="false" customHeight="true" outlineLevel="0" collapsed="false">
      <c r="D112" s="247"/>
      <c r="E112" s="461"/>
      <c r="G112" s="461" t="str">
        <f aca="false">IF(A112="","",IFERROR(#REF!/F112,0))</f>
        <v/>
      </c>
    </row>
    <row r="113" customFormat="false" ht="14.25" hidden="false" customHeight="true" outlineLevel="0" collapsed="false">
      <c r="D113" s="247"/>
      <c r="E113" s="461"/>
      <c r="G113" s="461" t="str">
        <f aca="false">IF(A113="","",IFERROR(#REF!/F113,0))</f>
        <v/>
      </c>
    </row>
    <row r="114" customFormat="false" ht="14.25" hidden="false" customHeight="true" outlineLevel="0" collapsed="false">
      <c r="D114" s="247"/>
      <c r="E114" s="461"/>
      <c r="G114" s="461" t="str">
        <f aca="false">IF(A114="","",IFERROR(#REF!/F114,0))</f>
        <v/>
      </c>
    </row>
    <row r="115" customFormat="false" ht="14.25" hidden="false" customHeight="true" outlineLevel="0" collapsed="false">
      <c r="D115" s="247"/>
      <c r="E115" s="461"/>
      <c r="G115" s="461" t="str">
        <f aca="false">IF(A115="","",IFERROR(#REF!/F115,0))</f>
        <v/>
      </c>
    </row>
    <row r="116" customFormat="false" ht="14.25" hidden="false" customHeight="true" outlineLevel="0" collapsed="false">
      <c r="D116" s="247"/>
      <c r="E116" s="461"/>
      <c r="G116" s="461" t="str">
        <f aca="false">IF(A116="","",IFERROR(#REF!/F116,0))</f>
        <v/>
      </c>
    </row>
    <row r="117" customFormat="false" ht="14.25" hidden="false" customHeight="true" outlineLevel="0" collapsed="false">
      <c r="D117" s="247"/>
      <c r="E117" s="461"/>
      <c r="G117" s="461" t="str">
        <f aca="false">IF(A117="","",IFERROR(#REF!/F117,0))</f>
        <v/>
      </c>
    </row>
    <row r="118" customFormat="false" ht="14.25" hidden="false" customHeight="true" outlineLevel="0" collapsed="false">
      <c r="D118" s="247"/>
      <c r="E118" s="461"/>
      <c r="G118" s="461" t="str">
        <f aca="false">IF(A118="","",IFERROR(#REF!/F118,0))</f>
        <v/>
      </c>
    </row>
    <row r="119" customFormat="false" ht="14.25" hidden="false" customHeight="true" outlineLevel="0" collapsed="false">
      <c r="D119" s="247"/>
      <c r="E119" s="461"/>
      <c r="G119" s="461" t="str">
        <f aca="false">IF(A119="","",IFERROR(#REF!/F119,0))</f>
        <v/>
      </c>
    </row>
    <row r="120" customFormat="false" ht="14.25" hidden="false" customHeight="true" outlineLevel="0" collapsed="false">
      <c r="D120" s="247"/>
      <c r="E120" s="461"/>
      <c r="G120" s="461" t="str">
        <f aca="false">IF(A120="","",IFERROR(#REF!/F120,0))</f>
        <v/>
      </c>
    </row>
    <row r="121" customFormat="false" ht="14.25" hidden="false" customHeight="true" outlineLevel="0" collapsed="false">
      <c r="D121" s="247"/>
      <c r="E121" s="461"/>
      <c r="G121" s="461" t="str">
        <f aca="false">IF(A121="","",IFERROR(#REF!/F121,0))</f>
        <v/>
      </c>
    </row>
    <row r="122" customFormat="false" ht="14.25" hidden="false" customHeight="true" outlineLevel="0" collapsed="false">
      <c r="D122" s="247"/>
      <c r="E122" s="461"/>
      <c r="G122" s="461" t="str">
        <f aca="false">IF(A122="","",IFERROR(#REF!/F122,0))</f>
        <v/>
      </c>
    </row>
    <row r="123" customFormat="false" ht="14.25" hidden="false" customHeight="true" outlineLevel="0" collapsed="false">
      <c r="D123" s="247"/>
      <c r="E123" s="461"/>
      <c r="G123" s="461" t="str">
        <f aca="false">IF(A123="","",IFERROR(#REF!/F123,0))</f>
        <v/>
      </c>
    </row>
    <row r="124" customFormat="false" ht="14.25" hidden="false" customHeight="true" outlineLevel="0" collapsed="false">
      <c r="D124" s="247"/>
      <c r="E124" s="461"/>
      <c r="G124" s="461" t="str">
        <f aca="false">IF(A124="","",IFERROR(#REF!/F124,0))</f>
        <v/>
      </c>
    </row>
    <row r="125" customFormat="false" ht="14.25" hidden="false" customHeight="true" outlineLevel="0" collapsed="false">
      <c r="D125" s="247"/>
      <c r="E125" s="461"/>
      <c r="G125" s="461" t="str">
        <f aca="false">IF(A125="","",IFERROR(#REF!/F125,0))</f>
        <v/>
      </c>
    </row>
    <row r="126" customFormat="false" ht="14.25" hidden="false" customHeight="true" outlineLevel="0" collapsed="false">
      <c r="D126" s="247"/>
      <c r="E126" s="461"/>
      <c r="G126" s="461" t="str">
        <f aca="false">IF(A126="","",IFERROR(#REF!/F126,0))</f>
        <v/>
      </c>
    </row>
    <row r="127" customFormat="false" ht="14.25" hidden="false" customHeight="true" outlineLevel="0" collapsed="false">
      <c r="D127" s="247"/>
      <c r="E127" s="461"/>
      <c r="G127" s="461" t="str">
        <f aca="false">IF(A127="","",IFERROR(#REF!/F127,0))</f>
        <v/>
      </c>
    </row>
    <row r="128" customFormat="false" ht="14.25" hidden="false" customHeight="true" outlineLevel="0" collapsed="false">
      <c r="D128" s="247"/>
      <c r="E128" s="461"/>
      <c r="G128" s="461" t="str">
        <f aca="false">IF(A128="","",IFERROR(#REF!/F128,0))</f>
        <v/>
      </c>
    </row>
    <row r="129" customFormat="false" ht="14.25" hidden="false" customHeight="true" outlineLevel="0" collapsed="false">
      <c r="D129" s="247"/>
      <c r="E129" s="461"/>
      <c r="G129" s="461" t="str">
        <f aca="false">IF(A129="","",IFERROR(#REF!/F129,0))</f>
        <v/>
      </c>
    </row>
    <row r="130" customFormat="false" ht="14.25" hidden="false" customHeight="true" outlineLevel="0" collapsed="false">
      <c r="D130" s="247"/>
      <c r="E130" s="461"/>
      <c r="G130" s="461" t="str">
        <f aca="false">IF(A130="","",IFERROR(#REF!/F130,0))</f>
        <v/>
      </c>
    </row>
    <row r="131" customFormat="false" ht="14.25" hidden="false" customHeight="true" outlineLevel="0" collapsed="false">
      <c r="D131" s="247"/>
      <c r="E131" s="461"/>
      <c r="G131" s="461" t="str">
        <f aca="false">IF(A131="","",IFERROR(#REF!/F131,0))</f>
        <v/>
      </c>
    </row>
    <row r="132" customFormat="false" ht="14.25" hidden="false" customHeight="true" outlineLevel="0" collapsed="false">
      <c r="D132" s="247"/>
      <c r="E132" s="461"/>
      <c r="G132" s="461" t="str">
        <f aca="false">IF(A132="","",IFERROR(#REF!/F132,0))</f>
        <v/>
      </c>
    </row>
    <row r="133" customFormat="false" ht="14.25" hidden="false" customHeight="true" outlineLevel="0" collapsed="false">
      <c r="D133" s="247"/>
      <c r="E133" s="461"/>
      <c r="G133" s="461" t="str">
        <f aca="false">IF(A133="","",IFERROR(#REF!/F133,0))</f>
        <v/>
      </c>
    </row>
    <row r="134" customFormat="false" ht="14.25" hidden="false" customHeight="true" outlineLevel="0" collapsed="false">
      <c r="D134" s="247"/>
      <c r="E134" s="461"/>
      <c r="G134" s="461" t="str">
        <f aca="false">IF(A134="","",IFERROR(#REF!/F134,0))</f>
        <v/>
      </c>
    </row>
    <row r="135" customFormat="false" ht="14.25" hidden="false" customHeight="true" outlineLevel="0" collapsed="false">
      <c r="D135" s="247"/>
      <c r="E135" s="461"/>
      <c r="G135" s="461" t="str">
        <f aca="false">IF(A135="","",IFERROR(#REF!/F135,0))</f>
        <v/>
      </c>
    </row>
    <row r="136" customFormat="false" ht="14.25" hidden="false" customHeight="true" outlineLevel="0" collapsed="false">
      <c r="D136" s="247"/>
      <c r="E136" s="461"/>
      <c r="G136" s="461" t="str">
        <f aca="false">IF(A136="","",IFERROR(#REF!/F136,0))</f>
        <v/>
      </c>
    </row>
    <row r="137" customFormat="false" ht="14.25" hidden="false" customHeight="true" outlineLevel="0" collapsed="false">
      <c r="D137" s="247"/>
      <c r="E137" s="461"/>
      <c r="G137" s="461" t="str">
        <f aca="false">IF(A137="","",IFERROR(#REF!/F137,0))</f>
        <v/>
      </c>
    </row>
    <row r="138" customFormat="false" ht="14.25" hidden="false" customHeight="true" outlineLevel="0" collapsed="false">
      <c r="D138" s="247"/>
      <c r="E138" s="461"/>
      <c r="G138" s="461" t="str">
        <f aca="false">IF(A138="","",IFERROR(#REF!/F138,0))</f>
        <v/>
      </c>
    </row>
    <row r="139" customFormat="false" ht="14.25" hidden="false" customHeight="true" outlineLevel="0" collapsed="false">
      <c r="D139" s="247"/>
      <c r="E139" s="461"/>
      <c r="G139" s="461" t="str">
        <f aca="false">IF(A139="","",IFERROR(#REF!/F139,0))</f>
        <v/>
      </c>
    </row>
    <row r="140" customFormat="false" ht="14.25" hidden="false" customHeight="true" outlineLevel="0" collapsed="false">
      <c r="D140" s="247"/>
      <c r="E140" s="461"/>
      <c r="G140" s="461" t="str">
        <f aca="false">IF(A140="","",IFERROR(#REF!/F140,0))</f>
        <v/>
      </c>
    </row>
    <row r="141" customFormat="false" ht="14.25" hidden="false" customHeight="true" outlineLevel="0" collapsed="false">
      <c r="D141" s="247"/>
      <c r="E141" s="461"/>
      <c r="G141" s="461" t="str">
        <f aca="false">IF(A141="","",IFERROR(#REF!/F141,0))</f>
        <v/>
      </c>
    </row>
    <row r="142" customFormat="false" ht="14.25" hidden="false" customHeight="true" outlineLevel="0" collapsed="false">
      <c r="D142" s="247"/>
      <c r="E142" s="461"/>
      <c r="G142" s="461" t="str">
        <f aca="false">IF(A142="","",IFERROR(#REF!/F142,0))</f>
        <v/>
      </c>
    </row>
    <row r="143" customFormat="false" ht="14.25" hidden="false" customHeight="true" outlineLevel="0" collapsed="false">
      <c r="D143" s="247"/>
      <c r="E143" s="461"/>
      <c r="G143" s="461" t="str">
        <f aca="false">IF(A143="","",IFERROR(#REF!/F143,0))</f>
        <v/>
      </c>
    </row>
    <row r="144" customFormat="false" ht="14.25" hidden="false" customHeight="true" outlineLevel="0" collapsed="false">
      <c r="D144" s="247"/>
      <c r="E144" s="461"/>
      <c r="G144" s="461" t="str">
        <f aca="false">IF(A144="","",IFERROR(#REF!/F144,0))</f>
        <v/>
      </c>
    </row>
    <row r="145" customFormat="false" ht="14.25" hidden="false" customHeight="true" outlineLevel="0" collapsed="false">
      <c r="D145" s="247"/>
      <c r="E145" s="461"/>
      <c r="G145" s="461" t="str">
        <f aca="false">IF(A145="","",IFERROR(#REF!/F145,0))</f>
        <v/>
      </c>
    </row>
    <row r="146" customFormat="false" ht="14.25" hidden="false" customHeight="true" outlineLevel="0" collapsed="false">
      <c r="D146" s="247"/>
      <c r="E146" s="461"/>
      <c r="G146" s="461" t="str">
        <f aca="false">IF(A146="","",IFERROR(#REF!/F146,0))</f>
        <v/>
      </c>
    </row>
    <row r="147" customFormat="false" ht="14.25" hidden="false" customHeight="true" outlineLevel="0" collapsed="false">
      <c r="D147" s="247"/>
      <c r="E147" s="461"/>
      <c r="G147" s="461" t="str">
        <f aca="false">IF(A147="","",IFERROR(#REF!/F147,0))</f>
        <v/>
      </c>
    </row>
    <row r="148" customFormat="false" ht="14.25" hidden="false" customHeight="true" outlineLevel="0" collapsed="false">
      <c r="D148" s="247"/>
      <c r="E148" s="461"/>
      <c r="G148" s="461" t="str">
        <f aca="false">IF(A148="","",IFERROR(#REF!/F148,0))</f>
        <v/>
      </c>
    </row>
    <row r="149" customFormat="false" ht="14.25" hidden="false" customHeight="true" outlineLevel="0" collapsed="false">
      <c r="D149" s="247"/>
      <c r="E149" s="461"/>
      <c r="G149" s="461" t="str">
        <f aca="false">IF(A149="","",IFERROR(#REF!/F149,0))</f>
        <v/>
      </c>
    </row>
    <row r="150" customFormat="false" ht="14.25" hidden="false" customHeight="true" outlineLevel="0" collapsed="false">
      <c r="D150" s="247"/>
      <c r="E150" s="461"/>
      <c r="G150" s="461" t="str">
        <f aca="false">IF(A150="","",IFERROR(#REF!/F150,0))</f>
        <v/>
      </c>
    </row>
    <row r="151" customFormat="false" ht="14.25" hidden="false" customHeight="true" outlineLevel="0" collapsed="false">
      <c r="D151" s="247"/>
      <c r="E151" s="461"/>
      <c r="G151" s="461" t="str">
        <f aca="false">IF(A151="","",IFERROR(#REF!/F151,0))</f>
        <v/>
      </c>
    </row>
    <row r="152" customFormat="false" ht="14.25" hidden="false" customHeight="true" outlineLevel="0" collapsed="false">
      <c r="D152" s="247"/>
      <c r="E152" s="461"/>
      <c r="G152" s="461" t="str">
        <f aca="false">IF(A152="","",IFERROR(#REF!/F152,0))</f>
        <v/>
      </c>
    </row>
    <row r="153" customFormat="false" ht="14.25" hidden="false" customHeight="true" outlineLevel="0" collapsed="false">
      <c r="D153" s="247"/>
      <c r="E153" s="461"/>
      <c r="G153" s="461" t="str">
        <f aca="false">IF(A153="","",IFERROR(#REF!/F153,0))</f>
        <v/>
      </c>
    </row>
    <row r="154" customFormat="false" ht="14.25" hidden="false" customHeight="true" outlineLevel="0" collapsed="false">
      <c r="D154" s="247"/>
      <c r="E154" s="461"/>
      <c r="G154" s="461" t="str">
        <f aca="false">IF(A154="","",IFERROR(#REF!/F154,0))</f>
        <v/>
      </c>
    </row>
    <row r="155" customFormat="false" ht="14.25" hidden="false" customHeight="true" outlineLevel="0" collapsed="false">
      <c r="D155" s="247"/>
      <c r="E155" s="461"/>
      <c r="G155" s="461" t="str">
        <f aca="false">IF(A155="","",IFERROR(#REF!/F155,0))</f>
        <v/>
      </c>
    </row>
    <row r="156" customFormat="false" ht="14.25" hidden="false" customHeight="true" outlineLevel="0" collapsed="false">
      <c r="D156" s="247"/>
      <c r="E156" s="461"/>
      <c r="G156" s="461" t="str">
        <f aca="false">IF(A156="","",IFERROR(#REF!/F156,0))</f>
        <v/>
      </c>
    </row>
    <row r="157" customFormat="false" ht="14.25" hidden="false" customHeight="true" outlineLevel="0" collapsed="false">
      <c r="D157" s="247"/>
      <c r="E157" s="461"/>
      <c r="G157" s="461" t="str">
        <f aca="false">IF(A157="","",IFERROR(#REF!/F157,0))</f>
        <v/>
      </c>
    </row>
    <row r="158" customFormat="false" ht="14.25" hidden="false" customHeight="true" outlineLevel="0" collapsed="false">
      <c r="D158" s="247"/>
      <c r="E158" s="461"/>
      <c r="G158" s="461" t="str">
        <f aca="false">IF(A158="","",IFERROR(#REF!/F158,0))</f>
        <v/>
      </c>
    </row>
    <row r="159" customFormat="false" ht="14.25" hidden="false" customHeight="true" outlineLevel="0" collapsed="false">
      <c r="D159" s="247"/>
      <c r="E159" s="461"/>
      <c r="G159" s="461" t="str">
        <f aca="false">IF(A159="","",IFERROR(#REF!/F159,0))</f>
        <v/>
      </c>
    </row>
    <row r="160" customFormat="false" ht="14.25" hidden="false" customHeight="true" outlineLevel="0" collapsed="false">
      <c r="D160" s="247"/>
      <c r="E160" s="461"/>
      <c r="G160" s="461" t="str">
        <f aca="false">IF(A160="","",IFERROR(#REF!/F160,0))</f>
        <v/>
      </c>
    </row>
    <row r="161" customFormat="false" ht="14.25" hidden="false" customHeight="true" outlineLevel="0" collapsed="false">
      <c r="D161" s="247"/>
      <c r="E161" s="461"/>
      <c r="G161" s="461" t="str">
        <f aca="false">IF(A161="","",IFERROR(#REF!/F161,0))</f>
        <v/>
      </c>
    </row>
    <row r="162" customFormat="false" ht="14.25" hidden="false" customHeight="true" outlineLevel="0" collapsed="false">
      <c r="D162" s="247"/>
      <c r="E162" s="461"/>
      <c r="G162" s="461" t="str">
        <f aca="false">IF(A162="","",IFERROR(#REF!/F162,0))</f>
        <v/>
      </c>
    </row>
    <row r="163" customFormat="false" ht="14.25" hidden="false" customHeight="true" outlineLevel="0" collapsed="false">
      <c r="D163" s="247"/>
      <c r="E163" s="461"/>
      <c r="G163" s="461" t="str">
        <f aca="false">IF(A163="","",IFERROR(#REF!/F163,0))</f>
        <v/>
      </c>
    </row>
    <row r="164" customFormat="false" ht="14.25" hidden="false" customHeight="true" outlineLevel="0" collapsed="false">
      <c r="D164" s="247"/>
      <c r="E164" s="461"/>
      <c r="G164" s="461" t="str">
        <f aca="false">IF(A164="","",IFERROR(#REF!/F164,0))</f>
        <v/>
      </c>
    </row>
    <row r="165" customFormat="false" ht="14.25" hidden="false" customHeight="true" outlineLevel="0" collapsed="false">
      <c r="D165" s="247"/>
      <c r="E165" s="461"/>
      <c r="G165" s="461" t="str">
        <f aca="false">IF(A165="","",IFERROR(#REF!/F165,0))</f>
        <v/>
      </c>
    </row>
    <row r="166" customFormat="false" ht="14.25" hidden="false" customHeight="true" outlineLevel="0" collapsed="false">
      <c r="D166" s="247"/>
      <c r="E166" s="461"/>
      <c r="G166" s="461" t="str">
        <f aca="false">IF(A166="","",IFERROR(#REF!/F166,0))</f>
        <v/>
      </c>
    </row>
    <row r="167" customFormat="false" ht="14.25" hidden="false" customHeight="true" outlineLevel="0" collapsed="false">
      <c r="D167" s="247"/>
      <c r="E167" s="461"/>
      <c r="G167" s="461" t="str">
        <f aca="false">IF(A167="","",IFERROR(#REF!/F167,0))</f>
        <v/>
      </c>
    </row>
    <row r="168" customFormat="false" ht="14.25" hidden="false" customHeight="true" outlineLevel="0" collapsed="false">
      <c r="D168" s="247"/>
      <c r="E168" s="461"/>
      <c r="G168" s="461" t="str">
        <f aca="false">IF(A168="","",IFERROR(#REF!/F168,0))</f>
        <v/>
      </c>
    </row>
    <row r="169" customFormat="false" ht="14.25" hidden="false" customHeight="true" outlineLevel="0" collapsed="false">
      <c r="D169" s="247"/>
      <c r="E169" s="461"/>
      <c r="G169" s="461" t="str">
        <f aca="false">IF(A169="","",IFERROR(#REF!/F169,0))</f>
        <v/>
      </c>
    </row>
    <row r="170" customFormat="false" ht="14.25" hidden="false" customHeight="true" outlineLevel="0" collapsed="false">
      <c r="D170" s="247"/>
      <c r="E170" s="461"/>
      <c r="G170" s="461" t="str">
        <f aca="false">IF(A170="","",IFERROR(#REF!/F170,0))</f>
        <v/>
      </c>
    </row>
    <row r="171" customFormat="false" ht="14.25" hidden="false" customHeight="true" outlineLevel="0" collapsed="false">
      <c r="D171" s="247"/>
      <c r="E171" s="461"/>
      <c r="G171" s="461" t="str">
        <f aca="false">IF(A171="","",IFERROR(#REF!/F171,0))</f>
        <v/>
      </c>
    </row>
    <row r="172" customFormat="false" ht="14.25" hidden="false" customHeight="true" outlineLevel="0" collapsed="false">
      <c r="D172" s="247"/>
      <c r="E172" s="461"/>
      <c r="G172" s="461" t="str">
        <f aca="false">IF(A172="","",IFERROR(#REF!/F172,0))</f>
        <v/>
      </c>
    </row>
    <row r="173" customFormat="false" ht="14.25" hidden="false" customHeight="true" outlineLevel="0" collapsed="false">
      <c r="D173" s="247"/>
      <c r="E173" s="461"/>
      <c r="G173" s="461" t="str">
        <f aca="false">IF(A173="","",IFERROR(#REF!/F173,0))</f>
        <v/>
      </c>
    </row>
    <row r="174" customFormat="false" ht="14.25" hidden="false" customHeight="true" outlineLevel="0" collapsed="false">
      <c r="D174" s="247"/>
      <c r="E174" s="461"/>
      <c r="G174" s="461" t="str">
        <f aca="false">IF(A174="","",IFERROR(#REF!/F174,0))</f>
        <v/>
      </c>
    </row>
    <row r="175" customFormat="false" ht="14.25" hidden="false" customHeight="true" outlineLevel="0" collapsed="false">
      <c r="D175" s="247"/>
      <c r="E175" s="461"/>
      <c r="G175" s="461" t="str">
        <f aca="false">IF(A175="","",IFERROR(#REF!/F175,0))</f>
        <v/>
      </c>
    </row>
    <row r="176" customFormat="false" ht="14.25" hidden="false" customHeight="true" outlineLevel="0" collapsed="false">
      <c r="D176" s="247"/>
      <c r="E176" s="461"/>
      <c r="G176" s="461" t="str">
        <f aca="false">IF(A176="","",IFERROR(#REF!/F176,0))</f>
        <v/>
      </c>
    </row>
    <row r="177" customFormat="false" ht="14.25" hidden="false" customHeight="true" outlineLevel="0" collapsed="false">
      <c r="D177" s="247"/>
      <c r="E177" s="461"/>
      <c r="G177" s="461" t="str">
        <f aca="false">IF(A177="","",IFERROR(#REF!/F177,0))</f>
        <v/>
      </c>
    </row>
    <row r="178" customFormat="false" ht="14.25" hidden="false" customHeight="true" outlineLevel="0" collapsed="false">
      <c r="D178" s="247"/>
      <c r="E178" s="461"/>
      <c r="G178" s="461" t="str">
        <f aca="false">IF(A178="","",IFERROR(#REF!/F178,0))</f>
        <v/>
      </c>
    </row>
    <row r="179" customFormat="false" ht="14.25" hidden="false" customHeight="true" outlineLevel="0" collapsed="false">
      <c r="D179" s="247"/>
      <c r="E179" s="461"/>
      <c r="G179" s="461" t="str">
        <f aca="false">IF(A179="","",IFERROR(#REF!/F179,0))</f>
        <v/>
      </c>
    </row>
    <row r="180" customFormat="false" ht="14.25" hidden="false" customHeight="true" outlineLevel="0" collapsed="false">
      <c r="D180" s="247"/>
      <c r="E180" s="461"/>
      <c r="G180" s="461" t="str">
        <f aca="false">IF(A180="","",IFERROR(#REF!/F180,0))</f>
        <v/>
      </c>
    </row>
    <row r="181" customFormat="false" ht="14.25" hidden="false" customHeight="true" outlineLevel="0" collapsed="false">
      <c r="D181" s="247"/>
      <c r="E181" s="461"/>
      <c r="G181" s="461" t="str">
        <f aca="false">IF(A181="","",IFERROR(#REF!/F181,0))</f>
        <v/>
      </c>
    </row>
    <row r="182" customFormat="false" ht="14.25" hidden="false" customHeight="true" outlineLevel="0" collapsed="false">
      <c r="D182" s="247"/>
      <c r="E182" s="461"/>
      <c r="G182" s="461" t="str">
        <f aca="false">IF(A182="","",IFERROR(#REF!/F182,0))</f>
        <v/>
      </c>
    </row>
    <row r="183" customFormat="false" ht="14.25" hidden="false" customHeight="true" outlineLevel="0" collapsed="false">
      <c r="D183" s="247"/>
      <c r="E183" s="461"/>
      <c r="G183" s="461" t="str">
        <f aca="false">IF(A183="","",IFERROR(#REF!/F183,0))</f>
        <v/>
      </c>
    </row>
    <row r="184" customFormat="false" ht="14.25" hidden="false" customHeight="true" outlineLevel="0" collapsed="false">
      <c r="D184" s="247"/>
      <c r="E184" s="461"/>
      <c r="G184" s="461" t="str">
        <f aca="false">IF(A184="","",IFERROR(#REF!/F184,0))</f>
        <v/>
      </c>
    </row>
    <row r="185" customFormat="false" ht="14.25" hidden="false" customHeight="true" outlineLevel="0" collapsed="false">
      <c r="D185" s="247"/>
      <c r="E185" s="461"/>
      <c r="G185" s="461" t="str">
        <f aca="false">IF(A185="","",IFERROR(#REF!/F185,0))</f>
        <v/>
      </c>
    </row>
    <row r="186" customFormat="false" ht="14.25" hidden="false" customHeight="true" outlineLevel="0" collapsed="false">
      <c r="D186" s="247"/>
      <c r="E186" s="461"/>
      <c r="G186" s="461" t="str">
        <f aca="false">IF(A186="","",IFERROR(#REF!/F186,0))</f>
        <v/>
      </c>
    </row>
    <row r="187" customFormat="false" ht="14.25" hidden="false" customHeight="true" outlineLevel="0" collapsed="false">
      <c r="D187" s="247"/>
      <c r="E187" s="461"/>
      <c r="G187" s="461" t="str">
        <f aca="false">IF(A187="","",IFERROR(#REF!/F187,0))</f>
        <v/>
      </c>
    </row>
    <row r="188" customFormat="false" ht="14.25" hidden="false" customHeight="true" outlineLevel="0" collapsed="false">
      <c r="D188" s="247"/>
      <c r="E188" s="461"/>
      <c r="G188" s="461" t="str">
        <f aca="false">IF(A188="","",IFERROR(#REF!/F188,0))</f>
        <v/>
      </c>
    </row>
    <row r="189" customFormat="false" ht="14.25" hidden="false" customHeight="true" outlineLevel="0" collapsed="false">
      <c r="D189" s="247"/>
      <c r="E189" s="461"/>
      <c r="G189" s="461" t="str">
        <f aca="false">IF(A189="","",IFERROR(#REF!/F189,0))</f>
        <v/>
      </c>
    </row>
    <row r="190" customFormat="false" ht="14.25" hidden="false" customHeight="true" outlineLevel="0" collapsed="false">
      <c r="D190" s="247"/>
      <c r="E190" s="461"/>
      <c r="G190" s="461" t="str">
        <f aca="false">IF(A190="","",IFERROR(#REF!/F190,0))</f>
        <v/>
      </c>
    </row>
    <row r="191" customFormat="false" ht="14.25" hidden="false" customHeight="true" outlineLevel="0" collapsed="false">
      <c r="D191" s="247"/>
      <c r="E191" s="461"/>
      <c r="G191" s="461" t="str">
        <f aca="false">IF(A191="","",IFERROR(#REF!/F191,0))</f>
        <v/>
      </c>
    </row>
    <row r="192" customFormat="false" ht="14.25" hidden="false" customHeight="true" outlineLevel="0" collapsed="false">
      <c r="D192" s="247"/>
      <c r="E192" s="461"/>
      <c r="G192" s="461" t="str">
        <f aca="false">IF(A192="","",IFERROR(#REF!/F192,0))</f>
        <v/>
      </c>
    </row>
    <row r="193" customFormat="false" ht="14.25" hidden="false" customHeight="true" outlineLevel="0" collapsed="false">
      <c r="D193" s="247"/>
      <c r="E193" s="461"/>
      <c r="G193" s="461" t="str">
        <f aca="false">IF(A193="","",IFERROR(#REF!/F193,0))</f>
        <v/>
      </c>
    </row>
    <row r="194" customFormat="false" ht="14.25" hidden="false" customHeight="true" outlineLevel="0" collapsed="false">
      <c r="D194" s="247"/>
      <c r="E194" s="461"/>
      <c r="G194" s="463" t="str">
        <f aca="false">IF(A194="","",IFERROR(#REF!/F194,0))</f>
        <v/>
      </c>
    </row>
    <row r="195" customFormat="false" ht="14.25" hidden="false" customHeight="true" outlineLevel="0" collapsed="false">
      <c r="D195" s="247"/>
      <c r="E195" s="461"/>
      <c r="G195" s="463" t="str">
        <f aca="false">IF(A195="","",IFERROR(#REF!/F195,0))</f>
        <v/>
      </c>
    </row>
    <row r="196" customFormat="false" ht="14.25" hidden="false" customHeight="true" outlineLevel="0" collapsed="false">
      <c r="D196" s="247"/>
      <c r="E196" s="461"/>
      <c r="G196" s="463" t="str">
        <f aca="false">IF(A196="","",IFERROR(#REF!/F196,0))</f>
        <v/>
      </c>
    </row>
    <row r="197" customFormat="false" ht="14.25" hidden="false" customHeight="true" outlineLevel="0" collapsed="false">
      <c r="D197" s="247"/>
      <c r="E197" s="463"/>
      <c r="G197" s="463" t="str">
        <f aca="false">IF(A197="","",IFERROR(#REF!/F197,0))</f>
        <v/>
      </c>
    </row>
    <row r="198" customFormat="false" ht="14.25" hidden="false" customHeight="true" outlineLevel="0" collapsed="false">
      <c r="D198" s="247"/>
      <c r="E198" s="463"/>
      <c r="G198" s="463" t="str">
        <f aca="false">IF(A198="","",IFERROR(#REF!/F198,0))</f>
        <v/>
      </c>
    </row>
    <row r="199" customFormat="false" ht="14.25" hidden="false" customHeight="true" outlineLevel="0" collapsed="false">
      <c r="D199" s="247"/>
      <c r="E199" s="463"/>
      <c r="G199" s="463" t="str">
        <f aca="false">IF(A199="","",IFERROR(#REF!/F199,0))</f>
        <v/>
      </c>
    </row>
    <row r="200" customFormat="false" ht="14.25" hidden="false" customHeight="true" outlineLevel="0" collapsed="false">
      <c r="D200" s="247"/>
      <c r="E200" s="463"/>
      <c r="G200" s="463" t="str">
        <f aca="false">IF(A200="","",IFERROR(#REF!/F200,0))</f>
        <v/>
      </c>
    </row>
    <row r="201" customFormat="false" ht="14.25" hidden="false" customHeight="true" outlineLevel="0" collapsed="false">
      <c r="D201" s="247"/>
      <c r="E201" s="463"/>
      <c r="G201" s="463" t="str">
        <f aca="false">IF(A201="","",IFERROR(#REF!/F201,0))</f>
        <v/>
      </c>
    </row>
    <row r="202" customFormat="false" ht="14.25" hidden="false" customHeight="true" outlineLevel="0" collapsed="false">
      <c r="D202" s="247"/>
      <c r="E202" s="463"/>
      <c r="G202" s="463" t="str">
        <f aca="false">IF(A202="","",IFERROR(#REF!/F202,0))</f>
        <v/>
      </c>
    </row>
    <row r="203" customFormat="false" ht="14.25" hidden="false" customHeight="true" outlineLevel="0" collapsed="false">
      <c r="D203" s="247"/>
      <c r="E203" s="463"/>
      <c r="G203" s="463" t="str">
        <f aca="false">IF(A203="","",IFERROR(#REF!/F203,0))</f>
        <v/>
      </c>
    </row>
    <row r="204" customFormat="false" ht="14.25" hidden="false" customHeight="true" outlineLevel="0" collapsed="false">
      <c r="D204" s="247"/>
      <c r="E204" s="463"/>
      <c r="G204" s="463" t="str">
        <f aca="false">IF(A204="","",IFERROR(#REF!/F204,0))</f>
        <v/>
      </c>
    </row>
    <row r="205" customFormat="false" ht="14.25" hidden="false" customHeight="true" outlineLevel="0" collapsed="false">
      <c r="D205" s="247"/>
      <c r="E205" s="463"/>
      <c r="G205" s="463" t="str">
        <f aca="false">IF(A205="","",IFERROR(#REF!/F205,0))</f>
        <v/>
      </c>
    </row>
    <row r="206" customFormat="false" ht="14.25" hidden="false" customHeight="true" outlineLevel="0" collapsed="false">
      <c r="D206" s="247"/>
      <c r="E206" s="463"/>
      <c r="G206" s="463" t="str">
        <f aca="false">IF(A206="","",IFERROR(#REF!/F206,0))</f>
        <v/>
      </c>
    </row>
    <row r="207" customFormat="false" ht="14.25" hidden="false" customHeight="true" outlineLevel="0" collapsed="false">
      <c r="D207" s="247"/>
      <c r="E207" s="463"/>
      <c r="G207" s="463" t="str">
        <f aca="false">IF(A207="","",IFERROR(#REF!/F207,0))</f>
        <v/>
      </c>
    </row>
    <row r="208" customFormat="false" ht="14.25" hidden="false" customHeight="true" outlineLevel="0" collapsed="false">
      <c r="D208" s="247"/>
      <c r="E208" s="463"/>
      <c r="G208" s="463" t="str">
        <f aca="false">IF(A208="","",IFERROR(#REF!/F208,0))</f>
        <v/>
      </c>
    </row>
    <row r="209" customFormat="false" ht="14.25" hidden="false" customHeight="true" outlineLevel="0" collapsed="false">
      <c r="D209" s="247"/>
      <c r="E209" s="463"/>
      <c r="G209" s="463" t="str">
        <f aca="false">IF(A209="","",IFERROR(#REF!/F209,0))</f>
        <v/>
      </c>
    </row>
    <row r="210" customFormat="false" ht="14.25" hidden="false" customHeight="true" outlineLevel="0" collapsed="false">
      <c r="D210" s="247"/>
      <c r="E210" s="463"/>
      <c r="G210" s="463" t="str">
        <f aca="false">IF(A210="","",IFERROR(#REF!/F210,0))</f>
        <v/>
      </c>
    </row>
    <row r="211" customFormat="false" ht="14.25" hidden="false" customHeight="true" outlineLevel="0" collapsed="false">
      <c r="D211" s="247"/>
      <c r="E211" s="463"/>
      <c r="G211" s="463" t="str">
        <f aca="false">IF(A211="","",IFERROR(#REF!/F211,0))</f>
        <v/>
      </c>
    </row>
    <row r="212" customFormat="false" ht="14.25" hidden="false" customHeight="true" outlineLevel="0" collapsed="false">
      <c r="D212" s="247"/>
      <c r="E212" s="463"/>
      <c r="G212" s="463" t="str">
        <f aca="false">IF(A212="","",IFERROR(#REF!/F212,0))</f>
        <v/>
      </c>
    </row>
    <row r="213" customFormat="false" ht="14.25" hidden="false" customHeight="true" outlineLevel="0" collapsed="false">
      <c r="D213" s="247"/>
      <c r="E213" s="463"/>
      <c r="G213" s="463" t="str">
        <f aca="false">IF(A213="","",IFERROR(#REF!/F213,0))</f>
        <v/>
      </c>
    </row>
    <row r="214" customFormat="false" ht="14.25" hidden="false" customHeight="true" outlineLevel="0" collapsed="false">
      <c r="D214" s="247"/>
      <c r="E214" s="463"/>
      <c r="G214" s="463" t="str">
        <f aca="false">IF(A214="","",IFERROR(#REF!/F214,0))</f>
        <v/>
      </c>
    </row>
    <row r="215" customFormat="false" ht="14.25" hidden="false" customHeight="true" outlineLevel="0" collapsed="false">
      <c r="D215" s="247"/>
      <c r="E215" s="463"/>
      <c r="G215" s="463" t="str">
        <f aca="false">IF(A215="","",IFERROR(#REF!/F215,0))</f>
        <v/>
      </c>
    </row>
    <row r="216" customFormat="false" ht="14.25" hidden="false" customHeight="true" outlineLevel="0" collapsed="false">
      <c r="D216" s="247"/>
      <c r="E216" s="463"/>
      <c r="G216" s="463" t="str">
        <f aca="false">IF(A216="","",IFERROR(#REF!/F216,0))</f>
        <v/>
      </c>
    </row>
    <row r="217" customFormat="false" ht="14.25" hidden="false" customHeight="true" outlineLevel="0" collapsed="false">
      <c r="D217" s="247"/>
      <c r="E217" s="463"/>
      <c r="G217" s="463" t="str">
        <f aca="false">IF(A217="","",IFERROR(#REF!/F217,0))</f>
        <v/>
      </c>
    </row>
    <row r="218" customFormat="false" ht="14.25" hidden="false" customHeight="true" outlineLevel="0" collapsed="false">
      <c r="D218" s="247"/>
      <c r="E218" s="463"/>
      <c r="G218" s="463" t="str">
        <f aca="false">IF(A218="","",IFERROR(#REF!/F218,0))</f>
        <v/>
      </c>
    </row>
    <row r="219" customFormat="false" ht="14.25" hidden="false" customHeight="true" outlineLevel="0" collapsed="false">
      <c r="D219" s="247"/>
      <c r="E219" s="463"/>
      <c r="G219" s="463" t="str">
        <f aca="false">IF(A219="","",IFERROR(#REF!/F219,0))</f>
        <v/>
      </c>
    </row>
    <row r="220" customFormat="false" ht="14.25" hidden="false" customHeight="true" outlineLevel="0" collapsed="false">
      <c r="D220" s="247"/>
      <c r="E220" s="463"/>
      <c r="G220" s="463" t="str">
        <f aca="false">IF(A220="","",IFERROR(#REF!/F220,0))</f>
        <v/>
      </c>
    </row>
    <row r="221" customFormat="false" ht="14.25" hidden="false" customHeight="true" outlineLevel="0" collapsed="false">
      <c r="D221" s="247"/>
      <c r="E221" s="463"/>
      <c r="G221" s="463" t="str">
        <f aca="false">IF(A221="","",IFERROR(#REF!/F221,0))</f>
        <v/>
      </c>
    </row>
    <row r="222" customFormat="false" ht="14.25" hidden="false" customHeight="true" outlineLevel="0" collapsed="false">
      <c r="D222" s="247"/>
      <c r="E222" s="463"/>
      <c r="G222" s="463" t="str">
        <f aca="false">IF(A222="","",IFERROR(#REF!/F222,0))</f>
        <v/>
      </c>
    </row>
    <row r="223" customFormat="false" ht="14.25" hidden="false" customHeight="true" outlineLevel="0" collapsed="false">
      <c r="D223" s="247"/>
      <c r="E223" s="463"/>
      <c r="G223" s="463" t="str">
        <f aca="false">IF(A223="","",IFERROR(#REF!/F223,0))</f>
        <v/>
      </c>
    </row>
    <row r="224" customFormat="false" ht="14.25" hidden="false" customHeight="true" outlineLevel="0" collapsed="false">
      <c r="D224" s="247"/>
      <c r="E224" s="463"/>
      <c r="G224" s="463" t="str">
        <f aca="false">IF(A224="","",IFERROR(#REF!/F224,0))</f>
        <v/>
      </c>
    </row>
    <row r="225" customFormat="false" ht="14.25" hidden="false" customHeight="true" outlineLevel="0" collapsed="false">
      <c r="D225" s="247"/>
      <c r="E225" s="463"/>
      <c r="G225" s="463" t="str">
        <f aca="false">IF(A225="","",IFERROR(#REF!/F225,0))</f>
        <v/>
      </c>
    </row>
    <row r="226" customFormat="false" ht="14.25" hidden="false" customHeight="true" outlineLevel="0" collapsed="false">
      <c r="D226" s="247"/>
      <c r="E226" s="463"/>
      <c r="G226" s="463" t="str">
        <f aca="false">IF(A226="","",IFERROR(#REF!/F226,0))</f>
        <v/>
      </c>
    </row>
    <row r="227" customFormat="false" ht="14.25" hidden="false" customHeight="true" outlineLevel="0" collapsed="false">
      <c r="D227" s="247"/>
      <c r="E227" s="463"/>
      <c r="G227" s="463" t="str">
        <f aca="false">IF(A227="","",IFERROR(#REF!/F227,0))</f>
        <v/>
      </c>
    </row>
    <row r="228" customFormat="false" ht="14.25" hidden="false" customHeight="true" outlineLevel="0" collapsed="false">
      <c r="D228" s="247"/>
      <c r="E228" s="463"/>
      <c r="G228" s="463" t="str">
        <f aca="false">IF(A228="","",IFERROR(#REF!/F228,0))</f>
        <v/>
      </c>
    </row>
    <row r="229" customFormat="false" ht="14.25" hidden="false" customHeight="true" outlineLevel="0" collapsed="false">
      <c r="D229" s="247"/>
      <c r="E229" s="463"/>
      <c r="G229" s="463" t="str">
        <f aca="false">IF(A229="","",IFERROR(#REF!/F229,0))</f>
        <v/>
      </c>
    </row>
    <row r="230" customFormat="false" ht="14.25" hidden="false" customHeight="true" outlineLevel="0" collapsed="false">
      <c r="D230" s="247"/>
      <c r="E230" s="463"/>
      <c r="G230" s="463" t="str">
        <f aca="false">IF(A230="","",IFERROR(#REF!/F230,0))</f>
        <v/>
      </c>
    </row>
    <row r="231" customFormat="false" ht="14.25" hidden="false" customHeight="true" outlineLevel="0" collapsed="false">
      <c r="D231" s="247"/>
      <c r="E231" s="463"/>
      <c r="G231" s="463" t="str">
        <f aca="false">IF(A231="","",IFERROR(#REF!/F231,0))</f>
        <v/>
      </c>
    </row>
    <row r="232" customFormat="false" ht="14.25" hidden="false" customHeight="true" outlineLevel="0" collapsed="false">
      <c r="D232" s="247"/>
      <c r="E232" s="463"/>
      <c r="G232" s="463" t="str">
        <f aca="false">IF(A232="","",IFERROR(#REF!/F232,0))</f>
        <v/>
      </c>
    </row>
    <row r="233" customFormat="false" ht="14.25" hidden="false" customHeight="true" outlineLevel="0" collapsed="false">
      <c r="D233" s="247"/>
      <c r="E233" s="463"/>
      <c r="G233" s="463" t="str">
        <f aca="false">IF(A233="","",IFERROR(#REF!/F233,0))</f>
        <v/>
      </c>
    </row>
    <row r="234" customFormat="false" ht="14.25" hidden="false" customHeight="true" outlineLevel="0" collapsed="false">
      <c r="D234" s="247"/>
      <c r="E234" s="463"/>
      <c r="G234" s="463" t="str">
        <f aca="false">IF(A234="","",IFERROR(#REF!/F234,0))</f>
        <v/>
      </c>
    </row>
    <row r="235" customFormat="false" ht="14.25" hidden="false" customHeight="true" outlineLevel="0" collapsed="false">
      <c r="D235" s="247"/>
      <c r="E235" s="463"/>
      <c r="G235" s="463" t="str">
        <f aca="false">IF(A235="","",IFERROR(#REF!/F235,0))</f>
        <v/>
      </c>
    </row>
    <row r="236" customFormat="false" ht="14.25" hidden="false" customHeight="true" outlineLevel="0" collapsed="false">
      <c r="D236" s="247"/>
      <c r="E236" s="463"/>
      <c r="G236" s="463" t="str">
        <f aca="false">IF(A236="","",IFERROR(#REF!/F236,0))</f>
        <v/>
      </c>
    </row>
    <row r="237" customFormat="false" ht="14.25" hidden="false" customHeight="true" outlineLevel="0" collapsed="false">
      <c r="D237" s="247"/>
      <c r="E237" s="463"/>
      <c r="G237" s="463" t="str">
        <f aca="false">IF(A237="","",IFERROR(#REF!/F237,0))</f>
        <v/>
      </c>
    </row>
    <row r="238" customFormat="false" ht="14.25" hidden="false" customHeight="true" outlineLevel="0" collapsed="false">
      <c r="D238" s="247"/>
      <c r="E238" s="463"/>
      <c r="G238" s="463" t="str">
        <f aca="false">IF(A238="","",IFERROR(#REF!/F238,0))</f>
        <v/>
      </c>
    </row>
    <row r="239" customFormat="false" ht="14.25" hidden="false" customHeight="true" outlineLevel="0" collapsed="false">
      <c r="D239" s="247"/>
      <c r="E239" s="463"/>
      <c r="G239" s="463" t="str">
        <f aca="false">IF(A239="","",IFERROR(#REF!/F239,0))</f>
        <v/>
      </c>
    </row>
    <row r="240" customFormat="false" ht="14.25" hidden="false" customHeight="true" outlineLevel="0" collapsed="false">
      <c r="D240" s="247"/>
      <c r="E240" s="463"/>
      <c r="G240" s="463" t="str">
        <f aca="false">IF(A240="","",IFERROR(#REF!/F240,0))</f>
        <v/>
      </c>
    </row>
    <row r="241" customFormat="false" ht="14.25" hidden="false" customHeight="true" outlineLevel="0" collapsed="false">
      <c r="D241" s="247"/>
      <c r="E241" s="463"/>
      <c r="G241" s="463" t="str">
        <f aca="false">IF(A241="","",IFERROR(#REF!/F241,0))</f>
        <v/>
      </c>
    </row>
    <row r="242" customFormat="false" ht="14.25" hidden="false" customHeight="true" outlineLevel="0" collapsed="false">
      <c r="D242" s="247"/>
      <c r="E242" s="463"/>
      <c r="G242" s="463" t="str">
        <f aca="false">IF(A242="","",IFERROR(#REF!/F242,0))</f>
        <v/>
      </c>
    </row>
    <row r="243" customFormat="false" ht="14.25" hidden="false" customHeight="true" outlineLevel="0" collapsed="false">
      <c r="D243" s="247"/>
      <c r="E243" s="463"/>
      <c r="G243" s="463" t="str">
        <f aca="false">IF(A243="","",IFERROR(#REF!/F243,0))</f>
        <v/>
      </c>
    </row>
    <row r="244" customFormat="false" ht="14.25" hidden="false" customHeight="true" outlineLevel="0" collapsed="false">
      <c r="D244" s="247"/>
      <c r="E244" s="463"/>
      <c r="G244" s="463" t="str">
        <f aca="false">IF(A244="","",IFERROR(#REF!/F244,0))</f>
        <v/>
      </c>
    </row>
    <row r="245" customFormat="false" ht="14.25" hidden="false" customHeight="true" outlineLevel="0" collapsed="false">
      <c r="D245" s="247"/>
      <c r="E245" s="463"/>
      <c r="G245" s="463" t="str">
        <f aca="false">IF(A245="","",IFERROR(#REF!/F245,0))</f>
        <v/>
      </c>
    </row>
    <row r="246" customFormat="false" ht="14.25" hidden="false" customHeight="true" outlineLevel="0" collapsed="false">
      <c r="D246" s="247"/>
      <c r="E246" s="463"/>
      <c r="G246" s="463" t="str">
        <f aca="false">IF(A246="","",IFERROR(#REF!/F246,0))</f>
        <v/>
      </c>
    </row>
    <row r="247" customFormat="false" ht="14.25" hidden="false" customHeight="true" outlineLevel="0" collapsed="false">
      <c r="D247" s="247"/>
      <c r="E247" s="463"/>
      <c r="G247" s="463" t="str">
        <f aca="false">IF(A247="","",IFERROR(#REF!/F247,0))</f>
        <v/>
      </c>
    </row>
    <row r="248" customFormat="false" ht="14.25" hidden="false" customHeight="true" outlineLevel="0" collapsed="false">
      <c r="D248" s="247"/>
      <c r="E248" s="463"/>
      <c r="G248" s="463" t="str">
        <f aca="false">IF(A248="","",IFERROR(#REF!/F248,0))</f>
        <v/>
      </c>
    </row>
    <row r="249" customFormat="false" ht="14.25" hidden="false" customHeight="true" outlineLevel="0" collapsed="false">
      <c r="D249" s="247"/>
      <c r="E249" s="463"/>
      <c r="G249" s="463" t="str">
        <f aca="false">IF(A249="","",IFERROR(#REF!/F249,0))</f>
        <v/>
      </c>
    </row>
    <row r="250" customFormat="false" ht="14.25" hidden="false" customHeight="true" outlineLevel="0" collapsed="false">
      <c r="D250" s="247"/>
      <c r="E250" s="463"/>
      <c r="G250" s="463" t="str">
        <f aca="false">IF(A250="","",IFERROR(#REF!/F250,0))</f>
        <v/>
      </c>
    </row>
    <row r="251" customFormat="false" ht="14.25" hidden="false" customHeight="true" outlineLevel="0" collapsed="false">
      <c r="D251" s="247"/>
      <c r="E251" s="463"/>
      <c r="G251" s="463" t="str">
        <f aca="false">IF(A251="","",IFERROR(#REF!/F251,0))</f>
        <v/>
      </c>
    </row>
    <row r="252" customFormat="false" ht="14.25" hidden="false" customHeight="true" outlineLevel="0" collapsed="false">
      <c r="D252" s="247"/>
      <c r="E252" s="463"/>
      <c r="G252" s="463" t="str">
        <f aca="false">IF(A252="","",IFERROR(#REF!/F252,0))</f>
        <v/>
      </c>
    </row>
    <row r="253" customFormat="false" ht="14.25" hidden="false" customHeight="true" outlineLevel="0" collapsed="false">
      <c r="D253" s="247"/>
      <c r="E253" s="463"/>
      <c r="G253" s="463" t="str">
        <f aca="false">IF(A253="","",IFERROR(#REF!/F253,0))</f>
        <v/>
      </c>
    </row>
    <row r="254" customFormat="false" ht="14.25" hidden="false" customHeight="true" outlineLevel="0" collapsed="false">
      <c r="D254" s="247"/>
      <c r="E254" s="463"/>
      <c r="G254" s="463" t="str">
        <f aca="false">IF(A254="","",IFERROR(#REF!/F254,0))</f>
        <v/>
      </c>
    </row>
    <row r="255" customFormat="false" ht="14.25" hidden="false" customHeight="true" outlineLevel="0" collapsed="false">
      <c r="D255" s="247"/>
      <c r="E255" s="463"/>
      <c r="G255" s="463" t="str">
        <f aca="false">IF(A255="","",IFERROR(#REF!/F255,0))</f>
        <v/>
      </c>
    </row>
    <row r="256" customFormat="false" ht="14.25" hidden="false" customHeight="true" outlineLevel="0" collapsed="false">
      <c r="D256" s="247"/>
      <c r="E256" s="463"/>
      <c r="G256" s="463" t="str">
        <f aca="false">IF(A256="","",IFERROR(#REF!/F256,0))</f>
        <v/>
      </c>
    </row>
    <row r="257" customFormat="false" ht="14.25" hidden="false" customHeight="true" outlineLevel="0" collapsed="false">
      <c r="D257" s="247"/>
      <c r="E257" s="463"/>
      <c r="G257" s="463" t="str">
        <f aca="false">IF(A257="","",IFERROR(#REF!/F257,0))</f>
        <v/>
      </c>
    </row>
    <row r="258" customFormat="false" ht="14.25" hidden="false" customHeight="true" outlineLevel="0" collapsed="false">
      <c r="D258" s="247"/>
      <c r="E258" s="463"/>
      <c r="G258" s="463" t="str">
        <f aca="false">IF(A258="","",IFERROR(#REF!/F258,0))</f>
        <v/>
      </c>
    </row>
    <row r="259" customFormat="false" ht="14.25" hidden="false" customHeight="true" outlineLevel="0" collapsed="false">
      <c r="D259" s="247"/>
      <c r="E259" s="463"/>
      <c r="G259" s="463" t="str">
        <f aca="false">IF(A259="","",IFERROR(#REF!/F259,0))</f>
        <v/>
      </c>
    </row>
    <row r="260" customFormat="false" ht="14.25" hidden="false" customHeight="true" outlineLevel="0" collapsed="false">
      <c r="D260" s="247"/>
      <c r="E260" s="463"/>
      <c r="G260" s="463" t="str">
        <f aca="false">IF(A260="","",IFERROR(#REF!/F260,0))</f>
        <v/>
      </c>
    </row>
    <row r="261" customFormat="false" ht="14.25" hidden="false" customHeight="true" outlineLevel="0" collapsed="false">
      <c r="D261" s="247"/>
      <c r="E261" s="463"/>
      <c r="G261" s="463" t="str">
        <f aca="false">IF(A261="","",IFERROR(#REF!/F261,0))</f>
        <v/>
      </c>
    </row>
    <row r="262" customFormat="false" ht="14.25" hidden="false" customHeight="true" outlineLevel="0" collapsed="false">
      <c r="D262" s="247"/>
      <c r="E262" s="463"/>
      <c r="G262" s="463" t="str">
        <f aca="false">IF(A262="","",IFERROR(#REF!/F262,0))</f>
        <v/>
      </c>
    </row>
    <row r="263" customFormat="false" ht="14.25" hidden="false" customHeight="true" outlineLevel="0" collapsed="false">
      <c r="D263" s="247"/>
      <c r="E263" s="463"/>
      <c r="G263" s="463" t="str">
        <f aca="false">IF(A263="","",IFERROR(#REF!/F263,0))</f>
        <v/>
      </c>
    </row>
    <row r="264" customFormat="false" ht="14.25" hidden="false" customHeight="true" outlineLevel="0" collapsed="false">
      <c r="D264" s="247"/>
      <c r="E264" s="463"/>
      <c r="G264" s="463" t="str">
        <f aca="false">IF(A264="","",IFERROR(#REF!/F264,0))</f>
        <v/>
      </c>
    </row>
    <row r="265" customFormat="false" ht="14.25" hidden="false" customHeight="true" outlineLevel="0" collapsed="false">
      <c r="D265" s="247"/>
      <c r="E265" s="463"/>
      <c r="G265" s="463" t="str">
        <f aca="false">IF(A265="","",IFERROR(#REF!/F265,0))</f>
        <v/>
      </c>
    </row>
    <row r="266" customFormat="false" ht="14.25" hidden="false" customHeight="true" outlineLevel="0" collapsed="false">
      <c r="D266" s="247"/>
      <c r="E266" s="463"/>
      <c r="G266" s="463" t="str">
        <f aca="false">IF(A266="","",IFERROR(#REF!/F266,0))</f>
        <v/>
      </c>
    </row>
    <row r="267" customFormat="false" ht="14.25" hidden="false" customHeight="true" outlineLevel="0" collapsed="false">
      <c r="D267" s="247"/>
      <c r="E267" s="463"/>
      <c r="G267" s="463" t="str">
        <f aca="false">IF(A267="","",IFERROR(#REF!/F267,0))</f>
        <v/>
      </c>
    </row>
    <row r="268" customFormat="false" ht="14.25" hidden="false" customHeight="true" outlineLevel="0" collapsed="false">
      <c r="D268" s="247"/>
      <c r="E268" s="463"/>
      <c r="G268" s="463" t="str">
        <f aca="false">IF(A268="","",IFERROR(#REF!/F268,0))</f>
        <v/>
      </c>
    </row>
    <row r="269" customFormat="false" ht="14.25" hidden="false" customHeight="true" outlineLevel="0" collapsed="false">
      <c r="D269" s="247"/>
      <c r="E269" s="463"/>
      <c r="G269" s="463" t="str">
        <f aca="false">IF(A269="","",IFERROR(#REF!/F269,0))</f>
        <v/>
      </c>
    </row>
    <row r="270" customFormat="false" ht="14.25" hidden="false" customHeight="true" outlineLevel="0" collapsed="false">
      <c r="D270" s="247"/>
      <c r="E270" s="463"/>
      <c r="G270" s="463" t="str">
        <f aca="false">IF(A270="","",IFERROR(#REF!/F270,0))</f>
        <v/>
      </c>
    </row>
    <row r="271" customFormat="false" ht="14.25" hidden="false" customHeight="true" outlineLevel="0" collapsed="false">
      <c r="D271" s="247"/>
      <c r="E271" s="463"/>
      <c r="G271" s="463" t="str">
        <f aca="false">IF(A271="","",IFERROR(#REF!/F271,0))</f>
        <v/>
      </c>
    </row>
    <row r="272" customFormat="false" ht="14.25" hidden="false" customHeight="true" outlineLevel="0" collapsed="false">
      <c r="D272" s="247"/>
      <c r="E272" s="463"/>
      <c r="G272" s="463" t="str">
        <f aca="false">IF(A272="","",IFERROR(#REF!/F272,0))</f>
        <v/>
      </c>
    </row>
    <row r="273" customFormat="false" ht="14.25" hidden="false" customHeight="true" outlineLevel="0" collapsed="false">
      <c r="D273" s="247"/>
      <c r="E273" s="463"/>
      <c r="G273" s="463" t="str">
        <f aca="false">IF(A273="","",IFERROR(#REF!/F273,0))</f>
        <v/>
      </c>
    </row>
    <row r="274" customFormat="false" ht="14.25" hidden="false" customHeight="true" outlineLevel="0" collapsed="false">
      <c r="D274" s="247"/>
      <c r="E274" s="463"/>
      <c r="G274" s="463" t="str">
        <f aca="false">IF(A274="","",IFERROR(#REF!/F274,0))</f>
        <v/>
      </c>
    </row>
    <row r="275" customFormat="false" ht="14.25" hidden="false" customHeight="true" outlineLevel="0" collapsed="false">
      <c r="D275" s="247"/>
      <c r="E275" s="463"/>
      <c r="G275" s="463" t="str">
        <f aca="false">IF(A275="","",IFERROR(#REF!/F275,0))</f>
        <v/>
      </c>
    </row>
    <row r="276" customFormat="false" ht="14.25" hidden="false" customHeight="true" outlineLevel="0" collapsed="false">
      <c r="D276" s="247"/>
      <c r="E276" s="463"/>
      <c r="G276" s="463" t="str">
        <f aca="false">IF(A276="","",IFERROR(#REF!/F276,0))</f>
        <v/>
      </c>
    </row>
    <row r="277" customFormat="false" ht="14.25" hidden="false" customHeight="true" outlineLevel="0" collapsed="false">
      <c r="D277" s="247"/>
      <c r="E277" s="463"/>
      <c r="G277" s="463" t="str">
        <f aca="false">IF(A277="","",IFERROR(#REF!/F277,0))</f>
        <v/>
      </c>
    </row>
    <row r="278" customFormat="false" ht="14.25" hidden="false" customHeight="true" outlineLevel="0" collapsed="false">
      <c r="D278" s="247"/>
      <c r="E278" s="463"/>
      <c r="G278" s="463" t="str">
        <f aca="false">IF(A278="","",IFERROR(#REF!/F278,0))</f>
        <v/>
      </c>
    </row>
    <row r="279" customFormat="false" ht="14.25" hidden="false" customHeight="true" outlineLevel="0" collapsed="false">
      <c r="D279" s="247"/>
      <c r="E279" s="463"/>
      <c r="G279" s="463" t="str">
        <f aca="false">IF(A279="","",IFERROR(#REF!/F279,0))</f>
        <v/>
      </c>
    </row>
    <row r="280" customFormat="false" ht="14.25" hidden="false" customHeight="true" outlineLevel="0" collapsed="false">
      <c r="D280" s="247"/>
      <c r="E280" s="463"/>
      <c r="G280" s="463" t="str">
        <f aca="false">IF(A280="","",IFERROR(#REF!/F280,0))</f>
        <v/>
      </c>
    </row>
    <row r="281" customFormat="false" ht="14.25" hidden="false" customHeight="true" outlineLevel="0" collapsed="false">
      <c r="D281" s="247"/>
      <c r="E281" s="463"/>
      <c r="G281" s="463" t="str">
        <f aca="false">IF(A281="","",IFERROR(#REF!/F281,0))</f>
        <v/>
      </c>
    </row>
    <row r="282" customFormat="false" ht="14.25" hidden="false" customHeight="true" outlineLevel="0" collapsed="false">
      <c r="D282" s="247"/>
      <c r="E282" s="463"/>
      <c r="G282" s="463" t="str">
        <f aca="false">IF(A282="","",IFERROR(#REF!/F282,0))</f>
        <v/>
      </c>
    </row>
    <row r="283" customFormat="false" ht="14.25" hidden="false" customHeight="true" outlineLevel="0" collapsed="false">
      <c r="D283" s="247"/>
      <c r="E283" s="463"/>
      <c r="G283" s="463" t="str">
        <f aca="false">IF(A283="","",IFERROR(#REF!/F283,0))</f>
        <v/>
      </c>
    </row>
    <row r="284" customFormat="false" ht="14.25" hidden="false" customHeight="true" outlineLevel="0" collapsed="false">
      <c r="D284" s="247"/>
      <c r="E284" s="463"/>
      <c r="G284" s="463" t="str">
        <f aca="false">IF(A284="","",IFERROR(#REF!/F284,0))</f>
        <v/>
      </c>
    </row>
    <row r="285" customFormat="false" ht="14.25" hidden="false" customHeight="true" outlineLevel="0" collapsed="false">
      <c r="D285" s="247"/>
      <c r="E285" s="463"/>
      <c r="G285" s="463" t="str">
        <f aca="false">IF(A285="","",IFERROR(#REF!/F285,0))</f>
        <v/>
      </c>
    </row>
    <row r="286" customFormat="false" ht="14.25" hidden="false" customHeight="true" outlineLevel="0" collapsed="false">
      <c r="D286" s="247"/>
      <c r="E286" s="463"/>
      <c r="G286" s="463" t="str">
        <f aca="false">IF(A286="","",IFERROR(#REF!/F286,0))</f>
        <v/>
      </c>
    </row>
    <row r="287" customFormat="false" ht="14.25" hidden="false" customHeight="true" outlineLevel="0" collapsed="false">
      <c r="D287" s="247"/>
      <c r="E287" s="463"/>
      <c r="G287" s="463" t="str">
        <f aca="false">IF(A287="","",IFERROR(#REF!/F287,0))</f>
        <v/>
      </c>
    </row>
    <row r="288" customFormat="false" ht="14.25" hidden="false" customHeight="true" outlineLevel="0" collapsed="false">
      <c r="D288" s="247"/>
      <c r="E288" s="463"/>
      <c r="G288" s="463" t="str">
        <f aca="false">IF(A288="","",IFERROR(#REF!/F288,0))</f>
        <v/>
      </c>
    </row>
    <row r="289" customFormat="false" ht="14.25" hidden="false" customHeight="true" outlineLevel="0" collapsed="false">
      <c r="D289" s="247"/>
      <c r="E289" s="463"/>
      <c r="G289" s="463" t="str">
        <f aca="false">IF(A289="","",IFERROR(#REF!/F289,0))</f>
        <v/>
      </c>
    </row>
    <row r="290" customFormat="false" ht="14.25" hidden="false" customHeight="true" outlineLevel="0" collapsed="false">
      <c r="D290" s="247"/>
      <c r="E290" s="463"/>
      <c r="G290" s="463" t="str">
        <f aca="false">IF(A290="","",IFERROR(#REF!/F290,0))</f>
        <v/>
      </c>
    </row>
    <row r="291" customFormat="false" ht="14.25" hidden="false" customHeight="true" outlineLevel="0" collapsed="false">
      <c r="D291" s="247"/>
      <c r="E291" s="463"/>
      <c r="G291" s="463" t="str">
        <f aca="false">IF(A291="","",IFERROR(#REF!/F291,0))</f>
        <v/>
      </c>
    </row>
    <row r="292" customFormat="false" ht="14.25" hidden="false" customHeight="true" outlineLevel="0" collapsed="false">
      <c r="D292" s="247"/>
      <c r="E292" s="463"/>
      <c r="G292" s="463" t="str">
        <f aca="false">IF(A292="","",IFERROR(#REF!/F292,0))</f>
        <v/>
      </c>
    </row>
    <row r="293" customFormat="false" ht="14.25" hidden="false" customHeight="true" outlineLevel="0" collapsed="false">
      <c r="D293" s="247"/>
      <c r="E293" s="463"/>
      <c r="G293" s="463" t="str">
        <f aca="false">IF(A293="","",IFERROR(#REF!/F293,0))</f>
        <v/>
      </c>
    </row>
    <row r="294" customFormat="false" ht="14.25" hidden="false" customHeight="true" outlineLevel="0" collapsed="false">
      <c r="D294" s="247"/>
      <c r="E294" s="463"/>
      <c r="G294" s="463" t="str">
        <f aca="false">IF(A294="","",IFERROR(#REF!/F294,0))</f>
        <v/>
      </c>
    </row>
    <row r="295" customFormat="false" ht="14.25" hidden="false" customHeight="true" outlineLevel="0" collapsed="false">
      <c r="D295" s="247"/>
      <c r="E295" s="463"/>
      <c r="G295" s="463" t="str">
        <f aca="false">IF(A295="","",IFERROR(#REF!/F295,0))</f>
        <v/>
      </c>
    </row>
    <row r="296" customFormat="false" ht="14.25" hidden="false" customHeight="true" outlineLevel="0" collapsed="false">
      <c r="D296" s="247"/>
      <c r="E296" s="463"/>
      <c r="G296" s="463" t="str">
        <f aca="false">IF(A296="","",IFERROR(#REF!/F296,0))</f>
        <v/>
      </c>
    </row>
    <row r="297" customFormat="false" ht="14.25" hidden="false" customHeight="true" outlineLevel="0" collapsed="false">
      <c r="D297" s="247"/>
      <c r="E297" s="463"/>
      <c r="G297" s="463" t="str">
        <f aca="false">IF(A297="","",IFERROR(#REF!/F297,0))</f>
        <v/>
      </c>
    </row>
    <row r="298" customFormat="false" ht="14.25" hidden="false" customHeight="true" outlineLevel="0" collapsed="false">
      <c r="D298" s="247"/>
      <c r="E298" s="463"/>
      <c r="G298" s="463" t="str">
        <f aca="false">IF(A298="","",IFERROR(#REF!/F298,0))</f>
        <v/>
      </c>
    </row>
    <row r="299" customFormat="false" ht="14.25" hidden="false" customHeight="true" outlineLevel="0" collapsed="false">
      <c r="D299" s="247"/>
      <c r="E299" s="463"/>
      <c r="G299" s="463" t="str">
        <f aca="false">IF(A299="","",IFERROR(#REF!/F299,0))</f>
        <v/>
      </c>
    </row>
    <row r="300" customFormat="false" ht="14.25" hidden="false" customHeight="true" outlineLevel="0" collapsed="false">
      <c r="D300" s="247"/>
      <c r="E300" s="463"/>
      <c r="G300" s="463" t="str">
        <f aca="false">IF(A300="","",IFERROR(#REF!/F300,0))</f>
        <v/>
      </c>
    </row>
    <row r="301" customFormat="false" ht="14.25" hidden="false" customHeight="true" outlineLevel="0" collapsed="false">
      <c r="D301" s="247"/>
      <c r="E301" s="463"/>
      <c r="G301" s="463" t="str">
        <f aca="false">IF(A301="","",IFERROR(#REF!/F301,0))</f>
        <v/>
      </c>
    </row>
    <row r="302" customFormat="false" ht="14.25" hidden="false" customHeight="true" outlineLevel="0" collapsed="false">
      <c r="D302" s="247"/>
      <c r="E302" s="463"/>
      <c r="G302" s="463" t="str">
        <f aca="false">IF(A302="","",IFERROR(#REF!/F302,0))</f>
        <v/>
      </c>
    </row>
    <row r="303" customFormat="false" ht="14.25" hidden="false" customHeight="true" outlineLevel="0" collapsed="false">
      <c r="D303" s="247"/>
      <c r="E303" s="463"/>
      <c r="G303" s="463" t="str">
        <f aca="false">IF(A303="","",IFERROR(#REF!/F303,0))</f>
        <v/>
      </c>
    </row>
    <row r="304" customFormat="false" ht="14.25" hidden="false" customHeight="true" outlineLevel="0" collapsed="false">
      <c r="D304" s="247"/>
      <c r="E304" s="463"/>
      <c r="G304" s="463" t="str">
        <f aca="false">IF(A304="","",IFERROR(#REF!/F304,0))</f>
        <v/>
      </c>
    </row>
    <row r="305" customFormat="false" ht="14.25" hidden="false" customHeight="true" outlineLevel="0" collapsed="false">
      <c r="D305" s="247"/>
      <c r="E305" s="463"/>
      <c r="G305" s="463" t="str">
        <f aca="false">IF(A305="","",IFERROR(#REF!/F305,0))</f>
        <v/>
      </c>
    </row>
    <row r="306" customFormat="false" ht="14.25" hidden="false" customHeight="true" outlineLevel="0" collapsed="false">
      <c r="D306" s="247"/>
      <c r="E306" s="463"/>
      <c r="G306" s="463" t="str">
        <f aca="false">IF(A306="","",IFERROR(#REF!/F306,0))</f>
        <v/>
      </c>
    </row>
    <row r="307" customFormat="false" ht="14.25" hidden="false" customHeight="true" outlineLevel="0" collapsed="false">
      <c r="D307" s="247"/>
      <c r="E307" s="463"/>
      <c r="G307" s="463" t="str">
        <f aca="false">IF(A307="","",IFERROR(#REF!/F307,0))</f>
        <v/>
      </c>
    </row>
    <row r="308" customFormat="false" ht="14.25" hidden="false" customHeight="true" outlineLevel="0" collapsed="false">
      <c r="D308" s="247"/>
      <c r="E308" s="463"/>
      <c r="G308" s="463" t="str">
        <f aca="false">IF(A308="","",IFERROR(#REF!/F308,0))</f>
        <v/>
      </c>
    </row>
    <row r="309" customFormat="false" ht="14.25" hidden="false" customHeight="true" outlineLevel="0" collapsed="false">
      <c r="D309" s="247"/>
      <c r="E309" s="463"/>
      <c r="G309" s="463" t="str">
        <f aca="false">IF(A309="","",IFERROR(#REF!/F309,0))</f>
        <v/>
      </c>
    </row>
    <row r="310" customFormat="false" ht="14.25" hidden="false" customHeight="true" outlineLevel="0" collapsed="false">
      <c r="D310" s="247"/>
      <c r="E310" s="463"/>
      <c r="G310" s="463" t="str">
        <f aca="false">IF(A310="","",IFERROR(#REF!/F310,0))</f>
        <v/>
      </c>
    </row>
    <row r="311" customFormat="false" ht="14.25" hidden="false" customHeight="true" outlineLevel="0" collapsed="false">
      <c r="D311" s="247"/>
      <c r="E311" s="463"/>
      <c r="G311" s="463" t="str">
        <f aca="false">IF(A311="","",IFERROR(#REF!/F311,0))</f>
        <v/>
      </c>
    </row>
    <row r="312" customFormat="false" ht="14.25" hidden="false" customHeight="true" outlineLevel="0" collapsed="false">
      <c r="D312" s="247"/>
      <c r="E312" s="463"/>
      <c r="G312" s="463" t="str">
        <f aca="false">IF(A312="","",IFERROR(#REF!/F312,0))</f>
        <v/>
      </c>
    </row>
    <row r="313" customFormat="false" ht="14.25" hidden="false" customHeight="true" outlineLevel="0" collapsed="false">
      <c r="D313" s="247"/>
      <c r="E313" s="463"/>
      <c r="G313" s="463" t="str">
        <f aca="false">IF(A313="","",IFERROR(#REF!/F313,0))</f>
        <v/>
      </c>
    </row>
    <row r="314" customFormat="false" ht="14.25" hidden="false" customHeight="true" outlineLevel="0" collapsed="false">
      <c r="D314" s="247"/>
      <c r="E314" s="463"/>
      <c r="G314" s="463" t="str">
        <f aca="false">IF(A314="","",IFERROR(#REF!/F314,0))</f>
        <v/>
      </c>
    </row>
    <row r="315" customFormat="false" ht="14.25" hidden="false" customHeight="true" outlineLevel="0" collapsed="false">
      <c r="D315" s="247"/>
      <c r="E315" s="463"/>
      <c r="G315" s="463" t="str">
        <f aca="false">IF(A315="","",IFERROR(#REF!/F315,0))</f>
        <v/>
      </c>
    </row>
    <row r="316" customFormat="false" ht="14.25" hidden="false" customHeight="true" outlineLevel="0" collapsed="false">
      <c r="D316" s="247"/>
      <c r="E316" s="463"/>
      <c r="G316" s="463" t="str">
        <f aca="false">IF(A316="","",IFERROR(#REF!/F316,0))</f>
        <v/>
      </c>
    </row>
    <row r="317" customFormat="false" ht="14.25" hidden="false" customHeight="true" outlineLevel="0" collapsed="false">
      <c r="D317" s="247"/>
      <c r="E317" s="463"/>
      <c r="G317" s="463" t="str">
        <f aca="false">IF(A317="","",IFERROR(#REF!/F317,0))</f>
        <v/>
      </c>
    </row>
    <row r="318" customFormat="false" ht="14.25" hidden="false" customHeight="true" outlineLevel="0" collapsed="false">
      <c r="D318" s="247"/>
      <c r="E318" s="463"/>
      <c r="G318" s="463" t="str">
        <f aca="false">IF(A318="","",IFERROR(#REF!/F318,0))</f>
        <v/>
      </c>
    </row>
    <row r="319" customFormat="false" ht="14.25" hidden="false" customHeight="true" outlineLevel="0" collapsed="false">
      <c r="D319" s="247"/>
      <c r="E319" s="463"/>
      <c r="G319" s="463" t="str">
        <f aca="false">IF(A319="","",IFERROR(#REF!/F319,0))</f>
        <v/>
      </c>
    </row>
    <row r="320" customFormat="false" ht="14.25" hidden="false" customHeight="true" outlineLevel="0" collapsed="false">
      <c r="D320" s="247"/>
      <c r="E320" s="463"/>
      <c r="G320" s="463" t="str">
        <f aca="false">IF(A320="","",IFERROR(#REF!/F320,0))</f>
        <v/>
      </c>
    </row>
    <row r="321" customFormat="false" ht="14.25" hidden="false" customHeight="true" outlineLevel="0" collapsed="false">
      <c r="D321" s="247"/>
      <c r="E321" s="463"/>
      <c r="G321" s="463" t="str">
        <f aca="false">IF(A321="","",IFERROR(#REF!/F321,0))</f>
        <v/>
      </c>
    </row>
    <row r="322" customFormat="false" ht="14.25" hidden="false" customHeight="true" outlineLevel="0" collapsed="false">
      <c r="D322" s="247"/>
      <c r="E322" s="463"/>
      <c r="G322" s="463" t="str">
        <f aca="false">IF(A322="","",IFERROR(#REF!/F322,0))</f>
        <v/>
      </c>
    </row>
    <row r="323" customFormat="false" ht="14.25" hidden="false" customHeight="true" outlineLevel="0" collapsed="false">
      <c r="D323" s="247"/>
      <c r="E323" s="463"/>
      <c r="G323" s="463" t="str">
        <f aca="false">IF(A323="","",IFERROR(#REF!/F323,0))</f>
        <v/>
      </c>
    </row>
    <row r="324" customFormat="false" ht="14.25" hidden="false" customHeight="true" outlineLevel="0" collapsed="false">
      <c r="D324" s="247"/>
      <c r="E324" s="463"/>
      <c r="G324" s="463" t="str">
        <f aca="false">IF(A324="","",IFERROR(#REF!/F324,0))</f>
        <v/>
      </c>
    </row>
    <row r="325" customFormat="false" ht="14.25" hidden="false" customHeight="true" outlineLevel="0" collapsed="false">
      <c r="D325" s="247"/>
      <c r="E325" s="463"/>
      <c r="G325" s="463" t="str">
        <f aca="false">IF(A325="","",IFERROR(#REF!/F325,0))</f>
        <v/>
      </c>
    </row>
    <row r="326" customFormat="false" ht="14.25" hidden="false" customHeight="true" outlineLevel="0" collapsed="false">
      <c r="D326" s="247"/>
      <c r="E326" s="463"/>
      <c r="G326" s="463" t="str">
        <f aca="false">IF(A326="","",IFERROR(#REF!/F326,0))</f>
        <v/>
      </c>
    </row>
    <row r="327" customFormat="false" ht="14.25" hidden="false" customHeight="true" outlineLevel="0" collapsed="false">
      <c r="D327" s="247"/>
      <c r="E327" s="463"/>
      <c r="G327" s="463" t="str">
        <f aca="false">IF(A327="","",IFERROR(#REF!/F327,0))</f>
        <v/>
      </c>
    </row>
    <row r="328" customFormat="false" ht="14.25" hidden="false" customHeight="true" outlineLevel="0" collapsed="false">
      <c r="D328" s="247"/>
      <c r="E328" s="463"/>
      <c r="G328" s="463" t="str">
        <f aca="false">IF(A328="","",IFERROR(#REF!/F328,0))</f>
        <v/>
      </c>
    </row>
    <row r="329" customFormat="false" ht="14.25" hidden="false" customHeight="true" outlineLevel="0" collapsed="false">
      <c r="D329" s="247"/>
      <c r="E329" s="463"/>
      <c r="G329" s="463" t="str">
        <f aca="false">IF(A329="","",IFERROR(#REF!/F329,0))</f>
        <v/>
      </c>
    </row>
    <row r="330" customFormat="false" ht="14.25" hidden="false" customHeight="true" outlineLevel="0" collapsed="false">
      <c r="D330" s="247"/>
      <c r="E330" s="463"/>
      <c r="G330" s="463" t="str">
        <f aca="false">IF(A330="","",IFERROR(#REF!/F330,0))</f>
        <v/>
      </c>
    </row>
    <row r="331" customFormat="false" ht="14.25" hidden="false" customHeight="true" outlineLevel="0" collapsed="false">
      <c r="D331" s="247"/>
      <c r="E331" s="463"/>
      <c r="G331" s="463" t="str">
        <f aca="false">IF(A331="","",IFERROR(#REF!/F331,0))</f>
        <v/>
      </c>
    </row>
    <row r="332" customFormat="false" ht="14.25" hidden="false" customHeight="true" outlineLevel="0" collapsed="false">
      <c r="D332" s="247"/>
      <c r="E332" s="463"/>
      <c r="G332" s="463" t="str">
        <f aca="false">IF(A332="","",IFERROR(#REF!/F332,0))</f>
        <v/>
      </c>
    </row>
    <row r="333" customFormat="false" ht="14.25" hidden="false" customHeight="true" outlineLevel="0" collapsed="false">
      <c r="D333" s="247"/>
      <c r="E333" s="463"/>
      <c r="G333" s="463" t="str">
        <f aca="false">IF(A333="","",IFERROR(#REF!/F333,0))</f>
        <v/>
      </c>
    </row>
    <row r="334" customFormat="false" ht="14.25" hidden="false" customHeight="true" outlineLevel="0" collapsed="false">
      <c r="D334" s="247"/>
      <c r="E334" s="463"/>
      <c r="G334" s="463" t="str">
        <f aca="false">IF(A334="","",IFERROR(#REF!/F334,0))</f>
        <v/>
      </c>
    </row>
    <row r="335" customFormat="false" ht="14.25" hidden="false" customHeight="true" outlineLevel="0" collapsed="false">
      <c r="D335" s="247"/>
      <c r="E335" s="463"/>
      <c r="G335" s="463" t="str">
        <f aca="false">IF(A335="","",IFERROR(#REF!/F335,0))</f>
        <v/>
      </c>
    </row>
    <row r="336" customFormat="false" ht="14.25" hidden="false" customHeight="true" outlineLevel="0" collapsed="false">
      <c r="D336" s="247"/>
      <c r="E336" s="463"/>
      <c r="G336" s="463" t="str">
        <f aca="false">IF(A336="","",IFERROR(#REF!/F336,0))</f>
        <v/>
      </c>
    </row>
    <row r="337" customFormat="false" ht="14.25" hidden="false" customHeight="true" outlineLevel="0" collapsed="false">
      <c r="D337" s="247"/>
      <c r="E337" s="463"/>
      <c r="G337" s="463" t="str">
        <f aca="false">IF(A337="","",IFERROR(#REF!/F337,0))</f>
        <v/>
      </c>
    </row>
    <row r="338" customFormat="false" ht="14.25" hidden="false" customHeight="true" outlineLevel="0" collapsed="false">
      <c r="D338" s="247"/>
      <c r="E338" s="463"/>
      <c r="G338" s="463" t="str">
        <f aca="false">IF(A338="","",IFERROR(#REF!/F338,0))</f>
        <v/>
      </c>
    </row>
    <row r="339" customFormat="false" ht="14.25" hidden="false" customHeight="true" outlineLevel="0" collapsed="false">
      <c r="D339" s="247"/>
      <c r="E339" s="463"/>
      <c r="G339" s="463" t="str">
        <f aca="false">IF(A339="","",IFERROR(#REF!/F339,0))</f>
        <v/>
      </c>
    </row>
    <row r="340" customFormat="false" ht="14.25" hidden="false" customHeight="true" outlineLevel="0" collapsed="false">
      <c r="D340" s="247"/>
      <c r="E340" s="463"/>
      <c r="G340" s="463" t="str">
        <f aca="false">IF(A340="","",IFERROR(#REF!/F340,0))</f>
        <v/>
      </c>
    </row>
    <row r="341" customFormat="false" ht="14.25" hidden="false" customHeight="true" outlineLevel="0" collapsed="false">
      <c r="D341" s="247"/>
      <c r="E341" s="463"/>
      <c r="G341" s="463" t="str">
        <f aca="false">IF(A341="","",IFERROR(#REF!/F341,0))</f>
        <v/>
      </c>
    </row>
    <row r="342" customFormat="false" ht="14.25" hidden="false" customHeight="true" outlineLevel="0" collapsed="false">
      <c r="D342" s="247"/>
      <c r="E342" s="463"/>
      <c r="G342" s="463" t="str">
        <f aca="false">IF(A342="","",IFERROR(#REF!/F342,0))</f>
        <v/>
      </c>
    </row>
    <row r="343" customFormat="false" ht="14.25" hidden="false" customHeight="true" outlineLevel="0" collapsed="false">
      <c r="D343" s="247"/>
      <c r="E343" s="463"/>
      <c r="G343" s="463" t="str">
        <f aca="false">IF(A343="","",IFERROR(#REF!/F343,0))</f>
        <v/>
      </c>
    </row>
    <row r="344" customFormat="false" ht="14.25" hidden="false" customHeight="true" outlineLevel="0" collapsed="false">
      <c r="D344" s="247"/>
      <c r="E344" s="463"/>
      <c r="G344" s="463" t="str">
        <f aca="false">IF(A344="","",IFERROR(#REF!/F344,0))</f>
        <v/>
      </c>
    </row>
    <row r="345" customFormat="false" ht="14.25" hidden="false" customHeight="true" outlineLevel="0" collapsed="false">
      <c r="D345" s="247"/>
      <c r="E345" s="463"/>
      <c r="G345" s="463" t="str">
        <f aca="false">IF(A345="","",IFERROR(#REF!/F345,0))</f>
        <v/>
      </c>
    </row>
    <row r="346" customFormat="false" ht="14.25" hidden="false" customHeight="true" outlineLevel="0" collapsed="false">
      <c r="D346" s="247"/>
      <c r="E346" s="463"/>
      <c r="G346" s="463" t="str">
        <f aca="false">IF(A346="","",IFERROR(#REF!/F346,0))</f>
        <v/>
      </c>
    </row>
    <row r="347" customFormat="false" ht="14.25" hidden="false" customHeight="true" outlineLevel="0" collapsed="false">
      <c r="D347" s="247"/>
      <c r="E347" s="463"/>
      <c r="G347" s="463" t="str">
        <f aca="false">IF(A347="","",IFERROR(#REF!/F347,0))</f>
        <v/>
      </c>
    </row>
    <row r="348" customFormat="false" ht="14.25" hidden="false" customHeight="true" outlineLevel="0" collapsed="false">
      <c r="D348" s="247"/>
      <c r="E348" s="463"/>
      <c r="G348" s="463" t="str">
        <f aca="false">IF(A348="","",IFERROR(#REF!/F348,0))</f>
        <v/>
      </c>
    </row>
    <row r="349" customFormat="false" ht="14.25" hidden="false" customHeight="true" outlineLevel="0" collapsed="false">
      <c r="D349" s="247"/>
      <c r="E349" s="463"/>
      <c r="G349" s="463" t="str">
        <f aca="false">IF(A349="","",IFERROR(#REF!/F349,0))</f>
        <v/>
      </c>
    </row>
    <row r="350" customFormat="false" ht="14.25" hidden="false" customHeight="true" outlineLevel="0" collapsed="false">
      <c r="D350" s="247"/>
      <c r="E350" s="463"/>
      <c r="G350" s="463" t="str">
        <f aca="false">IF(A350="","",IFERROR(#REF!/F350,0))</f>
        <v/>
      </c>
    </row>
    <row r="351" customFormat="false" ht="14.25" hidden="false" customHeight="true" outlineLevel="0" collapsed="false">
      <c r="D351" s="247"/>
      <c r="E351" s="463"/>
      <c r="G351" s="463" t="str">
        <f aca="false">IF(A351="","",IFERROR(#REF!/F351,0))</f>
        <v/>
      </c>
    </row>
    <row r="352" customFormat="false" ht="14.25" hidden="false" customHeight="true" outlineLevel="0" collapsed="false">
      <c r="D352" s="247"/>
      <c r="E352" s="463"/>
      <c r="G352" s="463" t="str">
        <f aca="false">IF(A352="","",IFERROR(#REF!/F352,0))</f>
        <v/>
      </c>
    </row>
    <row r="353" customFormat="false" ht="14.25" hidden="false" customHeight="true" outlineLevel="0" collapsed="false">
      <c r="D353" s="247"/>
      <c r="E353" s="463"/>
      <c r="G353" s="463" t="str">
        <f aca="false">IF(A353="","",IFERROR(#REF!/F353,0))</f>
        <v/>
      </c>
    </row>
    <row r="354" customFormat="false" ht="14.25" hidden="false" customHeight="true" outlineLevel="0" collapsed="false">
      <c r="D354" s="247"/>
      <c r="E354" s="463"/>
      <c r="G354" s="463" t="str">
        <f aca="false">IF(A354="","",IFERROR(#REF!/F354,0))</f>
        <v/>
      </c>
    </row>
    <row r="355" customFormat="false" ht="14.25" hidden="false" customHeight="true" outlineLevel="0" collapsed="false">
      <c r="D355" s="247"/>
      <c r="E355" s="463"/>
      <c r="G355" s="463" t="str">
        <f aca="false">IF(A355="","",IFERROR(#REF!/F355,0))</f>
        <v/>
      </c>
    </row>
    <row r="356" customFormat="false" ht="14.25" hidden="false" customHeight="true" outlineLevel="0" collapsed="false">
      <c r="D356" s="247"/>
      <c r="E356" s="463"/>
      <c r="G356" s="463" t="str">
        <f aca="false">IF(A356="","",IFERROR(#REF!/F356,0))</f>
        <v/>
      </c>
    </row>
    <row r="357" customFormat="false" ht="14.25" hidden="false" customHeight="true" outlineLevel="0" collapsed="false">
      <c r="D357" s="247"/>
      <c r="E357" s="463"/>
      <c r="G357" s="463" t="str">
        <f aca="false">IF(A357="","",IFERROR(#REF!/F357,0))</f>
        <v/>
      </c>
    </row>
    <row r="358" customFormat="false" ht="14.25" hidden="false" customHeight="true" outlineLevel="0" collapsed="false">
      <c r="D358" s="247"/>
      <c r="E358" s="463"/>
      <c r="G358" s="463" t="str">
        <f aca="false">IF(A358="","",IFERROR(#REF!/F358,0))</f>
        <v/>
      </c>
    </row>
    <row r="359" customFormat="false" ht="14.25" hidden="false" customHeight="true" outlineLevel="0" collapsed="false">
      <c r="D359" s="247"/>
      <c r="E359" s="463"/>
      <c r="G359" s="463" t="str">
        <f aca="false">IF(A359="","",IFERROR(#REF!/F359,0))</f>
        <v/>
      </c>
    </row>
    <row r="360" customFormat="false" ht="14.25" hidden="false" customHeight="true" outlineLevel="0" collapsed="false">
      <c r="D360" s="247"/>
      <c r="E360" s="463"/>
      <c r="G360" s="463" t="str">
        <f aca="false">IF(A360="","",IFERROR(#REF!/F360,0))</f>
        <v/>
      </c>
    </row>
    <row r="361" customFormat="false" ht="14.25" hidden="false" customHeight="true" outlineLevel="0" collapsed="false">
      <c r="D361" s="247"/>
      <c r="E361" s="463"/>
      <c r="G361" s="463" t="str">
        <f aca="false">IF(A361="","",IFERROR(#REF!/F361,0))</f>
        <v/>
      </c>
    </row>
    <row r="362" customFormat="false" ht="14.25" hidden="false" customHeight="true" outlineLevel="0" collapsed="false">
      <c r="D362" s="247"/>
      <c r="E362" s="463"/>
      <c r="G362" s="463" t="str">
        <f aca="false">IF(A362="","",IFERROR(#REF!/F362,0))</f>
        <v/>
      </c>
    </row>
    <row r="363" customFormat="false" ht="14.25" hidden="false" customHeight="true" outlineLevel="0" collapsed="false">
      <c r="D363" s="247"/>
      <c r="E363" s="463"/>
      <c r="G363" s="463" t="str">
        <f aca="false">IF(A363="","",IFERROR(#REF!/F363,0))</f>
        <v/>
      </c>
    </row>
    <row r="364" customFormat="false" ht="14.25" hidden="false" customHeight="true" outlineLevel="0" collapsed="false">
      <c r="D364" s="247"/>
      <c r="E364" s="463"/>
      <c r="G364" s="463" t="str">
        <f aca="false">IF(A364="","",IFERROR(#REF!/F364,0))</f>
        <v/>
      </c>
    </row>
    <row r="365" customFormat="false" ht="14.25" hidden="false" customHeight="true" outlineLevel="0" collapsed="false">
      <c r="D365" s="247"/>
      <c r="E365" s="463"/>
      <c r="G365" s="463" t="str">
        <f aca="false">IF(A365="","",IFERROR(#REF!/F365,0))</f>
        <v/>
      </c>
    </row>
    <row r="366" customFormat="false" ht="14.25" hidden="false" customHeight="true" outlineLevel="0" collapsed="false">
      <c r="D366" s="247"/>
      <c r="E366" s="463"/>
      <c r="G366" s="463" t="str">
        <f aca="false">IF(A366="","",IFERROR(#REF!/F366,0))</f>
        <v/>
      </c>
    </row>
    <row r="367" customFormat="false" ht="14.25" hidden="false" customHeight="true" outlineLevel="0" collapsed="false">
      <c r="D367" s="247"/>
      <c r="E367" s="463"/>
      <c r="G367" s="463" t="str">
        <f aca="false">IF(A367="","",IFERROR(#REF!/F367,0))</f>
        <v/>
      </c>
    </row>
    <row r="368" customFormat="false" ht="14.25" hidden="false" customHeight="true" outlineLevel="0" collapsed="false">
      <c r="D368" s="247"/>
      <c r="E368" s="463"/>
      <c r="G368" s="463" t="str">
        <f aca="false">IF(A368="","",IFERROR(#REF!/F368,0))</f>
        <v/>
      </c>
    </row>
    <row r="369" customFormat="false" ht="14.25" hidden="false" customHeight="true" outlineLevel="0" collapsed="false">
      <c r="D369" s="247"/>
      <c r="E369" s="463"/>
      <c r="G369" s="463" t="str">
        <f aca="false">IF(A369="","",IFERROR(#REF!/F369,0))</f>
        <v/>
      </c>
    </row>
    <row r="370" customFormat="false" ht="14.25" hidden="false" customHeight="true" outlineLevel="0" collapsed="false">
      <c r="D370" s="247"/>
      <c r="E370" s="463"/>
      <c r="G370" s="463" t="str">
        <f aca="false">IF(A370="","",IFERROR(#REF!/F370,0))</f>
        <v/>
      </c>
    </row>
    <row r="371" customFormat="false" ht="14.25" hidden="false" customHeight="true" outlineLevel="0" collapsed="false">
      <c r="D371" s="247"/>
      <c r="E371" s="463"/>
      <c r="G371" s="463" t="str">
        <f aca="false">IF(A371="","",IFERROR(#REF!/F371,0))</f>
        <v/>
      </c>
    </row>
    <row r="372" customFormat="false" ht="14.25" hidden="false" customHeight="true" outlineLevel="0" collapsed="false">
      <c r="D372" s="247"/>
      <c r="E372" s="463"/>
      <c r="G372" s="463" t="str">
        <f aca="false">IF(A372="","",IFERROR(#REF!/F372,0))</f>
        <v/>
      </c>
    </row>
    <row r="373" customFormat="false" ht="14.25" hidden="false" customHeight="true" outlineLevel="0" collapsed="false">
      <c r="D373" s="247"/>
      <c r="E373" s="463"/>
      <c r="G373" s="463" t="str">
        <f aca="false">IF(A373="","",IFERROR(#REF!/F373,0))</f>
        <v/>
      </c>
    </row>
    <row r="374" customFormat="false" ht="14.25" hidden="false" customHeight="true" outlineLevel="0" collapsed="false">
      <c r="D374" s="247"/>
      <c r="E374" s="463"/>
      <c r="G374" s="463" t="str">
        <f aca="false">IF(A374="","",IFERROR(#REF!/F374,0))</f>
        <v/>
      </c>
    </row>
    <row r="375" customFormat="false" ht="14.25" hidden="false" customHeight="true" outlineLevel="0" collapsed="false">
      <c r="D375" s="247"/>
      <c r="E375" s="463"/>
      <c r="G375" s="463" t="str">
        <f aca="false">IF(A375="","",IFERROR(#REF!/F375,0))</f>
        <v/>
      </c>
    </row>
    <row r="376" customFormat="false" ht="14.25" hidden="false" customHeight="true" outlineLevel="0" collapsed="false">
      <c r="D376" s="247"/>
      <c r="E376" s="463"/>
      <c r="G376" s="463" t="str">
        <f aca="false">IF(A376="","",IFERROR(#REF!/F376,0))</f>
        <v/>
      </c>
    </row>
    <row r="377" customFormat="false" ht="14.25" hidden="false" customHeight="true" outlineLevel="0" collapsed="false">
      <c r="D377" s="247"/>
      <c r="E377" s="463"/>
      <c r="G377" s="463" t="str">
        <f aca="false">IF(A377="","",IFERROR(#REF!/F377,0))</f>
        <v/>
      </c>
    </row>
    <row r="378" customFormat="false" ht="14.25" hidden="false" customHeight="true" outlineLevel="0" collapsed="false">
      <c r="D378" s="247"/>
      <c r="E378" s="463"/>
      <c r="G378" s="463" t="str">
        <f aca="false">IF(A378="","",IFERROR(#REF!/F378,0))</f>
        <v/>
      </c>
    </row>
    <row r="379" customFormat="false" ht="14.25" hidden="false" customHeight="true" outlineLevel="0" collapsed="false">
      <c r="D379" s="247"/>
      <c r="E379" s="463"/>
      <c r="G379" s="463" t="str">
        <f aca="false">IF(A379="","",IFERROR(#REF!/F379,0))</f>
        <v/>
      </c>
    </row>
    <row r="380" customFormat="false" ht="14.25" hidden="false" customHeight="true" outlineLevel="0" collapsed="false">
      <c r="D380" s="247"/>
      <c r="E380" s="463"/>
      <c r="G380" s="463" t="str">
        <f aca="false">IF(A380="","",IFERROR(#REF!/F380,0))</f>
        <v/>
      </c>
    </row>
    <row r="381" customFormat="false" ht="14.25" hidden="false" customHeight="true" outlineLevel="0" collapsed="false">
      <c r="D381" s="247"/>
      <c r="E381" s="463"/>
      <c r="G381" s="463" t="str">
        <f aca="false">IF(A381="","",IFERROR(#REF!/F381,0))</f>
        <v/>
      </c>
    </row>
    <row r="382" customFormat="false" ht="14.25" hidden="false" customHeight="true" outlineLevel="0" collapsed="false">
      <c r="D382" s="247"/>
      <c r="E382" s="463"/>
      <c r="G382" s="463" t="str">
        <f aca="false">IF(A382="","",IFERROR(#REF!/F382,0))</f>
        <v/>
      </c>
    </row>
    <row r="383" customFormat="false" ht="14.25" hidden="false" customHeight="true" outlineLevel="0" collapsed="false">
      <c r="D383" s="247"/>
      <c r="E383" s="463"/>
      <c r="G383" s="463" t="str">
        <f aca="false">IF(A383="","",IFERROR(#REF!/F383,0))</f>
        <v/>
      </c>
    </row>
    <row r="384" customFormat="false" ht="14.25" hidden="false" customHeight="true" outlineLevel="0" collapsed="false">
      <c r="D384" s="247"/>
      <c r="E384" s="463"/>
      <c r="G384" s="463" t="str">
        <f aca="false">IF(A384="","",IFERROR(#REF!/F384,0))</f>
        <v/>
      </c>
    </row>
    <row r="385" customFormat="false" ht="14.25" hidden="false" customHeight="true" outlineLevel="0" collapsed="false">
      <c r="D385" s="247"/>
      <c r="E385" s="463"/>
      <c r="G385" s="463" t="str">
        <f aca="false">IF(A385="","",IFERROR(#REF!/F385,0))</f>
        <v/>
      </c>
    </row>
    <row r="386" customFormat="false" ht="14.25" hidden="false" customHeight="true" outlineLevel="0" collapsed="false">
      <c r="D386" s="247"/>
      <c r="E386" s="463"/>
      <c r="G386" s="463" t="str">
        <f aca="false">IF(A386="","",IFERROR(#REF!/F386,0))</f>
        <v/>
      </c>
    </row>
    <row r="387" customFormat="false" ht="14.25" hidden="false" customHeight="true" outlineLevel="0" collapsed="false">
      <c r="D387" s="247"/>
      <c r="E387" s="463"/>
      <c r="G387" s="463" t="str">
        <f aca="false">IF(A387="","",IFERROR(#REF!/F387,0))</f>
        <v/>
      </c>
    </row>
    <row r="388" customFormat="false" ht="14.25" hidden="false" customHeight="true" outlineLevel="0" collapsed="false">
      <c r="D388" s="247"/>
      <c r="E388" s="463"/>
      <c r="G388" s="463" t="str">
        <f aca="false">IF(A388="","",IFERROR(#REF!/F388,0))</f>
        <v/>
      </c>
    </row>
    <row r="389" customFormat="false" ht="14.25" hidden="false" customHeight="true" outlineLevel="0" collapsed="false">
      <c r="D389" s="247"/>
      <c r="E389" s="463"/>
      <c r="G389" s="463" t="str">
        <f aca="false">IF(A389="","",IFERROR(#REF!/F389,0))</f>
        <v/>
      </c>
    </row>
    <row r="390" customFormat="false" ht="14.25" hidden="false" customHeight="true" outlineLevel="0" collapsed="false">
      <c r="D390" s="247"/>
      <c r="E390" s="463"/>
      <c r="G390" s="463" t="str">
        <f aca="false">IF(A390="","",IFERROR(#REF!/F390,0))</f>
        <v/>
      </c>
    </row>
    <row r="391" customFormat="false" ht="14.25" hidden="false" customHeight="true" outlineLevel="0" collapsed="false">
      <c r="D391" s="247"/>
      <c r="E391" s="463"/>
      <c r="G391" s="463" t="str">
        <f aca="false">IF(A391="","",IFERROR(#REF!/F391,0))</f>
        <v/>
      </c>
    </row>
    <row r="392" customFormat="false" ht="14.25" hidden="false" customHeight="true" outlineLevel="0" collapsed="false">
      <c r="D392" s="247"/>
      <c r="E392" s="463"/>
      <c r="G392" s="463" t="str">
        <f aca="false">IF(A392="","",IFERROR(#REF!/F392,0))</f>
        <v/>
      </c>
    </row>
    <row r="393" customFormat="false" ht="14.25" hidden="false" customHeight="true" outlineLevel="0" collapsed="false">
      <c r="D393" s="247"/>
      <c r="E393" s="463"/>
      <c r="G393" s="463" t="str">
        <f aca="false">IF(A393="","",IFERROR(#REF!/F393,0))</f>
        <v/>
      </c>
    </row>
    <row r="394" customFormat="false" ht="14.25" hidden="false" customHeight="true" outlineLevel="0" collapsed="false">
      <c r="D394" s="247"/>
      <c r="E394" s="463"/>
      <c r="G394" s="463" t="str">
        <f aca="false">IF(A394="","",IFERROR(#REF!/F394,0))</f>
        <v/>
      </c>
    </row>
    <row r="395" customFormat="false" ht="14.25" hidden="false" customHeight="true" outlineLevel="0" collapsed="false">
      <c r="D395" s="247"/>
      <c r="E395" s="463"/>
      <c r="G395" s="463" t="str">
        <f aca="false">IF(A395="","",IFERROR(#REF!/F395,0))</f>
        <v/>
      </c>
    </row>
    <row r="396" customFormat="false" ht="14.25" hidden="false" customHeight="true" outlineLevel="0" collapsed="false">
      <c r="D396" s="247"/>
      <c r="E396" s="463"/>
      <c r="G396" s="463" t="str">
        <f aca="false">IF(A396="","",IFERROR(#REF!/F396,0))</f>
        <v/>
      </c>
    </row>
    <row r="397" customFormat="false" ht="14.25" hidden="false" customHeight="true" outlineLevel="0" collapsed="false">
      <c r="D397" s="247"/>
      <c r="E397" s="463"/>
      <c r="G397" s="463" t="str">
        <f aca="false">IF(A397="","",IFERROR(#REF!/F397,0))</f>
        <v/>
      </c>
    </row>
    <row r="398" customFormat="false" ht="14.25" hidden="false" customHeight="true" outlineLevel="0" collapsed="false">
      <c r="D398" s="247"/>
      <c r="E398" s="463"/>
      <c r="G398" s="463" t="str">
        <f aca="false">IF(A398="","",IFERROR(#REF!/F398,0))</f>
        <v/>
      </c>
    </row>
    <row r="399" customFormat="false" ht="14.25" hidden="false" customHeight="true" outlineLevel="0" collapsed="false">
      <c r="D399" s="247"/>
      <c r="E399" s="463"/>
      <c r="G399" s="463" t="str">
        <f aca="false">IF(A399="","",IFERROR(#REF!/F399,0))</f>
        <v/>
      </c>
    </row>
    <row r="400" customFormat="false" ht="14.25" hidden="false" customHeight="true" outlineLevel="0" collapsed="false">
      <c r="D400" s="247"/>
      <c r="E400" s="463"/>
      <c r="G400" s="463" t="str">
        <f aca="false">IF(A400="","",IFERROR(#REF!/F400,0))</f>
        <v/>
      </c>
    </row>
    <row r="401" customFormat="false" ht="14.25" hidden="false" customHeight="true" outlineLevel="0" collapsed="false">
      <c r="D401" s="247"/>
      <c r="E401" s="463"/>
      <c r="G401" s="463" t="str">
        <f aca="false">IF(A401="","",IFERROR(#REF!/F401,0))</f>
        <v/>
      </c>
    </row>
    <row r="402" customFormat="false" ht="14.25" hidden="false" customHeight="true" outlineLevel="0" collapsed="false">
      <c r="D402" s="247"/>
      <c r="E402" s="463"/>
      <c r="G402" s="463" t="str">
        <f aca="false">IF(A402="","",IFERROR(#REF!/F402,0))</f>
        <v/>
      </c>
    </row>
    <row r="403" customFormat="false" ht="14.25" hidden="false" customHeight="true" outlineLevel="0" collapsed="false">
      <c r="D403" s="247"/>
      <c r="E403" s="463"/>
      <c r="G403" s="463" t="str">
        <f aca="false">IF(A403="","",IFERROR(#REF!/F403,0))</f>
        <v/>
      </c>
    </row>
    <row r="404" customFormat="false" ht="14.25" hidden="false" customHeight="true" outlineLevel="0" collapsed="false">
      <c r="D404" s="247"/>
      <c r="E404" s="463"/>
      <c r="G404" s="463" t="str">
        <f aca="false">IF(A404="","",IFERROR(#REF!/F404,0))</f>
        <v/>
      </c>
    </row>
    <row r="405" customFormat="false" ht="14.25" hidden="false" customHeight="true" outlineLevel="0" collapsed="false">
      <c r="D405" s="247"/>
      <c r="E405" s="463"/>
      <c r="G405" s="463" t="str">
        <f aca="false">IF(A405="","",IFERROR(#REF!/F405,0))</f>
        <v/>
      </c>
    </row>
    <row r="406" customFormat="false" ht="14.25" hidden="false" customHeight="true" outlineLevel="0" collapsed="false">
      <c r="D406" s="247"/>
      <c r="E406" s="463"/>
      <c r="G406" s="463" t="str">
        <f aca="false">IF(A406="","",IFERROR(#REF!/F406,0))</f>
        <v/>
      </c>
    </row>
    <row r="407" customFormat="false" ht="14.25" hidden="false" customHeight="true" outlineLevel="0" collapsed="false">
      <c r="D407" s="247"/>
      <c r="E407" s="463"/>
      <c r="G407" s="463" t="str">
        <f aca="false">IF(A407="","",IFERROR(#REF!/F407,0))</f>
        <v/>
      </c>
    </row>
    <row r="408" customFormat="false" ht="14.25" hidden="false" customHeight="true" outlineLevel="0" collapsed="false">
      <c r="D408" s="247"/>
      <c r="E408" s="463"/>
      <c r="G408" s="463" t="str">
        <f aca="false">IF(A408="","",IFERROR(#REF!/F408,0))</f>
        <v/>
      </c>
    </row>
    <row r="409" customFormat="false" ht="14.25" hidden="false" customHeight="true" outlineLevel="0" collapsed="false">
      <c r="D409" s="247"/>
      <c r="E409" s="463"/>
      <c r="G409" s="463" t="str">
        <f aca="false">IF(A409="","",IFERROR(#REF!/F409,0))</f>
        <v/>
      </c>
    </row>
    <row r="410" customFormat="false" ht="14.25" hidden="false" customHeight="true" outlineLevel="0" collapsed="false">
      <c r="D410" s="247"/>
      <c r="E410" s="463"/>
      <c r="G410" s="463" t="str">
        <f aca="false">IF(A410="","",IFERROR(#REF!/F410,0))</f>
        <v/>
      </c>
    </row>
    <row r="411" customFormat="false" ht="14.25" hidden="false" customHeight="true" outlineLevel="0" collapsed="false">
      <c r="D411" s="247"/>
      <c r="E411" s="463"/>
      <c r="G411" s="463" t="str">
        <f aca="false">IF(A411="","",IFERROR(#REF!/F411,0))</f>
        <v/>
      </c>
    </row>
    <row r="412" customFormat="false" ht="14.25" hidden="false" customHeight="true" outlineLevel="0" collapsed="false">
      <c r="D412" s="247"/>
      <c r="E412" s="463"/>
      <c r="G412" s="463" t="str">
        <f aca="false">IF(A412="","",IFERROR(#REF!/F412,0))</f>
        <v/>
      </c>
    </row>
    <row r="413" customFormat="false" ht="14.25" hidden="false" customHeight="true" outlineLevel="0" collapsed="false">
      <c r="D413" s="247"/>
      <c r="E413" s="463"/>
      <c r="G413" s="463" t="str">
        <f aca="false">IF(A413="","",IFERROR(#REF!/F413,0))</f>
        <v/>
      </c>
    </row>
    <row r="414" customFormat="false" ht="14.25" hidden="false" customHeight="true" outlineLevel="0" collapsed="false">
      <c r="D414" s="247"/>
      <c r="E414" s="463"/>
      <c r="G414" s="463" t="str">
        <f aca="false">IF(A414="","",IFERROR(#REF!/F414,0))</f>
        <v/>
      </c>
    </row>
    <row r="415" customFormat="false" ht="14.25" hidden="false" customHeight="true" outlineLevel="0" collapsed="false">
      <c r="D415" s="247"/>
      <c r="E415" s="463"/>
      <c r="G415" s="463" t="str">
        <f aca="false">IF(A415="","",IFERROR(#REF!/F415,0))</f>
        <v/>
      </c>
    </row>
    <row r="416" customFormat="false" ht="14.25" hidden="false" customHeight="true" outlineLevel="0" collapsed="false">
      <c r="D416" s="247"/>
      <c r="E416" s="463"/>
      <c r="G416" s="463" t="str">
        <f aca="false">IF(A416="","",IFERROR(#REF!/F416,0))</f>
        <v/>
      </c>
    </row>
    <row r="417" customFormat="false" ht="14.25" hidden="false" customHeight="true" outlineLevel="0" collapsed="false">
      <c r="D417" s="247"/>
      <c r="E417" s="463"/>
      <c r="G417" s="463" t="str">
        <f aca="false">IF(A417="","",IFERROR(#REF!/F417,0))</f>
        <v/>
      </c>
    </row>
    <row r="418" customFormat="false" ht="14.25" hidden="false" customHeight="true" outlineLevel="0" collapsed="false">
      <c r="D418" s="247"/>
      <c r="E418" s="463"/>
      <c r="G418" s="463" t="str">
        <f aca="false">IF(A418="","",IFERROR(#REF!/F418,0))</f>
        <v/>
      </c>
    </row>
    <row r="419" customFormat="false" ht="14.25" hidden="false" customHeight="true" outlineLevel="0" collapsed="false">
      <c r="D419" s="247"/>
      <c r="E419" s="463"/>
      <c r="G419" s="463" t="str">
        <f aca="false">IF(A419="","",IFERROR(#REF!/F419,0))</f>
        <v/>
      </c>
    </row>
    <row r="420" customFormat="false" ht="14.25" hidden="false" customHeight="true" outlineLevel="0" collapsed="false">
      <c r="D420" s="247"/>
      <c r="E420" s="463"/>
      <c r="G420" s="463" t="str">
        <f aca="false">IF(A420="","",IFERROR(#REF!/F420,0))</f>
        <v/>
      </c>
    </row>
    <row r="421" customFormat="false" ht="14.25" hidden="false" customHeight="true" outlineLevel="0" collapsed="false">
      <c r="D421" s="247"/>
      <c r="E421" s="463"/>
      <c r="G421" s="463" t="str">
        <f aca="false">IF(A421="","",IFERROR(#REF!/F421,0))</f>
        <v/>
      </c>
    </row>
    <row r="422" customFormat="false" ht="14.25" hidden="false" customHeight="true" outlineLevel="0" collapsed="false">
      <c r="D422" s="247"/>
      <c r="E422" s="463"/>
      <c r="G422" s="463" t="str">
        <f aca="false">IF(A422="","",IFERROR(#REF!/F422,0))</f>
        <v/>
      </c>
    </row>
    <row r="423" customFormat="false" ht="14.25" hidden="false" customHeight="true" outlineLevel="0" collapsed="false">
      <c r="D423" s="247"/>
      <c r="E423" s="463"/>
      <c r="G423" s="463" t="str">
        <f aca="false">IF(A423="","",IFERROR(#REF!/F423,0))</f>
        <v/>
      </c>
    </row>
    <row r="424" customFormat="false" ht="14.25" hidden="false" customHeight="true" outlineLevel="0" collapsed="false">
      <c r="D424" s="247"/>
      <c r="E424" s="463"/>
      <c r="G424" s="463" t="str">
        <f aca="false">IF(A424="","",IFERROR(#REF!/F424,0))</f>
        <v/>
      </c>
    </row>
    <row r="425" customFormat="false" ht="14.25" hidden="false" customHeight="true" outlineLevel="0" collapsed="false">
      <c r="D425" s="247"/>
      <c r="E425" s="463"/>
      <c r="G425" s="463" t="str">
        <f aca="false">IF(A425="","",IFERROR(#REF!/F425,0))</f>
        <v/>
      </c>
    </row>
    <row r="426" customFormat="false" ht="14.25" hidden="false" customHeight="true" outlineLevel="0" collapsed="false">
      <c r="D426" s="247"/>
      <c r="E426" s="463"/>
      <c r="G426" s="463" t="str">
        <f aca="false">IF(A426="","",IFERROR(#REF!/F426,0))</f>
        <v/>
      </c>
    </row>
    <row r="427" customFormat="false" ht="14.25" hidden="false" customHeight="true" outlineLevel="0" collapsed="false">
      <c r="D427" s="247"/>
      <c r="E427" s="463"/>
      <c r="G427" s="463" t="str">
        <f aca="false">IF(A427="","",IFERROR(#REF!/F427,0))</f>
        <v/>
      </c>
    </row>
    <row r="428" customFormat="false" ht="14.25" hidden="false" customHeight="true" outlineLevel="0" collapsed="false">
      <c r="D428" s="247"/>
      <c r="E428" s="463"/>
      <c r="G428" s="463" t="str">
        <f aca="false">IF(A428="","",IFERROR(#REF!/F428,0))</f>
        <v/>
      </c>
    </row>
    <row r="429" customFormat="false" ht="14.25" hidden="false" customHeight="true" outlineLevel="0" collapsed="false">
      <c r="D429" s="247"/>
      <c r="E429" s="463"/>
      <c r="G429" s="463" t="str">
        <f aca="false">IF(A429="","",IFERROR(#REF!/F429,0))</f>
        <v/>
      </c>
    </row>
    <row r="430" customFormat="false" ht="14.25" hidden="false" customHeight="true" outlineLevel="0" collapsed="false">
      <c r="D430" s="247"/>
      <c r="E430" s="463"/>
      <c r="G430" s="463" t="str">
        <f aca="false">IF(A430="","",IFERROR(#REF!/F430,0))</f>
        <v/>
      </c>
    </row>
    <row r="431" customFormat="false" ht="14.25" hidden="false" customHeight="true" outlineLevel="0" collapsed="false">
      <c r="D431" s="247"/>
      <c r="E431" s="463"/>
      <c r="G431" s="463" t="str">
        <f aca="false">IF(A431="","",IFERROR(#REF!/F431,0))</f>
        <v/>
      </c>
    </row>
    <row r="432" customFormat="false" ht="14.25" hidden="false" customHeight="true" outlineLevel="0" collapsed="false">
      <c r="D432" s="247"/>
      <c r="E432" s="463"/>
      <c r="G432" s="463" t="str">
        <f aca="false">IF(A432="","",IFERROR(#REF!/F432,0))</f>
        <v/>
      </c>
    </row>
    <row r="433" customFormat="false" ht="14.25" hidden="false" customHeight="true" outlineLevel="0" collapsed="false">
      <c r="D433" s="247"/>
      <c r="E433" s="463"/>
      <c r="G433" s="463" t="str">
        <f aca="false">IF(A433="","",IFERROR(#REF!/F433,0))</f>
        <v/>
      </c>
    </row>
    <row r="434" customFormat="false" ht="14.25" hidden="false" customHeight="true" outlineLevel="0" collapsed="false">
      <c r="D434" s="247"/>
      <c r="E434" s="463"/>
      <c r="G434" s="463" t="str">
        <f aca="false">IF(A434="","",IFERROR(#REF!/F434,0))</f>
        <v/>
      </c>
    </row>
    <row r="435" customFormat="false" ht="14.25" hidden="false" customHeight="true" outlineLevel="0" collapsed="false">
      <c r="D435" s="247"/>
      <c r="E435" s="463"/>
      <c r="G435" s="463" t="str">
        <f aca="false">IF(A435="","",IFERROR(#REF!/F435,0))</f>
        <v/>
      </c>
    </row>
    <row r="436" customFormat="false" ht="14.25" hidden="false" customHeight="true" outlineLevel="0" collapsed="false">
      <c r="D436" s="247"/>
      <c r="E436" s="463"/>
      <c r="G436" s="463" t="str">
        <f aca="false">IF(A436="","",IFERROR(#REF!/F436,0))</f>
        <v/>
      </c>
    </row>
    <row r="437" customFormat="false" ht="14.25" hidden="false" customHeight="true" outlineLevel="0" collapsed="false">
      <c r="D437" s="247"/>
      <c r="E437" s="463"/>
      <c r="G437" s="463" t="str">
        <f aca="false">IF(A437="","",IFERROR(#REF!/F437,0))</f>
        <v/>
      </c>
    </row>
    <row r="438" customFormat="false" ht="14.25" hidden="false" customHeight="true" outlineLevel="0" collapsed="false">
      <c r="D438" s="247"/>
      <c r="E438" s="463"/>
      <c r="G438" s="463" t="str">
        <f aca="false">IF(A438="","",IFERROR(#REF!/F438,0))</f>
        <v/>
      </c>
    </row>
    <row r="439" customFormat="false" ht="14.25" hidden="false" customHeight="true" outlineLevel="0" collapsed="false">
      <c r="D439" s="247"/>
      <c r="E439" s="463"/>
      <c r="G439" s="463" t="str">
        <f aca="false">IF(A439="","",IFERROR(#REF!/F439,0))</f>
        <v/>
      </c>
    </row>
    <row r="440" customFormat="false" ht="14.25" hidden="false" customHeight="true" outlineLevel="0" collapsed="false">
      <c r="D440" s="247"/>
      <c r="E440" s="463"/>
      <c r="G440" s="463" t="str">
        <f aca="false">IF(A440="","",IFERROR(#REF!/F440,0))</f>
        <v/>
      </c>
    </row>
    <row r="441" customFormat="false" ht="14.25" hidden="false" customHeight="true" outlineLevel="0" collapsed="false">
      <c r="D441" s="247"/>
      <c r="E441" s="463"/>
      <c r="G441" s="463" t="str">
        <f aca="false">IF(A441="","",IFERROR(#REF!/F441,0))</f>
        <v/>
      </c>
    </row>
    <row r="442" customFormat="false" ht="14.25" hidden="false" customHeight="true" outlineLevel="0" collapsed="false">
      <c r="D442" s="247"/>
      <c r="E442" s="463"/>
      <c r="G442" s="463" t="str">
        <f aca="false">IF(A442="","",IFERROR(#REF!/F442,0))</f>
        <v/>
      </c>
    </row>
    <row r="443" customFormat="false" ht="14.25" hidden="false" customHeight="true" outlineLevel="0" collapsed="false">
      <c r="D443" s="247"/>
      <c r="E443" s="463"/>
      <c r="G443" s="463" t="str">
        <f aca="false">IF(A443="","",IFERROR(#REF!/F443,0))</f>
        <v/>
      </c>
    </row>
    <row r="444" customFormat="false" ht="14.25" hidden="false" customHeight="true" outlineLevel="0" collapsed="false">
      <c r="D444" s="247"/>
      <c r="E444" s="463"/>
      <c r="G444" s="463" t="str">
        <f aca="false">IF(A444="","",IFERROR(#REF!/F444,0))</f>
        <v/>
      </c>
    </row>
    <row r="445" customFormat="false" ht="14.25" hidden="false" customHeight="true" outlineLevel="0" collapsed="false">
      <c r="D445" s="247"/>
      <c r="E445" s="463"/>
      <c r="G445" s="463" t="str">
        <f aca="false">IF(A445="","",IFERROR(#REF!/F445,0))</f>
        <v/>
      </c>
    </row>
    <row r="446" customFormat="false" ht="14.25" hidden="false" customHeight="true" outlineLevel="0" collapsed="false">
      <c r="D446" s="247"/>
      <c r="E446" s="463"/>
      <c r="G446" s="463" t="str">
        <f aca="false">IF(A446="","",IFERROR(#REF!/F446,0))</f>
        <v/>
      </c>
    </row>
    <row r="447" customFormat="false" ht="14.25" hidden="false" customHeight="true" outlineLevel="0" collapsed="false">
      <c r="D447" s="247"/>
      <c r="E447" s="463"/>
      <c r="G447" s="463" t="str">
        <f aca="false">IF(A447="","",IFERROR(#REF!/F447,0))</f>
        <v/>
      </c>
    </row>
    <row r="448" customFormat="false" ht="14.25" hidden="false" customHeight="true" outlineLevel="0" collapsed="false">
      <c r="D448" s="247"/>
      <c r="E448" s="463"/>
      <c r="G448" s="463" t="str">
        <f aca="false">IF(A448="","",IFERROR(#REF!/F448,0))</f>
        <v/>
      </c>
    </row>
    <row r="449" customFormat="false" ht="14.25" hidden="false" customHeight="true" outlineLevel="0" collapsed="false">
      <c r="D449" s="247"/>
      <c r="E449" s="463"/>
      <c r="G449" s="463" t="str">
        <f aca="false">IF(A449="","",IFERROR(#REF!/F449,0))</f>
        <v/>
      </c>
    </row>
    <row r="450" customFormat="false" ht="14.25" hidden="false" customHeight="true" outlineLevel="0" collapsed="false">
      <c r="D450" s="247"/>
      <c r="E450" s="463"/>
      <c r="G450" s="463" t="str">
        <f aca="false">IF(A450="","",IFERROR(#REF!/F450,0))</f>
        <v/>
      </c>
    </row>
    <row r="451" customFormat="false" ht="14.25" hidden="false" customHeight="true" outlineLevel="0" collapsed="false">
      <c r="D451" s="247"/>
      <c r="E451" s="463"/>
      <c r="G451" s="463" t="str">
        <f aca="false">IF(A451="","",IFERROR(#REF!/F451,0))</f>
        <v/>
      </c>
    </row>
    <row r="452" customFormat="false" ht="14.25" hidden="false" customHeight="true" outlineLevel="0" collapsed="false">
      <c r="D452" s="247"/>
      <c r="E452" s="463"/>
      <c r="G452" s="463" t="str">
        <f aca="false">IF(A452="","",IFERROR(#REF!/F452,0))</f>
        <v/>
      </c>
    </row>
    <row r="453" customFormat="false" ht="14.25" hidden="false" customHeight="true" outlineLevel="0" collapsed="false">
      <c r="D453" s="247"/>
      <c r="E453" s="463"/>
      <c r="G453" s="463" t="str">
        <f aca="false">IF(A453="","",IFERROR(#REF!/F453,0))</f>
        <v/>
      </c>
    </row>
    <row r="454" customFormat="false" ht="14.25" hidden="false" customHeight="true" outlineLevel="0" collapsed="false">
      <c r="D454" s="247"/>
      <c r="E454" s="463"/>
      <c r="G454" s="463" t="str">
        <f aca="false">IF(A454="","",IFERROR(#REF!/F454,0))</f>
        <v/>
      </c>
    </row>
    <row r="455" customFormat="false" ht="14.25" hidden="false" customHeight="true" outlineLevel="0" collapsed="false">
      <c r="D455" s="247"/>
      <c r="E455" s="463"/>
      <c r="G455" s="463" t="str">
        <f aca="false">IF(A455="","",IFERROR(#REF!/F455,0))</f>
        <v/>
      </c>
    </row>
    <row r="456" customFormat="false" ht="14.25" hidden="false" customHeight="true" outlineLevel="0" collapsed="false">
      <c r="D456" s="247"/>
      <c r="E456" s="463"/>
      <c r="G456" s="463" t="str">
        <f aca="false">IF(A456="","",IFERROR(#REF!/F456,0))</f>
        <v/>
      </c>
    </row>
    <row r="457" customFormat="false" ht="14.25" hidden="false" customHeight="true" outlineLevel="0" collapsed="false">
      <c r="D457" s="247"/>
      <c r="E457" s="463"/>
      <c r="G457" s="463" t="str">
        <f aca="false">IF(A457="","",IFERROR(#REF!/F457,0))</f>
        <v/>
      </c>
    </row>
    <row r="458" customFormat="false" ht="14.25" hidden="false" customHeight="true" outlineLevel="0" collapsed="false">
      <c r="D458" s="247"/>
      <c r="E458" s="463"/>
      <c r="G458" s="463" t="str">
        <f aca="false">IF(A458="","",IFERROR(#REF!/F458,0))</f>
        <v/>
      </c>
    </row>
    <row r="459" customFormat="false" ht="14.25" hidden="false" customHeight="true" outlineLevel="0" collapsed="false">
      <c r="D459" s="247"/>
      <c r="E459" s="463"/>
      <c r="G459" s="463" t="str">
        <f aca="false">IF(A459="","",IFERROR(#REF!/F459,0))</f>
        <v/>
      </c>
    </row>
    <row r="460" customFormat="false" ht="14.25" hidden="false" customHeight="true" outlineLevel="0" collapsed="false">
      <c r="D460" s="247"/>
      <c r="E460" s="463"/>
      <c r="G460" s="463" t="str">
        <f aca="false">IF(A460="","",IFERROR(#REF!/F460,0))</f>
        <v/>
      </c>
    </row>
    <row r="461" customFormat="false" ht="14.25" hidden="false" customHeight="true" outlineLevel="0" collapsed="false">
      <c r="D461" s="247"/>
      <c r="E461" s="463"/>
      <c r="G461" s="463" t="str">
        <f aca="false">IF(A461="","",IFERROR(#REF!/F461,0))</f>
        <v/>
      </c>
    </row>
    <row r="462" customFormat="false" ht="14.25" hidden="false" customHeight="true" outlineLevel="0" collapsed="false">
      <c r="D462" s="247"/>
      <c r="E462" s="463"/>
      <c r="G462" s="463" t="str">
        <f aca="false">IF(A462="","",IFERROR(#REF!/F462,0))</f>
        <v/>
      </c>
    </row>
    <row r="463" customFormat="false" ht="14.25" hidden="false" customHeight="true" outlineLevel="0" collapsed="false">
      <c r="D463" s="247"/>
      <c r="E463" s="463"/>
      <c r="G463" s="463" t="str">
        <f aca="false">IF(A463="","",IFERROR(#REF!/F463,0))</f>
        <v/>
      </c>
    </row>
    <row r="464" customFormat="false" ht="14.25" hidden="false" customHeight="true" outlineLevel="0" collapsed="false">
      <c r="D464" s="247"/>
      <c r="E464" s="463"/>
      <c r="G464" s="463" t="str">
        <f aca="false">IF(A464="","",IFERROR(#REF!/F464,0))</f>
        <v/>
      </c>
    </row>
    <row r="465" customFormat="false" ht="14.25" hidden="false" customHeight="true" outlineLevel="0" collapsed="false">
      <c r="D465" s="247"/>
      <c r="E465" s="463"/>
      <c r="G465" s="463" t="str">
        <f aca="false">IF(A465="","",IFERROR(#REF!/F465,0))</f>
        <v/>
      </c>
    </row>
    <row r="466" customFormat="false" ht="14.25" hidden="false" customHeight="true" outlineLevel="0" collapsed="false">
      <c r="D466" s="247"/>
      <c r="E466" s="463"/>
      <c r="G466" s="463" t="str">
        <f aca="false">IF(A466="","",IFERROR(#REF!/F466,0))</f>
        <v/>
      </c>
    </row>
    <row r="467" customFormat="false" ht="14.25" hidden="false" customHeight="true" outlineLevel="0" collapsed="false">
      <c r="D467" s="247"/>
      <c r="E467" s="463"/>
      <c r="G467" s="463" t="str">
        <f aca="false">IF(A467="","",IFERROR(#REF!/F467,0))</f>
        <v/>
      </c>
    </row>
    <row r="468" customFormat="false" ht="14.25" hidden="false" customHeight="true" outlineLevel="0" collapsed="false">
      <c r="D468" s="247"/>
      <c r="E468" s="463"/>
      <c r="G468" s="463" t="str">
        <f aca="false">IF(A468="","",IFERROR(#REF!/F468,0))</f>
        <v/>
      </c>
    </row>
    <row r="469" customFormat="false" ht="14.25" hidden="false" customHeight="true" outlineLevel="0" collapsed="false">
      <c r="D469" s="247"/>
      <c r="E469" s="463"/>
      <c r="G469" s="463" t="str">
        <f aca="false">IF(A469="","",IFERROR(#REF!/F469,0))</f>
        <v/>
      </c>
    </row>
    <row r="470" customFormat="false" ht="14.25" hidden="false" customHeight="true" outlineLevel="0" collapsed="false">
      <c r="D470" s="247"/>
      <c r="E470" s="463"/>
      <c r="G470" s="463" t="str">
        <f aca="false">IF(A470="","",IFERROR(#REF!/F470,0))</f>
        <v/>
      </c>
    </row>
    <row r="471" customFormat="false" ht="14.25" hidden="false" customHeight="true" outlineLevel="0" collapsed="false">
      <c r="D471" s="247"/>
      <c r="E471" s="463"/>
      <c r="G471" s="463" t="str">
        <f aca="false">IF(A471="","",IFERROR(#REF!/F471,0))</f>
        <v/>
      </c>
    </row>
    <row r="472" customFormat="false" ht="14.25" hidden="false" customHeight="true" outlineLevel="0" collapsed="false">
      <c r="D472" s="247"/>
      <c r="E472" s="463"/>
      <c r="G472" s="463" t="str">
        <f aca="false">IF(A472="","",IFERROR(#REF!/F472,0))</f>
        <v/>
      </c>
    </row>
    <row r="473" customFormat="false" ht="14.25" hidden="false" customHeight="true" outlineLevel="0" collapsed="false">
      <c r="D473" s="247"/>
      <c r="E473" s="463"/>
      <c r="G473" s="463" t="str">
        <f aca="false">IF(A473="","",IFERROR(#REF!/F473,0))</f>
        <v/>
      </c>
    </row>
    <row r="474" customFormat="false" ht="14.25" hidden="false" customHeight="true" outlineLevel="0" collapsed="false">
      <c r="D474" s="247"/>
      <c r="E474" s="463"/>
      <c r="G474" s="463" t="str">
        <f aca="false">IF(A474="","",IFERROR(#REF!/F474,0))</f>
        <v/>
      </c>
    </row>
    <row r="475" customFormat="false" ht="14.25" hidden="false" customHeight="true" outlineLevel="0" collapsed="false">
      <c r="D475" s="247"/>
      <c r="E475" s="463"/>
      <c r="G475" s="463" t="str">
        <f aca="false">IF(A475="","",IFERROR(#REF!/F475,0))</f>
        <v/>
      </c>
    </row>
    <row r="476" customFormat="false" ht="14.25" hidden="false" customHeight="true" outlineLevel="0" collapsed="false">
      <c r="D476" s="247"/>
      <c r="E476" s="463"/>
      <c r="G476" s="463" t="str">
        <f aca="false">IF(A476="","",IFERROR(#REF!/F476,0))</f>
        <v/>
      </c>
    </row>
    <row r="477" customFormat="false" ht="14.25" hidden="false" customHeight="true" outlineLevel="0" collapsed="false">
      <c r="D477" s="247"/>
      <c r="E477" s="463"/>
      <c r="G477" s="463" t="str">
        <f aca="false">IF(A477="","",IFERROR(#REF!/F477,0))</f>
        <v/>
      </c>
    </row>
    <row r="478" customFormat="false" ht="14.25" hidden="false" customHeight="true" outlineLevel="0" collapsed="false">
      <c r="D478" s="247"/>
      <c r="E478" s="463"/>
      <c r="G478" s="463" t="str">
        <f aca="false">IF(A478="","",IFERROR(#REF!/F478,0))</f>
        <v/>
      </c>
    </row>
    <row r="479" customFormat="false" ht="14.25" hidden="false" customHeight="true" outlineLevel="0" collapsed="false">
      <c r="D479" s="247"/>
      <c r="E479" s="463"/>
      <c r="G479" s="463" t="str">
        <f aca="false">IF(A479="","",IFERROR(#REF!/F479,0))</f>
        <v/>
      </c>
    </row>
    <row r="480" customFormat="false" ht="14.25" hidden="false" customHeight="true" outlineLevel="0" collapsed="false">
      <c r="D480" s="247"/>
      <c r="E480" s="463"/>
      <c r="G480" s="463" t="str">
        <f aca="false">IF(A480="","",IFERROR(#REF!/F480,0))</f>
        <v/>
      </c>
    </row>
    <row r="481" customFormat="false" ht="14.25" hidden="false" customHeight="true" outlineLevel="0" collapsed="false">
      <c r="D481" s="247"/>
      <c r="E481" s="463"/>
      <c r="G481" s="463" t="str">
        <f aca="false">IF(A481="","",IFERROR(#REF!/F481,0))</f>
        <v/>
      </c>
    </row>
    <row r="482" customFormat="false" ht="14.25" hidden="false" customHeight="true" outlineLevel="0" collapsed="false">
      <c r="D482" s="247"/>
      <c r="E482" s="463"/>
      <c r="G482" s="463" t="str">
        <f aca="false">IF(A482="","",IFERROR(#REF!/F482,0))</f>
        <v/>
      </c>
    </row>
    <row r="483" customFormat="false" ht="14.25" hidden="false" customHeight="true" outlineLevel="0" collapsed="false">
      <c r="D483" s="247"/>
      <c r="E483" s="463"/>
      <c r="G483" s="463" t="str">
        <f aca="false">IF(A483="","",IFERROR(#REF!/F483,0))</f>
        <v/>
      </c>
    </row>
    <row r="484" customFormat="false" ht="14.25" hidden="false" customHeight="true" outlineLevel="0" collapsed="false">
      <c r="D484" s="247"/>
      <c r="E484" s="463"/>
      <c r="G484" s="463" t="str">
        <f aca="false">IF(A484="","",IFERROR(#REF!/F484,0))</f>
        <v/>
      </c>
    </row>
    <row r="485" customFormat="false" ht="14.25" hidden="false" customHeight="true" outlineLevel="0" collapsed="false">
      <c r="D485" s="247"/>
      <c r="E485" s="463"/>
      <c r="G485" s="463" t="str">
        <f aca="false">IF(A485="","",IFERROR(#REF!/F485,0))</f>
        <v/>
      </c>
    </row>
    <row r="486" customFormat="false" ht="14.25" hidden="false" customHeight="true" outlineLevel="0" collapsed="false">
      <c r="D486" s="247"/>
      <c r="E486" s="463"/>
      <c r="G486" s="463" t="str">
        <f aca="false">IF(A486="","",IFERROR(#REF!/F486,0))</f>
        <v/>
      </c>
    </row>
    <row r="487" customFormat="false" ht="14.25" hidden="false" customHeight="true" outlineLevel="0" collapsed="false">
      <c r="D487" s="247"/>
      <c r="E487" s="463"/>
      <c r="G487" s="463" t="str">
        <f aca="false">IF(A487="","",IFERROR(#REF!/F487,0))</f>
        <v/>
      </c>
    </row>
    <row r="488" customFormat="false" ht="14.25" hidden="false" customHeight="true" outlineLevel="0" collapsed="false">
      <c r="D488" s="247"/>
      <c r="E488" s="463"/>
      <c r="G488" s="463" t="str">
        <f aca="false">IF(A488="","",IFERROR(#REF!/F488,0))</f>
        <v/>
      </c>
    </row>
    <row r="489" customFormat="false" ht="14.25" hidden="false" customHeight="true" outlineLevel="0" collapsed="false">
      <c r="D489" s="247"/>
      <c r="E489" s="463"/>
      <c r="G489" s="463" t="str">
        <f aca="false">IF(A489="","",IFERROR(#REF!/F489,0))</f>
        <v/>
      </c>
    </row>
    <row r="490" customFormat="false" ht="14.25" hidden="false" customHeight="true" outlineLevel="0" collapsed="false">
      <c r="D490" s="247"/>
      <c r="E490" s="463"/>
      <c r="G490" s="463" t="str">
        <f aca="false">IF(A490="","",IFERROR(#REF!/F490,0))</f>
        <v/>
      </c>
    </row>
    <row r="491" customFormat="false" ht="14.25" hidden="false" customHeight="true" outlineLevel="0" collapsed="false">
      <c r="D491" s="247"/>
      <c r="E491" s="463"/>
      <c r="G491" s="463" t="str">
        <f aca="false">IF(A491="","",IFERROR(#REF!/F491,0))</f>
        <v/>
      </c>
    </row>
    <row r="492" customFormat="false" ht="14.25" hidden="false" customHeight="true" outlineLevel="0" collapsed="false">
      <c r="D492" s="247"/>
      <c r="E492" s="463"/>
      <c r="G492" s="463" t="str">
        <f aca="false">IF(A492="","",IFERROR(#REF!/F492,0))</f>
        <v/>
      </c>
    </row>
    <row r="493" customFormat="false" ht="14.25" hidden="false" customHeight="true" outlineLevel="0" collapsed="false">
      <c r="D493" s="247"/>
      <c r="E493" s="463"/>
      <c r="G493" s="463" t="str">
        <f aca="false">IF(A493="","",IFERROR(#REF!/F493,0))</f>
        <v/>
      </c>
    </row>
    <row r="494" customFormat="false" ht="14.25" hidden="false" customHeight="true" outlineLevel="0" collapsed="false">
      <c r="D494" s="247"/>
      <c r="E494" s="463"/>
      <c r="G494" s="463" t="str">
        <f aca="false">IF(A494="","",IFERROR(#REF!/F494,0))</f>
        <v/>
      </c>
    </row>
    <row r="495" customFormat="false" ht="14.25" hidden="false" customHeight="true" outlineLevel="0" collapsed="false">
      <c r="D495" s="247"/>
      <c r="E495" s="463"/>
      <c r="G495" s="463"/>
    </row>
    <row r="496" customFormat="false" ht="14.25" hidden="false" customHeight="true" outlineLevel="0" collapsed="false">
      <c r="D496" s="247"/>
      <c r="E496" s="463"/>
      <c r="G496" s="463"/>
    </row>
    <row r="497" customFormat="false" ht="14.25" hidden="false" customHeight="true" outlineLevel="0" collapsed="false">
      <c r="D497" s="247"/>
      <c r="E497" s="463"/>
      <c r="G497" s="463"/>
    </row>
    <row r="498" customFormat="false" ht="14.25" hidden="false" customHeight="true" outlineLevel="0" collapsed="false">
      <c r="D498" s="247"/>
      <c r="E498" s="463"/>
      <c r="G498" s="463"/>
    </row>
    <row r="499" customFormat="false" ht="14.25" hidden="false" customHeight="true" outlineLevel="0" collapsed="false">
      <c r="D499" s="247"/>
      <c r="E499" s="463"/>
      <c r="G499" s="463"/>
    </row>
    <row r="500" customFormat="false" ht="14.25" hidden="false" customHeight="true" outlineLevel="0" collapsed="false">
      <c r="D500" s="247"/>
      <c r="E500" s="463"/>
      <c r="G500" s="463"/>
    </row>
    <row r="501" customFormat="false" ht="14.25" hidden="false" customHeight="true" outlineLevel="0" collapsed="false">
      <c r="D501" s="247"/>
      <c r="E501" s="463"/>
      <c r="G501" s="463"/>
    </row>
    <row r="502" customFormat="false" ht="14.25" hidden="false" customHeight="true" outlineLevel="0" collapsed="false">
      <c r="D502" s="247"/>
      <c r="E502" s="463"/>
      <c r="G502" s="463"/>
    </row>
    <row r="503" customFormat="false" ht="14.25" hidden="false" customHeight="true" outlineLevel="0" collapsed="false">
      <c r="D503" s="247"/>
      <c r="E503" s="463"/>
      <c r="G503" s="463"/>
    </row>
    <row r="504" customFormat="false" ht="14.25" hidden="false" customHeight="true" outlineLevel="0" collapsed="false">
      <c r="D504" s="247"/>
      <c r="E504" s="463"/>
      <c r="G504" s="463"/>
    </row>
    <row r="505" customFormat="false" ht="14.25" hidden="false" customHeight="true" outlineLevel="0" collapsed="false">
      <c r="D505" s="247"/>
      <c r="E505" s="463"/>
      <c r="G505" s="463"/>
    </row>
    <row r="506" customFormat="false" ht="14.25" hidden="false" customHeight="true" outlineLevel="0" collapsed="false">
      <c r="D506" s="247"/>
      <c r="E506" s="463"/>
      <c r="G506" s="463"/>
    </row>
    <row r="507" customFormat="false" ht="14.25" hidden="false" customHeight="true" outlineLevel="0" collapsed="false">
      <c r="D507" s="247"/>
      <c r="E507" s="463"/>
      <c r="G507" s="463"/>
    </row>
    <row r="508" customFormat="false" ht="14.25" hidden="false" customHeight="true" outlineLevel="0" collapsed="false">
      <c r="D508" s="247"/>
      <c r="E508" s="463"/>
      <c r="G508" s="463"/>
    </row>
    <row r="509" customFormat="false" ht="14.25" hidden="false" customHeight="true" outlineLevel="0" collapsed="false">
      <c r="D509" s="247"/>
      <c r="E509" s="463"/>
      <c r="G509" s="463"/>
    </row>
    <row r="510" customFormat="false" ht="14.25" hidden="false" customHeight="true" outlineLevel="0" collapsed="false">
      <c r="D510" s="247"/>
      <c r="E510" s="463"/>
      <c r="G510" s="463"/>
    </row>
    <row r="511" customFormat="false" ht="14.25" hidden="false" customHeight="true" outlineLevel="0" collapsed="false">
      <c r="D511" s="247"/>
      <c r="E511" s="463"/>
      <c r="G511" s="463"/>
    </row>
    <row r="512" customFormat="false" ht="14.25" hidden="false" customHeight="true" outlineLevel="0" collapsed="false">
      <c r="D512" s="247"/>
      <c r="E512" s="463"/>
      <c r="G512" s="463"/>
    </row>
    <row r="513" customFormat="false" ht="14.25" hidden="false" customHeight="true" outlineLevel="0" collapsed="false">
      <c r="D513" s="247"/>
      <c r="E513" s="463"/>
      <c r="G513" s="463"/>
    </row>
    <row r="514" customFormat="false" ht="14.25" hidden="false" customHeight="true" outlineLevel="0" collapsed="false">
      <c r="D514" s="247"/>
      <c r="E514" s="463"/>
      <c r="G514" s="463"/>
    </row>
    <row r="515" customFormat="false" ht="14.25" hidden="false" customHeight="true" outlineLevel="0" collapsed="false">
      <c r="D515" s="247"/>
      <c r="E515" s="463"/>
      <c r="G515" s="463"/>
    </row>
    <row r="516" customFormat="false" ht="14.25" hidden="false" customHeight="true" outlineLevel="0" collapsed="false">
      <c r="D516" s="247"/>
      <c r="E516" s="463"/>
      <c r="G516" s="463"/>
    </row>
    <row r="517" customFormat="false" ht="14.25" hidden="false" customHeight="true" outlineLevel="0" collapsed="false">
      <c r="D517" s="247"/>
      <c r="E517" s="463"/>
      <c r="G517" s="463"/>
    </row>
    <row r="518" customFormat="false" ht="14.25" hidden="false" customHeight="true" outlineLevel="0" collapsed="false">
      <c r="D518" s="247"/>
      <c r="E518" s="463"/>
      <c r="G518" s="463"/>
    </row>
    <row r="519" customFormat="false" ht="14.25" hidden="false" customHeight="true" outlineLevel="0" collapsed="false">
      <c r="D519" s="247"/>
      <c r="E519" s="463"/>
      <c r="G519" s="463"/>
    </row>
    <row r="520" customFormat="false" ht="14.25" hidden="false" customHeight="true" outlineLevel="0" collapsed="false">
      <c r="D520" s="247"/>
      <c r="E520" s="463"/>
      <c r="G520" s="463"/>
    </row>
    <row r="521" customFormat="false" ht="14.25" hidden="false" customHeight="true" outlineLevel="0" collapsed="false">
      <c r="D521" s="247"/>
      <c r="E521" s="463"/>
      <c r="G521" s="463"/>
    </row>
    <row r="522" customFormat="false" ht="14.25" hidden="false" customHeight="true" outlineLevel="0" collapsed="false">
      <c r="D522" s="247"/>
      <c r="E522" s="463"/>
      <c r="G522" s="463"/>
    </row>
    <row r="523" customFormat="false" ht="14.25" hidden="false" customHeight="true" outlineLevel="0" collapsed="false">
      <c r="D523" s="247"/>
      <c r="E523" s="463"/>
      <c r="G523" s="463"/>
    </row>
    <row r="524" customFormat="false" ht="14.25" hidden="false" customHeight="true" outlineLevel="0" collapsed="false">
      <c r="D524" s="247"/>
      <c r="E524" s="463"/>
      <c r="G524" s="463"/>
    </row>
    <row r="525" customFormat="false" ht="14.25" hidden="false" customHeight="true" outlineLevel="0" collapsed="false">
      <c r="D525" s="247"/>
      <c r="E525" s="463"/>
      <c r="G525" s="463"/>
    </row>
    <row r="526" customFormat="false" ht="14.25" hidden="false" customHeight="true" outlineLevel="0" collapsed="false">
      <c r="D526" s="247"/>
      <c r="E526" s="463"/>
      <c r="G526" s="463"/>
    </row>
    <row r="527" customFormat="false" ht="14.25" hidden="false" customHeight="true" outlineLevel="0" collapsed="false">
      <c r="D527" s="247"/>
      <c r="E527" s="463"/>
      <c r="G527" s="463"/>
    </row>
    <row r="528" customFormat="false" ht="14.25" hidden="false" customHeight="true" outlineLevel="0" collapsed="false">
      <c r="D528" s="247"/>
      <c r="E528" s="463"/>
      <c r="G528" s="463"/>
    </row>
    <row r="529" customFormat="false" ht="14.25" hidden="false" customHeight="true" outlineLevel="0" collapsed="false">
      <c r="D529" s="247"/>
      <c r="E529" s="463"/>
      <c r="G529" s="463"/>
    </row>
    <row r="530" customFormat="false" ht="14.25" hidden="false" customHeight="true" outlineLevel="0" collapsed="false">
      <c r="D530" s="247"/>
      <c r="E530" s="463"/>
      <c r="G530" s="463"/>
    </row>
    <row r="531" customFormat="false" ht="14.25" hidden="false" customHeight="true" outlineLevel="0" collapsed="false">
      <c r="D531" s="247"/>
      <c r="E531" s="463"/>
      <c r="G531" s="463"/>
    </row>
    <row r="532" customFormat="false" ht="14.25" hidden="false" customHeight="true" outlineLevel="0" collapsed="false">
      <c r="D532" s="247"/>
      <c r="E532" s="463"/>
      <c r="G532" s="463"/>
    </row>
    <row r="533" customFormat="false" ht="14.25" hidden="false" customHeight="true" outlineLevel="0" collapsed="false">
      <c r="D533" s="247"/>
      <c r="E533" s="463"/>
      <c r="G533" s="463"/>
    </row>
    <row r="534" customFormat="false" ht="14.25" hidden="false" customHeight="true" outlineLevel="0" collapsed="false">
      <c r="D534" s="247"/>
      <c r="E534" s="463"/>
      <c r="G534" s="463"/>
    </row>
    <row r="535" customFormat="false" ht="14.25" hidden="false" customHeight="true" outlineLevel="0" collapsed="false">
      <c r="D535" s="247"/>
      <c r="E535" s="463"/>
      <c r="G535" s="463"/>
    </row>
    <row r="536" customFormat="false" ht="14.25" hidden="false" customHeight="true" outlineLevel="0" collapsed="false">
      <c r="D536" s="247"/>
      <c r="E536" s="463"/>
      <c r="G536" s="463"/>
    </row>
    <row r="537" customFormat="false" ht="14.25" hidden="false" customHeight="true" outlineLevel="0" collapsed="false">
      <c r="D537" s="247"/>
      <c r="E537" s="463"/>
      <c r="G537" s="463"/>
    </row>
    <row r="538" customFormat="false" ht="14.25" hidden="false" customHeight="true" outlineLevel="0" collapsed="false">
      <c r="D538" s="247"/>
      <c r="E538" s="463"/>
      <c r="G538" s="463"/>
    </row>
    <row r="539" customFormat="false" ht="14.25" hidden="false" customHeight="true" outlineLevel="0" collapsed="false">
      <c r="D539" s="247"/>
      <c r="E539" s="463"/>
      <c r="G539" s="463"/>
    </row>
    <row r="540" customFormat="false" ht="14.25" hidden="false" customHeight="true" outlineLevel="0" collapsed="false">
      <c r="D540" s="247"/>
      <c r="E540" s="463"/>
      <c r="G540" s="463"/>
    </row>
    <row r="541" customFormat="false" ht="14.25" hidden="false" customHeight="true" outlineLevel="0" collapsed="false">
      <c r="D541" s="247"/>
      <c r="E541" s="463"/>
      <c r="G541" s="463"/>
    </row>
    <row r="542" customFormat="false" ht="14.25" hidden="false" customHeight="true" outlineLevel="0" collapsed="false">
      <c r="D542" s="247"/>
      <c r="E542" s="463"/>
      <c r="G542" s="463"/>
    </row>
    <row r="543" customFormat="false" ht="14.25" hidden="false" customHeight="true" outlineLevel="0" collapsed="false">
      <c r="D543" s="247"/>
      <c r="E543" s="463"/>
      <c r="G543" s="463"/>
    </row>
    <row r="544" customFormat="false" ht="14.25" hidden="false" customHeight="true" outlineLevel="0" collapsed="false">
      <c r="D544" s="247"/>
      <c r="E544" s="463"/>
      <c r="G544" s="463"/>
    </row>
    <row r="545" customFormat="false" ht="14.25" hidden="false" customHeight="true" outlineLevel="0" collapsed="false">
      <c r="D545" s="247"/>
      <c r="E545" s="463"/>
      <c r="G545" s="463"/>
    </row>
    <row r="546" customFormat="false" ht="14.25" hidden="false" customHeight="true" outlineLevel="0" collapsed="false">
      <c r="D546" s="247"/>
      <c r="E546" s="463"/>
      <c r="G546" s="463"/>
    </row>
    <row r="547" customFormat="false" ht="14.25" hidden="false" customHeight="true" outlineLevel="0" collapsed="false">
      <c r="D547" s="247"/>
      <c r="E547" s="463"/>
      <c r="G547" s="463"/>
    </row>
    <row r="548" customFormat="false" ht="14.25" hidden="false" customHeight="true" outlineLevel="0" collapsed="false">
      <c r="D548" s="247"/>
      <c r="E548" s="463"/>
      <c r="G548" s="463"/>
    </row>
    <row r="549" customFormat="false" ht="14.25" hidden="false" customHeight="true" outlineLevel="0" collapsed="false">
      <c r="D549" s="247"/>
      <c r="E549" s="463"/>
      <c r="G549" s="463"/>
    </row>
    <row r="550" customFormat="false" ht="14.25" hidden="false" customHeight="true" outlineLevel="0" collapsed="false">
      <c r="D550" s="247"/>
      <c r="E550" s="463"/>
      <c r="G550" s="463"/>
    </row>
    <row r="551" customFormat="false" ht="14.25" hidden="false" customHeight="true" outlineLevel="0" collapsed="false">
      <c r="D551" s="247"/>
      <c r="E551" s="463"/>
      <c r="G551" s="463"/>
    </row>
    <row r="552" customFormat="false" ht="14.25" hidden="false" customHeight="true" outlineLevel="0" collapsed="false">
      <c r="D552" s="247"/>
      <c r="E552" s="463"/>
      <c r="G552" s="463"/>
    </row>
    <row r="553" customFormat="false" ht="14.25" hidden="false" customHeight="true" outlineLevel="0" collapsed="false">
      <c r="D553" s="247"/>
      <c r="E553" s="463"/>
      <c r="G553" s="463"/>
    </row>
    <row r="554" customFormat="false" ht="14.25" hidden="false" customHeight="true" outlineLevel="0" collapsed="false">
      <c r="D554" s="247"/>
      <c r="E554" s="463"/>
      <c r="G554" s="463"/>
    </row>
    <row r="555" customFormat="false" ht="14.25" hidden="false" customHeight="true" outlineLevel="0" collapsed="false">
      <c r="D555" s="247"/>
      <c r="E555" s="463"/>
      <c r="G555" s="463"/>
    </row>
    <row r="556" customFormat="false" ht="14.25" hidden="false" customHeight="true" outlineLevel="0" collapsed="false">
      <c r="D556" s="247"/>
      <c r="E556" s="463"/>
      <c r="G556" s="463"/>
    </row>
    <row r="557" customFormat="false" ht="14.25" hidden="false" customHeight="true" outlineLevel="0" collapsed="false">
      <c r="D557" s="247"/>
      <c r="E557" s="463"/>
      <c r="G557" s="463"/>
    </row>
    <row r="558" customFormat="false" ht="14.25" hidden="false" customHeight="true" outlineLevel="0" collapsed="false">
      <c r="D558" s="247"/>
      <c r="E558" s="463"/>
      <c r="G558" s="463"/>
    </row>
    <row r="559" customFormat="false" ht="14.25" hidden="false" customHeight="true" outlineLevel="0" collapsed="false">
      <c r="D559" s="247"/>
      <c r="E559" s="463"/>
      <c r="G559" s="463"/>
    </row>
    <row r="560" customFormat="false" ht="14.25" hidden="false" customHeight="true" outlineLevel="0" collapsed="false">
      <c r="D560" s="247"/>
      <c r="E560" s="463"/>
      <c r="G560" s="463"/>
    </row>
    <row r="561" customFormat="false" ht="14.25" hidden="false" customHeight="true" outlineLevel="0" collapsed="false">
      <c r="D561" s="247"/>
      <c r="E561" s="463"/>
      <c r="G561" s="463"/>
    </row>
    <row r="562" customFormat="false" ht="14.25" hidden="false" customHeight="true" outlineLevel="0" collapsed="false">
      <c r="D562" s="247"/>
      <c r="E562" s="463"/>
      <c r="G562" s="463"/>
    </row>
    <row r="563" customFormat="false" ht="14.25" hidden="false" customHeight="true" outlineLevel="0" collapsed="false">
      <c r="D563" s="247"/>
      <c r="E563" s="463"/>
      <c r="G563" s="463"/>
    </row>
    <row r="564" customFormat="false" ht="14.25" hidden="false" customHeight="true" outlineLevel="0" collapsed="false">
      <c r="D564" s="247"/>
      <c r="E564" s="463"/>
      <c r="G564" s="463"/>
    </row>
    <row r="565" customFormat="false" ht="14.25" hidden="false" customHeight="true" outlineLevel="0" collapsed="false">
      <c r="D565" s="247"/>
      <c r="E565" s="463"/>
      <c r="G565" s="463"/>
    </row>
    <row r="566" customFormat="false" ht="14.25" hidden="false" customHeight="true" outlineLevel="0" collapsed="false">
      <c r="D566" s="247"/>
      <c r="E566" s="463"/>
      <c r="G566" s="463"/>
    </row>
    <row r="567" customFormat="false" ht="14.25" hidden="false" customHeight="true" outlineLevel="0" collapsed="false">
      <c r="D567" s="247"/>
      <c r="E567" s="463"/>
      <c r="G567" s="463"/>
    </row>
    <row r="568" customFormat="false" ht="14.25" hidden="false" customHeight="true" outlineLevel="0" collapsed="false">
      <c r="D568" s="247"/>
      <c r="E568" s="463"/>
      <c r="G568" s="463"/>
    </row>
    <row r="569" customFormat="false" ht="14.25" hidden="false" customHeight="true" outlineLevel="0" collapsed="false">
      <c r="D569" s="247"/>
      <c r="E569" s="463"/>
      <c r="G569" s="463"/>
    </row>
    <row r="570" customFormat="false" ht="14.25" hidden="false" customHeight="true" outlineLevel="0" collapsed="false">
      <c r="D570" s="247"/>
      <c r="E570" s="463"/>
      <c r="G570" s="463"/>
    </row>
    <row r="571" customFormat="false" ht="14.25" hidden="false" customHeight="true" outlineLevel="0" collapsed="false">
      <c r="D571" s="247"/>
      <c r="E571" s="463"/>
      <c r="G571" s="463"/>
    </row>
    <row r="572" customFormat="false" ht="14.25" hidden="false" customHeight="true" outlineLevel="0" collapsed="false">
      <c r="D572" s="247"/>
      <c r="E572" s="463"/>
      <c r="G572" s="463"/>
    </row>
    <row r="573" customFormat="false" ht="14.25" hidden="false" customHeight="true" outlineLevel="0" collapsed="false">
      <c r="D573" s="247"/>
      <c r="E573" s="463"/>
      <c r="G573" s="463"/>
    </row>
    <row r="574" customFormat="false" ht="14.25" hidden="false" customHeight="true" outlineLevel="0" collapsed="false">
      <c r="D574" s="247"/>
      <c r="E574" s="463"/>
      <c r="G574" s="463"/>
    </row>
    <row r="575" customFormat="false" ht="14.25" hidden="false" customHeight="true" outlineLevel="0" collapsed="false">
      <c r="D575" s="247"/>
      <c r="E575" s="463"/>
      <c r="G575" s="463"/>
    </row>
    <row r="576" customFormat="false" ht="14.25" hidden="false" customHeight="true" outlineLevel="0" collapsed="false">
      <c r="D576" s="247"/>
      <c r="E576" s="463"/>
      <c r="G576" s="463"/>
    </row>
    <row r="577" customFormat="false" ht="14.25" hidden="false" customHeight="true" outlineLevel="0" collapsed="false">
      <c r="D577" s="247"/>
      <c r="E577" s="463"/>
      <c r="G577" s="463"/>
    </row>
    <row r="578" customFormat="false" ht="14.25" hidden="false" customHeight="true" outlineLevel="0" collapsed="false">
      <c r="D578" s="247"/>
      <c r="E578" s="463"/>
      <c r="G578" s="463"/>
    </row>
    <row r="579" customFormat="false" ht="14.25" hidden="false" customHeight="true" outlineLevel="0" collapsed="false">
      <c r="D579" s="247"/>
      <c r="E579" s="463"/>
      <c r="G579" s="463"/>
    </row>
    <row r="580" customFormat="false" ht="14.25" hidden="false" customHeight="true" outlineLevel="0" collapsed="false">
      <c r="D580" s="247"/>
      <c r="E580" s="463"/>
      <c r="G580" s="463"/>
    </row>
    <row r="581" customFormat="false" ht="14.25" hidden="false" customHeight="true" outlineLevel="0" collapsed="false">
      <c r="D581" s="247"/>
      <c r="E581" s="463"/>
      <c r="G581" s="463"/>
    </row>
    <row r="582" customFormat="false" ht="14.25" hidden="false" customHeight="true" outlineLevel="0" collapsed="false">
      <c r="D582" s="247"/>
      <c r="E582" s="463"/>
      <c r="G582" s="463"/>
    </row>
    <row r="583" customFormat="false" ht="14.25" hidden="false" customHeight="true" outlineLevel="0" collapsed="false">
      <c r="D583" s="247"/>
      <c r="E583" s="463"/>
      <c r="G583" s="463"/>
    </row>
    <row r="584" customFormat="false" ht="14.25" hidden="false" customHeight="true" outlineLevel="0" collapsed="false">
      <c r="D584" s="247"/>
      <c r="E584" s="463"/>
      <c r="G584" s="463"/>
    </row>
    <row r="585" customFormat="false" ht="14.25" hidden="false" customHeight="true" outlineLevel="0" collapsed="false">
      <c r="D585" s="247"/>
      <c r="E585" s="463"/>
      <c r="G585" s="463"/>
    </row>
    <row r="586" customFormat="false" ht="14.25" hidden="false" customHeight="true" outlineLevel="0" collapsed="false">
      <c r="D586" s="247"/>
      <c r="E586" s="463"/>
      <c r="G586" s="463"/>
    </row>
    <row r="587" customFormat="false" ht="14.25" hidden="false" customHeight="true" outlineLevel="0" collapsed="false">
      <c r="D587" s="247"/>
      <c r="E587" s="463"/>
      <c r="G587" s="463"/>
    </row>
    <row r="588" customFormat="false" ht="14.25" hidden="false" customHeight="true" outlineLevel="0" collapsed="false">
      <c r="D588" s="247"/>
      <c r="E588" s="463"/>
      <c r="G588" s="463"/>
    </row>
    <row r="589" customFormat="false" ht="14.25" hidden="false" customHeight="true" outlineLevel="0" collapsed="false">
      <c r="D589" s="247"/>
      <c r="E589" s="463"/>
      <c r="G589" s="463"/>
    </row>
    <row r="590" customFormat="false" ht="14.25" hidden="false" customHeight="true" outlineLevel="0" collapsed="false">
      <c r="D590" s="247"/>
      <c r="E590" s="463"/>
      <c r="G590" s="463"/>
    </row>
    <row r="591" customFormat="false" ht="14.25" hidden="false" customHeight="true" outlineLevel="0" collapsed="false">
      <c r="D591" s="247"/>
      <c r="E591" s="463"/>
      <c r="G591" s="463"/>
    </row>
    <row r="592" customFormat="false" ht="14.25" hidden="false" customHeight="true" outlineLevel="0" collapsed="false">
      <c r="D592" s="247"/>
      <c r="E592" s="463"/>
      <c r="G592" s="463"/>
    </row>
    <row r="593" customFormat="false" ht="14.25" hidden="false" customHeight="true" outlineLevel="0" collapsed="false">
      <c r="D593" s="247"/>
      <c r="E593" s="463"/>
      <c r="G593" s="463"/>
    </row>
    <row r="594" customFormat="false" ht="14.25" hidden="false" customHeight="true" outlineLevel="0" collapsed="false">
      <c r="D594" s="247"/>
      <c r="E594" s="463"/>
      <c r="G594" s="463"/>
    </row>
    <row r="595" customFormat="false" ht="14.25" hidden="false" customHeight="true" outlineLevel="0" collapsed="false">
      <c r="D595" s="247"/>
      <c r="E595" s="463"/>
      <c r="G595" s="463"/>
    </row>
    <row r="596" customFormat="false" ht="14.25" hidden="false" customHeight="true" outlineLevel="0" collapsed="false">
      <c r="D596" s="247"/>
      <c r="E596" s="463"/>
      <c r="G596" s="463"/>
    </row>
    <row r="597" customFormat="false" ht="14.25" hidden="false" customHeight="true" outlineLevel="0" collapsed="false">
      <c r="D597" s="247"/>
      <c r="E597" s="463"/>
      <c r="G597" s="463"/>
    </row>
    <row r="598" customFormat="false" ht="14.25" hidden="false" customHeight="true" outlineLevel="0" collapsed="false">
      <c r="D598" s="247"/>
      <c r="E598" s="463"/>
      <c r="G598" s="463"/>
    </row>
    <row r="599" customFormat="false" ht="14.25" hidden="false" customHeight="true" outlineLevel="0" collapsed="false">
      <c r="D599" s="247"/>
      <c r="E599" s="463"/>
      <c r="G599" s="463"/>
    </row>
    <row r="600" customFormat="false" ht="14.25" hidden="false" customHeight="true" outlineLevel="0" collapsed="false">
      <c r="D600" s="247"/>
      <c r="E600" s="463"/>
      <c r="G600" s="463"/>
    </row>
    <row r="601" customFormat="false" ht="14.25" hidden="false" customHeight="true" outlineLevel="0" collapsed="false">
      <c r="D601" s="247"/>
      <c r="E601" s="463"/>
      <c r="G601" s="463"/>
    </row>
    <row r="602" customFormat="false" ht="14.25" hidden="false" customHeight="true" outlineLevel="0" collapsed="false">
      <c r="D602" s="247"/>
      <c r="E602" s="463"/>
      <c r="G602" s="463"/>
    </row>
    <row r="603" customFormat="false" ht="14.25" hidden="false" customHeight="true" outlineLevel="0" collapsed="false">
      <c r="D603" s="247"/>
      <c r="E603" s="463"/>
      <c r="G603" s="463"/>
    </row>
    <row r="604" customFormat="false" ht="14.25" hidden="false" customHeight="true" outlineLevel="0" collapsed="false">
      <c r="D604" s="247"/>
      <c r="E604" s="463"/>
      <c r="G604" s="463"/>
    </row>
    <row r="605" customFormat="false" ht="14.25" hidden="false" customHeight="true" outlineLevel="0" collapsed="false">
      <c r="D605" s="247"/>
      <c r="E605" s="463"/>
      <c r="G605" s="463"/>
    </row>
    <row r="606" customFormat="false" ht="14.25" hidden="false" customHeight="true" outlineLevel="0" collapsed="false">
      <c r="D606" s="247"/>
      <c r="E606" s="463"/>
      <c r="G606" s="463"/>
    </row>
    <row r="607" customFormat="false" ht="14.25" hidden="false" customHeight="true" outlineLevel="0" collapsed="false">
      <c r="D607" s="247"/>
      <c r="E607" s="463"/>
      <c r="G607" s="463"/>
    </row>
    <row r="608" customFormat="false" ht="14.25" hidden="false" customHeight="true" outlineLevel="0" collapsed="false">
      <c r="D608" s="247"/>
      <c r="E608" s="463"/>
      <c r="G608" s="463"/>
    </row>
    <row r="609" customFormat="false" ht="14.25" hidden="false" customHeight="true" outlineLevel="0" collapsed="false">
      <c r="D609" s="247"/>
      <c r="E609" s="463"/>
      <c r="G609" s="463"/>
    </row>
    <row r="610" customFormat="false" ht="14.25" hidden="false" customHeight="true" outlineLevel="0" collapsed="false">
      <c r="D610" s="247"/>
      <c r="E610" s="463"/>
      <c r="G610" s="463"/>
    </row>
    <row r="611" customFormat="false" ht="14.25" hidden="false" customHeight="true" outlineLevel="0" collapsed="false">
      <c r="D611" s="247"/>
      <c r="E611" s="463"/>
      <c r="G611" s="463"/>
    </row>
    <row r="612" customFormat="false" ht="14.25" hidden="false" customHeight="true" outlineLevel="0" collapsed="false">
      <c r="D612" s="247"/>
      <c r="E612" s="463"/>
      <c r="G612" s="463"/>
    </row>
    <row r="613" customFormat="false" ht="14.25" hidden="false" customHeight="true" outlineLevel="0" collapsed="false">
      <c r="D613" s="247"/>
      <c r="E613" s="463"/>
      <c r="G613" s="463"/>
    </row>
    <row r="614" customFormat="false" ht="14.25" hidden="false" customHeight="true" outlineLevel="0" collapsed="false">
      <c r="D614" s="247"/>
      <c r="E614" s="463"/>
      <c r="G614" s="463"/>
    </row>
    <row r="615" customFormat="false" ht="14.25" hidden="false" customHeight="true" outlineLevel="0" collapsed="false">
      <c r="D615" s="247"/>
      <c r="E615" s="463"/>
      <c r="G615" s="463"/>
    </row>
    <row r="616" customFormat="false" ht="14.25" hidden="false" customHeight="true" outlineLevel="0" collapsed="false">
      <c r="D616" s="247"/>
      <c r="E616" s="463"/>
      <c r="G616" s="463"/>
    </row>
    <row r="617" customFormat="false" ht="14.25" hidden="false" customHeight="true" outlineLevel="0" collapsed="false">
      <c r="D617" s="247"/>
      <c r="E617" s="463"/>
      <c r="G617" s="463"/>
    </row>
    <row r="618" customFormat="false" ht="14.25" hidden="false" customHeight="true" outlineLevel="0" collapsed="false">
      <c r="D618" s="247"/>
      <c r="E618" s="463"/>
      <c r="G618" s="463"/>
    </row>
    <row r="619" customFormat="false" ht="14.25" hidden="false" customHeight="true" outlineLevel="0" collapsed="false">
      <c r="D619" s="247"/>
      <c r="E619" s="463"/>
      <c r="G619" s="463"/>
    </row>
    <row r="620" customFormat="false" ht="14.25" hidden="false" customHeight="true" outlineLevel="0" collapsed="false">
      <c r="D620" s="247"/>
      <c r="E620" s="463"/>
      <c r="G620" s="463"/>
    </row>
    <row r="621" customFormat="false" ht="14.25" hidden="false" customHeight="true" outlineLevel="0" collapsed="false">
      <c r="D621" s="247"/>
      <c r="E621" s="463"/>
      <c r="G621" s="463"/>
    </row>
    <row r="622" customFormat="false" ht="14.25" hidden="false" customHeight="true" outlineLevel="0" collapsed="false">
      <c r="D622" s="247"/>
      <c r="E622" s="463"/>
      <c r="G622" s="463"/>
    </row>
    <row r="623" customFormat="false" ht="14.25" hidden="false" customHeight="true" outlineLevel="0" collapsed="false">
      <c r="D623" s="247"/>
      <c r="E623" s="463"/>
      <c r="G623" s="463"/>
    </row>
    <row r="624" customFormat="false" ht="14.25" hidden="false" customHeight="true" outlineLevel="0" collapsed="false">
      <c r="D624" s="247"/>
      <c r="E624" s="463"/>
      <c r="G624" s="463"/>
    </row>
    <row r="625" customFormat="false" ht="14.25" hidden="false" customHeight="true" outlineLevel="0" collapsed="false">
      <c r="D625" s="247"/>
      <c r="E625" s="463"/>
      <c r="G625" s="463"/>
    </row>
    <row r="626" customFormat="false" ht="14.25" hidden="false" customHeight="true" outlineLevel="0" collapsed="false">
      <c r="D626" s="247"/>
      <c r="E626" s="463"/>
      <c r="G626" s="463"/>
    </row>
    <row r="627" customFormat="false" ht="14.25" hidden="false" customHeight="true" outlineLevel="0" collapsed="false">
      <c r="D627" s="247"/>
      <c r="E627" s="463"/>
      <c r="G627" s="463"/>
    </row>
    <row r="628" customFormat="false" ht="14.25" hidden="false" customHeight="true" outlineLevel="0" collapsed="false">
      <c r="D628" s="247"/>
      <c r="E628" s="463"/>
      <c r="G628" s="463"/>
    </row>
    <row r="629" customFormat="false" ht="14.25" hidden="false" customHeight="true" outlineLevel="0" collapsed="false">
      <c r="D629" s="247"/>
      <c r="E629" s="463"/>
      <c r="G629" s="463"/>
    </row>
    <row r="630" customFormat="false" ht="14.25" hidden="false" customHeight="true" outlineLevel="0" collapsed="false">
      <c r="D630" s="247"/>
      <c r="E630" s="463"/>
      <c r="G630" s="463"/>
    </row>
    <row r="631" customFormat="false" ht="14.25" hidden="false" customHeight="true" outlineLevel="0" collapsed="false">
      <c r="D631" s="247"/>
      <c r="E631" s="463"/>
      <c r="G631" s="463"/>
    </row>
    <row r="632" customFormat="false" ht="14.25" hidden="false" customHeight="true" outlineLevel="0" collapsed="false">
      <c r="D632" s="247"/>
      <c r="E632" s="463"/>
      <c r="G632" s="463"/>
    </row>
    <row r="633" customFormat="false" ht="14.25" hidden="false" customHeight="true" outlineLevel="0" collapsed="false">
      <c r="D633" s="247"/>
      <c r="E633" s="463"/>
      <c r="G633" s="463"/>
    </row>
    <row r="634" customFormat="false" ht="14.25" hidden="false" customHeight="true" outlineLevel="0" collapsed="false">
      <c r="D634" s="247"/>
      <c r="E634" s="463"/>
      <c r="G634" s="463"/>
    </row>
    <row r="635" customFormat="false" ht="14.25" hidden="false" customHeight="true" outlineLevel="0" collapsed="false">
      <c r="D635" s="247"/>
      <c r="E635" s="463"/>
      <c r="G635" s="463"/>
    </row>
    <row r="636" customFormat="false" ht="14.25" hidden="false" customHeight="true" outlineLevel="0" collapsed="false">
      <c r="D636" s="247"/>
      <c r="E636" s="463"/>
      <c r="G636" s="463"/>
    </row>
    <row r="637" customFormat="false" ht="14.25" hidden="false" customHeight="true" outlineLevel="0" collapsed="false">
      <c r="D637" s="247"/>
      <c r="E637" s="463"/>
      <c r="G637" s="463"/>
    </row>
    <row r="638" customFormat="false" ht="14.25" hidden="false" customHeight="true" outlineLevel="0" collapsed="false">
      <c r="D638" s="247"/>
      <c r="E638" s="463"/>
      <c r="G638" s="463"/>
    </row>
    <row r="639" customFormat="false" ht="14.25" hidden="false" customHeight="true" outlineLevel="0" collapsed="false">
      <c r="D639" s="247"/>
      <c r="E639" s="463"/>
      <c r="G639" s="463"/>
    </row>
    <row r="640" customFormat="false" ht="14.25" hidden="false" customHeight="true" outlineLevel="0" collapsed="false">
      <c r="D640" s="247"/>
      <c r="E640" s="463"/>
      <c r="G640" s="463"/>
    </row>
    <row r="641" customFormat="false" ht="14.25" hidden="false" customHeight="true" outlineLevel="0" collapsed="false">
      <c r="D641" s="247"/>
      <c r="E641" s="463"/>
      <c r="G641" s="463"/>
    </row>
    <row r="642" customFormat="false" ht="14.25" hidden="false" customHeight="true" outlineLevel="0" collapsed="false">
      <c r="D642" s="247"/>
      <c r="E642" s="463"/>
      <c r="G642" s="463"/>
    </row>
    <row r="643" customFormat="false" ht="14.25" hidden="false" customHeight="true" outlineLevel="0" collapsed="false">
      <c r="D643" s="247"/>
      <c r="E643" s="463"/>
      <c r="G643" s="463"/>
    </row>
    <row r="644" customFormat="false" ht="14.25" hidden="false" customHeight="true" outlineLevel="0" collapsed="false">
      <c r="D644" s="247"/>
      <c r="E644" s="463"/>
      <c r="G644" s="463"/>
    </row>
    <row r="645" customFormat="false" ht="14.25" hidden="false" customHeight="true" outlineLevel="0" collapsed="false">
      <c r="D645" s="247"/>
      <c r="E645" s="463"/>
      <c r="G645" s="463"/>
    </row>
    <row r="646" customFormat="false" ht="14.25" hidden="false" customHeight="true" outlineLevel="0" collapsed="false">
      <c r="D646" s="247"/>
      <c r="E646" s="463"/>
      <c r="G646" s="463"/>
    </row>
    <row r="647" customFormat="false" ht="14.25" hidden="false" customHeight="true" outlineLevel="0" collapsed="false">
      <c r="D647" s="247"/>
      <c r="E647" s="463"/>
      <c r="G647" s="463"/>
    </row>
    <row r="648" customFormat="false" ht="14.25" hidden="false" customHeight="true" outlineLevel="0" collapsed="false">
      <c r="D648" s="247"/>
      <c r="E648" s="463"/>
      <c r="G648" s="463"/>
    </row>
    <row r="649" customFormat="false" ht="14.25" hidden="false" customHeight="true" outlineLevel="0" collapsed="false">
      <c r="D649" s="247"/>
      <c r="E649" s="463"/>
      <c r="G649" s="463"/>
    </row>
    <row r="650" customFormat="false" ht="14.25" hidden="false" customHeight="true" outlineLevel="0" collapsed="false">
      <c r="D650" s="247"/>
      <c r="E650" s="463"/>
      <c r="G650" s="463"/>
    </row>
    <row r="651" customFormat="false" ht="14.25" hidden="false" customHeight="true" outlineLevel="0" collapsed="false">
      <c r="D651" s="247"/>
      <c r="E651" s="463"/>
      <c r="G651" s="463"/>
    </row>
    <row r="652" customFormat="false" ht="14.25" hidden="false" customHeight="true" outlineLevel="0" collapsed="false">
      <c r="D652" s="247"/>
      <c r="E652" s="463"/>
      <c r="G652" s="463"/>
    </row>
    <row r="653" customFormat="false" ht="14.25" hidden="false" customHeight="true" outlineLevel="0" collapsed="false">
      <c r="D653" s="247"/>
      <c r="E653" s="463"/>
      <c r="G653" s="463"/>
    </row>
    <row r="654" customFormat="false" ht="14.25" hidden="false" customHeight="true" outlineLevel="0" collapsed="false">
      <c r="D654" s="247"/>
      <c r="E654" s="463"/>
      <c r="G654" s="463"/>
    </row>
    <row r="655" customFormat="false" ht="14.25" hidden="false" customHeight="true" outlineLevel="0" collapsed="false">
      <c r="D655" s="247"/>
      <c r="E655" s="463"/>
      <c r="G655" s="463"/>
    </row>
    <row r="656" customFormat="false" ht="14.25" hidden="false" customHeight="true" outlineLevel="0" collapsed="false">
      <c r="D656" s="247"/>
      <c r="E656" s="463"/>
      <c r="G656" s="463"/>
    </row>
    <row r="657" customFormat="false" ht="14.25" hidden="false" customHeight="true" outlineLevel="0" collapsed="false">
      <c r="D657" s="247"/>
      <c r="E657" s="463"/>
      <c r="G657" s="463"/>
    </row>
    <row r="658" customFormat="false" ht="14.25" hidden="false" customHeight="true" outlineLevel="0" collapsed="false">
      <c r="D658" s="247"/>
      <c r="E658" s="463"/>
      <c r="G658" s="463"/>
    </row>
    <row r="659" customFormat="false" ht="14.25" hidden="false" customHeight="true" outlineLevel="0" collapsed="false">
      <c r="D659" s="247"/>
      <c r="E659" s="463"/>
      <c r="G659" s="463"/>
    </row>
    <row r="660" customFormat="false" ht="14.25" hidden="false" customHeight="true" outlineLevel="0" collapsed="false">
      <c r="D660" s="247"/>
      <c r="E660" s="463"/>
      <c r="G660" s="463"/>
    </row>
    <row r="661" customFormat="false" ht="14.25" hidden="false" customHeight="true" outlineLevel="0" collapsed="false">
      <c r="D661" s="247"/>
      <c r="E661" s="463"/>
      <c r="G661" s="463"/>
    </row>
    <row r="662" customFormat="false" ht="14.25" hidden="false" customHeight="true" outlineLevel="0" collapsed="false">
      <c r="D662" s="247"/>
      <c r="E662" s="463"/>
      <c r="G662" s="463"/>
    </row>
    <row r="663" customFormat="false" ht="14.25" hidden="false" customHeight="true" outlineLevel="0" collapsed="false">
      <c r="D663" s="247"/>
      <c r="E663" s="463"/>
      <c r="G663" s="463"/>
    </row>
    <row r="664" customFormat="false" ht="14.25" hidden="false" customHeight="true" outlineLevel="0" collapsed="false">
      <c r="D664" s="247"/>
      <c r="E664" s="463"/>
      <c r="G664" s="463"/>
    </row>
    <row r="665" customFormat="false" ht="14.25" hidden="false" customHeight="true" outlineLevel="0" collapsed="false">
      <c r="D665" s="247"/>
      <c r="E665" s="463"/>
      <c r="G665" s="463"/>
    </row>
    <row r="666" customFormat="false" ht="14.25" hidden="false" customHeight="true" outlineLevel="0" collapsed="false">
      <c r="D666" s="247"/>
      <c r="E666" s="463"/>
      <c r="G666" s="463"/>
    </row>
    <row r="667" customFormat="false" ht="14.25" hidden="false" customHeight="true" outlineLevel="0" collapsed="false">
      <c r="D667" s="247"/>
      <c r="E667" s="463"/>
      <c r="G667" s="463"/>
    </row>
    <row r="668" customFormat="false" ht="14.25" hidden="false" customHeight="true" outlineLevel="0" collapsed="false">
      <c r="D668" s="247"/>
      <c r="E668" s="463"/>
      <c r="G668" s="463"/>
    </row>
    <row r="669" customFormat="false" ht="14.25" hidden="false" customHeight="true" outlineLevel="0" collapsed="false">
      <c r="D669" s="247"/>
      <c r="E669" s="463"/>
      <c r="G669" s="463"/>
    </row>
    <row r="670" customFormat="false" ht="14.25" hidden="false" customHeight="true" outlineLevel="0" collapsed="false">
      <c r="D670" s="247"/>
      <c r="E670" s="463"/>
      <c r="G670" s="463"/>
    </row>
    <row r="671" customFormat="false" ht="14.25" hidden="false" customHeight="true" outlineLevel="0" collapsed="false">
      <c r="D671" s="247"/>
      <c r="E671" s="463"/>
      <c r="G671" s="463"/>
    </row>
    <row r="672" customFormat="false" ht="14.25" hidden="false" customHeight="true" outlineLevel="0" collapsed="false">
      <c r="D672" s="247"/>
      <c r="E672" s="463"/>
      <c r="G672" s="463"/>
    </row>
    <row r="673" customFormat="false" ht="14.25" hidden="false" customHeight="true" outlineLevel="0" collapsed="false">
      <c r="D673" s="247"/>
      <c r="E673" s="463"/>
      <c r="G673" s="463"/>
    </row>
    <row r="674" customFormat="false" ht="14.25" hidden="false" customHeight="true" outlineLevel="0" collapsed="false">
      <c r="D674" s="247"/>
      <c r="E674" s="463"/>
      <c r="G674" s="463"/>
    </row>
    <row r="675" customFormat="false" ht="14.25" hidden="false" customHeight="true" outlineLevel="0" collapsed="false">
      <c r="D675" s="247"/>
      <c r="E675" s="463"/>
      <c r="G675" s="463"/>
    </row>
    <row r="676" customFormat="false" ht="14.25" hidden="false" customHeight="true" outlineLevel="0" collapsed="false">
      <c r="D676" s="247"/>
      <c r="E676" s="463"/>
      <c r="G676" s="463"/>
    </row>
    <row r="677" customFormat="false" ht="14.25" hidden="false" customHeight="true" outlineLevel="0" collapsed="false">
      <c r="D677" s="247"/>
      <c r="E677" s="463"/>
      <c r="G677" s="463"/>
    </row>
    <row r="678" customFormat="false" ht="14.25" hidden="false" customHeight="true" outlineLevel="0" collapsed="false">
      <c r="D678" s="247"/>
      <c r="E678" s="463"/>
      <c r="G678" s="463"/>
    </row>
    <row r="679" customFormat="false" ht="14.25" hidden="false" customHeight="true" outlineLevel="0" collapsed="false">
      <c r="D679" s="247"/>
      <c r="E679" s="463"/>
      <c r="G679" s="463"/>
    </row>
    <row r="680" customFormat="false" ht="14.25" hidden="false" customHeight="true" outlineLevel="0" collapsed="false">
      <c r="D680" s="247"/>
      <c r="E680" s="463"/>
      <c r="G680" s="463"/>
    </row>
    <row r="681" customFormat="false" ht="14.25" hidden="false" customHeight="true" outlineLevel="0" collapsed="false">
      <c r="D681" s="247"/>
      <c r="E681" s="463"/>
      <c r="G681" s="463"/>
    </row>
    <row r="682" customFormat="false" ht="14.25" hidden="false" customHeight="true" outlineLevel="0" collapsed="false">
      <c r="D682" s="247"/>
      <c r="E682" s="463"/>
      <c r="G682" s="463"/>
    </row>
    <row r="683" customFormat="false" ht="14.25" hidden="false" customHeight="true" outlineLevel="0" collapsed="false">
      <c r="D683" s="247"/>
      <c r="E683" s="463"/>
      <c r="G683" s="463"/>
    </row>
    <row r="684" customFormat="false" ht="14.25" hidden="false" customHeight="true" outlineLevel="0" collapsed="false">
      <c r="D684" s="247"/>
      <c r="E684" s="463"/>
      <c r="G684" s="463"/>
    </row>
    <row r="685" customFormat="false" ht="14.25" hidden="false" customHeight="true" outlineLevel="0" collapsed="false">
      <c r="D685" s="247"/>
      <c r="E685" s="463"/>
      <c r="G685" s="463"/>
    </row>
    <row r="686" customFormat="false" ht="14.25" hidden="false" customHeight="true" outlineLevel="0" collapsed="false">
      <c r="D686" s="247"/>
      <c r="E686" s="463"/>
      <c r="G686" s="463"/>
    </row>
    <row r="687" customFormat="false" ht="14.25" hidden="false" customHeight="true" outlineLevel="0" collapsed="false">
      <c r="D687" s="247"/>
      <c r="E687" s="463"/>
      <c r="G687" s="463"/>
    </row>
    <row r="688" customFormat="false" ht="14.25" hidden="false" customHeight="true" outlineLevel="0" collapsed="false">
      <c r="D688" s="247"/>
      <c r="E688" s="463"/>
      <c r="G688" s="463"/>
    </row>
    <row r="689" customFormat="false" ht="14.25" hidden="false" customHeight="true" outlineLevel="0" collapsed="false">
      <c r="D689" s="247"/>
      <c r="E689" s="463"/>
      <c r="G689" s="463"/>
    </row>
    <row r="690" customFormat="false" ht="14.25" hidden="false" customHeight="true" outlineLevel="0" collapsed="false">
      <c r="D690" s="247"/>
      <c r="E690" s="463"/>
      <c r="G690" s="463"/>
    </row>
    <row r="691" customFormat="false" ht="14.25" hidden="false" customHeight="true" outlineLevel="0" collapsed="false">
      <c r="D691" s="247"/>
      <c r="E691" s="463"/>
      <c r="G691" s="463"/>
    </row>
    <row r="692" customFormat="false" ht="14.25" hidden="false" customHeight="true" outlineLevel="0" collapsed="false">
      <c r="D692" s="247"/>
      <c r="E692" s="463"/>
      <c r="G692" s="463"/>
    </row>
    <row r="693" customFormat="false" ht="14.25" hidden="false" customHeight="true" outlineLevel="0" collapsed="false">
      <c r="D693" s="247"/>
      <c r="E693" s="463"/>
      <c r="G693" s="463"/>
    </row>
    <row r="694" customFormat="false" ht="14.25" hidden="false" customHeight="true" outlineLevel="0" collapsed="false">
      <c r="D694" s="247"/>
      <c r="E694" s="463"/>
      <c r="G694" s="463"/>
    </row>
    <row r="695" customFormat="false" ht="14.25" hidden="false" customHeight="true" outlineLevel="0" collapsed="false">
      <c r="D695" s="247"/>
      <c r="E695" s="463"/>
      <c r="G695" s="463"/>
    </row>
    <row r="696" customFormat="false" ht="14.25" hidden="false" customHeight="true" outlineLevel="0" collapsed="false">
      <c r="D696" s="247"/>
      <c r="E696" s="463"/>
      <c r="G696" s="463"/>
    </row>
    <row r="697" customFormat="false" ht="14.25" hidden="false" customHeight="true" outlineLevel="0" collapsed="false">
      <c r="D697" s="247"/>
      <c r="E697" s="463"/>
      <c r="G697" s="463"/>
    </row>
    <row r="698" customFormat="false" ht="14.25" hidden="false" customHeight="true" outlineLevel="0" collapsed="false">
      <c r="D698" s="247"/>
      <c r="E698" s="463"/>
      <c r="G698" s="463"/>
    </row>
    <row r="699" customFormat="false" ht="14.25" hidden="false" customHeight="true" outlineLevel="0" collapsed="false">
      <c r="D699" s="247"/>
      <c r="E699" s="463"/>
      <c r="G699" s="463"/>
    </row>
    <row r="700" customFormat="false" ht="14.25" hidden="false" customHeight="true" outlineLevel="0" collapsed="false">
      <c r="D700" s="247"/>
      <c r="E700" s="463"/>
      <c r="G700" s="463"/>
    </row>
    <row r="701" customFormat="false" ht="14.25" hidden="false" customHeight="true" outlineLevel="0" collapsed="false">
      <c r="D701" s="247"/>
      <c r="E701" s="463"/>
      <c r="G701" s="463"/>
    </row>
    <row r="702" customFormat="false" ht="14.25" hidden="false" customHeight="true" outlineLevel="0" collapsed="false">
      <c r="D702" s="247"/>
      <c r="E702" s="463"/>
      <c r="G702" s="463"/>
    </row>
    <row r="703" customFormat="false" ht="14.25" hidden="false" customHeight="true" outlineLevel="0" collapsed="false">
      <c r="D703" s="247"/>
      <c r="E703" s="463"/>
      <c r="G703" s="463"/>
    </row>
    <row r="704" customFormat="false" ht="14.25" hidden="false" customHeight="true" outlineLevel="0" collapsed="false">
      <c r="D704" s="247"/>
      <c r="E704" s="463"/>
      <c r="G704" s="463"/>
    </row>
    <row r="705" customFormat="false" ht="14.25" hidden="false" customHeight="true" outlineLevel="0" collapsed="false">
      <c r="D705" s="247"/>
      <c r="E705" s="463"/>
      <c r="G705" s="463"/>
    </row>
    <row r="706" customFormat="false" ht="14.25" hidden="false" customHeight="true" outlineLevel="0" collapsed="false">
      <c r="D706" s="247"/>
      <c r="E706" s="463"/>
      <c r="G706" s="463"/>
    </row>
    <row r="707" customFormat="false" ht="14.25" hidden="false" customHeight="true" outlineLevel="0" collapsed="false">
      <c r="D707" s="247"/>
      <c r="E707" s="463"/>
      <c r="G707" s="463"/>
    </row>
    <row r="708" customFormat="false" ht="14.25" hidden="false" customHeight="true" outlineLevel="0" collapsed="false">
      <c r="D708" s="247"/>
      <c r="E708" s="463"/>
      <c r="G708" s="463"/>
    </row>
    <row r="709" customFormat="false" ht="14.25" hidden="false" customHeight="true" outlineLevel="0" collapsed="false">
      <c r="D709" s="247"/>
      <c r="E709" s="463"/>
      <c r="G709" s="463"/>
    </row>
    <row r="710" customFormat="false" ht="14.25" hidden="false" customHeight="true" outlineLevel="0" collapsed="false">
      <c r="D710" s="247"/>
      <c r="E710" s="463"/>
      <c r="G710" s="463"/>
    </row>
    <row r="711" customFormat="false" ht="14.25" hidden="false" customHeight="true" outlineLevel="0" collapsed="false">
      <c r="D711" s="247"/>
      <c r="E711" s="463"/>
      <c r="G711" s="463"/>
    </row>
    <row r="712" customFormat="false" ht="14.25" hidden="false" customHeight="true" outlineLevel="0" collapsed="false">
      <c r="D712" s="247"/>
      <c r="E712" s="463"/>
      <c r="G712" s="463"/>
    </row>
    <row r="713" customFormat="false" ht="14.25" hidden="false" customHeight="true" outlineLevel="0" collapsed="false">
      <c r="D713" s="247"/>
      <c r="E713" s="463"/>
      <c r="G713" s="463"/>
    </row>
    <row r="714" customFormat="false" ht="14.25" hidden="false" customHeight="true" outlineLevel="0" collapsed="false">
      <c r="D714" s="247"/>
      <c r="E714" s="463"/>
      <c r="G714" s="463"/>
    </row>
    <row r="715" customFormat="false" ht="14.25" hidden="false" customHeight="true" outlineLevel="0" collapsed="false">
      <c r="D715" s="247"/>
      <c r="E715" s="463"/>
      <c r="G715" s="463"/>
    </row>
    <row r="716" customFormat="false" ht="14.25" hidden="false" customHeight="true" outlineLevel="0" collapsed="false">
      <c r="D716" s="247"/>
      <c r="E716" s="463"/>
      <c r="G716" s="463"/>
    </row>
    <row r="717" customFormat="false" ht="14.25" hidden="false" customHeight="true" outlineLevel="0" collapsed="false">
      <c r="D717" s="247"/>
      <c r="E717" s="463"/>
      <c r="G717" s="463"/>
    </row>
    <row r="718" customFormat="false" ht="14.25" hidden="false" customHeight="true" outlineLevel="0" collapsed="false">
      <c r="D718" s="247"/>
      <c r="E718" s="463"/>
      <c r="G718" s="463"/>
    </row>
    <row r="719" customFormat="false" ht="14.25" hidden="false" customHeight="true" outlineLevel="0" collapsed="false">
      <c r="D719" s="247"/>
      <c r="E719" s="463"/>
      <c r="G719" s="463"/>
    </row>
    <row r="720" customFormat="false" ht="14.25" hidden="false" customHeight="true" outlineLevel="0" collapsed="false">
      <c r="D720" s="247"/>
      <c r="E720" s="463"/>
      <c r="G720" s="463"/>
    </row>
    <row r="721" customFormat="false" ht="14.25" hidden="false" customHeight="true" outlineLevel="0" collapsed="false">
      <c r="D721" s="247"/>
      <c r="E721" s="463"/>
      <c r="G721" s="463"/>
    </row>
    <row r="722" customFormat="false" ht="14.25" hidden="false" customHeight="true" outlineLevel="0" collapsed="false">
      <c r="D722" s="247"/>
      <c r="E722" s="463"/>
      <c r="G722" s="463"/>
    </row>
    <row r="723" customFormat="false" ht="14.25" hidden="false" customHeight="true" outlineLevel="0" collapsed="false">
      <c r="D723" s="247"/>
      <c r="E723" s="463"/>
      <c r="G723" s="463"/>
    </row>
    <row r="724" customFormat="false" ht="14.25" hidden="false" customHeight="true" outlineLevel="0" collapsed="false">
      <c r="D724" s="247"/>
      <c r="E724" s="463"/>
      <c r="G724" s="463"/>
    </row>
    <row r="725" customFormat="false" ht="14.25" hidden="false" customHeight="true" outlineLevel="0" collapsed="false">
      <c r="D725" s="247"/>
      <c r="E725" s="463"/>
      <c r="G725" s="463"/>
    </row>
    <row r="726" customFormat="false" ht="14.25" hidden="false" customHeight="true" outlineLevel="0" collapsed="false">
      <c r="D726" s="247"/>
      <c r="E726" s="463"/>
      <c r="G726" s="463"/>
    </row>
    <row r="727" customFormat="false" ht="14.25" hidden="false" customHeight="true" outlineLevel="0" collapsed="false">
      <c r="D727" s="247"/>
      <c r="E727" s="463"/>
      <c r="G727" s="463"/>
    </row>
    <row r="728" customFormat="false" ht="14.25" hidden="false" customHeight="true" outlineLevel="0" collapsed="false">
      <c r="D728" s="247"/>
      <c r="E728" s="463"/>
      <c r="G728" s="463"/>
    </row>
    <row r="729" customFormat="false" ht="14.25" hidden="false" customHeight="true" outlineLevel="0" collapsed="false">
      <c r="D729" s="247"/>
      <c r="E729" s="463"/>
      <c r="G729" s="463"/>
    </row>
    <row r="730" customFormat="false" ht="14.25" hidden="false" customHeight="true" outlineLevel="0" collapsed="false">
      <c r="D730" s="247"/>
      <c r="E730" s="463"/>
      <c r="G730" s="463"/>
    </row>
    <row r="731" customFormat="false" ht="14.25" hidden="false" customHeight="true" outlineLevel="0" collapsed="false">
      <c r="D731" s="247"/>
      <c r="E731" s="463"/>
      <c r="G731" s="463"/>
    </row>
    <row r="732" customFormat="false" ht="14.25" hidden="false" customHeight="true" outlineLevel="0" collapsed="false">
      <c r="D732" s="247"/>
      <c r="E732" s="463"/>
      <c r="G732" s="463"/>
    </row>
    <row r="733" customFormat="false" ht="14.25" hidden="false" customHeight="true" outlineLevel="0" collapsed="false">
      <c r="D733" s="247"/>
      <c r="E733" s="463"/>
      <c r="G733" s="463"/>
    </row>
    <row r="734" customFormat="false" ht="14.25" hidden="false" customHeight="true" outlineLevel="0" collapsed="false">
      <c r="D734" s="247"/>
      <c r="E734" s="463"/>
      <c r="G734" s="463"/>
    </row>
    <row r="735" customFormat="false" ht="14.25" hidden="false" customHeight="true" outlineLevel="0" collapsed="false">
      <c r="D735" s="247"/>
      <c r="E735" s="463"/>
      <c r="G735" s="463"/>
    </row>
    <row r="736" customFormat="false" ht="14.25" hidden="false" customHeight="true" outlineLevel="0" collapsed="false">
      <c r="D736" s="247"/>
      <c r="E736" s="463"/>
      <c r="G736" s="463"/>
    </row>
    <row r="737" customFormat="false" ht="14.25" hidden="false" customHeight="true" outlineLevel="0" collapsed="false">
      <c r="D737" s="247"/>
      <c r="E737" s="463"/>
      <c r="G737" s="463"/>
    </row>
    <row r="738" customFormat="false" ht="14.25" hidden="false" customHeight="true" outlineLevel="0" collapsed="false">
      <c r="D738" s="247"/>
      <c r="E738" s="463"/>
      <c r="G738" s="463"/>
    </row>
    <row r="739" customFormat="false" ht="14.25" hidden="false" customHeight="true" outlineLevel="0" collapsed="false">
      <c r="D739" s="247"/>
      <c r="E739" s="463"/>
      <c r="G739" s="463"/>
    </row>
    <row r="740" customFormat="false" ht="14.25" hidden="false" customHeight="true" outlineLevel="0" collapsed="false">
      <c r="D740" s="247"/>
      <c r="E740" s="463"/>
      <c r="G740" s="463"/>
    </row>
    <row r="741" customFormat="false" ht="14.25" hidden="false" customHeight="true" outlineLevel="0" collapsed="false">
      <c r="D741" s="247"/>
      <c r="E741" s="463"/>
      <c r="G741" s="463"/>
    </row>
    <row r="742" customFormat="false" ht="14.25" hidden="false" customHeight="true" outlineLevel="0" collapsed="false">
      <c r="D742" s="247"/>
      <c r="E742" s="463"/>
      <c r="G742" s="463"/>
    </row>
    <row r="743" customFormat="false" ht="14.25" hidden="false" customHeight="true" outlineLevel="0" collapsed="false">
      <c r="D743" s="247"/>
      <c r="E743" s="463"/>
      <c r="G743" s="463"/>
    </row>
    <row r="744" customFormat="false" ht="14.25" hidden="false" customHeight="true" outlineLevel="0" collapsed="false">
      <c r="D744" s="247"/>
      <c r="E744" s="463"/>
      <c r="G744" s="463"/>
    </row>
    <row r="745" customFormat="false" ht="14.25" hidden="false" customHeight="true" outlineLevel="0" collapsed="false">
      <c r="D745" s="247"/>
      <c r="E745" s="463"/>
      <c r="G745" s="463"/>
    </row>
    <row r="746" customFormat="false" ht="14.25" hidden="false" customHeight="true" outlineLevel="0" collapsed="false">
      <c r="D746" s="247"/>
      <c r="E746" s="463"/>
      <c r="G746" s="463"/>
    </row>
    <row r="747" customFormat="false" ht="14.25" hidden="false" customHeight="true" outlineLevel="0" collapsed="false">
      <c r="D747" s="247"/>
      <c r="E747" s="463"/>
      <c r="G747" s="463"/>
    </row>
    <row r="748" customFormat="false" ht="14.25" hidden="false" customHeight="true" outlineLevel="0" collapsed="false">
      <c r="D748" s="247"/>
      <c r="E748" s="463"/>
      <c r="G748" s="463"/>
    </row>
    <row r="749" customFormat="false" ht="14.25" hidden="false" customHeight="true" outlineLevel="0" collapsed="false">
      <c r="D749" s="247"/>
      <c r="E749" s="463"/>
      <c r="G749" s="463"/>
    </row>
    <row r="750" customFormat="false" ht="14.25" hidden="false" customHeight="true" outlineLevel="0" collapsed="false">
      <c r="D750" s="247"/>
      <c r="E750" s="463"/>
      <c r="G750" s="463"/>
    </row>
    <row r="751" customFormat="false" ht="14.25" hidden="false" customHeight="true" outlineLevel="0" collapsed="false">
      <c r="D751" s="247"/>
      <c r="E751" s="463"/>
      <c r="G751" s="463"/>
    </row>
    <row r="752" customFormat="false" ht="14.25" hidden="false" customHeight="true" outlineLevel="0" collapsed="false">
      <c r="D752" s="247"/>
      <c r="E752" s="463"/>
      <c r="G752" s="463"/>
    </row>
    <row r="753" customFormat="false" ht="14.25" hidden="false" customHeight="true" outlineLevel="0" collapsed="false">
      <c r="D753" s="247"/>
      <c r="E753" s="463"/>
      <c r="G753" s="463"/>
    </row>
    <row r="754" customFormat="false" ht="14.25" hidden="false" customHeight="true" outlineLevel="0" collapsed="false">
      <c r="D754" s="247"/>
      <c r="E754" s="463"/>
      <c r="G754" s="463"/>
    </row>
    <row r="755" customFormat="false" ht="14.25" hidden="false" customHeight="true" outlineLevel="0" collapsed="false">
      <c r="D755" s="247"/>
      <c r="E755" s="463"/>
      <c r="G755" s="463"/>
    </row>
    <row r="756" customFormat="false" ht="14.25" hidden="false" customHeight="true" outlineLevel="0" collapsed="false">
      <c r="D756" s="247"/>
      <c r="E756" s="463"/>
      <c r="G756" s="463"/>
    </row>
    <row r="757" customFormat="false" ht="14.25" hidden="false" customHeight="true" outlineLevel="0" collapsed="false">
      <c r="D757" s="247"/>
      <c r="E757" s="463"/>
      <c r="G757" s="463"/>
    </row>
    <row r="758" customFormat="false" ht="14.25" hidden="false" customHeight="true" outlineLevel="0" collapsed="false">
      <c r="D758" s="247"/>
      <c r="E758" s="463"/>
      <c r="G758" s="463"/>
    </row>
    <row r="759" customFormat="false" ht="14.25" hidden="false" customHeight="true" outlineLevel="0" collapsed="false">
      <c r="D759" s="247"/>
      <c r="E759" s="463"/>
      <c r="G759" s="463"/>
    </row>
    <row r="760" customFormat="false" ht="14.25" hidden="false" customHeight="true" outlineLevel="0" collapsed="false">
      <c r="D760" s="247"/>
      <c r="E760" s="463"/>
      <c r="G760" s="463"/>
    </row>
    <row r="761" customFormat="false" ht="14.25" hidden="false" customHeight="true" outlineLevel="0" collapsed="false">
      <c r="D761" s="247"/>
      <c r="E761" s="463"/>
      <c r="G761" s="463"/>
    </row>
    <row r="762" customFormat="false" ht="14.25" hidden="false" customHeight="true" outlineLevel="0" collapsed="false">
      <c r="D762" s="247"/>
      <c r="E762" s="463"/>
      <c r="G762" s="463"/>
    </row>
    <row r="763" customFormat="false" ht="14.25" hidden="false" customHeight="true" outlineLevel="0" collapsed="false">
      <c r="D763" s="247"/>
      <c r="E763" s="463"/>
      <c r="G763" s="463"/>
    </row>
    <row r="764" customFormat="false" ht="14.25" hidden="false" customHeight="true" outlineLevel="0" collapsed="false">
      <c r="D764" s="247"/>
      <c r="E764" s="463"/>
      <c r="G764" s="463"/>
    </row>
    <row r="765" customFormat="false" ht="14.25" hidden="false" customHeight="true" outlineLevel="0" collapsed="false">
      <c r="D765" s="247"/>
      <c r="E765" s="463"/>
      <c r="G765" s="463"/>
    </row>
    <row r="766" customFormat="false" ht="14.25" hidden="false" customHeight="true" outlineLevel="0" collapsed="false">
      <c r="D766" s="247"/>
      <c r="E766" s="463"/>
      <c r="G766" s="463"/>
    </row>
    <row r="767" customFormat="false" ht="14.25" hidden="false" customHeight="true" outlineLevel="0" collapsed="false">
      <c r="D767" s="247"/>
      <c r="E767" s="463"/>
      <c r="G767" s="463"/>
    </row>
    <row r="768" customFormat="false" ht="14.25" hidden="false" customHeight="true" outlineLevel="0" collapsed="false">
      <c r="D768" s="247"/>
      <c r="E768" s="463"/>
      <c r="G768" s="463"/>
    </row>
    <row r="769" customFormat="false" ht="14.25" hidden="false" customHeight="true" outlineLevel="0" collapsed="false">
      <c r="D769" s="247"/>
      <c r="E769" s="463"/>
      <c r="G769" s="463"/>
    </row>
    <row r="770" customFormat="false" ht="14.25" hidden="false" customHeight="true" outlineLevel="0" collapsed="false">
      <c r="D770" s="247"/>
      <c r="E770" s="463"/>
      <c r="G770" s="463"/>
    </row>
    <row r="771" customFormat="false" ht="14.25" hidden="false" customHeight="true" outlineLevel="0" collapsed="false">
      <c r="D771" s="247"/>
      <c r="E771" s="463"/>
      <c r="G771" s="463"/>
    </row>
    <row r="772" customFormat="false" ht="14.25" hidden="false" customHeight="true" outlineLevel="0" collapsed="false">
      <c r="D772" s="247"/>
      <c r="E772" s="463"/>
      <c r="G772" s="463"/>
    </row>
    <row r="773" customFormat="false" ht="14.25" hidden="false" customHeight="true" outlineLevel="0" collapsed="false">
      <c r="D773" s="247"/>
      <c r="E773" s="463"/>
      <c r="G773" s="463"/>
    </row>
    <row r="774" customFormat="false" ht="14.25" hidden="false" customHeight="true" outlineLevel="0" collapsed="false">
      <c r="D774" s="247"/>
      <c r="E774" s="463"/>
      <c r="G774" s="463"/>
    </row>
    <row r="775" customFormat="false" ht="14.25" hidden="false" customHeight="true" outlineLevel="0" collapsed="false">
      <c r="D775" s="247"/>
      <c r="E775" s="463"/>
      <c r="G775" s="463"/>
    </row>
    <row r="776" customFormat="false" ht="14.25" hidden="false" customHeight="true" outlineLevel="0" collapsed="false">
      <c r="D776" s="247"/>
      <c r="E776" s="463"/>
      <c r="G776" s="463"/>
    </row>
    <row r="777" customFormat="false" ht="14.25" hidden="false" customHeight="true" outlineLevel="0" collapsed="false">
      <c r="D777" s="247"/>
      <c r="E777" s="463"/>
      <c r="G777" s="463"/>
    </row>
    <row r="778" customFormat="false" ht="14.25" hidden="false" customHeight="true" outlineLevel="0" collapsed="false">
      <c r="D778" s="247"/>
      <c r="E778" s="463"/>
      <c r="G778" s="463"/>
    </row>
    <row r="779" customFormat="false" ht="14.25" hidden="false" customHeight="true" outlineLevel="0" collapsed="false">
      <c r="D779" s="247"/>
      <c r="E779" s="463"/>
      <c r="G779" s="463"/>
    </row>
    <row r="780" customFormat="false" ht="14.25" hidden="false" customHeight="true" outlineLevel="0" collapsed="false">
      <c r="D780" s="247"/>
      <c r="E780" s="463"/>
      <c r="G780" s="463"/>
    </row>
    <row r="781" customFormat="false" ht="14.25" hidden="false" customHeight="true" outlineLevel="0" collapsed="false">
      <c r="D781" s="247"/>
      <c r="E781" s="463"/>
      <c r="G781" s="463"/>
    </row>
    <row r="782" customFormat="false" ht="14.25" hidden="false" customHeight="true" outlineLevel="0" collapsed="false">
      <c r="D782" s="247"/>
      <c r="E782" s="463"/>
      <c r="G782" s="463"/>
    </row>
    <row r="783" customFormat="false" ht="14.25" hidden="false" customHeight="true" outlineLevel="0" collapsed="false">
      <c r="D783" s="247"/>
      <c r="E783" s="463"/>
      <c r="G783" s="463"/>
    </row>
    <row r="784" customFormat="false" ht="14.25" hidden="false" customHeight="true" outlineLevel="0" collapsed="false">
      <c r="D784" s="247"/>
      <c r="E784" s="463"/>
      <c r="G784" s="463"/>
    </row>
    <row r="785" customFormat="false" ht="14.25" hidden="false" customHeight="true" outlineLevel="0" collapsed="false">
      <c r="D785" s="247"/>
      <c r="E785" s="463"/>
      <c r="G785" s="463"/>
    </row>
    <row r="786" customFormat="false" ht="14.25" hidden="false" customHeight="true" outlineLevel="0" collapsed="false">
      <c r="D786" s="247"/>
      <c r="E786" s="463"/>
      <c r="G786" s="463"/>
    </row>
    <row r="787" customFormat="false" ht="14.25" hidden="false" customHeight="true" outlineLevel="0" collapsed="false">
      <c r="D787" s="247"/>
      <c r="E787" s="463"/>
      <c r="G787" s="463"/>
    </row>
    <row r="788" customFormat="false" ht="14.25" hidden="false" customHeight="true" outlineLevel="0" collapsed="false">
      <c r="D788" s="247"/>
      <c r="E788" s="463"/>
      <c r="G788" s="463"/>
    </row>
    <row r="789" customFormat="false" ht="14.25" hidden="false" customHeight="true" outlineLevel="0" collapsed="false">
      <c r="D789" s="247"/>
      <c r="E789" s="463"/>
      <c r="G789" s="463"/>
    </row>
    <row r="790" customFormat="false" ht="14.25" hidden="false" customHeight="true" outlineLevel="0" collapsed="false">
      <c r="D790" s="247"/>
      <c r="E790" s="463"/>
      <c r="G790" s="463"/>
    </row>
    <row r="791" customFormat="false" ht="14.25" hidden="false" customHeight="true" outlineLevel="0" collapsed="false">
      <c r="D791" s="247"/>
      <c r="E791" s="463"/>
      <c r="G791" s="463"/>
    </row>
    <row r="792" customFormat="false" ht="14.25" hidden="false" customHeight="true" outlineLevel="0" collapsed="false">
      <c r="D792" s="247"/>
      <c r="E792" s="463"/>
      <c r="G792" s="463"/>
    </row>
    <row r="793" customFormat="false" ht="14.25" hidden="false" customHeight="true" outlineLevel="0" collapsed="false">
      <c r="D793" s="247"/>
      <c r="E793" s="463"/>
      <c r="G793" s="463"/>
    </row>
    <row r="794" customFormat="false" ht="14.25" hidden="false" customHeight="true" outlineLevel="0" collapsed="false">
      <c r="D794" s="247"/>
      <c r="E794" s="463"/>
      <c r="G794" s="463"/>
    </row>
    <row r="795" customFormat="false" ht="14.25" hidden="false" customHeight="true" outlineLevel="0" collapsed="false">
      <c r="D795" s="247"/>
      <c r="E795" s="463"/>
      <c r="G795" s="463"/>
    </row>
    <row r="796" customFormat="false" ht="14.25" hidden="false" customHeight="true" outlineLevel="0" collapsed="false">
      <c r="D796" s="247"/>
      <c r="E796" s="463"/>
      <c r="G796" s="463"/>
    </row>
    <row r="797" customFormat="false" ht="14.25" hidden="false" customHeight="true" outlineLevel="0" collapsed="false">
      <c r="D797" s="247"/>
      <c r="E797" s="463"/>
      <c r="G797" s="463"/>
    </row>
    <row r="798" customFormat="false" ht="14.25" hidden="false" customHeight="true" outlineLevel="0" collapsed="false">
      <c r="D798" s="247"/>
      <c r="E798" s="463"/>
      <c r="G798" s="463"/>
    </row>
    <row r="799" customFormat="false" ht="14.25" hidden="false" customHeight="true" outlineLevel="0" collapsed="false">
      <c r="D799" s="247"/>
      <c r="E799" s="463"/>
      <c r="G799" s="463"/>
    </row>
    <row r="800" customFormat="false" ht="14.25" hidden="false" customHeight="true" outlineLevel="0" collapsed="false">
      <c r="D800" s="247"/>
      <c r="E800" s="463"/>
      <c r="G800" s="463"/>
    </row>
    <row r="801" customFormat="false" ht="14.25" hidden="false" customHeight="true" outlineLevel="0" collapsed="false">
      <c r="D801" s="247"/>
      <c r="E801" s="463"/>
      <c r="G801" s="463"/>
    </row>
    <row r="802" customFormat="false" ht="14.25" hidden="false" customHeight="true" outlineLevel="0" collapsed="false">
      <c r="D802" s="247"/>
      <c r="E802" s="463"/>
      <c r="G802" s="463"/>
    </row>
    <row r="803" customFormat="false" ht="14.25" hidden="false" customHeight="true" outlineLevel="0" collapsed="false">
      <c r="D803" s="247"/>
      <c r="E803" s="463"/>
      <c r="G803" s="463"/>
    </row>
    <row r="804" customFormat="false" ht="14.25" hidden="false" customHeight="true" outlineLevel="0" collapsed="false">
      <c r="D804" s="247"/>
      <c r="E804" s="463"/>
      <c r="G804" s="463"/>
    </row>
    <row r="805" customFormat="false" ht="14.25" hidden="false" customHeight="true" outlineLevel="0" collapsed="false">
      <c r="D805" s="247"/>
      <c r="E805" s="463"/>
      <c r="G805" s="463"/>
    </row>
    <row r="806" customFormat="false" ht="14.25" hidden="false" customHeight="true" outlineLevel="0" collapsed="false">
      <c r="D806" s="247"/>
      <c r="E806" s="463"/>
      <c r="G806" s="463"/>
    </row>
    <row r="807" customFormat="false" ht="14.25" hidden="false" customHeight="true" outlineLevel="0" collapsed="false">
      <c r="D807" s="247"/>
      <c r="E807" s="463"/>
      <c r="G807" s="463"/>
    </row>
    <row r="808" customFormat="false" ht="14.25" hidden="false" customHeight="true" outlineLevel="0" collapsed="false">
      <c r="D808" s="247"/>
      <c r="E808" s="463"/>
      <c r="G808" s="463"/>
    </row>
    <row r="809" customFormat="false" ht="14.25" hidden="false" customHeight="true" outlineLevel="0" collapsed="false">
      <c r="D809" s="247"/>
      <c r="E809" s="463"/>
      <c r="G809" s="463"/>
    </row>
    <row r="810" customFormat="false" ht="14.25" hidden="false" customHeight="true" outlineLevel="0" collapsed="false">
      <c r="D810" s="247"/>
      <c r="E810" s="463"/>
      <c r="G810" s="463"/>
    </row>
    <row r="811" customFormat="false" ht="14.25" hidden="false" customHeight="true" outlineLevel="0" collapsed="false">
      <c r="D811" s="247"/>
      <c r="E811" s="463"/>
      <c r="G811" s="463"/>
    </row>
    <row r="812" customFormat="false" ht="14.25" hidden="false" customHeight="true" outlineLevel="0" collapsed="false">
      <c r="D812" s="247"/>
      <c r="E812" s="463"/>
      <c r="G812" s="463"/>
    </row>
    <row r="813" customFormat="false" ht="14.25" hidden="false" customHeight="true" outlineLevel="0" collapsed="false">
      <c r="D813" s="247"/>
      <c r="E813" s="463"/>
      <c r="G813" s="463"/>
    </row>
    <row r="814" customFormat="false" ht="14.25" hidden="false" customHeight="true" outlineLevel="0" collapsed="false">
      <c r="D814" s="247"/>
      <c r="E814" s="463"/>
      <c r="G814" s="463"/>
    </row>
    <row r="815" customFormat="false" ht="14.25" hidden="false" customHeight="true" outlineLevel="0" collapsed="false">
      <c r="D815" s="247"/>
      <c r="E815" s="463"/>
      <c r="G815" s="463"/>
    </row>
    <row r="816" customFormat="false" ht="14.25" hidden="false" customHeight="true" outlineLevel="0" collapsed="false">
      <c r="D816" s="247"/>
      <c r="E816" s="463"/>
      <c r="G816" s="463"/>
    </row>
    <row r="817" customFormat="false" ht="14.25" hidden="false" customHeight="true" outlineLevel="0" collapsed="false">
      <c r="D817" s="247"/>
      <c r="E817" s="463"/>
      <c r="G817" s="463"/>
    </row>
    <row r="818" customFormat="false" ht="14.25" hidden="false" customHeight="true" outlineLevel="0" collapsed="false">
      <c r="D818" s="247"/>
      <c r="E818" s="463"/>
      <c r="G818" s="463"/>
    </row>
    <row r="819" customFormat="false" ht="14.25" hidden="false" customHeight="true" outlineLevel="0" collapsed="false">
      <c r="D819" s="247"/>
      <c r="E819" s="463"/>
      <c r="G819" s="463"/>
    </row>
    <row r="820" customFormat="false" ht="14.25" hidden="false" customHeight="true" outlineLevel="0" collapsed="false">
      <c r="D820" s="247"/>
      <c r="E820" s="463"/>
      <c r="G820" s="463"/>
    </row>
    <row r="821" customFormat="false" ht="14.25" hidden="false" customHeight="true" outlineLevel="0" collapsed="false">
      <c r="D821" s="247"/>
      <c r="E821" s="463"/>
      <c r="G821" s="463"/>
    </row>
    <row r="822" customFormat="false" ht="14.25" hidden="false" customHeight="true" outlineLevel="0" collapsed="false">
      <c r="D822" s="247"/>
      <c r="E822" s="463"/>
      <c r="G822" s="463"/>
    </row>
    <row r="823" customFormat="false" ht="14.25" hidden="false" customHeight="true" outlineLevel="0" collapsed="false">
      <c r="D823" s="247"/>
      <c r="E823" s="463"/>
      <c r="G823" s="463"/>
    </row>
    <row r="824" customFormat="false" ht="14.25" hidden="false" customHeight="true" outlineLevel="0" collapsed="false">
      <c r="D824" s="247"/>
      <c r="E824" s="463"/>
      <c r="G824" s="463"/>
    </row>
    <row r="825" customFormat="false" ht="14.25" hidden="false" customHeight="true" outlineLevel="0" collapsed="false">
      <c r="D825" s="247"/>
      <c r="E825" s="463"/>
      <c r="G825" s="463"/>
    </row>
    <row r="826" customFormat="false" ht="14.25" hidden="false" customHeight="true" outlineLevel="0" collapsed="false">
      <c r="D826" s="247"/>
      <c r="E826" s="463"/>
      <c r="G826" s="463"/>
    </row>
    <row r="827" customFormat="false" ht="14.25" hidden="false" customHeight="true" outlineLevel="0" collapsed="false">
      <c r="D827" s="247"/>
      <c r="E827" s="463"/>
      <c r="G827" s="463"/>
    </row>
    <row r="828" customFormat="false" ht="14.25" hidden="false" customHeight="true" outlineLevel="0" collapsed="false">
      <c r="D828" s="247"/>
      <c r="E828" s="463"/>
      <c r="G828" s="463"/>
    </row>
    <row r="829" customFormat="false" ht="14.25" hidden="false" customHeight="true" outlineLevel="0" collapsed="false">
      <c r="D829" s="247"/>
      <c r="E829" s="463"/>
      <c r="G829" s="463"/>
    </row>
    <row r="830" customFormat="false" ht="14.25" hidden="false" customHeight="true" outlineLevel="0" collapsed="false">
      <c r="D830" s="247"/>
      <c r="E830" s="463"/>
      <c r="G830" s="463"/>
    </row>
    <row r="831" customFormat="false" ht="14.25" hidden="false" customHeight="true" outlineLevel="0" collapsed="false">
      <c r="D831" s="247"/>
      <c r="E831" s="463"/>
      <c r="G831" s="463"/>
    </row>
    <row r="832" customFormat="false" ht="14.25" hidden="false" customHeight="true" outlineLevel="0" collapsed="false">
      <c r="D832" s="247"/>
      <c r="E832" s="463"/>
      <c r="G832" s="463"/>
    </row>
    <row r="833" customFormat="false" ht="14.25" hidden="false" customHeight="true" outlineLevel="0" collapsed="false">
      <c r="D833" s="247"/>
      <c r="E833" s="463"/>
      <c r="G833" s="463"/>
    </row>
    <row r="834" customFormat="false" ht="14.25" hidden="false" customHeight="true" outlineLevel="0" collapsed="false">
      <c r="D834" s="247"/>
      <c r="E834" s="463"/>
      <c r="G834" s="463"/>
    </row>
    <row r="835" customFormat="false" ht="14.25" hidden="false" customHeight="true" outlineLevel="0" collapsed="false">
      <c r="D835" s="247"/>
      <c r="E835" s="463"/>
      <c r="G835" s="463"/>
    </row>
    <row r="836" customFormat="false" ht="14.25" hidden="false" customHeight="true" outlineLevel="0" collapsed="false">
      <c r="D836" s="247"/>
      <c r="E836" s="463"/>
      <c r="G836" s="463"/>
    </row>
    <row r="837" customFormat="false" ht="14.25" hidden="false" customHeight="true" outlineLevel="0" collapsed="false">
      <c r="D837" s="247"/>
      <c r="E837" s="463"/>
      <c r="G837" s="463"/>
    </row>
    <row r="838" customFormat="false" ht="14.25" hidden="false" customHeight="true" outlineLevel="0" collapsed="false">
      <c r="D838" s="247"/>
      <c r="E838" s="463"/>
      <c r="G838" s="463"/>
    </row>
    <row r="839" customFormat="false" ht="14.25" hidden="false" customHeight="true" outlineLevel="0" collapsed="false">
      <c r="D839" s="247"/>
      <c r="E839" s="463"/>
      <c r="G839" s="463"/>
    </row>
    <row r="840" customFormat="false" ht="14.25" hidden="false" customHeight="true" outlineLevel="0" collapsed="false">
      <c r="D840" s="247"/>
      <c r="E840" s="463"/>
      <c r="G840" s="463"/>
    </row>
    <row r="841" customFormat="false" ht="14.25" hidden="false" customHeight="true" outlineLevel="0" collapsed="false">
      <c r="D841" s="247"/>
      <c r="E841" s="463"/>
      <c r="G841" s="463"/>
    </row>
    <row r="842" customFormat="false" ht="14.25" hidden="false" customHeight="true" outlineLevel="0" collapsed="false">
      <c r="D842" s="247"/>
      <c r="E842" s="463"/>
      <c r="G842" s="463"/>
    </row>
    <row r="843" customFormat="false" ht="14.25" hidden="false" customHeight="true" outlineLevel="0" collapsed="false">
      <c r="D843" s="247"/>
      <c r="E843" s="463"/>
      <c r="G843" s="463"/>
    </row>
    <row r="844" customFormat="false" ht="14.25" hidden="false" customHeight="true" outlineLevel="0" collapsed="false">
      <c r="D844" s="247"/>
      <c r="E844" s="463"/>
      <c r="G844" s="463"/>
    </row>
    <row r="845" customFormat="false" ht="14.25" hidden="false" customHeight="true" outlineLevel="0" collapsed="false">
      <c r="D845" s="247"/>
      <c r="E845" s="463"/>
      <c r="G845" s="463"/>
    </row>
    <row r="846" customFormat="false" ht="14.25" hidden="false" customHeight="true" outlineLevel="0" collapsed="false">
      <c r="D846" s="247"/>
      <c r="E846" s="463"/>
      <c r="G846" s="463"/>
    </row>
    <row r="847" customFormat="false" ht="14.25" hidden="false" customHeight="true" outlineLevel="0" collapsed="false">
      <c r="D847" s="247"/>
      <c r="E847" s="463"/>
      <c r="G847" s="463"/>
    </row>
    <row r="848" customFormat="false" ht="14.25" hidden="false" customHeight="true" outlineLevel="0" collapsed="false">
      <c r="D848" s="247"/>
      <c r="E848" s="463"/>
      <c r="G848" s="463"/>
    </row>
    <row r="849" customFormat="false" ht="14.25" hidden="false" customHeight="true" outlineLevel="0" collapsed="false">
      <c r="D849" s="247"/>
      <c r="E849" s="463"/>
      <c r="G849" s="463"/>
    </row>
    <row r="850" customFormat="false" ht="14.25" hidden="false" customHeight="true" outlineLevel="0" collapsed="false">
      <c r="D850" s="247"/>
      <c r="E850" s="463"/>
      <c r="G850" s="463"/>
    </row>
    <row r="851" customFormat="false" ht="14.25" hidden="false" customHeight="true" outlineLevel="0" collapsed="false">
      <c r="D851" s="247"/>
      <c r="E851" s="463"/>
      <c r="G851" s="463"/>
    </row>
    <row r="852" customFormat="false" ht="14.25" hidden="false" customHeight="true" outlineLevel="0" collapsed="false">
      <c r="D852" s="247"/>
      <c r="E852" s="463"/>
      <c r="G852" s="463"/>
    </row>
    <row r="853" customFormat="false" ht="14.25" hidden="false" customHeight="true" outlineLevel="0" collapsed="false">
      <c r="D853" s="247"/>
      <c r="E853" s="463"/>
      <c r="G853" s="463"/>
    </row>
    <row r="854" customFormat="false" ht="14.25" hidden="false" customHeight="true" outlineLevel="0" collapsed="false">
      <c r="D854" s="247"/>
      <c r="E854" s="463"/>
      <c r="G854" s="463"/>
    </row>
    <row r="855" customFormat="false" ht="14.25" hidden="false" customHeight="true" outlineLevel="0" collapsed="false">
      <c r="D855" s="247"/>
      <c r="E855" s="463"/>
      <c r="G855" s="463"/>
    </row>
    <row r="856" customFormat="false" ht="14.25" hidden="false" customHeight="true" outlineLevel="0" collapsed="false">
      <c r="D856" s="247"/>
      <c r="E856" s="463"/>
      <c r="G856" s="463"/>
    </row>
    <row r="857" customFormat="false" ht="14.25" hidden="false" customHeight="true" outlineLevel="0" collapsed="false">
      <c r="D857" s="247"/>
      <c r="E857" s="463"/>
      <c r="G857" s="463"/>
    </row>
    <row r="858" customFormat="false" ht="14.25" hidden="false" customHeight="true" outlineLevel="0" collapsed="false">
      <c r="D858" s="247"/>
      <c r="E858" s="463"/>
      <c r="G858" s="463"/>
    </row>
    <row r="859" customFormat="false" ht="14.25" hidden="false" customHeight="true" outlineLevel="0" collapsed="false">
      <c r="D859" s="247"/>
      <c r="E859" s="463"/>
      <c r="G859" s="463"/>
    </row>
    <row r="860" customFormat="false" ht="14.25" hidden="false" customHeight="true" outlineLevel="0" collapsed="false">
      <c r="D860" s="247"/>
      <c r="E860" s="463"/>
      <c r="G860" s="463"/>
    </row>
    <row r="861" customFormat="false" ht="14.25" hidden="false" customHeight="true" outlineLevel="0" collapsed="false">
      <c r="D861" s="247"/>
      <c r="E861" s="463"/>
      <c r="G861" s="463"/>
    </row>
    <row r="862" customFormat="false" ht="14.25" hidden="false" customHeight="true" outlineLevel="0" collapsed="false">
      <c r="D862" s="247"/>
      <c r="E862" s="463"/>
      <c r="G862" s="463"/>
    </row>
    <row r="863" customFormat="false" ht="14.25" hidden="false" customHeight="true" outlineLevel="0" collapsed="false">
      <c r="D863" s="247"/>
      <c r="E863" s="463"/>
      <c r="G863" s="463"/>
    </row>
    <row r="864" customFormat="false" ht="14.25" hidden="false" customHeight="true" outlineLevel="0" collapsed="false">
      <c r="D864" s="247"/>
      <c r="E864" s="463"/>
      <c r="G864" s="463"/>
    </row>
    <row r="865" customFormat="false" ht="14.25" hidden="false" customHeight="true" outlineLevel="0" collapsed="false">
      <c r="D865" s="247"/>
      <c r="E865" s="463"/>
      <c r="G865" s="463"/>
    </row>
    <row r="866" customFormat="false" ht="14.25" hidden="false" customHeight="true" outlineLevel="0" collapsed="false">
      <c r="D866" s="247"/>
      <c r="E866" s="463"/>
      <c r="G866" s="463"/>
    </row>
    <row r="867" customFormat="false" ht="14.25" hidden="false" customHeight="true" outlineLevel="0" collapsed="false">
      <c r="D867" s="247"/>
      <c r="E867" s="463"/>
      <c r="G867" s="463"/>
    </row>
    <row r="868" customFormat="false" ht="14.25" hidden="false" customHeight="true" outlineLevel="0" collapsed="false">
      <c r="D868" s="247"/>
      <c r="E868" s="463"/>
      <c r="G868" s="463"/>
    </row>
    <row r="869" customFormat="false" ht="14.25" hidden="false" customHeight="true" outlineLevel="0" collapsed="false">
      <c r="D869" s="247"/>
      <c r="E869" s="463"/>
      <c r="G869" s="463"/>
    </row>
    <row r="870" customFormat="false" ht="14.25" hidden="false" customHeight="true" outlineLevel="0" collapsed="false">
      <c r="D870" s="247"/>
      <c r="E870" s="463"/>
      <c r="G870" s="463"/>
    </row>
    <row r="871" customFormat="false" ht="14.25" hidden="false" customHeight="true" outlineLevel="0" collapsed="false">
      <c r="D871" s="247"/>
      <c r="E871" s="463"/>
      <c r="G871" s="463"/>
    </row>
    <row r="872" customFormat="false" ht="14.25" hidden="false" customHeight="true" outlineLevel="0" collapsed="false">
      <c r="D872" s="247"/>
      <c r="E872" s="463"/>
      <c r="G872" s="463"/>
    </row>
    <row r="873" customFormat="false" ht="14.25" hidden="false" customHeight="true" outlineLevel="0" collapsed="false">
      <c r="D873" s="247"/>
      <c r="E873" s="463"/>
      <c r="G873" s="463"/>
    </row>
    <row r="874" customFormat="false" ht="14.25" hidden="false" customHeight="true" outlineLevel="0" collapsed="false">
      <c r="D874" s="247"/>
      <c r="E874" s="463"/>
      <c r="G874" s="463"/>
    </row>
    <row r="875" customFormat="false" ht="14.25" hidden="false" customHeight="true" outlineLevel="0" collapsed="false">
      <c r="D875" s="247"/>
      <c r="E875" s="463"/>
      <c r="G875" s="463"/>
    </row>
    <row r="876" customFormat="false" ht="14.25" hidden="false" customHeight="true" outlineLevel="0" collapsed="false">
      <c r="D876" s="247"/>
      <c r="E876" s="463"/>
      <c r="G876" s="463"/>
    </row>
    <row r="877" customFormat="false" ht="14.25" hidden="false" customHeight="true" outlineLevel="0" collapsed="false">
      <c r="D877" s="247"/>
      <c r="E877" s="463"/>
      <c r="G877" s="463"/>
    </row>
    <row r="878" customFormat="false" ht="14.25" hidden="false" customHeight="true" outlineLevel="0" collapsed="false">
      <c r="D878" s="247"/>
      <c r="E878" s="463"/>
      <c r="G878" s="463"/>
    </row>
    <row r="879" customFormat="false" ht="14.25" hidden="false" customHeight="true" outlineLevel="0" collapsed="false">
      <c r="D879" s="247"/>
      <c r="E879" s="463"/>
      <c r="G879" s="463"/>
    </row>
    <row r="880" customFormat="false" ht="14.25" hidden="false" customHeight="true" outlineLevel="0" collapsed="false">
      <c r="D880" s="247"/>
      <c r="E880" s="463"/>
      <c r="G880" s="463"/>
    </row>
    <row r="881" customFormat="false" ht="14.25" hidden="false" customHeight="true" outlineLevel="0" collapsed="false">
      <c r="D881" s="247"/>
      <c r="E881" s="463"/>
      <c r="G881" s="463"/>
    </row>
    <row r="882" customFormat="false" ht="14.25" hidden="false" customHeight="true" outlineLevel="0" collapsed="false">
      <c r="D882" s="247"/>
      <c r="E882" s="463"/>
      <c r="G882" s="463"/>
    </row>
    <row r="883" customFormat="false" ht="14.25" hidden="false" customHeight="true" outlineLevel="0" collapsed="false">
      <c r="D883" s="247"/>
      <c r="E883" s="463"/>
      <c r="G883" s="463"/>
    </row>
    <row r="884" customFormat="false" ht="14.25" hidden="false" customHeight="true" outlineLevel="0" collapsed="false">
      <c r="D884" s="247"/>
      <c r="E884" s="463"/>
      <c r="G884" s="463"/>
    </row>
    <row r="885" customFormat="false" ht="14.25" hidden="false" customHeight="true" outlineLevel="0" collapsed="false">
      <c r="D885" s="247"/>
      <c r="E885" s="463"/>
      <c r="G885" s="463"/>
    </row>
    <row r="886" customFormat="false" ht="14.25" hidden="false" customHeight="true" outlineLevel="0" collapsed="false">
      <c r="D886" s="247"/>
      <c r="E886" s="463"/>
      <c r="G886" s="463"/>
    </row>
    <row r="887" customFormat="false" ht="14.25" hidden="false" customHeight="true" outlineLevel="0" collapsed="false">
      <c r="D887" s="247"/>
      <c r="E887" s="463"/>
      <c r="G887" s="463"/>
    </row>
    <row r="888" customFormat="false" ht="14.25" hidden="false" customHeight="true" outlineLevel="0" collapsed="false">
      <c r="D888" s="247"/>
      <c r="E888" s="463"/>
      <c r="G888" s="463"/>
    </row>
    <row r="889" customFormat="false" ht="14.25" hidden="false" customHeight="true" outlineLevel="0" collapsed="false">
      <c r="D889" s="247"/>
      <c r="E889" s="463"/>
      <c r="G889" s="463"/>
    </row>
    <row r="890" customFormat="false" ht="14.25" hidden="false" customHeight="true" outlineLevel="0" collapsed="false">
      <c r="D890" s="247"/>
      <c r="E890" s="463"/>
      <c r="G890" s="463"/>
    </row>
    <row r="891" customFormat="false" ht="14.25" hidden="false" customHeight="true" outlineLevel="0" collapsed="false">
      <c r="D891" s="247"/>
      <c r="E891" s="463"/>
      <c r="G891" s="463"/>
    </row>
    <row r="892" customFormat="false" ht="14.25" hidden="false" customHeight="true" outlineLevel="0" collapsed="false">
      <c r="D892" s="247"/>
      <c r="E892" s="463"/>
      <c r="G892" s="463"/>
    </row>
    <row r="893" customFormat="false" ht="14.25" hidden="false" customHeight="true" outlineLevel="0" collapsed="false">
      <c r="D893" s="247"/>
      <c r="E893" s="463"/>
      <c r="G893" s="463"/>
    </row>
    <row r="894" customFormat="false" ht="14.25" hidden="false" customHeight="true" outlineLevel="0" collapsed="false">
      <c r="D894" s="247"/>
      <c r="E894" s="463"/>
      <c r="G894" s="463"/>
    </row>
    <row r="895" customFormat="false" ht="14.25" hidden="false" customHeight="true" outlineLevel="0" collapsed="false">
      <c r="D895" s="247"/>
      <c r="E895" s="463"/>
      <c r="G895" s="463"/>
    </row>
    <row r="896" customFormat="false" ht="14.25" hidden="false" customHeight="true" outlineLevel="0" collapsed="false">
      <c r="D896" s="247"/>
      <c r="E896" s="463"/>
      <c r="G896" s="463"/>
    </row>
    <row r="897" customFormat="false" ht="14.25" hidden="false" customHeight="true" outlineLevel="0" collapsed="false">
      <c r="D897" s="247"/>
      <c r="E897" s="463"/>
      <c r="G897" s="463"/>
    </row>
    <row r="898" customFormat="false" ht="14.25" hidden="false" customHeight="true" outlineLevel="0" collapsed="false">
      <c r="D898" s="247"/>
      <c r="E898" s="463"/>
      <c r="G898" s="463"/>
    </row>
    <row r="899" customFormat="false" ht="14.25" hidden="false" customHeight="true" outlineLevel="0" collapsed="false">
      <c r="D899" s="247"/>
      <c r="E899" s="463"/>
      <c r="G899" s="463"/>
    </row>
    <row r="900" customFormat="false" ht="14.25" hidden="false" customHeight="true" outlineLevel="0" collapsed="false">
      <c r="D900" s="247"/>
      <c r="E900" s="463"/>
      <c r="G900" s="463"/>
    </row>
    <row r="901" customFormat="false" ht="14.25" hidden="false" customHeight="true" outlineLevel="0" collapsed="false">
      <c r="D901" s="247"/>
      <c r="E901" s="463"/>
      <c r="G901" s="463"/>
    </row>
    <row r="902" customFormat="false" ht="14.25" hidden="false" customHeight="true" outlineLevel="0" collapsed="false">
      <c r="D902" s="247"/>
      <c r="E902" s="463"/>
      <c r="G902" s="463"/>
    </row>
    <row r="903" customFormat="false" ht="14.25" hidden="false" customHeight="true" outlineLevel="0" collapsed="false">
      <c r="D903" s="247"/>
      <c r="E903" s="463"/>
      <c r="G903" s="463"/>
    </row>
    <row r="904" customFormat="false" ht="14.25" hidden="false" customHeight="true" outlineLevel="0" collapsed="false">
      <c r="D904" s="247"/>
      <c r="E904" s="463"/>
      <c r="G904" s="463"/>
    </row>
    <row r="905" customFormat="false" ht="14.25" hidden="false" customHeight="true" outlineLevel="0" collapsed="false">
      <c r="D905" s="247"/>
      <c r="E905" s="463"/>
      <c r="G905" s="463"/>
    </row>
    <row r="906" customFormat="false" ht="14.25" hidden="false" customHeight="true" outlineLevel="0" collapsed="false">
      <c r="D906" s="247"/>
      <c r="E906" s="463"/>
      <c r="G906" s="463"/>
    </row>
    <row r="907" customFormat="false" ht="14.25" hidden="false" customHeight="true" outlineLevel="0" collapsed="false">
      <c r="D907" s="247"/>
      <c r="E907" s="463"/>
      <c r="G907" s="463"/>
    </row>
    <row r="908" customFormat="false" ht="14.25" hidden="false" customHeight="true" outlineLevel="0" collapsed="false">
      <c r="D908" s="247"/>
      <c r="E908" s="463"/>
      <c r="G908" s="463"/>
    </row>
    <row r="909" customFormat="false" ht="14.25" hidden="false" customHeight="true" outlineLevel="0" collapsed="false">
      <c r="D909" s="247"/>
      <c r="E909" s="463"/>
      <c r="G909" s="463"/>
    </row>
    <row r="910" customFormat="false" ht="14.25" hidden="false" customHeight="true" outlineLevel="0" collapsed="false">
      <c r="D910" s="247"/>
      <c r="E910" s="463"/>
      <c r="G910" s="463"/>
    </row>
    <row r="911" customFormat="false" ht="14.25" hidden="false" customHeight="true" outlineLevel="0" collapsed="false">
      <c r="D911" s="247"/>
      <c r="E911" s="463"/>
      <c r="G911" s="463"/>
    </row>
    <row r="912" customFormat="false" ht="14.25" hidden="false" customHeight="true" outlineLevel="0" collapsed="false">
      <c r="D912" s="247"/>
      <c r="E912" s="463"/>
      <c r="G912" s="463"/>
    </row>
    <row r="913" customFormat="false" ht="14.25" hidden="false" customHeight="true" outlineLevel="0" collapsed="false">
      <c r="D913" s="247"/>
      <c r="E913" s="463"/>
      <c r="G913" s="463"/>
    </row>
    <row r="914" customFormat="false" ht="14.25" hidden="false" customHeight="true" outlineLevel="0" collapsed="false">
      <c r="D914" s="247"/>
      <c r="E914" s="463"/>
      <c r="G914" s="463"/>
    </row>
    <row r="915" customFormat="false" ht="14.25" hidden="false" customHeight="true" outlineLevel="0" collapsed="false">
      <c r="D915" s="247"/>
      <c r="E915" s="463"/>
      <c r="G915" s="463"/>
    </row>
    <row r="916" customFormat="false" ht="14.25" hidden="false" customHeight="true" outlineLevel="0" collapsed="false">
      <c r="D916" s="247"/>
      <c r="E916" s="463"/>
      <c r="G916" s="463"/>
    </row>
    <row r="917" customFormat="false" ht="14.25" hidden="false" customHeight="true" outlineLevel="0" collapsed="false">
      <c r="D917" s="247"/>
      <c r="E917" s="463"/>
      <c r="G917" s="463"/>
    </row>
    <row r="918" customFormat="false" ht="14.25" hidden="false" customHeight="true" outlineLevel="0" collapsed="false">
      <c r="D918" s="247"/>
      <c r="E918" s="463"/>
      <c r="G918" s="463"/>
    </row>
    <row r="919" customFormat="false" ht="14.25" hidden="false" customHeight="true" outlineLevel="0" collapsed="false">
      <c r="D919" s="247"/>
      <c r="E919" s="463"/>
      <c r="G919" s="463"/>
    </row>
    <row r="920" customFormat="false" ht="14.25" hidden="false" customHeight="true" outlineLevel="0" collapsed="false">
      <c r="D920" s="247"/>
      <c r="E920" s="463"/>
      <c r="G920" s="463"/>
    </row>
    <row r="921" customFormat="false" ht="14.25" hidden="false" customHeight="true" outlineLevel="0" collapsed="false">
      <c r="D921" s="247"/>
      <c r="E921" s="463"/>
      <c r="G921" s="463"/>
    </row>
    <row r="922" customFormat="false" ht="14.25" hidden="false" customHeight="true" outlineLevel="0" collapsed="false">
      <c r="D922" s="247"/>
      <c r="E922" s="463"/>
      <c r="G922" s="463"/>
    </row>
    <row r="923" customFormat="false" ht="14.25" hidden="false" customHeight="true" outlineLevel="0" collapsed="false">
      <c r="D923" s="247"/>
      <c r="E923" s="463"/>
      <c r="G923" s="463"/>
    </row>
    <row r="924" customFormat="false" ht="14.25" hidden="false" customHeight="true" outlineLevel="0" collapsed="false">
      <c r="D924" s="247"/>
      <c r="E924" s="463"/>
      <c r="G924" s="463"/>
    </row>
    <row r="925" customFormat="false" ht="14.25" hidden="false" customHeight="true" outlineLevel="0" collapsed="false">
      <c r="D925" s="247"/>
      <c r="E925" s="463"/>
      <c r="G925" s="463"/>
    </row>
    <row r="926" customFormat="false" ht="14.25" hidden="false" customHeight="true" outlineLevel="0" collapsed="false">
      <c r="D926" s="247"/>
      <c r="E926" s="463"/>
      <c r="G926" s="463"/>
    </row>
    <row r="927" customFormat="false" ht="14.25" hidden="false" customHeight="true" outlineLevel="0" collapsed="false">
      <c r="D927" s="247"/>
      <c r="E927" s="463"/>
      <c r="G927" s="463"/>
    </row>
    <row r="928" customFormat="false" ht="14.25" hidden="false" customHeight="true" outlineLevel="0" collapsed="false">
      <c r="D928" s="247"/>
      <c r="E928" s="463"/>
      <c r="G928" s="463"/>
    </row>
    <row r="929" customFormat="false" ht="14.25" hidden="false" customHeight="true" outlineLevel="0" collapsed="false">
      <c r="D929" s="247"/>
      <c r="E929" s="463"/>
      <c r="G929" s="463"/>
    </row>
    <row r="930" customFormat="false" ht="14.25" hidden="false" customHeight="true" outlineLevel="0" collapsed="false">
      <c r="D930" s="247"/>
      <c r="E930" s="463"/>
      <c r="G930" s="463"/>
    </row>
    <row r="931" customFormat="false" ht="14.25" hidden="false" customHeight="true" outlineLevel="0" collapsed="false">
      <c r="D931" s="247"/>
      <c r="E931" s="463"/>
      <c r="G931" s="463"/>
    </row>
    <row r="932" customFormat="false" ht="14.25" hidden="false" customHeight="true" outlineLevel="0" collapsed="false">
      <c r="D932" s="247"/>
      <c r="E932" s="463"/>
      <c r="G932" s="463"/>
    </row>
    <row r="933" customFormat="false" ht="14.25" hidden="false" customHeight="true" outlineLevel="0" collapsed="false">
      <c r="D933" s="247"/>
      <c r="E933" s="463"/>
      <c r="G933" s="463"/>
    </row>
    <row r="934" customFormat="false" ht="14.25" hidden="false" customHeight="true" outlineLevel="0" collapsed="false">
      <c r="D934" s="247"/>
      <c r="E934" s="463"/>
      <c r="G934" s="463"/>
    </row>
    <row r="935" customFormat="false" ht="14.25" hidden="false" customHeight="true" outlineLevel="0" collapsed="false">
      <c r="D935" s="247"/>
      <c r="E935" s="463"/>
      <c r="G935" s="463"/>
    </row>
    <row r="936" customFormat="false" ht="14.25" hidden="false" customHeight="true" outlineLevel="0" collapsed="false">
      <c r="D936" s="247"/>
      <c r="E936" s="463"/>
      <c r="G936" s="463"/>
    </row>
    <row r="937" customFormat="false" ht="14.25" hidden="false" customHeight="true" outlineLevel="0" collapsed="false">
      <c r="D937" s="247"/>
      <c r="E937" s="463"/>
      <c r="G937" s="463"/>
    </row>
    <row r="938" customFormat="false" ht="14.25" hidden="false" customHeight="true" outlineLevel="0" collapsed="false">
      <c r="D938" s="247"/>
      <c r="E938" s="463"/>
      <c r="G938" s="463"/>
    </row>
    <row r="939" customFormat="false" ht="14.25" hidden="false" customHeight="true" outlineLevel="0" collapsed="false">
      <c r="D939" s="247"/>
      <c r="E939" s="463"/>
      <c r="G939" s="463"/>
    </row>
    <row r="940" customFormat="false" ht="14.25" hidden="false" customHeight="true" outlineLevel="0" collapsed="false">
      <c r="D940" s="247"/>
      <c r="E940" s="463"/>
      <c r="G940" s="463"/>
    </row>
    <row r="941" customFormat="false" ht="14.25" hidden="false" customHeight="true" outlineLevel="0" collapsed="false">
      <c r="D941" s="247"/>
      <c r="E941" s="463"/>
      <c r="G941" s="463"/>
    </row>
    <row r="942" customFormat="false" ht="14.25" hidden="false" customHeight="true" outlineLevel="0" collapsed="false">
      <c r="D942" s="247"/>
      <c r="E942" s="463"/>
      <c r="G942" s="463"/>
    </row>
    <row r="943" customFormat="false" ht="14.25" hidden="false" customHeight="true" outlineLevel="0" collapsed="false">
      <c r="D943" s="247"/>
      <c r="E943" s="463"/>
      <c r="G943" s="463"/>
    </row>
    <row r="944" customFormat="false" ht="14.25" hidden="false" customHeight="true" outlineLevel="0" collapsed="false">
      <c r="D944" s="247"/>
      <c r="E944" s="463"/>
      <c r="G944" s="463"/>
    </row>
    <row r="945" customFormat="false" ht="14.25" hidden="false" customHeight="true" outlineLevel="0" collapsed="false">
      <c r="D945" s="247"/>
      <c r="E945" s="463"/>
      <c r="G945" s="463"/>
    </row>
    <row r="946" customFormat="false" ht="14.25" hidden="false" customHeight="true" outlineLevel="0" collapsed="false">
      <c r="D946" s="247"/>
      <c r="E946" s="463"/>
      <c r="G946" s="463"/>
    </row>
    <row r="947" customFormat="false" ht="14.25" hidden="false" customHeight="true" outlineLevel="0" collapsed="false">
      <c r="D947" s="247"/>
      <c r="E947" s="463"/>
      <c r="G947" s="463"/>
    </row>
    <row r="948" customFormat="false" ht="14.25" hidden="false" customHeight="true" outlineLevel="0" collapsed="false">
      <c r="D948" s="247"/>
      <c r="E948" s="463"/>
      <c r="G948" s="463"/>
    </row>
    <row r="949" customFormat="false" ht="14.25" hidden="false" customHeight="true" outlineLevel="0" collapsed="false">
      <c r="D949" s="247"/>
      <c r="E949" s="463"/>
      <c r="G949" s="463"/>
    </row>
    <row r="950" customFormat="false" ht="14.25" hidden="false" customHeight="true" outlineLevel="0" collapsed="false">
      <c r="D950" s="247"/>
      <c r="E950" s="463"/>
      <c r="G950" s="463"/>
    </row>
    <row r="951" customFormat="false" ht="14.25" hidden="false" customHeight="true" outlineLevel="0" collapsed="false">
      <c r="D951" s="247"/>
      <c r="E951" s="463"/>
      <c r="G951" s="463"/>
    </row>
    <row r="952" customFormat="false" ht="14.25" hidden="false" customHeight="true" outlineLevel="0" collapsed="false">
      <c r="D952" s="247"/>
      <c r="E952" s="463"/>
      <c r="G952" s="463"/>
    </row>
    <row r="953" customFormat="false" ht="14.25" hidden="false" customHeight="true" outlineLevel="0" collapsed="false">
      <c r="D953" s="247"/>
      <c r="E953" s="463"/>
      <c r="G953" s="463"/>
    </row>
    <row r="954" customFormat="false" ht="14.25" hidden="false" customHeight="true" outlineLevel="0" collapsed="false">
      <c r="D954" s="247"/>
      <c r="E954" s="463"/>
      <c r="G954" s="463"/>
    </row>
    <row r="955" customFormat="false" ht="14.25" hidden="false" customHeight="true" outlineLevel="0" collapsed="false">
      <c r="D955" s="247"/>
      <c r="E955" s="463"/>
      <c r="G955" s="463"/>
    </row>
    <row r="956" customFormat="false" ht="14.25" hidden="false" customHeight="true" outlineLevel="0" collapsed="false">
      <c r="D956" s="247"/>
      <c r="E956" s="463"/>
      <c r="G956" s="463"/>
    </row>
    <row r="957" customFormat="false" ht="14.25" hidden="false" customHeight="true" outlineLevel="0" collapsed="false">
      <c r="D957" s="247"/>
      <c r="E957" s="463"/>
      <c r="G957" s="463"/>
    </row>
    <row r="958" customFormat="false" ht="14.25" hidden="false" customHeight="true" outlineLevel="0" collapsed="false">
      <c r="D958" s="247"/>
      <c r="E958" s="463"/>
      <c r="G958" s="463"/>
    </row>
    <row r="959" customFormat="false" ht="14.25" hidden="false" customHeight="true" outlineLevel="0" collapsed="false">
      <c r="D959" s="247"/>
      <c r="E959" s="463"/>
      <c r="G959" s="463"/>
    </row>
    <row r="960" customFormat="false" ht="14.25" hidden="false" customHeight="true" outlineLevel="0" collapsed="false">
      <c r="D960" s="247"/>
      <c r="E960" s="463"/>
      <c r="G960" s="463"/>
    </row>
    <row r="961" customFormat="false" ht="14.25" hidden="false" customHeight="true" outlineLevel="0" collapsed="false">
      <c r="D961" s="247"/>
      <c r="E961" s="463"/>
      <c r="G961" s="463"/>
    </row>
    <row r="962" customFormat="false" ht="14.25" hidden="false" customHeight="true" outlineLevel="0" collapsed="false">
      <c r="D962" s="247"/>
      <c r="E962" s="463"/>
      <c r="G962" s="463"/>
    </row>
    <row r="963" customFormat="false" ht="14.25" hidden="false" customHeight="true" outlineLevel="0" collapsed="false">
      <c r="D963" s="247"/>
      <c r="E963" s="463"/>
      <c r="G963" s="463"/>
    </row>
    <row r="964" customFormat="false" ht="14.25" hidden="false" customHeight="true" outlineLevel="0" collapsed="false">
      <c r="D964" s="247"/>
      <c r="E964" s="463"/>
      <c r="G964" s="463"/>
    </row>
    <row r="965" customFormat="false" ht="14.25" hidden="false" customHeight="true" outlineLevel="0" collapsed="false">
      <c r="D965" s="247"/>
      <c r="E965" s="463"/>
      <c r="G965" s="463"/>
    </row>
    <row r="966" customFormat="false" ht="14.25" hidden="false" customHeight="true" outlineLevel="0" collapsed="false">
      <c r="D966" s="247"/>
      <c r="E966" s="463"/>
      <c r="G966" s="463"/>
    </row>
    <row r="967" customFormat="false" ht="14.25" hidden="false" customHeight="true" outlineLevel="0" collapsed="false">
      <c r="D967" s="247"/>
      <c r="E967" s="463"/>
      <c r="G967" s="463"/>
    </row>
    <row r="968" customFormat="false" ht="14.25" hidden="false" customHeight="true" outlineLevel="0" collapsed="false">
      <c r="D968" s="247"/>
      <c r="E968" s="463"/>
      <c r="G968" s="463"/>
    </row>
    <row r="969" customFormat="false" ht="14.25" hidden="false" customHeight="true" outlineLevel="0" collapsed="false">
      <c r="D969" s="247"/>
      <c r="E969" s="463"/>
      <c r="G969" s="463"/>
    </row>
    <row r="970" customFormat="false" ht="14.25" hidden="false" customHeight="true" outlineLevel="0" collapsed="false">
      <c r="D970" s="247"/>
      <c r="E970" s="463"/>
      <c r="G970" s="463"/>
    </row>
    <row r="971" customFormat="false" ht="14.25" hidden="false" customHeight="true" outlineLevel="0" collapsed="false">
      <c r="D971" s="247"/>
      <c r="E971" s="463"/>
      <c r="G971" s="463"/>
    </row>
    <row r="972" customFormat="false" ht="14.25" hidden="false" customHeight="true" outlineLevel="0" collapsed="false">
      <c r="D972" s="247"/>
      <c r="E972" s="463"/>
      <c r="G972" s="463"/>
    </row>
    <row r="973" customFormat="false" ht="14.25" hidden="false" customHeight="true" outlineLevel="0" collapsed="false">
      <c r="D973" s="247"/>
      <c r="E973" s="463"/>
      <c r="G973" s="463"/>
    </row>
    <row r="974" customFormat="false" ht="14.25" hidden="false" customHeight="true" outlineLevel="0" collapsed="false">
      <c r="D974" s="247"/>
      <c r="E974" s="463"/>
      <c r="G974" s="463"/>
    </row>
    <row r="975" customFormat="false" ht="14.25" hidden="false" customHeight="true" outlineLevel="0" collapsed="false">
      <c r="D975" s="247"/>
      <c r="E975" s="463"/>
      <c r="G975" s="463"/>
    </row>
    <row r="976" customFormat="false" ht="14.25" hidden="false" customHeight="true" outlineLevel="0" collapsed="false">
      <c r="D976" s="247"/>
      <c r="E976" s="463"/>
      <c r="G976" s="463"/>
    </row>
    <row r="977" customFormat="false" ht="14.25" hidden="false" customHeight="true" outlineLevel="0" collapsed="false">
      <c r="D977" s="247"/>
      <c r="E977" s="463"/>
      <c r="G977" s="463"/>
    </row>
    <row r="978" customFormat="false" ht="14.25" hidden="false" customHeight="true" outlineLevel="0" collapsed="false">
      <c r="D978" s="247"/>
      <c r="E978" s="463"/>
      <c r="G978" s="463"/>
    </row>
    <row r="979" customFormat="false" ht="14.25" hidden="false" customHeight="true" outlineLevel="0" collapsed="false">
      <c r="D979" s="247"/>
      <c r="E979" s="463"/>
      <c r="G979" s="463"/>
    </row>
    <row r="980" customFormat="false" ht="14.25" hidden="false" customHeight="true" outlineLevel="0" collapsed="false">
      <c r="D980" s="247"/>
      <c r="E980" s="463"/>
      <c r="G980" s="463"/>
    </row>
    <row r="981" customFormat="false" ht="14.25" hidden="false" customHeight="true" outlineLevel="0" collapsed="false">
      <c r="D981" s="247"/>
      <c r="E981" s="463"/>
      <c r="G981" s="463"/>
    </row>
    <row r="982" customFormat="false" ht="14.25" hidden="false" customHeight="true" outlineLevel="0" collapsed="false">
      <c r="D982" s="247"/>
      <c r="E982" s="463"/>
      <c r="G982" s="463"/>
    </row>
    <row r="983" customFormat="false" ht="14.25" hidden="false" customHeight="true" outlineLevel="0" collapsed="false">
      <c r="D983" s="247"/>
      <c r="E983" s="463"/>
      <c r="G983" s="463"/>
    </row>
    <row r="984" customFormat="false" ht="14.25" hidden="false" customHeight="true" outlineLevel="0" collapsed="false">
      <c r="D984" s="247"/>
      <c r="E984" s="463"/>
      <c r="G984" s="463"/>
    </row>
    <row r="985" customFormat="false" ht="14.25" hidden="false" customHeight="true" outlineLevel="0" collapsed="false">
      <c r="D985" s="247"/>
      <c r="E985" s="463"/>
      <c r="G985" s="463"/>
    </row>
    <row r="986" customFormat="false" ht="14.25" hidden="false" customHeight="true" outlineLevel="0" collapsed="false">
      <c r="D986" s="247"/>
      <c r="E986" s="463"/>
      <c r="G986" s="463"/>
    </row>
    <row r="987" customFormat="false" ht="14.25" hidden="false" customHeight="true" outlineLevel="0" collapsed="false">
      <c r="D987" s="247"/>
      <c r="E987" s="463"/>
      <c r="G987" s="463"/>
    </row>
    <row r="988" customFormat="false" ht="14.25" hidden="false" customHeight="true" outlineLevel="0" collapsed="false">
      <c r="D988" s="247"/>
      <c r="E988" s="463"/>
      <c r="G988" s="463"/>
    </row>
    <row r="989" customFormat="false" ht="14.25" hidden="false" customHeight="true" outlineLevel="0" collapsed="false">
      <c r="D989" s="247"/>
      <c r="E989" s="463"/>
      <c r="G989" s="463"/>
    </row>
    <row r="990" customFormat="false" ht="14.25" hidden="false" customHeight="true" outlineLevel="0" collapsed="false">
      <c r="D990" s="247"/>
      <c r="E990" s="463"/>
      <c r="G990" s="463"/>
    </row>
    <row r="991" customFormat="false" ht="14.25" hidden="false" customHeight="true" outlineLevel="0" collapsed="false">
      <c r="D991" s="247"/>
      <c r="E991" s="463"/>
      <c r="G991" s="463"/>
    </row>
    <row r="992" customFormat="false" ht="14.25" hidden="false" customHeight="true" outlineLevel="0" collapsed="false">
      <c r="D992" s="247"/>
      <c r="E992" s="463"/>
      <c r="G992" s="463"/>
    </row>
    <row r="993" customFormat="false" ht="14.25" hidden="false" customHeight="true" outlineLevel="0" collapsed="false">
      <c r="D993" s="247"/>
      <c r="E993" s="463"/>
      <c r="G993" s="463"/>
    </row>
    <row r="994" customFormat="false" ht="14.25" hidden="false" customHeight="true" outlineLevel="0" collapsed="false">
      <c r="D994" s="247"/>
      <c r="E994" s="463"/>
      <c r="G994" s="463"/>
    </row>
    <row r="995" customFormat="false" ht="14.25" hidden="false" customHeight="true" outlineLevel="0" collapsed="false">
      <c r="D995" s="247"/>
      <c r="E995" s="463"/>
      <c r="G995" s="463"/>
    </row>
    <row r="996" customFormat="false" ht="14.25" hidden="false" customHeight="true" outlineLevel="0" collapsed="false">
      <c r="D996" s="247"/>
      <c r="E996" s="463"/>
      <c r="G996" s="463"/>
    </row>
    <row r="997" customFormat="false" ht="14.25" hidden="false" customHeight="true" outlineLevel="0" collapsed="false">
      <c r="D997" s="247"/>
      <c r="E997" s="463"/>
      <c r="G997" s="463"/>
    </row>
    <row r="998" customFormat="false" ht="14.25" hidden="false" customHeight="true" outlineLevel="0" collapsed="false">
      <c r="D998" s="247"/>
      <c r="E998" s="463"/>
      <c r="G998" s="463"/>
    </row>
    <row r="999" customFormat="false" ht="14.25" hidden="false" customHeight="true" outlineLevel="0" collapsed="false">
      <c r="D999" s="247"/>
      <c r="E999" s="463"/>
      <c r="G999" s="463"/>
    </row>
    <row r="1000" customFormat="false" ht="14.25" hidden="false" customHeight="true" outlineLevel="0" collapsed="false">
      <c r="D1000" s="247"/>
      <c r="E1000" s="463"/>
      <c r="G1000" s="463"/>
    </row>
  </sheetData>
  <autoFilter ref="A2:H2"/>
  <conditionalFormatting sqref="H1">
    <cfRule type="expression" priority="2" aboveAverage="0" equalAverage="0" bottom="0" percent="0" rank="0" text="" dxfId="8">
      <formula>LEN(TRIM(H1))=0</formula>
    </cfRule>
  </conditionalFormatting>
  <dataValidations count="3">
    <dataValidation allowBlank="true" errorStyle="stop" operator="between" showDropDown="false" showErrorMessage="true" showInputMessage="false" sqref="G1:H1" type="list">
      <formula1>'Data Validation'!$P$2:$P$4</formula1>
      <formula2>0</formula2>
    </dataValidation>
    <dataValidation allowBlank="true" errorStyle="stop" operator="between" showDropDown="false" showErrorMessage="false" showInputMessage="false" sqref="A3:A23" type="list">
      <formula1>'Data Validation'!$L$2:$L$4</formula1>
      <formula2>0</formula2>
    </dataValidation>
    <dataValidation allowBlank="true" errorStyle="stop" operator="between" showDropDown="false" showErrorMessage="true" showInputMessage="false" sqref="C3" type="list">
      <formula1>'Data Validation'!$H$2:$H$4</formula1>
      <formula2>0</formula2>
    </dataValidation>
  </dataValidations>
  <printOptions headings="false" gridLines="false" gridLinesSet="true" horizontalCentered="true" verticalCentered="false"/>
  <pageMargins left="0" right="0" top="0.354166666666667" bottom="0"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2" min="1" style="0" width="67.43"/>
    <col collapsed="false" customWidth="true" hidden="false" outlineLevel="0" max="26" min="3" style="0" width="9.13"/>
  </cols>
  <sheetData>
    <row r="1" customFormat="false" ht="14.25" hidden="false" customHeight="true" outlineLevel="0" collapsed="false">
      <c r="A1" s="464" t="str">
        <f aca="false">IF(SUM(Summary!C55:C61)=0,"Request for Cost: Terms and Conditions","RFQ Incomplete: Review the Checklist on the Summary Page")</f>
        <v>Request for Cost: Terms and Conditions</v>
      </c>
      <c r="B1" s="424"/>
    </row>
    <row r="2" customFormat="false" ht="70.5" hidden="false" customHeight="true" outlineLevel="0" collapsed="false">
      <c r="A2" s="465" t="str">
        <f aca="false">"The purpose of this document is to define specific terms of purchase and sale (including specific responsibilities and related obligations between North American Lighting (NAL) and "&amp;Summary!B8&amp;" (The Supplier)."&amp;'Data Validation'!$I$2</f>
        <v>The purpose of this document is to define specific terms of purchase and sale (including specific responsibilities and related obligations between North American Lighting (NAL) and  (The Supplier).The Supplier has completed cost breakdown information that will be honored along with the below listed terms if the business is awarded. An NAL Purchasing Agent will sign and return this contract to award business to the Supplier, at which point all terms, conditions, and pricing must be met by the supplier.</v>
      </c>
      <c r="B2" s="465"/>
    </row>
    <row r="3" customFormat="false" ht="14.25" hidden="false" customHeight="true" outlineLevel="0" collapsed="false">
      <c r="A3" s="466" t="s">
        <v>305</v>
      </c>
      <c r="B3" s="466"/>
    </row>
    <row r="4" customFormat="false" ht="23.25" hidden="false" customHeight="true" outlineLevel="0" collapsed="false">
      <c r="A4" s="467" t="s">
        <v>306</v>
      </c>
      <c r="B4" s="467"/>
    </row>
    <row r="5" customFormat="false" ht="14.25" hidden="false" customHeight="true" outlineLevel="0" collapsed="false">
      <c r="A5" s="466" t="s">
        <v>307</v>
      </c>
      <c r="B5" s="466"/>
    </row>
    <row r="6" customFormat="false" ht="43.5" hidden="false" customHeight="true" outlineLevel="0" collapsed="false">
      <c r="A6" s="467" t="str">
        <f aca="false">IF(Summary!F52="Domestic",'Data Validation'!I4,'Data Validation'!I5)</f>
        <v>Supplier is required to maintain a minimum of 20 working days of forecasted finished goods on hand at all times at U.S. Warehouse.  Working days shall be calculated against NAL's Six Month Rolling Forecast.  Pre-launch bank requirements are listed in the summary section of this contract.</v>
      </c>
      <c r="B6" s="467"/>
    </row>
    <row r="7" customFormat="false" ht="14.25" hidden="false" customHeight="true" outlineLevel="0" collapsed="false">
      <c r="A7" s="468" t="s">
        <v>308</v>
      </c>
      <c r="B7" s="468"/>
    </row>
    <row r="8" customFormat="false" ht="51" hidden="false" customHeight="true" outlineLevel="0" collapsed="false">
      <c r="A8" s="467" t="s">
        <v>309</v>
      </c>
      <c r="B8" s="467"/>
    </row>
    <row r="9" customFormat="false" ht="14.25" hidden="false" customHeight="true" outlineLevel="0" collapsed="false">
      <c r="A9" s="468" t="s">
        <v>310</v>
      </c>
      <c r="B9" s="468"/>
    </row>
    <row r="10" customFormat="false" ht="23.25" hidden="false" customHeight="true" outlineLevel="0" collapsed="false">
      <c r="A10" s="467" t="s">
        <v>311</v>
      </c>
      <c r="B10" s="467"/>
    </row>
    <row r="11" customFormat="false" ht="110.25" hidden="false" customHeight="true" outlineLevel="0" collapsed="false">
      <c r="A11" s="466" t="s">
        <v>312</v>
      </c>
      <c r="B11" s="466"/>
    </row>
    <row r="12" customFormat="false" ht="39.75" hidden="false" customHeight="true" outlineLevel="0" collapsed="false">
      <c r="A12" s="469" t="s">
        <v>313</v>
      </c>
      <c r="B12" s="469"/>
    </row>
    <row r="13" customFormat="false" ht="36.75" hidden="false" customHeight="true" outlineLevel="0" collapsed="false">
      <c r="A13" s="470" t="s">
        <v>314</v>
      </c>
      <c r="B13" s="470"/>
      <c r="C13" s="196"/>
    </row>
    <row r="14" customFormat="false" ht="49.5" hidden="false" customHeight="true" outlineLevel="0" collapsed="false">
      <c r="A14" s="470" t="s">
        <v>315</v>
      </c>
      <c r="B14" s="470"/>
      <c r="C14" s="196"/>
    </row>
    <row r="15" customFormat="false" ht="14.25" hidden="false" customHeight="true" outlineLevel="0" collapsed="false">
      <c r="A15" s="468" t="s">
        <v>316</v>
      </c>
      <c r="B15" s="468"/>
    </row>
    <row r="16" customFormat="false" ht="19.5" hidden="false" customHeight="true" outlineLevel="0" collapsed="false">
      <c r="A16" s="467" t="s">
        <v>317</v>
      </c>
      <c r="B16" s="467"/>
    </row>
    <row r="17" customFormat="false" ht="54.75" hidden="false" customHeight="true" outlineLevel="0" collapsed="false">
      <c r="A17" s="471" t="s">
        <v>318</v>
      </c>
      <c r="B17" s="471"/>
    </row>
    <row r="18" customFormat="false" ht="19.5" hidden="false" customHeight="true" outlineLevel="0" collapsed="false">
      <c r="A18" s="472" t="s">
        <v>319</v>
      </c>
      <c r="B18" s="473" t="s">
        <v>320</v>
      </c>
    </row>
    <row r="19" customFormat="false" ht="82.5" hidden="false" customHeight="true" outlineLevel="0" collapsed="false">
      <c r="A19" s="474"/>
      <c r="B19" s="475"/>
    </row>
    <row r="20" customFormat="false" ht="50.25" hidden="false" customHeight="true" outlineLevel="0" collapsed="false">
      <c r="A20" s="476" t="s">
        <v>321</v>
      </c>
      <c r="B20" s="476"/>
    </row>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mergeCells count="17">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20:B20"/>
  </mergeCells>
  <conditionalFormatting sqref="A1">
    <cfRule type="cellIs" priority="2" operator="equal" aboveAverage="0" equalAverage="0" bottom="0" percent="0" rank="0" text="" dxfId="0">
      <formula>"RFQ Incomplete: Review the Checklist on the Summary Page"</formula>
    </cfRule>
  </conditionalFormatting>
  <conditionalFormatting sqref="A3:A9">
    <cfRule type="cellIs" priority="3" operator="equal" aboveAverage="0" equalAverage="0" bottom="0" percent="0" rank="0" text="" dxfId="12">
      <formula>"Complete the Yellow Highlighted Items on the Summary Tab"</formula>
    </cfRule>
  </conditionalFormatting>
  <conditionalFormatting sqref="A15:A16">
    <cfRule type="cellIs" priority="4" operator="equal" aboveAverage="0" equalAverage="0" bottom="0" percent="0" rank="0" text="" dxfId="12">
      <formula>"Complete the Yellow Highlighted Items on the Summary Tab"</formula>
    </cfRule>
  </conditionalFormatting>
  <conditionalFormatting sqref="A2:B2">
    <cfRule type="cellIs" priority="5" operator="equal" aboveAverage="0" equalAverage="0" bottom="0" percent="0" rank="0" text="" dxfId="12">
      <formula>"Complete the Yellow Highlighted Items on the Summary Tab"</formula>
    </cfRule>
  </conditionalFormatting>
  <conditionalFormatting sqref="B1">
    <cfRule type="expression" priority="6" aboveAverage="0" equalAverage="0" bottom="0" percent="0" rank="0" text="" dxfId="8">
      <formula>LEN(TRIM(B1))=0</formula>
    </cfRule>
  </conditionalFormatting>
  <dataValidations count="1">
    <dataValidation allowBlank="true" errorStyle="stop" operator="between" showDropDown="false" showErrorMessage="true" showInputMessage="false" sqref="B1" type="list">
      <formula1>'Data Validation'!$P$2:$P$4</formula1>
      <formula2>0</formula2>
    </dataValidation>
  </dataValidations>
  <printOptions headings="false" gridLines="false" gridLinesSet="true" horizontalCentered="true" verticalCentered="false"/>
  <pageMargins left="0" right="0" top="0.354166666666667" bottom="0"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Y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6.13"/>
    <col collapsed="false" customWidth="true" hidden="false" outlineLevel="0" max="2" min="2" style="0" width="13.14"/>
    <col collapsed="false" customWidth="true" hidden="false" outlineLevel="0" max="3" min="3" style="0" width="4.43"/>
    <col collapsed="false" customWidth="true" hidden="false" outlineLevel="0" max="4" min="4" style="0" width="30.43"/>
    <col collapsed="false" customWidth="true" hidden="false" outlineLevel="0" max="5" min="5" style="0" width="15.57"/>
    <col collapsed="false" customWidth="true" hidden="false" outlineLevel="0" max="6" min="6" style="0" width="8.57"/>
    <col collapsed="false" customWidth="true" hidden="false" outlineLevel="0" max="7" min="7" style="0" width="4.43"/>
    <col collapsed="false" customWidth="true" hidden="false" outlineLevel="0" max="8" min="8" style="0" width="28.14"/>
    <col collapsed="false" customWidth="true" hidden="false" outlineLevel="0" max="9" min="9" style="0" width="17.13"/>
    <col collapsed="false" customWidth="true" hidden="false" outlineLevel="0" max="10" min="10" style="0" width="13.14"/>
    <col collapsed="false" customWidth="true" hidden="false" outlineLevel="0" max="11" min="11" style="0" width="4.43"/>
    <col collapsed="false" customWidth="true" hidden="false" outlineLevel="0" max="12" min="12" style="0" width="19.43"/>
    <col collapsed="false" customWidth="true" hidden="false" outlineLevel="0" max="13" min="13" style="0" width="16.71"/>
    <col collapsed="false" customWidth="true" hidden="false" outlineLevel="0" max="17" min="14" style="0" width="13.86"/>
    <col collapsed="false" customWidth="true" hidden="false" outlineLevel="0" max="18" min="18" style="0" width="4.43"/>
    <col collapsed="false" customWidth="true" hidden="false" outlineLevel="0" max="19" min="19" style="0" width="9.13"/>
    <col collapsed="false" customWidth="true" hidden="false" outlineLevel="0" max="20" min="20" style="0" width="17.13"/>
    <col collapsed="false" customWidth="true" hidden="false" outlineLevel="0" max="21" min="21" style="0" width="8.57"/>
    <col collapsed="false" customWidth="true" hidden="false" outlineLevel="0" max="22" min="22" style="0" width="4.43"/>
    <col collapsed="false" customWidth="true" hidden="false" outlineLevel="0" max="23" min="23" style="0" width="9.13"/>
    <col collapsed="false" customWidth="true" hidden="false" outlineLevel="0" max="24" min="24" style="0" width="22.43"/>
    <col collapsed="false" customWidth="true" hidden="false" outlineLevel="0" max="25" min="25" style="0" width="10.58"/>
    <col collapsed="false" customWidth="true" hidden="false" outlineLevel="0" max="26" min="26" style="0" width="8.71"/>
  </cols>
  <sheetData>
    <row r="1" customFormat="false" ht="14.25" hidden="false" customHeight="true" outlineLevel="0" collapsed="false">
      <c r="A1" s="477" t="s">
        <v>76</v>
      </c>
      <c r="B1" s="478" t="s">
        <v>322</v>
      </c>
      <c r="C1" s="479"/>
      <c r="D1" s="480" t="s">
        <v>323</v>
      </c>
      <c r="E1" s="477" t="s">
        <v>324</v>
      </c>
      <c r="F1" s="481" t="s">
        <v>325</v>
      </c>
      <c r="G1" s="479"/>
      <c r="H1" s="480" t="s">
        <v>326</v>
      </c>
      <c r="I1" s="477" t="s">
        <v>324</v>
      </c>
      <c r="J1" s="481" t="s">
        <v>325</v>
      </c>
      <c r="K1" s="479"/>
      <c r="L1" s="480" t="s">
        <v>83</v>
      </c>
      <c r="M1" s="477" t="s">
        <v>324</v>
      </c>
      <c r="N1" s="477" t="s">
        <v>327</v>
      </c>
      <c r="O1" s="477" t="s">
        <v>328</v>
      </c>
      <c r="P1" s="477" t="s">
        <v>329</v>
      </c>
      <c r="Q1" s="482" t="s">
        <v>330</v>
      </c>
      <c r="R1" s="479"/>
      <c r="S1" s="480" t="s">
        <v>41</v>
      </c>
      <c r="T1" s="483" t="s">
        <v>324</v>
      </c>
      <c r="U1" s="482" t="s">
        <v>325</v>
      </c>
      <c r="V1" s="479"/>
      <c r="W1" s="480" t="s">
        <v>41</v>
      </c>
      <c r="X1" s="483" t="s">
        <v>324</v>
      </c>
      <c r="Y1" s="482" t="s">
        <v>325</v>
      </c>
    </row>
    <row r="2" customFormat="false" ht="14.25" hidden="false" customHeight="true" outlineLevel="0" collapsed="false">
      <c r="A2" s="196" t="s">
        <v>39</v>
      </c>
      <c r="B2" s="484" t="n">
        <f aca="false">Summary!B20</f>
        <v>3.084</v>
      </c>
      <c r="C2" s="479"/>
      <c r="D2" s="485" t="s">
        <v>331</v>
      </c>
      <c r="E2" s="196" t="s">
        <v>332</v>
      </c>
      <c r="F2" s="484" t="n">
        <f aca="false">SUM('Manufacturing ELEC '!K3:K19)</f>
        <v>0</v>
      </c>
      <c r="G2" s="479"/>
      <c r="H2" s="485" t="s">
        <v>331</v>
      </c>
      <c r="I2" s="196" t="s">
        <v>333</v>
      </c>
      <c r="J2" s="484" t="n">
        <f aca="false">SUM('Tooling Cost Detail'!H3:H20)</f>
        <v>0</v>
      </c>
      <c r="K2" s="479"/>
      <c r="L2" s="486" t="s">
        <v>187</v>
      </c>
      <c r="M2" s="487" t="s">
        <v>334</v>
      </c>
      <c r="N2" s="488" t="n">
        <f aca="false">'PCB Details'!$AA4</f>
        <v>0</v>
      </c>
      <c r="O2" s="489" t="n">
        <f aca="false">'PCB Details'!$AA5</f>
        <v>0</v>
      </c>
      <c r="P2" s="489" t="n">
        <f aca="false">'PCB Details'!$AA6</f>
        <v>0</v>
      </c>
      <c r="Q2" s="490" t="n">
        <f aca="false">'PCB Details'!$AA7</f>
        <v>0</v>
      </c>
      <c r="R2" s="479"/>
      <c r="S2" s="491" t="s">
        <v>331</v>
      </c>
      <c r="T2" s="492" t="s">
        <v>335</v>
      </c>
      <c r="U2" s="493" t="n">
        <f aca="false">SUM(Packaging!H3:H6)</f>
        <v>0</v>
      </c>
      <c r="V2" s="479"/>
      <c r="W2" s="491" t="s">
        <v>331</v>
      </c>
      <c r="X2" s="492" t="s">
        <v>335</v>
      </c>
      <c r="Y2" s="493" t="n">
        <f aca="false">SUM(Freight!G3:G5)</f>
        <v>0</v>
      </c>
    </row>
    <row r="3" customFormat="false" ht="14.25" hidden="false" customHeight="true" outlineLevel="0" collapsed="false">
      <c r="A3" s="196" t="s">
        <v>40</v>
      </c>
      <c r="B3" s="484" t="n">
        <f aca="false">Summary!B21</f>
        <v>0</v>
      </c>
      <c r="C3" s="479"/>
      <c r="D3" s="494" t="s">
        <v>139</v>
      </c>
      <c r="E3" s="495" t="s">
        <v>334</v>
      </c>
      <c r="F3" s="496" t="e">
        <f aca="false" t="array" ref="F3:F3">xlookup(D3,'Manufacturing ELEC '!$B:$B,'Manufacturing ELEC '!$K:$K)</f>
        <v>#NAME?</v>
      </c>
      <c r="G3" s="479"/>
      <c r="H3" s="494" t="s">
        <v>164</v>
      </c>
      <c r="I3" s="495" t="s">
        <v>50</v>
      </c>
      <c r="J3" s="496" t="e">
        <f aca="false" t="array" ref="J3:J3">xlookup(H3,'Tooling Cost Detail'!C:C,'Tooling Cost Detail'!H:H)</f>
        <v>#NAME?</v>
      </c>
      <c r="K3" s="479"/>
      <c r="L3" s="486"/>
      <c r="M3" s="487" t="s">
        <v>336</v>
      </c>
      <c r="N3" s="488" t="str">
        <f aca="false">'PCB Details'!$AB4</f>
        <v/>
      </c>
      <c r="O3" s="489" t="str">
        <f aca="false">'PCB Details'!$AB5</f>
        <v/>
      </c>
      <c r="P3" s="489" t="str">
        <f aca="false">'PCB Details'!$AB6</f>
        <v/>
      </c>
      <c r="Q3" s="490" t="str">
        <f aca="false">'PCB Details'!$AB7</f>
        <v/>
      </c>
      <c r="R3" s="479"/>
      <c r="S3" s="497" t="s">
        <v>290</v>
      </c>
      <c r="T3" s="498" t="s">
        <v>337</v>
      </c>
      <c r="U3" s="499" t="str">
        <f aca="false">Packaging!H3</f>
        <v/>
      </c>
      <c r="V3" s="479"/>
      <c r="W3" s="497" t="s">
        <v>302</v>
      </c>
      <c r="X3" s="498" t="s">
        <v>338</v>
      </c>
      <c r="Y3" s="499" t="n">
        <f aca="false">Freight!G3</f>
        <v>0</v>
      </c>
    </row>
    <row r="4" customFormat="false" ht="14.25" hidden="false" customHeight="true" outlineLevel="0" collapsed="false">
      <c r="A4" s="196" t="s">
        <v>41</v>
      </c>
      <c r="B4" s="484" t="n">
        <f aca="false">Summary!B22</f>
        <v>0</v>
      </c>
      <c r="C4" s="479"/>
      <c r="D4" s="494"/>
      <c r="E4" s="196" t="s">
        <v>131</v>
      </c>
      <c r="F4" s="500" t="e">
        <f aca="false" t="array" ref="F4:F4">xlookup(D3,'Manufacturing ELEC '!$B:$B,'Manufacturing ELEC '!$D:$D)</f>
        <v>#NAME?</v>
      </c>
      <c r="G4" s="479"/>
      <c r="H4" s="494"/>
      <c r="I4" s="196" t="s">
        <v>334</v>
      </c>
      <c r="J4" s="484" t="e">
        <f aca="false" t="array" ref="J4:J4">xlookup(H3,'Tooling Cost Detail'!C:C,'Tooling Cost Detail'!F:F)</f>
        <v>#NAME?</v>
      </c>
      <c r="K4" s="479"/>
      <c r="L4" s="486"/>
      <c r="M4" s="501" t="s">
        <v>50</v>
      </c>
      <c r="N4" s="502" t="n">
        <f aca="false">'PCB Details'!$AC4</f>
        <v>0</v>
      </c>
      <c r="O4" s="503" t="str">
        <f aca="false">'PCB Details'!$AC5</f>
        <v/>
      </c>
      <c r="P4" s="503" t="str">
        <f aca="false">'PCB Details'!$AC6</f>
        <v/>
      </c>
      <c r="Q4" s="504" t="str">
        <f aca="false">'PCB Details'!$AC7</f>
        <v/>
      </c>
      <c r="R4" s="479"/>
      <c r="S4" s="497"/>
      <c r="T4" s="498" t="s">
        <v>339</v>
      </c>
      <c r="U4" s="499" t="n">
        <f aca="false">Packaging!G3</f>
        <v>0</v>
      </c>
      <c r="V4" s="479"/>
      <c r="W4" s="497"/>
      <c r="X4" s="498" t="s">
        <v>340</v>
      </c>
      <c r="Y4" s="499" t="n">
        <f aca="false">Freight!E3</f>
        <v>0</v>
      </c>
    </row>
    <row r="5" customFormat="false" ht="14.25" hidden="false" customHeight="true" outlineLevel="0" collapsed="false">
      <c r="A5" s="196" t="s">
        <v>42</v>
      </c>
      <c r="B5" s="484" t="n">
        <f aca="false">Summary!B23</f>
        <v>0</v>
      </c>
      <c r="C5" s="479"/>
      <c r="D5" s="494"/>
      <c r="E5" s="196" t="s">
        <v>341</v>
      </c>
      <c r="F5" s="484" t="e">
        <f aca="false" t="array" ref="F5:F5">xlookup(D3,'Manufacturing ELEC '!$B:$B,'Manufacturing ELEC '!$E:$E)</f>
        <v>#NAME?</v>
      </c>
      <c r="G5" s="479"/>
      <c r="H5" s="494"/>
      <c r="I5" s="196" t="s">
        <v>161</v>
      </c>
      <c r="J5" s="500" t="e">
        <f aca="false" t="array" ref="J5:J5">xlookup(H3,'Tooling Cost Detail'!C:C,'Tooling Cost Detail'!G:G)</f>
        <v>#NAME?</v>
      </c>
      <c r="K5" s="479"/>
      <c r="L5" s="505" t="s">
        <v>342</v>
      </c>
      <c r="M5" s="196" t="s">
        <v>189</v>
      </c>
      <c r="N5" s="506" t="str">
        <f aca="false">'PCB Details'!$A4</f>
        <v>J34A</v>
      </c>
      <c r="O5" s="507" t="str">
        <f aca="false">'PCB Details'!$A5</f>
        <v>J34A</v>
      </c>
      <c r="P5" s="507" t="str">
        <f aca="false">'PCB Details'!$A6</f>
        <v>J34A</v>
      </c>
      <c r="Q5" s="508" t="str">
        <f aca="false">'PCB Details'!$A7</f>
        <v>J34A</v>
      </c>
      <c r="R5" s="479"/>
      <c r="S5" s="497"/>
      <c r="T5" s="498" t="s">
        <v>343</v>
      </c>
      <c r="U5" s="509" t="n">
        <f aca="false">Packaging!E3</f>
        <v>0</v>
      </c>
      <c r="V5" s="479"/>
      <c r="W5" s="497"/>
      <c r="X5" s="498" t="s">
        <v>344</v>
      </c>
      <c r="Y5" s="509" t="n">
        <f aca="false">Freight!B3</f>
        <v>0</v>
      </c>
    </row>
    <row r="6" customFormat="false" ht="14.25" hidden="false" customHeight="true" outlineLevel="0" collapsed="false">
      <c r="A6" s="196" t="s">
        <v>345</v>
      </c>
      <c r="B6" s="484" t="n">
        <f aca="false">Summary!B24</f>
        <v>0.3084</v>
      </c>
      <c r="C6" s="479"/>
      <c r="D6" s="494"/>
      <c r="E6" s="196" t="s">
        <v>346</v>
      </c>
      <c r="F6" s="484" t="e">
        <f aca="false" t="array" ref="F6:F6">xlookup(D3,'Manufacturing ELEC '!$B:$B,'Manufacturing ELEC '!$F:$F)</f>
        <v>#NAME?</v>
      </c>
      <c r="G6" s="479"/>
      <c r="H6" s="494"/>
      <c r="I6" s="196" t="s">
        <v>159</v>
      </c>
      <c r="J6" s="500" t="e">
        <f aca="false" t="array" ref="J6:J6">xlookup(H3,'Tooling Cost Detail'!C:C,'Tooling Cost Detail'!E:E)</f>
        <v>#NAME?</v>
      </c>
      <c r="K6" s="479"/>
      <c r="L6" s="505"/>
      <c r="M6" s="196" t="s">
        <v>190</v>
      </c>
      <c r="N6" s="506" t="str">
        <f aca="false">'PCB Details'!$B4</f>
        <v>10009-8N027</v>
      </c>
      <c r="O6" s="507" t="str">
        <f aca="false">'PCB Details'!$B5</f>
        <v>10009-8N027</v>
      </c>
      <c r="P6" s="507" t="str">
        <f aca="false">'PCB Details'!$B6</f>
        <v>10009-8N027</v>
      </c>
      <c r="Q6" s="508" t="str">
        <f aca="false">'PCB Details'!$B7</f>
        <v>10009-8N027</v>
      </c>
      <c r="R6" s="479"/>
      <c r="S6" s="497"/>
      <c r="T6" s="498" t="s">
        <v>347</v>
      </c>
      <c r="U6" s="509" t="n">
        <f aca="false">Packaging!B3</f>
        <v>0</v>
      </c>
      <c r="V6" s="479"/>
      <c r="W6" s="497"/>
      <c r="X6" s="498" t="s">
        <v>297</v>
      </c>
      <c r="Y6" s="509" t="n">
        <f aca="false">Freight!C3</f>
        <v>0</v>
      </c>
    </row>
    <row r="7" customFormat="false" ht="14.25" hidden="false" customHeight="true" outlineLevel="0" collapsed="false">
      <c r="A7" s="501" t="s">
        <v>348</v>
      </c>
      <c r="B7" s="510" t="n">
        <f aca="false">Summary!B26</f>
        <v>3.3924</v>
      </c>
      <c r="C7" s="479"/>
      <c r="D7" s="494"/>
      <c r="E7" s="196" t="s">
        <v>349</v>
      </c>
      <c r="F7" s="511" t="e">
        <f aca="false" t="array" ref="F7:F7">xlookup(D3,'Manufacturing ELEC '!$B:$B,'Manufacturing ELEC '!$G:$G)</f>
        <v>#NAME?</v>
      </c>
      <c r="G7" s="479"/>
      <c r="H7" s="494"/>
      <c r="I7" s="196" t="s">
        <v>162</v>
      </c>
      <c r="J7" s="500" t="e">
        <f aca="false" t="array" ref="J7:J7">xlookup(H3,'Tooling Cost Detail'!C:C,'Tooling Cost Detail'!I:I)</f>
        <v>#NAME?</v>
      </c>
      <c r="K7" s="479"/>
      <c r="L7" s="505"/>
      <c r="M7" s="196" t="s">
        <v>191</v>
      </c>
      <c r="N7" s="506" t="str">
        <f aca="false">'PCB Details'!$C4</f>
        <v>10059-8N027</v>
      </c>
      <c r="O7" s="507" t="n">
        <f aca="false">'PCB Details'!$C5</f>
        <v>0</v>
      </c>
      <c r="P7" s="507" t="n">
        <f aca="false">'PCB Details'!$C6</f>
        <v>0</v>
      </c>
      <c r="Q7" s="508" t="n">
        <f aca="false">'PCB Details'!$C7</f>
        <v>0</v>
      </c>
      <c r="R7" s="479"/>
      <c r="S7" s="497"/>
      <c r="T7" s="498" t="s">
        <v>350</v>
      </c>
      <c r="U7" s="509" t="n">
        <f aca="false">Packaging!C3</f>
        <v>0</v>
      </c>
      <c r="V7" s="479"/>
      <c r="W7" s="497"/>
      <c r="X7" s="498" t="s">
        <v>298</v>
      </c>
      <c r="Y7" s="509" t="n">
        <f aca="false">Freight!D3</f>
        <v>0</v>
      </c>
    </row>
    <row r="8" customFormat="false" ht="14.25" hidden="false" customHeight="true" outlineLevel="0" collapsed="false">
      <c r="A8" s="512" t="s">
        <v>81</v>
      </c>
      <c r="B8" s="513" t="n">
        <f aca="false">Summary!B49</f>
        <v>0</v>
      </c>
      <c r="C8" s="479"/>
      <c r="D8" s="494"/>
      <c r="E8" s="196" t="s">
        <v>351</v>
      </c>
      <c r="F8" s="514" t="e">
        <f aca="false" t="array" ref="F8:F8">xlookup(D3,'Manufacturing ELEC '!$B:$B,'Manufacturing ELEC '!$H:$H)</f>
        <v>#NAME?</v>
      </c>
      <c r="G8" s="479"/>
      <c r="H8" s="494"/>
      <c r="I8" s="196" t="s">
        <v>163</v>
      </c>
      <c r="J8" s="515" t="e">
        <f aca="false" t="array" ref="J8:J8">xlookup(H3,'Tooling Cost Detail'!C:C,'Tooling Cost Detail'!J:J)</f>
        <v>#NAME?</v>
      </c>
      <c r="K8" s="479"/>
      <c r="L8" s="505"/>
      <c r="M8" s="501" t="s">
        <v>352</v>
      </c>
      <c r="N8" s="516" t="str">
        <f aca="false">'PCB Details'!$D4</f>
        <v>PCB A</v>
      </c>
      <c r="O8" s="517" t="n">
        <f aca="false">'PCB Details'!$D5</f>
        <v>0</v>
      </c>
      <c r="P8" s="517" t="n">
        <f aca="false">'PCB Details'!$D6</f>
        <v>0</v>
      </c>
      <c r="Q8" s="518" t="n">
        <f aca="false">'PCB Details'!$D7</f>
        <v>0</v>
      </c>
      <c r="R8" s="479"/>
      <c r="S8" s="497"/>
      <c r="T8" s="492" t="s">
        <v>353</v>
      </c>
      <c r="U8" s="519" t="n">
        <f aca="false">Packaging!D3</f>
        <v>0</v>
      </c>
      <c r="V8" s="479"/>
      <c r="W8" s="497"/>
      <c r="X8" s="492" t="s">
        <v>354</v>
      </c>
      <c r="Y8" s="520" t="n">
        <f aca="false">Freight!F3</f>
        <v>0</v>
      </c>
    </row>
    <row r="9" customFormat="false" ht="14.25" hidden="false" customHeight="true" outlineLevel="0" collapsed="false">
      <c r="B9" s="521"/>
      <c r="C9" s="479"/>
      <c r="D9" s="494"/>
      <c r="E9" s="196" t="s">
        <v>355</v>
      </c>
      <c r="F9" s="522" t="e">
        <f aca="false" t="array" ref="F9:F9">xlookup(D3,'Manufacturing ELEC '!$B:$B,'Manufacturing ELEC '!$I:$I)</f>
        <v>#NAME?</v>
      </c>
      <c r="G9" s="479"/>
      <c r="H9" s="494"/>
      <c r="I9" s="501" t="s">
        <v>356</v>
      </c>
      <c r="J9" s="523" t="e">
        <f aca="false" t="array" ref="J9:J9">xlookup(H3,'Tooling Cost Detail'!C:C,'Tooling Cost Detail'!D:D)</f>
        <v>#NAME?</v>
      </c>
      <c r="K9" s="479"/>
      <c r="L9" s="497" t="s">
        <v>357</v>
      </c>
      <c r="M9" s="196" t="s">
        <v>107</v>
      </c>
      <c r="N9" s="506" t="str">
        <f aca="false">'PCB Details'!$E4</f>
        <v>MCB</v>
      </c>
      <c r="O9" s="507" t="n">
        <f aca="false">'PCB Details'!$E5</f>
        <v>0</v>
      </c>
      <c r="P9" s="507" t="n">
        <f aca="false">'PCB Details'!$E6</f>
        <v>0</v>
      </c>
      <c r="Q9" s="508" t="n">
        <f aca="false">'PCB Details'!$E7</f>
        <v>0</v>
      </c>
      <c r="R9" s="479"/>
      <c r="S9" s="497" t="s">
        <v>291</v>
      </c>
      <c r="T9" s="498" t="s">
        <v>358</v>
      </c>
      <c r="U9" s="499" t="str">
        <f aca="false">Packaging!H4</f>
        <v/>
      </c>
      <c r="V9" s="479"/>
      <c r="W9" s="524" t="s">
        <v>359</v>
      </c>
      <c r="X9" s="498" t="s">
        <v>360</v>
      </c>
      <c r="Y9" s="499" t="n">
        <f aca="false">Freight!G4</f>
        <v>0</v>
      </c>
    </row>
    <row r="10" customFormat="false" ht="14.25" hidden="false" customHeight="true" outlineLevel="0" collapsed="false">
      <c r="A10" s="477" t="s">
        <v>361</v>
      </c>
      <c r="B10" s="478" t="s">
        <v>112</v>
      </c>
      <c r="C10" s="479"/>
      <c r="D10" s="494"/>
      <c r="E10" s="501" t="s">
        <v>356</v>
      </c>
      <c r="F10" s="523" t="e">
        <f aca="false" t="array" ref="F10:F10">xlookup(D3,'Manufacturing ELEC '!$B:$B,'Manufacturing ELEC '!$C:$C)</f>
        <v>#NAME?</v>
      </c>
      <c r="G10" s="479"/>
      <c r="H10" s="494" t="s">
        <v>165</v>
      </c>
      <c r="I10" s="495" t="s">
        <v>50</v>
      </c>
      <c r="J10" s="496" t="e">
        <f aca="false" t="array" ref="J10:J10">xlookup(H10,'Tooling Cost Detail'!C:C,'Tooling Cost Detail'!H:H)</f>
        <v>#NAME?</v>
      </c>
      <c r="K10" s="479"/>
      <c r="L10" s="497"/>
      <c r="M10" s="487" t="s">
        <v>362</v>
      </c>
      <c r="N10" s="506" t="n">
        <f aca="false">'PCB Details'!$G4</f>
        <v>1</v>
      </c>
      <c r="O10" s="507" t="n">
        <f aca="false">'PCB Details'!$G5</f>
        <v>0</v>
      </c>
      <c r="P10" s="507" t="n">
        <f aca="false">'PCB Details'!$G6</f>
        <v>0</v>
      </c>
      <c r="Q10" s="508" t="n">
        <f aca="false">'PCB Details'!$G7</f>
        <v>0</v>
      </c>
      <c r="R10" s="479"/>
      <c r="S10" s="497"/>
      <c r="T10" s="498" t="s">
        <v>363</v>
      </c>
      <c r="U10" s="499" t="n">
        <f aca="false">Packaging!G4</f>
        <v>0</v>
      </c>
      <c r="V10" s="479"/>
      <c r="W10" s="524"/>
      <c r="X10" s="498" t="s">
        <v>364</v>
      </c>
      <c r="Y10" s="499" t="n">
        <f aca="false">Freight!E4</f>
        <v>0</v>
      </c>
    </row>
    <row r="11" customFormat="false" ht="14.25" hidden="false" customHeight="true" outlineLevel="0" collapsed="false">
      <c r="A11" s="196" t="n">
        <v>1</v>
      </c>
      <c r="B11" s="484" t="str">
        <f aca="false" t="array" ref="B11:B210">IF('Components and Materials'!K3:K202&lt;&gt;0,'Components and Materials'!K3:K202,"")</f>
        <v/>
      </c>
      <c r="C11" s="479"/>
      <c r="D11" s="494" t="s">
        <v>140</v>
      </c>
      <c r="E11" s="495" t="s">
        <v>334</v>
      </c>
      <c r="F11" s="496" t="e">
        <f aca="false" t="array" ref="F11:F11">xlookup(D11,'Manufacturing ELEC '!$B:$B,'Manufacturing ELEC '!$K:$K)</f>
        <v>#NAME?</v>
      </c>
      <c r="G11" s="479"/>
      <c r="H11" s="494"/>
      <c r="I11" s="196" t="s">
        <v>334</v>
      </c>
      <c r="J11" s="484" t="e">
        <f aca="false" t="array" ref="J11:J11">xlookup(H10,'Tooling Cost Detail'!C:C,'Tooling Cost Detail'!F:F)</f>
        <v>#NAME?</v>
      </c>
      <c r="K11" s="479"/>
      <c r="L11" s="497"/>
      <c r="M11" s="487" t="s">
        <v>365</v>
      </c>
      <c r="N11" s="506" t="n">
        <f aca="false">'PCB Details'!$H4</f>
        <v>70</v>
      </c>
      <c r="O11" s="507" t="n">
        <f aca="false">'PCB Details'!$H5</f>
        <v>0</v>
      </c>
      <c r="P11" s="507" t="n">
        <f aca="false">'PCB Details'!$H6</f>
        <v>0</v>
      </c>
      <c r="Q11" s="508" t="n">
        <f aca="false">'PCB Details'!$H7</f>
        <v>0</v>
      </c>
      <c r="R11" s="479"/>
      <c r="S11" s="497"/>
      <c r="T11" s="498" t="s">
        <v>347</v>
      </c>
      <c r="U11" s="509" t="n">
        <f aca="false">Packaging!B4</f>
        <v>0</v>
      </c>
      <c r="V11" s="479"/>
      <c r="W11" s="525"/>
      <c r="X11" s="492" t="s">
        <v>366</v>
      </c>
      <c r="Y11" s="519" t="n">
        <f aca="false">Freight!B4</f>
        <v>0</v>
      </c>
    </row>
    <row r="12" customFormat="false" ht="14.25" hidden="false" customHeight="true" outlineLevel="0" collapsed="false">
      <c r="A12" s="196" t="n">
        <v>2</v>
      </c>
      <c r="B12" s="484" t="str">
        <v/>
      </c>
      <c r="C12" s="479"/>
      <c r="D12" s="494"/>
      <c r="E12" s="196" t="s">
        <v>131</v>
      </c>
      <c r="F12" s="500" t="e">
        <f aca="false" t="array" ref="F12:F12">xlookup(D11,'Manufacturing ELEC '!$B:$B,'Manufacturing ELEC '!$D:$D)</f>
        <v>#NAME?</v>
      </c>
      <c r="G12" s="479"/>
      <c r="H12" s="494"/>
      <c r="I12" s="196" t="s">
        <v>161</v>
      </c>
      <c r="J12" s="500" t="e">
        <f aca="false" t="array" ref="J12:J12">xlookup(H10,'Tooling Cost Detail'!C:C,'Tooling Cost Detail'!G:G)</f>
        <v>#NAME?</v>
      </c>
      <c r="K12" s="479"/>
      <c r="L12" s="497"/>
      <c r="M12" s="196" t="s">
        <v>367</v>
      </c>
      <c r="N12" s="506" t="n">
        <f aca="false">'PCB Details'!$I4</f>
        <v>0</v>
      </c>
      <c r="O12" s="507" t="n">
        <f aca="false">'PCB Details'!$I5</f>
        <v>0</v>
      </c>
      <c r="P12" s="507" t="n">
        <f aca="false">'PCB Details'!$I6</f>
        <v>0</v>
      </c>
      <c r="Q12" s="508" t="n">
        <f aca="false">'PCB Details'!$I7</f>
        <v>0</v>
      </c>
      <c r="R12" s="479"/>
      <c r="S12" s="497"/>
      <c r="T12" s="498" t="s">
        <v>350</v>
      </c>
      <c r="U12" s="509" t="n">
        <f aca="false">Packaging!C4</f>
        <v>0</v>
      </c>
      <c r="V12" s="479"/>
      <c r="W12" s="524" t="s">
        <v>368</v>
      </c>
      <c r="X12" s="498" t="s">
        <v>369</v>
      </c>
      <c r="Y12" s="499" t="n">
        <f aca="false">Freight!G5</f>
        <v>0</v>
      </c>
    </row>
    <row r="13" customFormat="false" ht="14.25" hidden="false" customHeight="true" outlineLevel="0" collapsed="false">
      <c r="A13" s="196" t="n">
        <v>3</v>
      </c>
      <c r="B13" s="484" t="n">
        <v>0.257</v>
      </c>
      <c r="C13" s="479"/>
      <c r="D13" s="494"/>
      <c r="E13" s="196" t="s">
        <v>341</v>
      </c>
      <c r="F13" s="484" t="e">
        <f aca="false" t="array" ref="F13:F13">xlookup(D11,'Manufacturing ELEC '!$B:$B,'Manufacturing ELEC '!$E:$E)</f>
        <v>#NAME?</v>
      </c>
      <c r="G13" s="479"/>
      <c r="H13" s="494"/>
      <c r="I13" s="196" t="s">
        <v>159</v>
      </c>
      <c r="J13" s="500" t="e">
        <f aca="false" t="array" ref="J13:J13">xlookup(H10,'Tooling Cost Detail'!C:C,'Tooling Cost Detail'!E:E)</f>
        <v>#NAME?</v>
      </c>
      <c r="K13" s="479"/>
      <c r="L13" s="497"/>
      <c r="M13" s="196" t="s">
        <v>370</v>
      </c>
      <c r="N13" s="506" t="n">
        <f aca="false">'PCB Details'!$J4</f>
        <v>0</v>
      </c>
      <c r="O13" s="507" t="n">
        <f aca="false">'PCB Details'!$J5</f>
        <v>0</v>
      </c>
      <c r="P13" s="507" t="n">
        <f aca="false">'PCB Details'!$J6</f>
        <v>0</v>
      </c>
      <c r="Q13" s="508" t="n">
        <f aca="false">'PCB Details'!$J7</f>
        <v>0</v>
      </c>
      <c r="R13" s="479"/>
      <c r="S13" s="497"/>
      <c r="T13" s="492" t="s">
        <v>353</v>
      </c>
      <c r="U13" s="519" t="n">
        <f aca="false">Packaging!D4</f>
        <v>0</v>
      </c>
      <c r="V13" s="479"/>
      <c r="W13" s="524"/>
      <c r="X13" s="498" t="s">
        <v>371</v>
      </c>
      <c r="Y13" s="499" t="n">
        <f aca="false">Freight!E5</f>
        <v>0</v>
      </c>
    </row>
    <row r="14" customFormat="false" ht="14.25" hidden="false" customHeight="true" outlineLevel="0" collapsed="false">
      <c r="A14" s="196" t="n">
        <v>4</v>
      </c>
      <c r="B14" s="484" t="n">
        <v>0.257</v>
      </c>
      <c r="C14" s="479"/>
      <c r="D14" s="494"/>
      <c r="E14" s="196" t="s">
        <v>346</v>
      </c>
      <c r="F14" s="484" t="e">
        <f aca="false" t="array" ref="F14:F14">xlookup(D11,'Manufacturing ELEC '!$B:$B,'Manufacturing ELEC '!$F:$F)</f>
        <v>#NAME?</v>
      </c>
      <c r="G14" s="479"/>
      <c r="H14" s="494"/>
      <c r="I14" s="196" t="s">
        <v>162</v>
      </c>
      <c r="J14" s="500" t="e">
        <f aca="false" t="array" ref="J14:J14">xlookup(H10,'Tooling Cost Detail'!C:C,'Tooling Cost Detail'!I:I)</f>
        <v>#NAME?</v>
      </c>
      <c r="K14" s="479"/>
      <c r="L14" s="497"/>
      <c r="M14" s="487" t="s">
        <v>372</v>
      </c>
      <c r="N14" s="506" t="n">
        <f aca="false">'PCB Details'!$K4</f>
        <v>0</v>
      </c>
      <c r="O14" s="507" t="n">
        <f aca="false">'PCB Details'!$K5</f>
        <v>0</v>
      </c>
      <c r="P14" s="507" t="n">
        <f aca="false">'PCB Details'!$K6</f>
        <v>0</v>
      </c>
      <c r="Q14" s="508" t="n">
        <f aca="false">'PCB Details'!$K7</f>
        <v>0</v>
      </c>
      <c r="R14" s="479"/>
      <c r="S14" s="497" t="s">
        <v>292</v>
      </c>
      <c r="T14" s="498" t="s">
        <v>373</v>
      </c>
      <c r="U14" s="499" t="str">
        <f aca="false">Packaging!H5</f>
        <v/>
      </c>
      <c r="V14" s="479"/>
      <c r="W14" s="526"/>
      <c r="X14" s="527" t="s">
        <v>374</v>
      </c>
      <c r="Y14" s="528" t="n">
        <f aca="false">Freight!B5</f>
        <v>0</v>
      </c>
    </row>
    <row r="15" customFormat="false" ht="14.25" hidden="false" customHeight="true" outlineLevel="0" collapsed="false">
      <c r="A15" s="196" t="n">
        <v>5</v>
      </c>
      <c r="B15" s="484" t="str">
        <v/>
      </c>
      <c r="C15" s="479"/>
      <c r="D15" s="494"/>
      <c r="E15" s="196" t="s">
        <v>349</v>
      </c>
      <c r="F15" s="511" t="e">
        <f aca="false" t="array" ref="F15:F15">xlookup(D11,'Manufacturing ELEC '!$B:$B,'Manufacturing ELEC '!$G:$G)</f>
        <v>#NAME?</v>
      </c>
      <c r="G15" s="479"/>
      <c r="H15" s="494"/>
      <c r="I15" s="196" t="s">
        <v>163</v>
      </c>
      <c r="J15" s="515" t="e">
        <f aca="false" t="array" ref="J15:J15">xlookup(H10,'Tooling Cost Detail'!C:C,'Tooling Cost Detail'!J:J)</f>
        <v>#NAME?</v>
      </c>
      <c r="K15" s="479"/>
      <c r="L15" s="497"/>
      <c r="M15" s="196" t="s">
        <v>375</v>
      </c>
      <c r="N15" s="506" t="n">
        <f aca="false">'PCB Details'!$L4</f>
        <v>0</v>
      </c>
      <c r="O15" s="507" t="n">
        <f aca="false">'PCB Details'!$L5</f>
        <v>0</v>
      </c>
      <c r="P15" s="507" t="n">
        <f aca="false">'PCB Details'!$L6</f>
        <v>0</v>
      </c>
      <c r="Q15" s="508" t="n">
        <f aca="false">'PCB Details'!$L7</f>
        <v>0</v>
      </c>
      <c r="R15" s="479"/>
      <c r="S15" s="497"/>
      <c r="T15" s="498" t="s">
        <v>376</v>
      </c>
      <c r="U15" s="499" t="n">
        <f aca="false">Packaging!G5</f>
        <v>0</v>
      </c>
      <c r="V15" s="479"/>
    </row>
    <row r="16" customFormat="false" ht="14.25" hidden="false" customHeight="true" outlineLevel="0" collapsed="false">
      <c r="A16" s="196" t="n">
        <v>6</v>
      </c>
      <c r="B16" s="484" t="str">
        <v/>
      </c>
      <c r="C16" s="479"/>
      <c r="D16" s="494"/>
      <c r="E16" s="196" t="s">
        <v>351</v>
      </c>
      <c r="F16" s="514" t="e">
        <f aca="false" t="array" ref="F16:F16">xlookup(D11,'Manufacturing ELEC '!$B:$B,'Manufacturing ELEC '!$H:$H)</f>
        <v>#NAME?</v>
      </c>
      <c r="G16" s="479"/>
      <c r="H16" s="494"/>
      <c r="I16" s="501" t="s">
        <v>356</v>
      </c>
      <c r="J16" s="523" t="e">
        <f aca="false" t="array" ref="J16:J16">xlookup(H10,'Tooling Cost Detail'!C:C,'Tooling Cost Detail'!D:D)</f>
        <v>#NAME?</v>
      </c>
      <c r="K16" s="479"/>
      <c r="L16" s="497"/>
      <c r="M16" s="487" t="s">
        <v>377</v>
      </c>
      <c r="N16" s="506" t="str">
        <f aca="false">'PCB Details'!$M4</f>
        <v>OSP</v>
      </c>
      <c r="O16" s="507" t="n">
        <f aca="false">'PCB Details'!$M5</f>
        <v>0</v>
      </c>
      <c r="P16" s="507" t="n">
        <f aca="false">'PCB Details'!$M6</f>
        <v>0</v>
      </c>
      <c r="Q16" s="508" t="n">
        <f aca="false">'PCB Details'!$M7</f>
        <v>0</v>
      </c>
      <c r="R16" s="479"/>
      <c r="S16" s="497"/>
      <c r="T16" s="498" t="s">
        <v>347</v>
      </c>
      <c r="U16" s="509" t="n">
        <f aca="false">Packaging!B5</f>
        <v>0</v>
      </c>
      <c r="V16" s="479"/>
    </row>
    <row r="17" customFormat="false" ht="14.25" hidden="false" customHeight="true" outlineLevel="0" collapsed="false">
      <c r="A17" s="196" t="n">
        <v>7</v>
      </c>
      <c r="B17" s="484" t="str">
        <v/>
      </c>
      <c r="C17" s="479"/>
      <c r="D17" s="494"/>
      <c r="E17" s="196" t="s">
        <v>355</v>
      </c>
      <c r="F17" s="522" t="e">
        <f aca="false" t="array" ref="F17:F17">xlookup(D11,'Manufacturing ELEC '!$B:$B,'Manufacturing ELEC '!$I:$I)</f>
        <v>#NAME?</v>
      </c>
      <c r="G17" s="479"/>
      <c r="H17" s="494" t="s">
        <v>166</v>
      </c>
      <c r="I17" s="495" t="s">
        <v>50</v>
      </c>
      <c r="J17" s="496" t="e">
        <f aca="false" t="array" ref="J17:J17">xlookup(H17,'Tooling Cost Detail'!C:C,'Tooling Cost Detail'!H:H)</f>
        <v>#NAME?</v>
      </c>
      <c r="K17" s="479"/>
      <c r="L17" s="497"/>
      <c r="M17" s="529" t="s">
        <v>378</v>
      </c>
      <c r="N17" s="516" t="str">
        <f aca="false">'PCB Details'!$N4</f>
        <v>Black</v>
      </c>
      <c r="O17" s="517" t="n">
        <f aca="false">'PCB Details'!$N5</f>
        <v>0</v>
      </c>
      <c r="P17" s="517" t="n">
        <f aca="false">'PCB Details'!$N6</f>
        <v>0</v>
      </c>
      <c r="Q17" s="518" t="n">
        <f aca="false">'PCB Details'!$N7</f>
        <v>0</v>
      </c>
      <c r="R17" s="479"/>
      <c r="S17" s="497"/>
      <c r="T17" s="498" t="s">
        <v>350</v>
      </c>
      <c r="U17" s="509" t="n">
        <f aca="false">Packaging!C5</f>
        <v>0</v>
      </c>
      <c r="V17" s="479"/>
    </row>
    <row r="18" customFormat="false" ht="14.25" hidden="false" customHeight="true" outlineLevel="0" collapsed="false">
      <c r="A18" s="196" t="n">
        <v>8</v>
      </c>
      <c r="B18" s="484" t="str">
        <v/>
      </c>
      <c r="C18" s="479"/>
      <c r="D18" s="494"/>
      <c r="E18" s="501" t="s">
        <v>356</v>
      </c>
      <c r="F18" s="523" t="e">
        <f aca="false" t="array" ref="F18:F18">xlookup(D11,'Manufacturing ELEC '!$B:$B,'Manufacturing ELEC '!$C:$C)</f>
        <v>#NAME?</v>
      </c>
      <c r="G18" s="479"/>
      <c r="H18" s="494"/>
      <c r="I18" s="196" t="s">
        <v>334</v>
      </c>
      <c r="J18" s="484" t="e">
        <f aca="false" t="array" ref="J18:J18">xlookup(H17,'Tooling Cost Detail'!C:C,'Tooling Cost Detail'!F:F)</f>
        <v>#NAME?</v>
      </c>
      <c r="K18" s="479"/>
      <c r="L18" s="494" t="s">
        <v>379</v>
      </c>
      <c r="M18" s="495" t="s">
        <v>380</v>
      </c>
      <c r="N18" s="530" t="n">
        <f aca="false">'PCB Details'!$O4</f>
        <v>35.2</v>
      </c>
      <c r="O18" s="531" t="n">
        <f aca="false">'PCB Details'!$O5</f>
        <v>0</v>
      </c>
      <c r="P18" s="531" t="n">
        <f aca="false">'PCB Details'!$O6</f>
        <v>0</v>
      </c>
      <c r="Q18" s="532" t="n">
        <f aca="false">'PCB Details'!$O7</f>
        <v>0</v>
      </c>
      <c r="R18" s="479"/>
      <c r="S18" s="497"/>
      <c r="T18" s="492" t="s">
        <v>353</v>
      </c>
      <c r="U18" s="519" t="n">
        <f aca="false">Packaging!D5</f>
        <v>0</v>
      </c>
      <c r="V18" s="479"/>
    </row>
    <row r="19" customFormat="false" ht="14.25" hidden="false" customHeight="true" outlineLevel="0" collapsed="false">
      <c r="A19" s="196" t="n">
        <v>9</v>
      </c>
      <c r="B19" s="484" t="str">
        <v/>
      </c>
      <c r="C19" s="479"/>
      <c r="D19" s="494" t="s">
        <v>141</v>
      </c>
      <c r="E19" s="495" t="s">
        <v>334</v>
      </c>
      <c r="F19" s="496" t="e">
        <f aca="false" t="array" ref="F19:F19">xlookup(D19,'Manufacturing ELEC '!$B:$B,'Manufacturing ELEC '!$K:$K)</f>
        <v>#NAME?</v>
      </c>
      <c r="G19" s="479"/>
      <c r="H19" s="494"/>
      <c r="I19" s="196" t="s">
        <v>161</v>
      </c>
      <c r="J19" s="500" t="e">
        <f aca="false" t="array" ref="J19:J19">xlookup(H17,'Tooling Cost Detail'!C:C,'Tooling Cost Detail'!G:G)</f>
        <v>#NAME?</v>
      </c>
      <c r="K19" s="479"/>
      <c r="L19" s="494"/>
      <c r="M19" s="196" t="s">
        <v>381</v>
      </c>
      <c r="N19" s="533" t="n">
        <f aca="false">'PCB Details'!$P4</f>
        <v>53</v>
      </c>
      <c r="O19" s="534" t="n">
        <f aca="false">'PCB Details'!$P5</f>
        <v>0</v>
      </c>
      <c r="P19" s="534" t="n">
        <f aca="false">'PCB Details'!$P6</f>
        <v>0</v>
      </c>
      <c r="Q19" s="535" t="n">
        <f aca="false">'PCB Details'!$P7</f>
        <v>0</v>
      </c>
      <c r="R19" s="479"/>
      <c r="S19" s="536" t="s">
        <v>293</v>
      </c>
      <c r="T19" s="498" t="s">
        <v>382</v>
      </c>
      <c r="U19" s="499" t="str">
        <f aca="false">Packaging!H6</f>
        <v/>
      </c>
      <c r="V19" s="479"/>
    </row>
    <row r="20" customFormat="false" ht="14.25" hidden="false" customHeight="true" outlineLevel="0" collapsed="false">
      <c r="A20" s="196" t="n">
        <v>10</v>
      </c>
      <c r="B20" s="484" t="str">
        <v/>
      </c>
      <c r="C20" s="479"/>
      <c r="D20" s="494"/>
      <c r="E20" s="196" t="s">
        <v>131</v>
      </c>
      <c r="F20" s="500" t="e">
        <f aca="false" t="array" ref="F20:F20">xlookup(D19,'Manufacturing ELEC '!$B:$B,'Manufacturing ELEC '!$D:$D)</f>
        <v>#NAME?</v>
      </c>
      <c r="G20" s="479"/>
      <c r="H20" s="494"/>
      <c r="I20" s="196" t="s">
        <v>159</v>
      </c>
      <c r="J20" s="500" t="e">
        <f aca="false" t="array" ref="J20:J20">xlookup(H17,'Tooling Cost Detail'!C:C,'Tooling Cost Detail'!E:E)</f>
        <v>#NAME?</v>
      </c>
      <c r="K20" s="479"/>
      <c r="L20" s="494"/>
      <c r="M20" s="501" t="s">
        <v>383</v>
      </c>
      <c r="N20" s="537" t="n">
        <f aca="false">'PCB Details'!$Q4</f>
        <v>1865.6</v>
      </c>
      <c r="O20" s="538" t="str">
        <f aca="false">'PCB Details'!$Q5</f>
        <v/>
      </c>
      <c r="P20" s="538" t="str">
        <f aca="false">'PCB Details'!$Q6</f>
        <v/>
      </c>
      <c r="Q20" s="539" t="str">
        <f aca="false">'PCB Details'!$Q7</f>
        <v/>
      </c>
      <c r="R20" s="479"/>
      <c r="S20" s="536"/>
      <c r="T20" s="498" t="s">
        <v>384</v>
      </c>
      <c r="U20" s="499" t="n">
        <f aca="false">Packaging!G6</f>
        <v>0</v>
      </c>
      <c r="V20" s="479"/>
    </row>
    <row r="21" customFormat="false" ht="14.25" hidden="false" customHeight="true" outlineLevel="0" collapsed="false">
      <c r="A21" s="196" t="n">
        <v>11</v>
      </c>
      <c r="B21" s="484" t="str">
        <v/>
      </c>
      <c r="C21" s="479"/>
      <c r="D21" s="494"/>
      <c r="E21" s="196" t="s">
        <v>341</v>
      </c>
      <c r="F21" s="484" t="e">
        <f aca="false" t="array" ref="F21:F21">xlookup(D19,'Manufacturing ELEC '!$B:$B,'Manufacturing ELEC '!$E:$E)</f>
        <v>#NAME?</v>
      </c>
      <c r="G21" s="479"/>
      <c r="H21" s="494"/>
      <c r="I21" s="196" t="s">
        <v>162</v>
      </c>
      <c r="J21" s="500" t="e">
        <f aca="false" t="array" ref="J21:J21">xlookup(H17,'Tooling Cost Detail'!C:C,'Tooling Cost Detail'!I:I)</f>
        <v>#NAME?</v>
      </c>
      <c r="K21" s="479"/>
      <c r="L21" s="494" t="s">
        <v>385</v>
      </c>
      <c r="M21" s="495" t="s">
        <v>380</v>
      </c>
      <c r="N21" s="530" t="n">
        <f aca="false">'PCB Details'!$R4</f>
        <v>0</v>
      </c>
      <c r="O21" s="531" t="n">
        <f aca="false">'PCB Details'!$R5</f>
        <v>0</v>
      </c>
      <c r="P21" s="531" t="n">
        <f aca="false">'PCB Details'!$R6</f>
        <v>0</v>
      </c>
      <c r="Q21" s="532" t="n">
        <f aca="false">'PCB Details'!$R7</f>
        <v>0</v>
      </c>
      <c r="R21" s="479"/>
      <c r="S21" s="536"/>
      <c r="T21" s="498" t="s">
        <v>386</v>
      </c>
      <c r="U21" s="509" t="n">
        <f aca="false">Packaging!F3</f>
        <v>0</v>
      </c>
      <c r="V21" s="479"/>
    </row>
    <row r="22" customFormat="false" ht="14.25" hidden="false" customHeight="true" outlineLevel="0" collapsed="false">
      <c r="A22" s="196" t="n">
        <v>12</v>
      </c>
      <c r="B22" s="484" t="str">
        <v/>
      </c>
      <c r="C22" s="479"/>
      <c r="D22" s="494"/>
      <c r="E22" s="196" t="s">
        <v>346</v>
      </c>
      <c r="F22" s="484" t="e">
        <f aca="false" t="array" ref="F22:F22">xlookup(D19,'Manufacturing ELEC '!$B:$B,'Manufacturing ELEC '!$F:$F)</f>
        <v>#NAME?</v>
      </c>
      <c r="G22" s="479"/>
      <c r="H22" s="494"/>
      <c r="I22" s="196" t="s">
        <v>163</v>
      </c>
      <c r="J22" s="515" t="e">
        <f aca="false" t="array" ref="J22:J22">xlookup(H17,'Tooling Cost Detail'!C:C,'Tooling Cost Detail'!J:J)</f>
        <v>#NAME?</v>
      </c>
      <c r="K22" s="479"/>
      <c r="L22" s="494"/>
      <c r="M22" s="196" t="s">
        <v>381</v>
      </c>
      <c r="N22" s="533" t="n">
        <f aca="false">'PCB Details'!$S4</f>
        <v>0</v>
      </c>
      <c r="O22" s="534" t="n">
        <f aca="false">'PCB Details'!$S5</f>
        <v>0</v>
      </c>
      <c r="P22" s="534" t="n">
        <f aca="false">'PCB Details'!$S6</f>
        <v>0</v>
      </c>
      <c r="Q22" s="535" t="n">
        <f aca="false">'PCB Details'!$S7</f>
        <v>0</v>
      </c>
      <c r="R22" s="479"/>
      <c r="S22" s="536"/>
      <c r="T22" s="498" t="s">
        <v>347</v>
      </c>
      <c r="U22" s="509" t="n">
        <f aca="false">Packaging!B6</f>
        <v>0</v>
      </c>
      <c r="V22" s="479"/>
    </row>
    <row r="23" customFormat="false" ht="14.25" hidden="false" customHeight="true" outlineLevel="0" collapsed="false">
      <c r="A23" s="196" t="n">
        <v>13</v>
      </c>
      <c r="B23" s="484" t="str">
        <v/>
      </c>
      <c r="C23" s="479"/>
      <c r="D23" s="494"/>
      <c r="E23" s="196" t="s">
        <v>349</v>
      </c>
      <c r="F23" s="511" t="e">
        <f aca="false" t="array" ref="F23:F23">xlookup(D19,'Manufacturing ELEC '!$B:$B,'Manufacturing ELEC '!$G:$G)</f>
        <v>#NAME?</v>
      </c>
      <c r="G23" s="479"/>
      <c r="H23" s="494"/>
      <c r="I23" s="501" t="s">
        <v>356</v>
      </c>
      <c r="J23" s="523" t="e">
        <f aca="false" t="array" ref="J23:J23">xlookup(H17,'Tooling Cost Detail'!C:C,'Tooling Cost Detail'!D:D)</f>
        <v>#NAME?</v>
      </c>
      <c r="K23" s="479"/>
      <c r="L23" s="494"/>
      <c r="M23" s="487" t="s">
        <v>383</v>
      </c>
      <c r="N23" s="533" t="str">
        <f aca="false">'PCB Details'!$T4</f>
        <v/>
      </c>
      <c r="O23" s="534" t="str">
        <f aca="false">'PCB Details'!$T5</f>
        <v/>
      </c>
      <c r="P23" s="534" t="str">
        <f aca="false">'PCB Details'!$T6</f>
        <v/>
      </c>
      <c r="Q23" s="535" t="str">
        <f aca="false">'PCB Details'!$T7</f>
        <v/>
      </c>
      <c r="R23" s="479"/>
      <c r="S23" s="536"/>
      <c r="T23" s="498" t="s">
        <v>350</v>
      </c>
      <c r="U23" s="509" t="n">
        <f aca="false">Packaging!C6</f>
        <v>0</v>
      </c>
      <c r="V23" s="479"/>
    </row>
    <row r="24" customFormat="false" ht="14.25" hidden="false" customHeight="true" outlineLevel="0" collapsed="false">
      <c r="A24" s="196" t="n">
        <v>14</v>
      </c>
      <c r="B24" s="484" t="str">
        <v/>
      </c>
      <c r="C24" s="479"/>
      <c r="D24" s="494"/>
      <c r="E24" s="196" t="s">
        <v>351</v>
      </c>
      <c r="F24" s="514" t="e">
        <f aca="false" t="array" ref="F24:F24">xlookup(D19,'Manufacturing ELEC '!$B:$B,'Manufacturing ELEC '!$H:$H)</f>
        <v>#NAME?</v>
      </c>
      <c r="G24" s="479"/>
      <c r="H24" s="494" t="s">
        <v>167</v>
      </c>
      <c r="I24" s="495" t="s">
        <v>50</v>
      </c>
      <c r="J24" s="496" t="e">
        <f aca="false" t="array" ref="J24:J24">xlookup(H24,'Tooling Cost Detail'!C:C,'Tooling Cost Detail'!H:H)</f>
        <v>#NAME?</v>
      </c>
      <c r="K24" s="479"/>
      <c r="L24" s="494"/>
      <c r="M24" s="487" t="s">
        <v>208</v>
      </c>
      <c r="N24" s="506" t="n">
        <f aca="false">'PCB Details'!$U4</f>
        <v>0</v>
      </c>
      <c r="O24" s="507" t="n">
        <f aca="false">'PCB Details'!$U5</f>
        <v>0</v>
      </c>
      <c r="P24" s="507" t="n">
        <f aca="false">'PCB Details'!$U6</f>
        <v>0</v>
      </c>
      <c r="Q24" s="508" t="n">
        <f aca="false">'PCB Details'!$U7</f>
        <v>0</v>
      </c>
      <c r="R24" s="479"/>
      <c r="S24" s="536"/>
      <c r="T24" s="527" t="s">
        <v>353</v>
      </c>
      <c r="U24" s="528" t="n">
        <f aca="false">Packaging!D6</f>
        <v>0</v>
      </c>
      <c r="V24" s="479"/>
    </row>
    <row r="25" customFormat="false" ht="14.25" hidden="false" customHeight="true" outlineLevel="0" collapsed="false">
      <c r="A25" s="196" t="n">
        <v>15</v>
      </c>
      <c r="B25" s="484" t="str">
        <v/>
      </c>
      <c r="C25" s="479"/>
      <c r="D25" s="494"/>
      <c r="E25" s="196" t="s">
        <v>355</v>
      </c>
      <c r="F25" s="522" t="e">
        <f aca="false" t="array" ref="F25:F25">xlookup(D19,'Manufacturing ELEC '!$B:$B,'Manufacturing ELEC '!$I:$I)</f>
        <v>#NAME?</v>
      </c>
      <c r="G25" s="479"/>
      <c r="H25" s="494"/>
      <c r="I25" s="196" t="s">
        <v>334</v>
      </c>
      <c r="J25" s="484" t="e">
        <f aca="false" t="array" ref="J25:J25">xlookup(H24,'Tooling Cost Detail'!C:C,'Tooling Cost Detail'!F:F)</f>
        <v>#NAME?</v>
      </c>
      <c r="K25" s="479"/>
      <c r="L25" s="494"/>
      <c r="M25" s="501" t="s">
        <v>209</v>
      </c>
      <c r="N25" s="516" t="n">
        <f aca="false">'PCB Details'!$V4</f>
        <v>0</v>
      </c>
      <c r="O25" s="517" t="n">
        <f aca="false">'PCB Details'!$V5</f>
        <v>0</v>
      </c>
      <c r="P25" s="517" t="n">
        <f aca="false">'PCB Details'!$V6</f>
        <v>0</v>
      </c>
      <c r="Q25" s="518" t="n">
        <f aca="false">'PCB Details'!$V7</f>
        <v>0</v>
      </c>
      <c r="R25" s="479"/>
      <c r="T25" s="498"/>
      <c r="V25" s="479"/>
    </row>
    <row r="26" customFormat="false" ht="14.25" hidden="false" customHeight="true" outlineLevel="0" collapsed="false">
      <c r="A26" s="196" t="n">
        <v>16</v>
      </c>
      <c r="B26" s="484" t="str">
        <v/>
      </c>
      <c r="C26" s="479"/>
      <c r="D26" s="494"/>
      <c r="E26" s="501" t="s">
        <v>356</v>
      </c>
      <c r="F26" s="523" t="e">
        <f aca="false" t="array" ref="F26:F26">xlookup(D19,'Manufacturing ELEC '!$B:$B,'Manufacturing ELEC '!$C:$C)</f>
        <v>#NAME?</v>
      </c>
      <c r="G26" s="479"/>
      <c r="H26" s="494"/>
      <c r="I26" s="196" t="s">
        <v>161</v>
      </c>
      <c r="J26" s="500" t="e">
        <f aca="false" t="array" ref="J26:J26">xlookup(H24,'Tooling Cost Detail'!C:C,'Tooling Cost Detail'!G:G)</f>
        <v>#NAME?</v>
      </c>
      <c r="K26" s="479"/>
      <c r="L26" s="494" t="s">
        <v>109</v>
      </c>
      <c r="M26" s="495" t="s">
        <v>387</v>
      </c>
      <c r="N26" s="540" t="n">
        <f aca="false">'PCB Details'!$W4</f>
        <v>879778</v>
      </c>
      <c r="O26" s="541" t="str">
        <f aca="false">'PCB Details'!$W5</f>
        <v/>
      </c>
      <c r="P26" s="541" t="str">
        <f aca="false">'PCB Details'!$W6</f>
        <v/>
      </c>
      <c r="Q26" s="542" t="str">
        <f aca="false">'PCB Details'!$W7</f>
        <v/>
      </c>
      <c r="R26" s="479"/>
      <c r="T26" s="498"/>
      <c r="V26" s="479"/>
    </row>
    <row r="27" customFormat="false" ht="14.25" hidden="false" customHeight="true" outlineLevel="0" collapsed="false">
      <c r="A27" s="196" t="n">
        <v>17</v>
      </c>
      <c r="B27" s="484" t="str">
        <v/>
      </c>
      <c r="C27" s="479"/>
      <c r="D27" s="494" t="s">
        <v>142</v>
      </c>
      <c r="E27" s="495" t="s">
        <v>334</v>
      </c>
      <c r="F27" s="496" t="e">
        <f aca="false" t="array" ref="F27:F27">xlookup(D27,'Manufacturing ELEC '!$B:$B,'Manufacturing ELEC '!$K:$K)</f>
        <v>#NAME?</v>
      </c>
      <c r="G27" s="479"/>
      <c r="H27" s="494"/>
      <c r="I27" s="196" t="s">
        <v>159</v>
      </c>
      <c r="J27" s="500" t="e">
        <f aca="false" t="array" ref="J27:J27">xlookup(H24,'Tooling Cost Detail'!C:C,'Tooling Cost Detail'!E:E)</f>
        <v>#NAME?</v>
      </c>
      <c r="K27" s="479"/>
      <c r="L27" s="494"/>
      <c r="M27" s="196" t="s">
        <v>388</v>
      </c>
      <c r="N27" s="543" t="str">
        <f aca="false">'PCB Details'!$X4</f>
        <v>Missing Panel Details</v>
      </c>
      <c r="O27" s="544" t="str">
        <f aca="false">'PCB Details'!$X5</f>
        <v/>
      </c>
      <c r="P27" s="544" t="str">
        <f aca="false">'PCB Details'!$X6</f>
        <v/>
      </c>
      <c r="Q27" s="545" t="str">
        <f aca="false">'PCB Details'!$X7</f>
        <v/>
      </c>
      <c r="R27" s="479"/>
      <c r="T27" s="498"/>
      <c r="V27" s="479"/>
    </row>
    <row r="28" customFormat="false" ht="14.25" hidden="false" customHeight="true" outlineLevel="0" collapsed="false">
      <c r="A28" s="196" t="n">
        <v>18</v>
      </c>
      <c r="B28" s="484" t="str">
        <v/>
      </c>
      <c r="C28" s="479"/>
      <c r="D28" s="494"/>
      <c r="E28" s="196" t="s">
        <v>131</v>
      </c>
      <c r="F28" s="500" t="e">
        <f aca="false" t="array" ref="F28:F28">xlookup(D27,'Manufacturing ELEC '!$B:$B,'Manufacturing ELEC '!$D:$D)</f>
        <v>#NAME?</v>
      </c>
      <c r="G28" s="479"/>
      <c r="H28" s="494"/>
      <c r="I28" s="196" t="s">
        <v>162</v>
      </c>
      <c r="J28" s="500" t="e">
        <f aca="false" t="array" ref="J28:J28">xlookup(H24,'Tooling Cost Detail'!C:C,'Tooling Cost Detail'!I:I)</f>
        <v>#NAME?</v>
      </c>
      <c r="K28" s="479"/>
      <c r="L28" s="494"/>
      <c r="M28" s="196" t="s">
        <v>389</v>
      </c>
      <c r="N28" s="543" t="n">
        <f aca="false">'PCB Details'!$Y4</f>
        <v>25830.06129</v>
      </c>
      <c r="O28" s="544" t="n">
        <f aca="false">'PCB Details'!$Y5</f>
        <v>0</v>
      </c>
      <c r="P28" s="544" t="n">
        <f aca="false">'PCB Details'!$Y6</f>
        <v>0</v>
      </c>
      <c r="Q28" s="545" t="n">
        <f aca="false">'PCB Details'!$Y7</f>
        <v>0</v>
      </c>
      <c r="R28" s="479"/>
      <c r="T28" s="498"/>
      <c r="V28" s="479"/>
    </row>
    <row r="29" customFormat="false" ht="14.25" hidden="false" customHeight="true" outlineLevel="0" collapsed="false">
      <c r="A29" s="196" t="n">
        <v>19</v>
      </c>
      <c r="B29" s="484" t="str">
        <v/>
      </c>
      <c r="C29" s="479"/>
      <c r="D29" s="494"/>
      <c r="E29" s="196" t="s">
        <v>341</v>
      </c>
      <c r="F29" s="484" t="e">
        <f aca="false" t="array" ref="F29:F29">xlookup(D27,'Manufacturing ELEC '!$B:$B,'Manufacturing ELEC '!$E:$E)</f>
        <v>#NAME?</v>
      </c>
      <c r="G29" s="479"/>
      <c r="H29" s="494"/>
      <c r="I29" s="196" t="s">
        <v>163</v>
      </c>
      <c r="J29" s="515" t="e">
        <f aca="false" t="array" ref="J29:J29">xlookup(H24,'Tooling Cost Detail'!C:C,'Tooling Cost Detail'!J:J)</f>
        <v>#NAME?</v>
      </c>
      <c r="K29" s="479"/>
      <c r="L29" s="494"/>
      <c r="M29" s="529" t="s">
        <v>390</v>
      </c>
      <c r="N29" s="546" t="str">
        <f aca="false">'PCB Details'!$Z4</f>
        <v/>
      </c>
      <c r="O29" s="547" t="str">
        <f aca="false">'PCB Details'!$Z5</f>
        <v/>
      </c>
      <c r="P29" s="547" t="str">
        <f aca="false">'PCB Details'!$Z6</f>
        <v/>
      </c>
      <c r="Q29" s="548" t="str">
        <f aca="false">'PCB Details'!$Z7</f>
        <v/>
      </c>
      <c r="R29" s="479"/>
      <c r="T29" s="498"/>
      <c r="V29" s="479"/>
    </row>
    <row r="30" customFormat="false" ht="14.25" hidden="false" customHeight="true" outlineLevel="0" collapsed="false">
      <c r="A30" s="196" t="n">
        <v>20</v>
      </c>
      <c r="B30" s="484" t="str">
        <v/>
      </c>
      <c r="C30" s="479"/>
      <c r="D30" s="494"/>
      <c r="E30" s="196" t="s">
        <v>346</v>
      </c>
      <c r="F30" s="484" t="e">
        <f aca="false" t="array" ref="F30:F30">xlookup(D27,'Manufacturing ELEC '!$B:$B,'Manufacturing ELEC '!$F:$F)</f>
        <v>#NAME?</v>
      </c>
      <c r="G30" s="479"/>
      <c r="H30" s="494"/>
      <c r="I30" s="501" t="s">
        <v>356</v>
      </c>
      <c r="J30" s="523" t="e">
        <f aca="false" t="array" ref="J30:J30">xlookup(H24,'Tooling Cost Detail'!C:C,'Tooling Cost Detail'!D:D)</f>
        <v>#NAME?</v>
      </c>
      <c r="K30" s="479"/>
      <c r="L30" s="549" t="s">
        <v>356</v>
      </c>
      <c r="M30" s="512" t="s">
        <v>356</v>
      </c>
      <c r="N30" s="550" t="n">
        <f aca="false">'PCB Details'!$AD4</f>
        <v>0</v>
      </c>
      <c r="O30" s="551" t="n">
        <f aca="false">'PCB Details'!$AD5</f>
        <v>0</v>
      </c>
      <c r="P30" s="551" t="n">
        <f aca="false">'PCB Details'!$AD6</f>
        <v>0</v>
      </c>
      <c r="Q30" s="552" t="n">
        <f aca="false">'PCB Details'!$AD7</f>
        <v>0</v>
      </c>
      <c r="R30" s="479"/>
      <c r="T30" s="498"/>
      <c r="V30" s="479"/>
    </row>
    <row r="31" customFormat="false" ht="14.25" hidden="false" customHeight="true" outlineLevel="0" collapsed="false">
      <c r="A31" s="196" t="n">
        <v>21</v>
      </c>
      <c r="B31" s="484" t="str">
        <v/>
      </c>
      <c r="C31" s="479"/>
      <c r="D31" s="494"/>
      <c r="E31" s="196" t="s">
        <v>349</v>
      </c>
      <c r="F31" s="511" t="e">
        <f aca="false" t="array" ref="F31:F31">xlookup(D27,'Manufacturing ELEC '!$B:$B,'Manufacturing ELEC '!$G:$G)</f>
        <v>#NAME?</v>
      </c>
      <c r="G31" s="479"/>
      <c r="H31" s="494" t="s">
        <v>168</v>
      </c>
      <c r="I31" s="495" t="s">
        <v>50</v>
      </c>
      <c r="J31" s="496" t="e">
        <f aca="false" t="array" ref="J31:J31">xlookup(H31,'Tooling Cost Detail'!C:C,'Tooling Cost Detail'!H:H)</f>
        <v>#NAME?</v>
      </c>
      <c r="K31" s="479"/>
      <c r="R31" s="479"/>
      <c r="T31" s="498"/>
      <c r="V31" s="479"/>
    </row>
    <row r="32" customFormat="false" ht="14.25" hidden="false" customHeight="true" outlineLevel="0" collapsed="false">
      <c r="A32" s="196" t="n">
        <v>22</v>
      </c>
      <c r="B32" s="484" t="str">
        <v/>
      </c>
      <c r="C32" s="479"/>
      <c r="D32" s="494"/>
      <c r="E32" s="196" t="s">
        <v>351</v>
      </c>
      <c r="F32" s="514" t="e">
        <f aca="false" t="array" ref="F32:F32">xlookup(D27,'Manufacturing ELEC '!$B:$B,'Manufacturing ELEC '!$H:$H)</f>
        <v>#NAME?</v>
      </c>
      <c r="G32" s="479"/>
      <c r="H32" s="494"/>
      <c r="I32" s="196" t="s">
        <v>334</v>
      </c>
      <c r="J32" s="484" t="e">
        <f aca="false" t="array" ref="J32:J32">xlookup(H31,'Tooling Cost Detail'!C:C,'Tooling Cost Detail'!F:F)</f>
        <v>#NAME?</v>
      </c>
      <c r="K32" s="479"/>
      <c r="R32" s="479"/>
      <c r="T32" s="498"/>
      <c r="V32" s="479"/>
    </row>
    <row r="33" customFormat="false" ht="14.25" hidden="false" customHeight="true" outlineLevel="0" collapsed="false">
      <c r="A33" s="196" t="n">
        <v>23</v>
      </c>
      <c r="B33" s="484" t="str">
        <v/>
      </c>
      <c r="C33" s="479"/>
      <c r="D33" s="494"/>
      <c r="E33" s="196" t="s">
        <v>355</v>
      </c>
      <c r="F33" s="522" t="e">
        <f aca="false" t="array" ref="F33:F33">xlookup(D27,'Manufacturing ELEC '!$B:$B,'Manufacturing ELEC '!$I:$I)</f>
        <v>#NAME?</v>
      </c>
      <c r="G33" s="479"/>
      <c r="H33" s="494"/>
      <c r="I33" s="196" t="s">
        <v>161</v>
      </c>
      <c r="J33" s="500" t="e">
        <f aca="false" t="array" ref="J33:J33">xlookup(H31,'Tooling Cost Detail'!C:C,'Tooling Cost Detail'!G:G)</f>
        <v>#NAME?</v>
      </c>
      <c r="K33" s="479"/>
      <c r="R33" s="479"/>
      <c r="T33" s="498"/>
      <c r="V33" s="479"/>
    </row>
    <row r="34" customFormat="false" ht="14.25" hidden="false" customHeight="true" outlineLevel="0" collapsed="false">
      <c r="A34" s="196" t="n">
        <v>24</v>
      </c>
      <c r="B34" s="484" t="str">
        <v/>
      </c>
      <c r="C34" s="479"/>
      <c r="D34" s="494"/>
      <c r="E34" s="501" t="s">
        <v>356</v>
      </c>
      <c r="F34" s="523" t="e">
        <f aca="false" t="array" ref="F34:F34">xlookup(D27,'Manufacturing ELEC '!$B:$B,'Manufacturing ELEC '!$C:$C)</f>
        <v>#NAME?</v>
      </c>
      <c r="G34" s="479"/>
      <c r="H34" s="494"/>
      <c r="I34" s="196" t="s">
        <v>159</v>
      </c>
      <c r="J34" s="500" t="e">
        <f aca="false" t="array" ref="J34:J34">xlookup(H31,'Tooling Cost Detail'!C:C,'Tooling Cost Detail'!E:E)</f>
        <v>#NAME?</v>
      </c>
      <c r="K34" s="479"/>
      <c r="R34" s="479"/>
      <c r="T34" s="498"/>
      <c r="V34" s="479"/>
    </row>
    <row r="35" customFormat="false" ht="14.25" hidden="false" customHeight="true" outlineLevel="0" collapsed="false">
      <c r="A35" s="196" t="n">
        <v>25</v>
      </c>
      <c r="B35" s="484" t="str">
        <v/>
      </c>
      <c r="C35" s="479"/>
      <c r="D35" s="494" t="s">
        <v>143</v>
      </c>
      <c r="E35" s="495" t="s">
        <v>334</v>
      </c>
      <c r="F35" s="496" t="e">
        <f aca="false" t="array" ref="F35:F35">xlookup(D35,'Manufacturing ELEC '!$B:$B,'Manufacturing ELEC '!$K:$K)</f>
        <v>#NAME?</v>
      </c>
      <c r="G35" s="479"/>
      <c r="H35" s="494"/>
      <c r="I35" s="196" t="s">
        <v>162</v>
      </c>
      <c r="J35" s="500" t="e">
        <f aca="false" t="array" ref="J35:J35">xlookup(H31,'Tooling Cost Detail'!C:C,'Tooling Cost Detail'!I:I)</f>
        <v>#NAME?</v>
      </c>
      <c r="K35" s="479"/>
      <c r="R35" s="479"/>
      <c r="T35" s="498"/>
      <c r="V35" s="479"/>
    </row>
    <row r="36" customFormat="false" ht="14.25" hidden="false" customHeight="true" outlineLevel="0" collapsed="false">
      <c r="A36" s="196" t="n">
        <v>26</v>
      </c>
      <c r="B36" s="484" t="str">
        <v/>
      </c>
      <c r="C36" s="479"/>
      <c r="D36" s="494"/>
      <c r="E36" s="196" t="s">
        <v>131</v>
      </c>
      <c r="F36" s="500" t="e">
        <f aca="false" t="array" ref="F36:F36">xlookup(D35,'Manufacturing ELEC '!$B:$B,'Manufacturing ELEC '!$D:$D)</f>
        <v>#NAME?</v>
      </c>
      <c r="G36" s="479"/>
      <c r="H36" s="494"/>
      <c r="I36" s="196" t="s">
        <v>163</v>
      </c>
      <c r="J36" s="515" t="e">
        <f aca="false" t="array" ref="J36:J36">xlookup(H31,'Tooling Cost Detail'!C:C,'Tooling Cost Detail'!J:J)</f>
        <v>#NAME?</v>
      </c>
      <c r="K36" s="479"/>
      <c r="R36" s="479"/>
      <c r="T36" s="498"/>
      <c r="V36" s="479"/>
    </row>
    <row r="37" customFormat="false" ht="14.25" hidden="false" customHeight="true" outlineLevel="0" collapsed="false">
      <c r="A37" s="196" t="n">
        <v>27</v>
      </c>
      <c r="B37" s="484" t="str">
        <v/>
      </c>
      <c r="C37" s="479"/>
      <c r="D37" s="494"/>
      <c r="E37" s="196" t="s">
        <v>341</v>
      </c>
      <c r="F37" s="484" t="e">
        <f aca="false" t="array" ref="F37:F37">xlookup(D35,'Manufacturing ELEC '!$B:$B,'Manufacturing ELEC '!$E:$E)</f>
        <v>#NAME?</v>
      </c>
      <c r="G37" s="479"/>
      <c r="H37" s="494"/>
      <c r="I37" s="501" t="s">
        <v>356</v>
      </c>
      <c r="J37" s="523" t="e">
        <f aca="false" t="array" ref="J37:J37">xlookup(H31,'Tooling Cost Detail'!C:C,'Tooling Cost Detail'!D:D)</f>
        <v>#NAME?</v>
      </c>
      <c r="K37" s="479"/>
      <c r="R37" s="479"/>
      <c r="T37" s="498"/>
      <c r="V37" s="479"/>
    </row>
    <row r="38" customFormat="false" ht="14.25" hidden="false" customHeight="true" outlineLevel="0" collapsed="false">
      <c r="A38" s="196" t="n">
        <v>28</v>
      </c>
      <c r="B38" s="484" t="str">
        <v/>
      </c>
      <c r="C38" s="479"/>
      <c r="D38" s="494"/>
      <c r="E38" s="196" t="s">
        <v>346</v>
      </c>
      <c r="F38" s="484" t="e">
        <f aca="false" t="array" ref="F38:F38">xlookup(D35,'Manufacturing ELEC '!$B:$B,'Manufacturing ELEC '!$F:$F)</f>
        <v>#NAME?</v>
      </c>
      <c r="G38" s="479"/>
      <c r="H38" s="494" t="s">
        <v>169</v>
      </c>
      <c r="I38" s="495" t="s">
        <v>50</v>
      </c>
      <c r="J38" s="496" t="e">
        <f aca="false" t="array" ref="J38:J38">xlookup(H38,'Tooling Cost Detail'!C:C,'Tooling Cost Detail'!H:H)</f>
        <v>#NAME?</v>
      </c>
      <c r="K38" s="479"/>
      <c r="R38" s="479"/>
      <c r="T38" s="498"/>
      <c r="V38" s="479"/>
    </row>
    <row r="39" customFormat="false" ht="14.25" hidden="false" customHeight="true" outlineLevel="0" collapsed="false">
      <c r="A39" s="196" t="n">
        <v>29</v>
      </c>
      <c r="B39" s="484" t="str">
        <v/>
      </c>
      <c r="C39" s="479"/>
      <c r="D39" s="494"/>
      <c r="E39" s="196" t="s">
        <v>349</v>
      </c>
      <c r="F39" s="511" t="e">
        <f aca="false" t="array" ref="F39:F39">xlookup(D35,'Manufacturing ELEC '!$B:$B,'Manufacturing ELEC '!$G:$G)</f>
        <v>#NAME?</v>
      </c>
      <c r="G39" s="479"/>
      <c r="H39" s="494"/>
      <c r="I39" s="196" t="s">
        <v>334</v>
      </c>
      <c r="J39" s="484" t="e">
        <f aca="false" t="array" ref="J39:J39">xlookup(H38,'Tooling Cost Detail'!C:C,'Tooling Cost Detail'!F:F)</f>
        <v>#NAME?</v>
      </c>
      <c r="K39" s="479"/>
      <c r="R39" s="479"/>
      <c r="T39" s="498"/>
      <c r="V39" s="479"/>
    </row>
    <row r="40" customFormat="false" ht="14.25" hidden="false" customHeight="true" outlineLevel="0" collapsed="false">
      <c r="A40" s="196" t="n">
        <v>30</v>
      </c>
      <c r="B40" s="484" t="str">
        <v/>
      </c>
      <c r="C40" s="479"/>
      <c r="D40" s="494"/>
      <c r="E40" s="196" t="s">
        <v>351</v>
      </c>
      <c r="F40" s="514" t="e">
        <f aca="false" t="array" ref="F40:F40">xlookup(D35,'Manufacturing ELEC '!$B:$B,'Manufacturing ELEC '!$H:$H)</f>
        <v>#NAME?</v>
      </c>
      <c r="G40" s="479"/>
      <c r="H40" s="494"/>
      <c r="I40" s="196" t="s">
        <v>161</v>
      </c>
      <c r="J40" s="500" t="e">
        <f aca="false" t="array" ref="J40:J40">xlookup(H38,'Tooling Cost Detail'!C:C,'Tooling Cost Detail'!G:G)</f>
        <v>#NAME?</v>
      </c>
      <c r="K40" s="479"/>
      <c r="R40" s="479"/>
      <c r="T40" s="498"/>
      <c r="V40" s="479"/>
    </row>
    <row r="41" customFormat="false" ht="14.25" hidden="false" customHeight="true" outlineLevel="0" collapsed="false">
      <c r="A41" s="196" t="n">
        <v>31</v>
      </c>
      <c r="B41" s="484" t="str">
        <v/>
      </c>
      <c r="C41" s="479"/>
      <c r="D41" s="494"/>
      <c r="E41" s="196" t="s">
        <v>355</v>
      </c>
      <c r="F41" s="522" t="e">
        <f aca="false" t="array" ref="F41:F41">xlookup(D35,'Manufacturing ELEC '!$B:$B,'Manufacturing ELEC '!$I:$I)</f>
        <v>#NAME?</v>
      </c>
      <c r="G41" s="479"/>
      <c r="H41" s="494"/>
      <c r="I41" s="196" t="s">
        <v>159</v>
      </c>
      <c r="J41" s="500" t="e">
        <f aca="false" t="array" ref="J41:J41">xlookup(H38,'Tooling Cost Detail'!C:C,'Tooling Cost Detail'!E:E)</f>
        <v>#NAME?</v>
      </c>
      <c r="K41" s="479"/>
      <c r="R41" s="479"/>
      <c r="T41" s="498"/>
      <c r="V41" s="479"/>
    </row>
    <row r="42" customFormat="false" ht="14.25" hidden="false" customHeight="true" outlineLevel="0" collapsed="false">
      <c r="A42" s="196" t="n">
        <v>32</v>
      </c>
      <c r="B42" s="484" t="str">
        <v/>
      </c>
      <c r="C42" s="479"/>
      <c r="D42" s="494"/>
      <c r="E42" s="501" t="s">
        <v>356</v>
      </c>
      <c r="F42" s="523" t="e">
        <f aca="false" t="array" ref="F42:F42">xlookup(D35,'Manufacturing ELEC '!$B:$B,'Manufacturing ELEC '!$C:$C)</f>
        <v>#NAME?</v>
      </c>
      <c r="G42" s="479"/>
      <c r="H42" s="494"/>
      <c r="I42" s="196" t="s">
        <v>162</v>
      </c>
      <c r="J42" s="500" t="e">
        <f aca="false" t="array" ref="J42:J42">xlookup(H38,'Tooling Cost Detail'!C:C,'Tooling Cost Detail'!I:I)</f>
        <v>#NAME?</v>
      </c>
      <c r="K42" s="479"/>
      <c r="R42" s="479"/>
      <c r="T42" s="498"/>
      <c r="V42" s="479"/>
    </row>
    <row r="43" customFormat="false" ht="14.25" hidden="false" customHeight="true" outlineLevel="0" collapsed="false">
      <c r="A43" s="196" t="n">
        <v>33</v>
      </c>
      <c r="B43" s="484" t="str">
        <v/>
      </c>
      <c r="C43" s="479"/>
      <c r="D43" s="494" t="s">
        <v>144</v>
      </c>
      <c r="E43" s="495" t="s">
        <v>334</v>
      </c>
      <c r="F43" s="496" t="e">
        <f aca="false" t="array" ref="F43:F43">xlookup(D43,'Manufacturing ELEC '!$B:$B,'Manufacturing ELEC '!$K:$K)</f>
        <v>#NAME?</v>
      </c>
      <c r="G43" s="479"/>
      <c r="H43" s="494"/>
      <c r="I43" s="196" t="s">
        <v>163</v>
      </c>
      <c r="J43" s="515" t="e">
        <f aca="false" t="array" ref="J43:J43">xlookup(H38,'Tooling Cost Detail'!C:C,'Tooling Cost Detail'!J:J)</f>
        <v>#NAME?</v>
      </c>
      <c r="K43" s="479"/>
      <c r="R43" s="479"/>
      <c r="T43" s="498"/>
      <c r="V43" s="479"/>
    </row>
    <row r="44" customFormat="false" ht="14.25" hidden="false" customHeight="true" outlineLevel="0" collapsed="false">
      <c r="A44" s="196" t="n">
        <v>34</v>
      </c>
      <c r="B44" s="484" t="str">
        <v/>
      </c>
      <c r="C44" s="479"/>
      <c r="D44" s="494"/>
      <c r="E44" s="196" t="s">
        <v>131</v>
      </c>
      <c r="F44" s="500" t="e">
        <f aca="false" t="array" ref="F44:F44">xlookup(D43,'Manufacturing ELEC '!$B:$B,'Manufacturing ELEC '!$D:$D)</f>
        <v>#NAME?</v>
      </c>
      <c r="G44" s="479"/>
      <c r="H44" s="494"/>
      <c r="I44" s="501" t="s">
        <v>356</v>
      </c>
      <c r="J44" s="523" t="e">
        <f aca="false" t="array" ref="J44:J44">xlookup(H38,'Tooling Cost Detail'!C:C,'Tooling Cost Detail'!D:D)</f>
        <v>#NAME?</v>
      </c>
      <c r="K44" s="479"/>
      <c r="R44" s="479"/>
      <c r="T44" s="498"/>
      <c r="V44" s="479"/>
    </row>
    <row r="45" customFormat="false" ht="14.25" hidden="false" customHeight="true" outlineLevel="0" collapsed="false">
      <c r="A45" s="196" t="n">
        <v>35</v>
      </c>
      <c r="B45" s="484" t="str">
        <v/>
      </c>
      <c r="C45" s="479"/>
      <c r="D45" s="494"/>
      <c r="E45" s="196" t="s">
        <v>341</v>
      </c>
      <c r="F45" s="484" t="e">
        <f aca="false" t="array" ref="F45:F45">xlookup(D43,'Manufacturing ELEC '!$B:$B,'Manufacturing ELEC '!$E:$E)</f>
        <v>#NAME?</v>
      </c>
      <c r="G45" s="479"/>
      <c r="H45" s="494" t="s">
        <v>171</v>
      </c>
      <c r="I45" s="495" t="s">
        <v>50</v>
      </c>
      <c r="J45" s="496" t="e">
        <f aca="false" t="array" ref="J45:J45">xlookup(H45,'Tooling Cost Detail'!C:C,'Tooling Cost Detail'!H:H)</f>
        <v>#NAME?</v>
      </c>
      <c r="K45" s="479"/>
      <c r="R45" s="479"/>
      <c r="T45" s="498"/>
      <c r="V45" s="479"/>
    </row>
    <row r="46" customFormat="false" ht="14.25" hidden="false" customHeight="true" outlineLevel="0" collapsed="false">
      <c r="A46" s="196" t="n">
        <v>36</v>
      </c>
      <c r="B46" s="484" t="str">
        <v/>
      </c>
      <c r="C46" s="479"/>
      <c r="D46" s="494"/>
      <c r="E46" s="196" t="s">
        <v>346</v>
      </c>
      <c r="F46" s="484" t="e">
        <f aca="false" t="array" ref="F46:F46">xlookup(D43,'Manufacturing ELEC '!$B:$B,'Manufacturing ELEC '!$F:$F)</f>
        <v>#NAME?</v>
      </c>
      <c r="G46" s="479"/>
      <c r="H46" s="494"/>
      <c r="I46" s="196" t="s">
        <v>334</v>
      </c>
      <c r="J46" s="484" t="e">
        <f aca="false" t="array" ref="J46:J46">xlookup(H45,'Tooling Cost Detail'!C:C,'Tooling Cost Detail'!F:F)</f>
        <v>#NAME?</v>
      </c>
      <c r="K46" s="479"/>
      <c r="R46" s="479"/>
      <c r="T46" s="498"/>
      <c r="V46" s="479"/>
    </row>
    <row r="47" customFormat="false" ht="14.25" hidden="false" customHeight="true" outlineLevel="0" collapsed="false">
      <c r="A47" s="196" t="n">
        <v>37</v>
      </c>
      <c r="B47" s="484" t="str">
        <v/>
      </c>
      <c r="C47" s="479"/>
      <c r="D47" s="494"/>
      <c r="E47" s="196" t="s">
        <v>349</v>
      </c>
      <c r="F47" s="511" t="e">
        <f aca="false" t="array" ref="F47:F47">xlookup(D43,'Manufacturing ELEC '!$B:$B,'Manufacturing ELEC '!$G:$G)</f>
        <v>#NAME?</v>
      </c>
      <c r="G47" s="479"/>
      <c r="H47" s="494"/>
      <c r="I47" s="196" t="s">
        <v>161</v>
      </c>
      <c r="J47" s="500" t="e">
        <f aca="false" t="array" ref="J47:J47">xlookup(H45,'Tooling Cost Detail'!C:C,'Tooling Cost Detail'!G:G)</f>
        <v>#NAME?</v>
      </c>
      <c r="K47" s="479"/>
      <c r="R47" s="479"/>
      <c r="T47" s="498"/>
      <c r="V47" s="479"/>
    </row>
    <row r="48" customFormat="false" ht="14.25" hidden="false" customHeight="true" outlineLevel="0" collapsed="false">
      <c r="A48" s="196" t="n">
        <v>38</v>
      </c>
      <c r="B48" s="484" t="str">
        <v/>
      </c>
      <c r="C48" s="479"/>
      <c r="D48" s="494"/>
      <c r="E48" s="196" t="s">
        <v>351</v>
      </c>
      <c r="F48" s="514" t="e">
        <f aca="false" t="array" ref="F48:F48">xlookup(D43,'Manufacturing ELEC '!$B:$B,'Manufacturing ELEC '!$H:$H)</f>
        <v>#NAME?</v>
      </c>
      <c r="G48" s="479"/>
      <c r="H48" s="494"/>
      <c r="I48" s="196" t="s">
        <v>159</v>
      </c>
      <c r="J48" s="500" t="e">
        <f aca="false" t="array" ref="J48:J48">xlookup(H45,'Tooling Cost Detail'!C:C,'Tooling Cost Detail'!E:E)</f>
        <v>#NAME?</v>
      </c>
      <c r="K48" s="479"/>
      <c r="R48" s="479"/>
      <c r="T48" s="498"/>
      <c r="V48" s="479"/>
    </row>
    <row r="49" customFormat="false" ht="14.25" hidden="false" customHeight="true" outlineLevel="0" collapsed="false">
      <c r="A49" s="196" t="n">
        <v>39</v>
      </c>
      <c r="B49" s="484" t="str">
        <v/>
      </c>
      <c r="C49" s="479"/>
      <c r="D49" s="494"/>
      <c r="E49" s="196" t="s">
        <v>355</v>
      </c>
      <c r="F49" s="522" t="e">
        <f aca="false" t="array" ref="F49:F49">xlookup(D43,'Manufacturing ELEC '!$B:$B,'Manufacturing ELEC '!$I:$I)</f>
        <v>#NAME?</v>
      </c>
      <c r="G49" s="479"/>
      <c r="H49" s="494"/>
      <c r="I49" s="196" t="s">
        <v>162</v>
      </c>
      <c r="J49" s="500" t="e">
        <f aca="false" t="array" ref="J49:J49">xlookup(H45,'Tooling Cost Detail'!C:C,'Tooling Cost Detail'!I:I)</f>
        <v>#NAME?</v>
      </c>
      <c r="K49" s="479"/>
      <c r="R49" s="479"/>
      <c r="T49" s="498"/>
      <c r="V49" s="479"/>
    </row>
    <row r="50" customFormat="false" ht="14.25" hidden="false" customHeight="true" outlineLevel="0" collapsed="false">
      <c r="A50" s="196" t="n">
        <v>40</v>
      </c>
      <c r="B50" s="484" t="str">
        <v/>
      </c>
      <c r="C50" s="479"/>
      <c r="D50" s="494"/>
      <c r="E50" s="501" t="s">
        <v>356</v>
      </c>
      <c r="F50" s="523" t="e">
        <f aca="false" t="array" ref="F50:F50">xlookup(D43,'Manufacturing ELEC '!$B:$B,'Manufacturing ELEC '!$C:$C)</f>
        <v>#NAME?</v>
      </c>
      <c r="G50" s="479"/>
      <c r="H50" s="494"/>
      <c r="I50" s="196" t="s">
        <v>163</v>
      </c>
      <c r="J50" s="515" t="e">
        <f aca="false" t="array" ref="J50:J50">xlookup(H45,'Tooling Cost Detail'!C:C,'Tooling Cost Detail'!J:J)</f>
        <v>#NAME?</v>
      </c>
      <c r="K50" s="479"/>
      <c r="R50" s="479"/>
      <c r="T50" s="498"/>
      <c r="V50" s="479"/>
    </row>
    <row r="51" customFormat="false" ht="14.25" hidden="false" customHeight="true" outlineLevel="0" collapsed="false">
      <c r="A51" s="196" t="n">
        <v>41</v>
      </c>
      <c r="B51" s="484" t="str">
        <v/>
      </c>
      <c r="C51" s="479"/>
      <c r="D51" s="494" t="s">
        <v>145</v>
      </c>
      <c r="E51" s="495" t="s">
        <v>334</v>
      </c>
      <c r="F51" s="496" t="e">
        <f aca="false" t="array" ref="F51:F51">xlookup(D51,'Manufacturing ELEC '!$B:$B,'Manufacturing ELEC '!$K:$K)</f>
        <v>#NAME?</v>
      </c>
      <c r="G51" s="479"/>
      <c r="H51" s="494"/>
      <c r="I51" s="501" t="s">
        <v>356</v>
      </c>
      <c r="J51" s="523" t="e">
        <f aca="false" t="array" ref="J51:J51">xlookup(H45,'Tooling Cost Detail'!C:C,'Tooling Cost Detail'!D:D)</f>
        <v>#NAME?</v>
      </c>
      <c r="K51" s="479"/>
      <c r="R51" s="479"/>
      <c r="T51" s="498"/>
      <c r="V51" s="479"/>
    </row>
    <row r="52" customFormat="false" ht="14.25" hidden="false" customHeight="true" outlineLevel="0" collapsed="false">
      <c r="A52" s="196" t="n">
        <v>42</v>
      </c>
      <c r="B52" s="484" t="str">
        <v/>
      </c>
      <c r="C52" s="479"/>
      <c r="D52" s="494"/>
      <c r="E52" s="196" t="s">
        <v>131</v>
      </c>
      <c r="F52" s="500" t="e">
        <f aca="false" t="array" ref="F52:F52">xlookup(D51,'Manufacturing ELEC '!$B:$B,'Manufacturing ELEC '!$D:$D)</f>
        <v>#NAME?</v>
      </c>
      <c r="G52" s="479"/>
      <c r="H52" s="494" t="s">
        <v>172</v>
      </c>
      <c r="I52" s="495" t="s">
        <v>50</v>
      </c>
      <c r="J52" s="496" t="e">
        <f aca="false" t="array" ref="J52:J52">xlookup(H52,'Tooling Cost Detail'!C:C,'Tooling Cost Detail'!H:H)</f>
        <v>#NAME?</v>
      </c>
      <c r="K52" s="479"/>
      <c r="R52" s="479"/>
      <c r="T52" s="498"/>
      <c r="V52" s="479"/>
    </row>
    <row r="53" customFormat="false" ht="14.25" hidden="false" customHeight="true" outlineLevel="0" collapsed="false">
      <c r="A53" s="196" t="n">
        <v>43</v>
      </c>
      <c r="B53" s="484" t="str">
        <v/>
      </c>
      <c r="C53" s="479"/>
      <c r="D53" s="494"/>
      <c r="E53" s="196" t="s">
        <v>341</v>
      </c>
      <c r="F53" s="484" t="e">
        <f aca="false" t="array" ref="F53:F53">xlookup(D51,'Manufacturing ELEC '!$B:$B,'Manufacturing ELEC '!$E:$E)</f>
        <v>#NAME?</v>
      </c>
      <c r="G53" s="479"/>
      <c r="H53" s="494"/>
      <c r="I53" s="196" t="s">
        <v>334</v>
      </c>
      <c r="J53" s="484" t="e">
        <f aca="false" t="array" ref="J53:J53">xlookup(H52,'Tooling Cost Detail'!C:C,'Tooling Cost Detail'!F:F)</f>
        <v>#NAME?</v>
      </c>
      <c r="K53" s="479"/>
      <c r="R53" s="479"/>
      <c r="T53" s="498"/>
      <c r="V53" s="479"/>
    </row>
    <row r="54" customFormat="false" ht="14.25" hidden="false" customHeight="true" outlineLevel="0" collapsed="false">
      <c r="A54" s="196" t="n">
        <v>44</v>
      </c>
      <c r="B54" s="484" t="str">
        <v/>
      </c>
      <c r="C54" s="479"/>
      <c r="D54" s="494"/>
      <c r="E54" s="196" t="s">
        <v>346</v>
      </c>
      <c r="F54" s="484" t="e">
        <f aca="false" t="array" ref="F54:F54">xlookup(D51,'Manufacturing ELEC '!$B:$B,'Manufacturing ELEC '!$F:$F)</f>
        <v>#NAME?</v>
      </c>
      <c r="G54" s="479"/>
      <c r="H54" s="494"/>
      <c r="I54" s="196" t="s">
        <v>161</v>
      </c>
      <c r="J54" s="500" t="e">
        <f aca="false" t="array" ref="J54:J54">xlookup(H52,'Tooling Cost Detail'!C:C,'Tooling Cost Detail'!G:G)</f>
        <v>#NAME?</v>
      </c>
      <c r="K54" s="479"/>
      <c r="R54" s="479"/>
      <c r="T54" s="498"/>
      <c r="V54" s="479"/>
    </row>
    <row r="55" customFormat="false" ht="14.25" hidden="false" customHeight="true" outlineLevel="0" collapsed="false">
      <c r="A55" s="196" t="n">
        <v>45</v>
      </c>
      <c r="B55" s="484" t="str">
        <v/>
      </c>
      <c r="C55" s="479"/>
      <c r="D55" s="494"/>
      <c r="E55" s="196" t="s">
        <v>349</v>
      </c>
      <c r="F55" s="511" t="e">
        <f aca="false" t="array" ref="F55:F55">xlookup(D51,'Manufacturing ELEC '!$B:$B,'Manufacturing ELEC '!$G:$G)</f>
        <v>#NAME?</v>
      </c>
      <c r="G55" s="479"/>
      <c r="H55" s="494"/>
      <c r="I55" s="196" t="s">
        <v>159</v>
      </c>
      <c r="J55" s="500" t="e">
        <f aca="false" t="array" ref="J55:J55">xlookup(H52,'Tooling Cost Detail'!C:C,'Tooling Cost Detail'!E:E)</f>
        <v>#NAME?</v>
      </c>
      <c r="K55" s="479"/>
      <c r="R55" s="479"/>
      <c r="T55" s="498"/>
      <c r="V55" s="479"/>
    </row>
    <row r="56" customFormat="false" ht="14.25" hidden="false" customHeight="true" outlineLevel="0" collapsed="false">
      <c r="A56" s="196" t="n">
        <v>46</v>
      </c>
      <c r="B56" s="484" t="str">
        <v/>
      </c>
      <c r="C56" s="479"/>
      <c r="D56" s="494"/>
      <c r="E56" s="196" t="s">
        <v>351</v>
      </c>
      <c r="F56" s="514" t="e">
        <f aca="false" t="array" ref="F56:F56">xlookup(D51,'Manufacturing ELEC '!$B:$B,'Manufacturing ELEC '!$H:$H)</f>
        <v>#NAME?</v>
      </c>
      <c r="G56" s="479"/>
      <c r="H56" s="494"/>
      <c r="I56" s="196" t="s">
        <v>162</v>
      </c>
      <c r="J56" s="500" t="e">
        <f aca="false" t="array" ref="J56:J56">xlookup(H52,'Tooling Cost Detail'!C:C,'Tooling Cost Detail'!I:I)</f>
        <v>#NAME?</v>
      </c>
      <c r="K56" s="479"/>
      <c r="R56" s="479"/>
      <c r="T56" s="498"/>
      <c r="V56" s="479"/>
    </row>
    <row r="57" customFormat="false" ht="14.25" hidden="false" customHeight="true" outlineLevel="0" collapsed="false">
      <c r="A57" s="196" t="n">
        <v>47</v>
      </c>
      <c r="B57" s="484" t="str">
        <v/>
      </c>
      <c r="C57" s="479"/>
      <c r="D57" s="494"/>
      <c r="E57" s="196" t="s">
        <v>355</v>
      </c>
      <c r="F57" s="522" t="e">
        <f aca="false" t="array" ref="F57:F57">xlookup(D51,'Manufacturing ELEC '!$B:$B,'Manufacturing ELEC '!$I:$I)</f>
        <v>#NAME?</v>
      </c>
      <c r="G57" s="479"/>
      <c r="H57" s="494"/>
      <c r="I57" s="196" t="s">
        <v>163</v>
      </c>
      <c r="J57" s="515" t="e">
        <f aca="false" t="array" ref="J57:J57">xlookup(H52,'Tooling Cost Detail'!C:C,'Tooling Cost Detail'!J:J)</f>
        <v>#NAME?</v>
      </c>
      <c r="K57" s="479"/>
      <c r="R57" s="479"/>
      <c r="T57" s="498"/>
      <c r="V57" s="479"/>
    </row>
    <row r="58" customFormat="false" ht="14.25" hidden="false" customHeight="true" outlineLevel="0" collapsed="false">
      <c r="A58" s="196" t="n">
        <v>48</v>
      </c>
      <c r="B58" s="484" t="str">
        <v/>
      </c>
      <c r="C58" s="479"/>
      <c r="D58" s="494"/>
      <c r="E58" s="501" t="s">
        <v>356</v>
      </c>
      <c r="F58" s="523" t="e">
        <f aca="false" t="array" ref="F58:F58">xlookup(D51,'Manufacturing ELEC '!$B:$B,'Manufacturing ELEC '!$C:$C)</f>
        <v>#NAME?</v>
      </c>
      <c r="G58" s="479"/>
      <c r="H58" s="494"/>
      <c r="I58" s="501" t="s">
        <v>356</v>
      </c>
      <c r="J58" s="523" t="e">
        <f aca="false" t="array" ref="J58:J58">xlookup(H52,'Tooling Cost Detail'!C:C,'Tooling Cost Detail'!D:D)</f>
        <v>#NAME?</v>
      </c>
      <c r="K58" s="479"/>
      <c r="R58" s="479"/>
      <c r="T58" s="498"/>
      <c r="V58" s="479"/>
    </row>
    <row r="59" customFormat="false" ht="14.25" hidden="false" customHeight="true" outlineLevel="0" collapsed="false">
      <c r="A59" s="196" t="n">
        <v>49</v>
      </c>
      <c r="B59" s="484" t="str">
        <v/>
      </c>
      <c r="C59" s="479"/>
      <c r="D59" s="494" t="s">
        <v>146</v>
      </c>
      <c r="E59" s="495" t="s">
        <v>334</v>
      </c>
      <c r="F59" s="496" t="e">
        <f aca="false" t="array" ref="F59:F59">xlookup(D59,'Manufacturing ELEC '!$B:$B,'Manufacturing ELEC '!$K:$K)</f>
        <v>#NAME?</v>
      </c>
      <c r="G59" s="479"/>
      <c r="H59" s="494" t="s">
        <v>173</v>
      </c>
      <c r="I59" s="495" t="s">
        <v>50</v>
      </c>
      <c r="J59" s="496" t="e">
        <f aca="false" t="array" ref="J59:J59">xlookup(H59,'Tooling Cost Detail'!C:C,'Tooling Cost Detail'!H:H)</f>
        <v>#NAME?</v>
      </c>
      <c r="K59" s="479"/>
      <c r="R59" s="479"/>
      <c r="T59" s="498"/>
      <c r="V59" s="479"/>
    </row>
    <row r="60" customFormat="false" ht="14.25" hidden="false" customHeight="true" outlineLevel="0" collapsed="false">
      <c r="A60" s="196" t="n">
        <v>50</v>
      </c>
      <c r="B60" s="484" t="str">
        <v/>
      </c>
      <c r="C60" s="479"/>
      <c r="D60" s="494"/>
      <c r="E60" s="196" t="s">
        <v>131</v>
      </c>
      <c r="F60" s="500" t="e">
        <f aca="false" t="array" ref="F60:F60">xlookup(D59,'Manufacturing ELEC '!$B:$B,'Manufacturing ELEC '!$D:$D)</f>
        <v>#NAME?</v>
      </c>
      <c r="G60" s="479"/>
      <c r="H60" s="494"/>
      <c r="I60" s="196" t="s">
        <v>334</v>
      </c>
      <c r="J60" s="484" t="e">
        <f aca="false" t="array" ref="J60:J60">xlookup(H59,'Tooling Cost Detail'!C:C,'Tooling Cost Detail'!F:F)</f>
        <v>#NAME?</v>
      </c>
      <c r="K60" s="479"/>
      <c r="R60" s="479"/>
      <c r="T60" s="498"/>
      <c r="V60" s="479"/>
    </row>
    <row r="61" customFormat="false" ht="14.25" hidden="false" customHeight="true" outlineLevel="0" collapsed="false">
      <c r="A61" s="196" t="n">
        <v>51</v>
      </c>
      <c r="B61" s="484" t="str">
        <v/>
      </c>
      <c r="C61" s="479"/>
      <c r="D61" s="494"/>
      <c r="E61" s="196" t="s">
        <v>341</v>
      </c>
      <c r="F61" s="484" t="e">
        <f aca="false" t="array" ref="F61:F61">xlookup(D59,'Manufacturing ELEC '!$B:$B,'Manufacturing ELEC '!$E:$E)</f>
        <v>#NAME?</v>
      </c>
      <c r="G61" s="479"/>
      <c r="H61" s="494"/>
      <c r="I61" s="196" t="s">
        <v>161</v>
      </c>
      <c r="J61" s="500" t="e">
        <f aca="false" t="array" ref="J61:J61">xlookup(H59,'Tooling Cost Detail'!C:C,'Tooling Cost Detail'!G:G)</f>
        <v>#NAME?</v>
      </c>
      <c r="K61" s="479"/>
      <c r="R61" s="479"/>
      <c r="T61" s="498"/>
      <c r="V61" s="479"/>
    </row>
    <row r="62" customFormat="false" ht="14.25" hidden="false" customHeight="true" outlineLevel="0" collapsed="false">
      <c r="A62" s="196" t="n">
        <v>52</v>
      </c>
      <c r="B62" s="484" t="str">
        <v/>
      </c>
      <c r="C62" s="479"/>
      <c r="D62" s="494"/>
      <c r="E62" s="196" t="s">
        <v>346</v>
      </c>
      <c r="F62" s="484" t="e">
        <f aca="false" t="array" ref="F62:F62">xlookup(D59,'Manufacturing ELEC '!$B:$B,'Manufacturing ELEC '!$F:$F)</f>
        <v>#NAME?</v>
      </c>
      <c r="G62" s="479"/>
      <c r="H62" s="494"/>
      <c r="I62" s="196" t="s">
        <v>159</v>
      </c>
      <c r="J62" s="500" t="e">
        <f aca="false" t="array" ref="J62:J62">xlookup(H59,'Tooling Cost Detail'!C:C,'Tooling Cost Detail'!E:E)</f>
        <v>#NAME?</v>
      </c>
      <c r="K62" s="479"/>
      <c r="R62" s="479"/>
      <c r="T62" s="498"/>
      <c r="V62" s="479"/>
    </row>
    <row r="63" customFormat="false" ht="14.25" hidden="false" customHeight="true" outlineLevel="0" collapsed="false">
      <c r="A63" s="196" t="n">
        <v>53</v>
      </c>
      <c r="B63" s="484" t="str">
        <v/>
      </c>
      <c r="C63" s="479"/>
      <c r="D63" s="494"/>
      <c r="E63" s="196" t="s">
        <v>349</v>
      </c>
      <c r="F63" s="511" t="e">
        <f aca="false" t="array" ref="F63:F63">xlookup(D59,'Manufacturing ELEC '!$B:$B,'Manufacturing ELEC '!$G:$G)</f>
        <v>#NAME?</v>
      </c>
      <c r="G63" s="479"/>
      <c r="H63" s="494"/>
      <c r="I63" s="196" t="s">
        <v>162</v>
      </c>
      <c r="J63" s="500" t="e">
        <f aca="false" t="array" ref="J63:J63">xlookup(H59,'Tooling Cost Detail'!C:C,'Tooling Cost Detail'!I:I)</f>
        <v>#NAME?</v>
      </c>
      <c r="K63" s="479"/>
      <c r="R63" s="479"/>
      <c r="T63" s="498"/>
      <c r="V63" s="479"/>
    </row>
    <row r="64" customFormat="false" ht="14.25" hidden="false" customHeight="true" outlineLevel="0" collapsed="false">
      <c r="A64" s="196" t="n">
        <v>54</v>
      </c>
      <c r="B64" s="484" t="str">
        <v/>
      </c>
      <c r="C64" s="479"/>
      <c r="D64" s="494"/>
      <c r="E64" s="196" t="s">
        <v>351</v>
      </c>
      <c r="F64" s="514" t="e">
        <f aca="false" t="array" ref="F64:F64">xlookup(D59,'Manufacturing ELEC '!$B:$B,'Manufacturing ELEC '!$H:$H)</f>
        <v>#NAME?</v>
      </c>
      <c r="G64" s="479"/>
      <c r="H64" s="494"/>
      <c r="I64" s="196" t="s">
        <v>163</v>
      </c>
      <c r="J64" s="515" t="e">
        <f aca="false" t="array" ref="J64:J64">xlookup(H59,'Tooling Cost Detail'!C:C,'Tooling Cost Detail'!J:J)</f>
        <v>#NAME?</v>
      </c>
      <c r="K64" s="479"/>
      <c r="R64" s="479"/>
      <c r="T64" s="498"/>
      <c r="V64" s="479"/>
    </row>
    <row r="65" customFormat="false" ht="14.25" hidden="false" customHeight="true" outlineLevel="0" collapsed="false">
      <c r="A65" s="196" t="n">
        <v>55</v>
      </c>
      <c r="B65" s="484" t="str">
        <v/>
      </c>
      <c r="C65" s="479"/>
      <c r="D65" s="494"/>
      <c r="E65" s="196" t="s">
        <v>355</v>
      </c>
      <c r="F65" s="522" t="e">
        <f aca="false" t="array" ref="F65:F65">xlookup(D59,'Manufacturing ELEC '!$B:$B,'Manufacturing ELEC '!$I:$I)</f>
        <v>#NAME?</v>
      </c>
      <c r="G65" s="479"/>
      <c r="H65" s="494"/>
      <c r="I65" s="501" t="s">
        <v>356</v>
      </c>
      <c r="J65" s="523" t="e">
        <f aca="false" t="array" ref="J65:J65">xlookup(H59,'Tooling Cost Detail'!C:C,'Tooling Cost Detail'!D:D)</f>
        <v>#NAME?</v>
      </c>
      <c r="K65" s="479"/>
      <c r="R65" s="479"/>
      <c r="T65" s="498"/>
      <c r="V65" s="479"/>
    </row>
    <row r="66" customFormat="false" ht="14.25" hidden="false" customHeight="true" outlineLevel="0" collapsed="false">
      <c r="A66" s="196" t="n">
        <v>56</v>
      </c>
      <c r="B66" s="484" t="str">
        <v/>
      </c>
      <c r="C66" s="479"/>
      <c r="D66" s="494"/>
      <c r="E66" s="501" t="s">
        <v>356</v>
      </c>
      <c r="F66" s="523" t="e">
        <f aca="false" t="array" ref="F66:F66">xlookup(D59,'Manufacturing ELEC '!$B:$B,'Manufacturing ELEC '!$C:$C)</f>
        <v>#NAME?</v>
      </c>
      <c r="G66" s="479"/>
      <c r="H66" s="494" t="s">
        <v>174</v>
      </c>
      <c r="I66" s="495" t="s">
        <v>50</v>
      </c>
      <c r="J66" s="496" t="e">
        <f aca="false" t="array" ref="J66:J66">xlookup(H66,'Tooling Cost Detail'!C:C,'Tooling Cost Detail'!H:H)</f>
        <v>#NAME?</v>
      </c>
      <c r="K66" s="479"/>
      <c r="R66" s="479"/>
      <c r="T66" s="498"/>
      <c r="V66" s="479"/>
    </row>
    <row r="67" customFormat="false" ht="14.25" hidden="false" customHeight="true" outlineLevel="0" collapsed="false">
      <c r="A67" s="196" t="n">
        <v>57</v>
      </c>
      <c r="B67" s="484" t="str">
        <v/>
      </c>
      <c r="C67" s="479"/>
      <c r="D67" s="494" t="s">
        <v>147</v>
      </c>
      <c r="E67" s="495" t="s">
        <v>334</v>
      </c>
      <c r="F67" s="496" t="e">
        <f aca="false" t="array" ref="F67:F67">xlookup(D67,'Manufacturing ELEC '!$B:$B,'Manufacturing ELEC '!$K:$K)</f>
        <v>#NAME?</v>
      </c>
      <c r="G67" s="479"/>
      <c r="H67" s="494"/>
      <c r="I67" s="196" t="s">
        <v>334</v>
      </c>
      <c r="J67" s="484" t="e">
        <f aca="false" t="array" ref="J67:J67">xlookup(H66,'Tooling Cost Detail'!C:C,'Tooling Cost Detail'!F:F)</f>
        <v>#NAME?</v>
      </c>
      <c r="K67" s="479"/>
      <c r="R67" s="479"/>
      <c r="T67" s="498"/>
      <c r="V67" s="479"/>
    </row>
    <row r="68" customFormat="false" ht="14.25" hidden="false" customHeight="true" outlineLevel="0" collapsed="false">
      <c r="A68" s="196" t="n">
        <v>58</v>
      </c>
      <c r="B68" s="484" t="str">
        <v/>
      </c>
      <c r="C68" s="479"/>
      <c r="D68" s="494"/>
      <c r="E68" s="196" t="s">
        <v>131</v>
      </c>
      <c r="F68" s="500" t="e">
        <f aca="false" t="array" ref="F68:F68">xlookup(D67,'Manufacturing ELEC '!$B:$B,'Manufacturing ELEC '!$D:$D)</f>
        <v>#NAME?</v>
      </c>
      <c r="G68" s="479"/>
      <c r="H68" s="494"/>
      <c r="I68" s="196" t="s">
        <v>161</v>
      </c>
      <c r="J68" s="500" t="e">
        <f aca="false" t="array" ref="J68:J68">xlookup(H66,'Tooling Cost Detail'!C:C,'Tooling Cost Detail'!G:G)</f>
        <v>#NAME?</v>
      </c>
      <c r="K68" s="479"/>
      <c r="R68" s="479"/>
      <c r="T68" s="498"/>
      <c r="V68" s="479"/>
    </row>
    <row r="69" customFormat="false" ht="14.25" hidden="false" customHeight="true" outlineLevel="0" collapsed="false">
      <c r="A69" s="196" t="n">
        <v>59</v>
      </c>
      <c r="B69" s="484" t="str">
        <v/>
      </c>
      <c r="C69" s="479"/>
      <c r="D69" s="494"/>
      <c r="E69" s="196" t="s">
        <v>341</v>
      </c>
      <c r="F69" s="484" t="e">
        <f aca="false" t="array" ref="F69:F69">xlookup(D67,'Manufacturing ELEC '!$B:$B,'Manufacturing ELEC '!$E:$E)</f>
        <v>#NAME?</v>
      </c>
      <c r="G69" s="479"/>
      <c r="H69" s="494"/>
      <c r="I69" s="196" t="s">
        <v>159</v>
      </c>
      <c r="J69" s="500" t="e">
        <f aca="false" t="array" ref="J69:J69">xlookup(H66,'Tooling Cost Detail'!C:C,'Tooling Cost Detail'!E:E)</f>
        <v>#NAME?</v>
      </c>
      <c r="K69" s="479"/>
      <c r="R69" s="479"/>
      <c r="T69" s="498"/>
      <c r="V69" s="479"/>
    </row>
    <row r="70" customFormat="false" ht="14.25" hidden="false" customHeight="true" outlineLevel="0" collapsed="false">
      <c r="A70" s="196" t="n">
        <v>60</v>
      </c>
      <c r="B70" s="484" t="str">
        <v/>
      </c>
      <c r="C70" s="479"/>
      <c r="D70" s="494"/>
      <c r="E70" s="196" t="s">
        <v>346</v>
      </c>
      <c r="F70" s="484" t="e">
        <f aca="false" t="array" ref="F70:F70">xlookup(D67,'Manufacturing ELEC '!$B:$B,'Manufacturing ELEC '!$F:$F)</f>
        <v>#NAME?</v>
      </c>
      <c r="G70" s="479"/>
      <c r="H70" s="494"/>
      <c r="I70" s="196" t="s">
        <v>162</v>
      </c>
      <c r="J70" s="500" t="e">
        <f aca="false" t="array" ref="J70:J70">xlookup(H66,'Tooling Cost Detail'!C:C,'Tooling Cost Detail'!I:I)</f>
        <v>#NAME?</v>
      </c>
      <c r="K70" s="479"/>
      <c r="R70" s="479"/>
      <c r="T70" s="498"/>
      <c r="V70" s="479"/>
    </row>
    <row r="71" customFormat="false" ht="14.25" hidden="false" customHeight="true" outlineLevel="0" collapsed="false">
      <c r="A71" s="196" t="n">
        <v>61</v>
      </c>
      <c r="B71" s="484" t="str">
        <v/>
      </c>
      <c r="C71" s="479"/>
      <c r="D71" s="494"/>
      <c r="E71" s="196" t="s">
        <v>349</v>
      </c>
      <c r="F71" s="511" t="e">
        <f aca="false" t="array" ref="F71:F71">xlookup(D67,'Manufacturing ELEC '!$B:$B,'Manufacturing ELEC '!$G:$G)</f>
        <v>#NAME?</v>
      </c>
      <c r="G71" s="479"/>
      <c r="H71" s="494"/>
      <c r="I71" s="196" t="s">
        <v>163</v>
      </c>
      <c r="J71" s="515" t="e">
        <f aca="false" t="array" ref="J71:J71">xlookup(H66,'Tooling Cost Detail'!C:C,'Tooling Cost Detail'!J:J)</f>
        <v>#NAME?</v>
      </c>
      <c r="K71" s="479"/>
      <c r="R71" s="479"/>
      <c r="T71" s="498"/>
      <c r="V71" s="479"/>
    </row>
    <row r="72" customFormat="false" ht="14.25" hidden="false" customHeight="true" outlineLevel="0" collapsed="false">
      <c r="A72" s="196" t="n">
        <v>62</v>
      </c>
      <c r="B72" s="484" t="str">
        <v/>
      </c>
      <c r="C72" s="479"/>
      <c r="D72" s="494"/>
      <c r="E72" s="196" t="s">
        <v>351</v>
      </c>
      <c r="F72" s="514" t="e">
        <f aca="false" t="array" ref="F72:F72">xlookup(D67,'Manufacturing ELEC '!$B:$B,'Manufacturing ELEC '!$H:$H)</f>
        <v>#NAME?</v>
      </c>
      <c r="G72" s="479"/>
      <c r="H72" s="494"/>
      <c r="I72" s="501" t="s">
        <v>356</v>
      </c>
      <c r="J72" s="523" t="e">
        <f aca="false" t="array" ref="J72:J72">xlookup(H66,'Tooling Cost Detail'!C:C,'Tooling Cost Detail'!D:D)</f>
        <v>#NAME?</v>
      </c>
      <c r="K72" s="479"/>
      <c r="R72" s="479"/>
      <c r="T72" s="498"/>
      <c r="V72" s="479"/>
    </row>
    <row r="73" customFormat="false" ht="14.25" hidden="false" customHeight="true" outlineLevel="0" collapsed="false">
      <c r="A73" s="196" t="n">
        <v>63</v>
      </c>
      <c r="B73" s="484" t="str">
        <v/>
      </c>
      <c r="C73" s="479"/>
      <c r="D73" s="494"/>
      <c r="E73" s="196" t="s">
        <v>355</v>
      </c>
      <c r="F73" s="522" t="e">
        <f aca="false" t="array" ref="F73:F73">xlookup(D67,'Manufacturing ELEC '!$B:$B,'Manufacturing ELEC '!$I:$I)</f>
        <v>#NAME?</v>
      </c>
      <c r="G73" s="479"/>
      <c r="H73" s="494" t="s">
        <v>175</v>
      </c>
      <c r="I73" s="495" t="s">
        <v>50</v>
      </c>
      <c r="J73" s="496" t="e">
        <f aca="false" t="array" ref="J73:J73">xlookup(H73,'Tooling Cost Detail'!C:C,'Tooling Cost Detail'!H:H)</f>
        <v>#NAME?</v>
      </c>
      <c r="K73" s="479"/>
      <c r="R73" s="479"/>
      <c r="T73" s="498"/>
      <c r="V73" s="479"/>
    </row>
    <row r="74" customFormat="false" ht="14.25" hidden="false" customHeight="true" outlineLevel="0" collapsed="false">
      <c r="A74" s="196" t="n">
        <v>64</v>
      </c>
      <c r="B74" s="484" t="str">
        <v/>
      </c>
      <c r="C74" s="479"/>
      <c r="D74" s="494"/>
      <c r="E74" s="501" t="s">
        <v>356</v>
      </c>
      <c r="F74" s="523" t="e">
        <f aca="false" t="array" ref="F74:F74">xlookup(D67,'Manufacturing ELEC '!$B:$B,'Manufacturing ELEC '!$C:$C)</f>
        <v>#NAME?</v>
      </c>
      <c r="G74" s="479"/>
      <c r="H74" s="494"/>
      <c r="I74" s="196" t="s">
        <v>334</v>
      </c>
      <c r="J74" s="484" t="e">
        <f aca="false" t="array" ref="J74:J74">xlookup(H73,'Tooling Cost Detail'!C:C,'Tooling Cost Detail'!F:F)</f>
        <v>#NAME?</v>
      </c>
      <c r="K74" s="479"/>
      <c r="R74" s="479"/>
      <c r="T74" s="498"/>
      <c r="V74" s="479"/>
    </row>
    <row r="75" customFormat="false" ht="14.25" hidden="false" customHeight="true" outlineLevel="0" collapsed="false">
      <c r="A75" s="196" t="n">
        <v>65</v>
      </c>
      <c r="B75" s="484" t="str">
        <v/>
      </c>
      <c r="C75" s="479"/>
      <c r="D75" s="494" t="s">
        <v>148</v>
      </c>
      <c r="E75" s="495" t="s">
        <v>334</v>
      </c>
      <c r="F75" s="496" t="e">
        <f aca="false" t="array" ref="F75:F75">xlookup(D75,'Manufacturing ELEC '!$B:$B,'Manufacturing ELEC '!$K:$K)</f>
        <v>#NAME?</v>
      </c>
      <c r="G75" s="479"/>
      <c r="H75" s="494"/>
      <c r="I75" s="196" t="s">
        <v>161</v>
      </c>
      <c r="J75" s="500" t="e">
        <f aca="false" t="array" ref="J75:J75">xlookup(H73,'Tooling Cost Detail'!C:C,'Tooling Cost Detail'!G:G)</f>
        <v>#NAME?</v>
      </c>
      <c r="K75" s="479"/>
      <c r="R75" s="479"/>
      <c r="T75" s="498"/>
      <c r="V75" s="479"/>
    </row>
    <row r="76" customFormat="false" ht="14.25" hidden="false" customHeight="true" outlineLevel="0" collapsed="false">
      <c r="A76" s="196" t="n">
        <v>66</v>
      </c>
      <c r="B76" s="484" t="str">
        <v/>
      </c>
      <c r="C76" s="479"/>
      <c r="D76" s="494"/>
      <c r="E76" s="196" t="s">
        <v>131</v>
      </c>
      <c r="F76" s="500" t="e">
        <f aca="false" t="array" ref="F76:F76">xlookup(D75,'Manufacturing ELEC '!$B:$B,'Manufacturing ELEC '!$D:$D)</f>
        <v>#NAME?</v>
      </c>
      <c r="G76" s="479"/>
      <c r="H76" s="494"/>
      <c r="I76" s="196" t="s">
        <v>159</v>
      </c>
      <c r="J76" s="500" t="e">
        <f aca="false" t="array" ref="J76:J76">xlookup(H73,'Tooling Cost Detail'!C:C,'Tooling Cost Detail'!E:E)</f>
        <v>#NAME?</v>
      </c>
      <c r="K76" s="479"/>
      <c r="R76" s="479"/>
      <c r="T76" s="498"/>
      <c r="V76" s="479"/>
    </row>
    <row r="77" customFormat="false" ht="14.25" hidden="false" customHeight="true" outlineLevel="0" collapsed="false">
      <c r="A77" s="196" t="n">
        <v>67</v>
      </c>
      <c r="B77" s="484" t="str">
        <v/>
      </c>
      <c r="C77" s="479"/>
      <c r="D77" s="494"/>
      <c r="E77" s="196" t="s">
        <v>341</v>
      </c>
      <c r="F77" s="484" t="e">
        <f aca="false" t="array" ref="F77:F77">xlookup(D75,'Manufacturing ELEC '!$B:$B,'Manufacturing ELEC '!$E:$E)</f>
        <v>#NAME?</v>
      </c>
      <c r="G77" s="479"/>
      <c r="H77" s="494"/>
      <c r="I77" s="196" t="s">
        <v>162</v>
      </c>
      <c r="J77" s="500" t="e">
        <f aca="false" t="array" ref="J77:J77">xlookup(H73,'Tooling Cost Detail'!C:C,'Tooling Cost Detail'!I:I)</f>
        <v>#NAME?</v>
      </c>
      <c r="K77" s="479"/>
      <c r="R77" s="479"/>
      <c r="T77" s="498"/>
      <c r="V77" s="479"/>
    </row>
    <row r="78" customFormat="false" ht="14.25" hidden="false" customHeight="true" outlineLevel="0" collapsed="false">
      <c r="A78" s="196" t="n">
        <v>68</v>
      </c>
      <c r="B78" s="484" t="str">
        <v/>
      </c>
      <c r="C78" s="479"/>
      <c r="D78" s="494"/>
      <c r="E78" s="196" t="s">
        <v>346</v>
      </c>
      <c r="F78" s="484" t="e">
        <f aca="false" t="array" ref="F78:F78">xlookup(D75,'Manufacturing ELEC '!$B:$B,'Manufacturing ELEC '!$F:$F)</f>
        <v>#NAME?</v>
      </c>
      <c r="G78" s="479"/>
      <c r="H78" s="494"/>
      <c r="I78" s="196" t="s">
        <v>163</v>
      </c>
      <c r="J78" s="515" t="e">
        <f aca="false" t="array" ref="J78:J78">xlookup(H73,'Tooling Cost Detail'!C:C,'Tooling Cost Detail'!J:J)</f>
        <v>#NAME?</v>
      </c>
      <c r="K78" s="479"/>
      <c r="R78" s="479"/>
      <c r="T78" s="498"/>
      <c r="V78" s="479"/>
    </row>
    <row r="79" customFormat="false" ht="14.25" hidden="false" customHeight="true" outlineLevel="0" collapsed="false">
      <c r="A79" s="196" t="n">
        <v>69</v>
      </c>
      <c r="B79" s="484" t="str">
        <v/>
      </c>
      <c r="C79" s="479"/>
      <c r="D79" s="494"/>
      <c r="E79" s="196" t="s">
        <v>349</v>
      </c>
      <c r="F79" s="511" t="e">
        <f aca="false" t="array" ref="F79:F79">xlookup(D75,'Manufacturing ELEC '!$B:$B,'Manufacturing ELEC '!$G:$G)</f>
        <v>#NAME?</v>
      </c>
      <c r="G79" s="479"/>
      <c r="H79" s="494"/>
      <c r="I79" s="501" t="s">
        <v>356</v>
      </c>
      <c r="J79" s="523" t="e">
        <f aca="false" t="array" ref="J79:J79">xlookup(H73,'Tooling Cost Detail'!C:C,'Tooling Cost Detail'!D:D)</f>
        <v>#NAME?</v>
      </c>
      <c r="K79" s="479"/>
      <c r="R79" s="479"/>
      <c r="T79" s="498"/>
      <c r="V79" s="479"/>
    </row>
    <row r="80" customFormat="false" ht="14.25" hidden="false" customHeight="true" outlineLevel="0" collapsed="false">
      <c r="A80" s="196" t="n">
        <v>70</v>
      </c>
      <c r="B80" s="484" t="str">
        <v/>
      </c>
      <c r="C80" s="479"/>
      <c r="D80" s="494"/>
      <c r="E80" s="196" t="s">
        <v>351</v>
      </c>
      <c r="F80" s="514" t="e">
        <f aca="false" t="array" ref="F80:F80">xlookup(D75,'Manufacturing ELEC '!$B:$B,'Manufacturing ELEC '!$H:$H)</f>
        <v>#NAME?</v>
      </c>
      <c r="G80" s="479"/>
      <c r="H80" s="494" t="s">
        <v>152</v>
      </c>
      <c r="I80" s="495" t="s">
        <v>50</v>
      </c>
      <c r="J80" s="496" t="e">
        <f aca="false" t="array" ref="J80:J80">xlookup(H80,'Tooling Cost Detail'!C:C,'Tooling Cost Detail'!H:H)</f>
        <v>#NAME?</v>
      </c>
      <c r="K80" s="479"/>
      <c r="R80" s="479"/>
      <c r="T80" s="498"/>
      <c r="V80" s="479"/>
    </row>
    <row r="81" customFormat="false" ht="14.25" hidden="false" customHeight="true" outlineLevel="0" collapsed="false">
      <c r="A81" s="196" t="n">
        <v>71</v>
      </c>
      <c r="B81" s="484" t="str">
        <v/>
      </c>
      <c r="C81" s="479"/>
      <c r="D81" s="494"/>
      <c r="E81" s="196" t="s">
        <v>355</v>
      </c>
      <c r="F81" s="522" t="e">
        <f aca="false" t="array" ref="F81:F81">xlookup(D75,'Manufacturing ELEC '!$B:$B,'Manufacturing ELEC '!$I:$I)</f>
        <v>#NAME?</v>
      </c>
      <c r="G81" s="479"/>
      <c r="H81" s="494"/>
      <c r="I81" s="196" t="s">
        <v>334</v>
      </c>
      <c r="J81" s="484" t="e">
        <f aca="false" t="array" ref="J81:J81">xlookup(H80,'Tooling Cost Detail'!C:C,'Tooling Cost Detail'!F:F)</f>
        <v>#NAME?</v>
      </c>
      <c r="K81" s="479"/>
      <c r="R81" s="479"/>
      <c r="T81" s="498"/>
      <c r="V81" s="479"/>
    </row>
    <row r="82" customFormat="false" ht="14.25" hidden="false" customHeight="true" outlineLevel="0" collapsed="false">
      <c r="A82" s="196" t="n">
        <v>72</v>
      </c>
      <c r="B82" s="484" t="str">
        <v/>
      </c>
      <c r="C82" s="479"/>
      <c r="D82" s="494"/>
      <c r="E82" s="501" t="s">
        <v>356</v>
      </c>
      <c r="F82" s="523" t="e">
        <f aca="false" t="array" ref="F82:F82">xlookup(D75,'Manufacturing ELEC '!$B:$B,'Manufacturing ELEC '!$C:$C)</f>
        <v>#NAME?</v>
      </c>
      <c r="G82" s="479"/>
      <c r="H82" s="494"/>
      <c r="I82" s="196" t="s">
        <v>161</v>
      </c>
      <c r="J82" s="500" t="e">
        <f aca="false" t="array" ref="J82:J82">xlookup(H80,'Tooling Cost Detail'!C:C,'Tooling Cost Detail'!G:G)</f>
        <v>#NAME?</v>
      </c>
      <c r="K82" s="479"/>
      <c r="R82" s="479"/>
      <c r="T82" s="498"/>
      <c r="V82" s="479"/>
    </row>
    <row r="83" customFormat="false" ht="14.25" hidden="false" customHeight="true" outlineLevel="0" collapsed="false">
      <c r="A83" s="196" t="n">
        <v>73</v>
      </c>
      <c r="B83" s="484" t="str">
        <v/>
      </c>
      <c r="C83" s="479"/>
      <c r="D83" s="494" t="s">
        <v>391</v>
      </c>
      <c r="E83" s="495" t="s">
        <v>334</v>
      </c>
      <c r="F83" s="496" t="e">
        <f aca="false" t="array" ref="F83:F83">xlookup(D83,'Manufacturing ELEC '!$A:$A,'Manufacturing ELEC '!$K:$K)</f>
        <v>#NAME?</v>
      </c>
      <c r="G83" s="479"/>
      <c r="H83" s="494"/>
      <c r="I83" s="196" t="s">
        <v>159</v>
      </c>
      <c r="J83" s="500" t="e">
        <f aca="false" t="array" ref="J83:J83">xlookup(H80,'Tooling Cost Detail'!C:C,'Tooling Cost Detail'!E:E)</f>
        <v>#NAME?</v>
      </c>
      <c r="K83" s="479"/>
      <c r="R83" s="479"/>
      <c r="T83" s="498"/>
      <c r="V83" s="479"/>
    </row>
    <row r="84" customFormat="false" ht="14.25" hidden="false" customHeight="true" outlineLevel="0" collapsed="false">
      <c r="A84" s="196" t="n">
        <v>74</v>
      </c>
      <c r="B84" s="484" t="str">
        <v/>
      </c>
      <c r="C84" s="479"/>
      <c r="D84" s="494"/>
      <c r="E84" s="196" t="s">
        <v>131</v>
      </c>
      <c r="F84" s="500" t="e">
        <f aca="false" t="array" ref="F84:F84">xlookup(D83,'Manufacturing ELEC '!$B:$B,'Manufacturing ELEC '!$D:$D)</f>
        <v>#NAME?</v>
      </c>
      <c r="G84" s="479"/>
      <c r="H84" s="494"/>
      <c r="I84" s="196" t="s">
        <v>162</v>
      </c>
      <c r="J84" s="500" t="e">
        <f aca="false" t="array" ref="J84:J84">xlookup(H80,'Tooling Cost Detail'!C:C,'Tooling Cost Detail'!I:I)</f>
        <v>#NAME?</v>
      </c>
      <c r="K84" s="479"/>
      <c r="R84" s="479"/>
      <c r="T84" s="498"/>
      <c r="V84" s="479"/>
    </row>
    <row r="85" customFormat="false" ht="14.25" hidden="false" customHeight="true" outlineLevel="0" collapsed="false">
      <c r="A85" s="196" t="n">
        <v>75</v>
      </c>
      <c r="B85" s="484" t="str">
        <v/>
      </c>
      <c r="C85" s="479"/>
      <c r="D85" s="494"/>
      <c r="E85" s="196" t="s">
        <v>341</v>
      </c>
      <c r="F85" s="484" t="e">
        <f aca="false" t="array" ref="F85:F85">xlookup(D83,'Manufacturing ELEC '!$B:$B,'Manufacturing ELEC '!$E:$E)</f>
        <v>#NAME?</v>
      </c>
      <c r="G85" s="479"/>
      <c r="H85" s="494"/>
      <c r="I85" s="196" t="s">
        <v>163</v>
      </c>
      <c r="J85" s="515" t="e">
        <f aca="false" t="array" ref="J85:J85">xlookup(H80,'Tooling Cost Detail'!C:C,'Tooling Cost Detail'!J:J)</f>
        <v>#NAME?</v>
      </c>
      <c r="K85" s="479"/>
      <c r="R85" s="479"/>
      <c r="T85" s="498"/>
      <c r="V85" s="479"/>
    </row>
    <row r="86" customFormat="false" ht="14.25" hidden="false" customHeight="true" outlineLevel="0" collapsed="false">
      <c r="A86" s="196" t="n">
        <v>76</v>
      </c>
      <c r="B86" s="484" t="str">
        <v/>
      </c>
      <c r="C86" s="479"/>
      <c r="D86" s="494"/>
      <c r="E86" s="196" t="s">
        <v>346</v>
      </c>
      <c r="F86" s="484" t="e">
        <f aca="false" t="array" ref="F86:F86">xlookup(D83,'Manufacturing ELEC '!$B:$B,'Manufacturing ELEC '!$F:$F)</f>
        <v>#NAME?</v>
      </c>
      <c r="G86" s="479"/>
      <c r="H86" s="494"/>
      <c r="I86" s="501" t="s">
        <v>356</v>
      </c>
      <c r="J86" s="523" t="e">
        <f aca="false" t="array" ref="J86:J86">xlookup(H80,'Tooling Cost Detail'!C:C,'Tooling Cost Detail'!D:D)</f>
        <v>#NAME?</v>
      </c>
      <c r="K86" s="479"/>
      <c r="R86" s="479"/>
      <c r="T86" s="498"/>
      <c r="V86" s="479"/>
    </row>
    <row r="87" customFormat="false" ht="14.25" hidden="false" customHeight="true" outlineLevel="0" collapsed="false">
      <c r="A87" s="196" t="n">
        <v>77</v>
      </c>
      <c r="B87" s="484" t="str">
        <v/>
      </c>
      <c r="C87" s="479"/>
      <c r="D87" s="494"/>
      <c r="E87" s="196" t="s">
        <v>349</v>
      </c>
      <c r="F87" s="511" t="e">
        <f aca="false" t="array" ref="F87:F87">xlookup(D83,'Manufacturing ELEC '!$B:$B,'Manufacturing ELEC '!$G:$G)</f>
        <v>#NAME?</v>
      </c>
      <c r="G87" s="479"/>
      <c r="H87" s="494" t="s">
        <v>176</v>
      </c>
      <c r="I87" s="495" t="s">
        <v>50</v>
      </c>
      <c r="J87" s="496" t="e">
        <f aca="false" t="array" ref="J87:J87">xlookup(H87,'Tooling Cost Detail'!C:C,'Tooling Cost Detail'!H:H)</f>
        <v>#NAME?</v>
      </c>
      <c r="K87" s="479"/>
      <c r="R87" s="479"/>
      <c r="T87" s="498"/>
      <c r="V87" s="479"/>
    </row>
    <row r="88" customFormat="false" ht="14.25" hidden="false" customHeight="true" outlineLevel="0" collapsed="false">
      <c r="A88" s="196" t="n">
        <v>78</v>
      </c>
      <c r="B88" s="484" t="str">
        <v/>
      </c>
      <c r="C88" s="479"/>
      <c r="D88" s="494"/>
      <c r="E88" s="196" t="s">
        <v>351</v>
      </c>
      <c r="F88" s="514" t="e">
        <f aca="false" t="array" ref="F88:F88">xlookup(D83,'Manufacturing ELEC '!$B:$B,'Manufacturing ELEC '!$H:$H)</f>
        <v>#NAME?</v>
      </c>
      <c r="G88" s="479"/>
      <c r="H88" s="494"/>
      <c r="I88" s="196" t="s">
        <v>334</v>
      </c>
      <c r="J88" s="484" t="e">
        <f aca="false" t="array" ref="J88:J88">xlookup(H87,'Tooling Cost Detail'!C:C,'Tooling Cost Detail'!F:F)</f>
        <v>#NAME?</v>
      </c>
      <c r="K88" s="479"/>
      <c r="R88" s="479"/>
      <c r="T88" s="498"/>
      <c r="V88" s="479"/>
    </row>
    <row r="89" customFormat="false" ht="14.25" hidden="false" customHeight="true" outlineLevel="0" collapsed="false">
      <c r="A89" s="196" t="n">
        <v>79</v>
      </c>
      <c r="B89" s="484" t="str">
        <v/>
      </c>
      <c r="C89" s="479"/>
      <c r="D89" s="494"/>
      <c r="E89" s="196" t="s">
        <v>355</v>
      </c>
      <c r="F89" s="522" t="e">
        <f aca="false" t="array" ref="F89:F89">xlookup(D83,'Manufacturing ELEC '!$B:$B,'Manufacturing ELEC '!$I:$I)</f>
        <v>#NAME?</v>
      </c>
      <c r="G89" s="479"/>
      <c r="H89" s="494"/>
      <c r="I89" s="196" t="s">
        <v>161</v>
      </c>
      <c r="J89" s="500" t="e">
        <f aca="false" t="array" ref="J89:J89">xlookup(H87,'Tooling Cost Detail'!C:C,'Tooling Cost Detail'!G:G)</f>
        <v>#NAME?</v>
      </c>
      <c r="K89" s="479"/>
      <c r="R89" s="479"/>
      <c r="T89" s="498"/>
      <c r="V89" s="479"/>
    </row>
    <row r="90" customFormat="false" ht="14.25" hidden="false" customHeight="true" outlineLevel="0" collapsed="false">
      <c r="A90" s="196" t="n">
        <v>80</v>
      </c>
      <c r="B90" s="484" t="str">
        <v/>
      </c>
      <c r="C90" s="479"/>
      <c r="D90" s="494"/>
      <c r="E90" s="501" t="s">
        <v>356</v>
      </c>
      <c r="F90" s="523" t="e">
        <f aca="false" t="array" ref="F90:F90">xlookup(D83,'Manufacturing ELEC '!$B:$B,'Manufacturing ELEC '!$C:$C)</f>
        <v>#NAME?</v>
      </c>
      <c r="G90" s="479"/>
      <c r="H90" s="494"/>
      <c r="I90" s="196" t="s">
        <v>159</v>
      </c>
      <c r="J90" s="500" t="e">
        <f aca="false" t="array" ref="J90:J90">xlookup(H87,'Tooling Cost Detail'!C:C,'Tooling Cost Detail'!E:E)</f>
        <v>#NAME?</v>
      </c>
      <c r="K90" s="479"/>
      <c r="R90" s="479"/>
      <c r="T90" s="498"/>
      <c r="V90" s="479"/>
    </row>
    <row r="91" customFormat="false" ht="14.25" hidden="false" customHeight="true" outlineLevel="0" collapsed="false">
      <c r="A91" s="196" t="n">
        <v>81</v>
      </c>
      <c r="B91" s="484" t="str">
        <v/>
      </c>
      <c r="C91" s="479"/>
      <c r="D91" s="494" t="s">
        <v>392</v>
      </c>
      <c r="E91" s="495" t="s">
        <v>334</v>
      </c>
      <c r="F91" s="496" t="e">
        <f aca="false" t="array" ref="F91:F91">xlookup(D91,'Manufacturing ELEC '!$B:$B,'Manufacturing ELEC '!$K:$K)</f>
        <v>#NAME?</v>
      </c>
      <c r="G91" s="479"/>
      <c r="H91" s="494"/>
      <c r="I91" s="196" t="s">
        <v>162</v>
      </c>
      <c r="J91" s="500" t="e">
        <f aca="false" t="array" ref="J91:J91">xlookup(H87,'Tooling Cost Detail'!C:C,'Tooling Cost Detail'!I:I)</f>
        <v>#NAME?</v>
      </c>
      <c r="K91" s="479"/>
      <c r="R91" s="479"/>
      <c r="T91" s="498"/>
      <c r="V91" s="479"/>
    </row>
    <row r="92" customFormat="false" ht="14.25" hidden="false" customHeight="true" outlineLevel="0" collapsed="false">
      <c r="A92" s="196" t="n">
        <v>82</v>
      </c>
      <c r="B92" s="484" t="str">
        <v/>
      </c>
      <c r="C92" s="479"/>
      <c r="D92" s="494"/>
      <c r="E92" s="196" t="s">
        <v>131</v>
      </c>
      <c r="F92" s="500" t="e">
        <f aca="false" t="array" ref="F92:F92">xlookup(D91,'Manufacturing ELEC '!$B:$B,'Manufacturing ELEC '!$D:$D)</f>
        <v>#NAME?</v>
      </c>
      <c r="G92" s="479"/>
      <c r="H92" s="494"/>
      <c r="I92" s="196" t="s">
        <v>163</v>
      </c>
      <c r="J92" s="515" t="e">
        <f aca="false" t="array" ref="J92:J92">xlookup(H87,'Tooling Cost Detail'!C:C,'Tooling Cost Detail'!J:J)</f>
        <v>#NAME?</v>
      </c>
      <c r="K92" s="479"/>
      <c r="R92" s="479"/>
      <c r="T92" s="498"/>
      <c r="V92" s="479"/>
    </row>
    <row r="93" customFormat="false" ht="14.25" hidden="false" customHeight="true" outlineLevel="0" collapsed="false">
      <c r="A93" s="196" t="n">
        <v>83</v>
      </c>
      <c r="B93" s="484" t="str">
        <v/>
      </c>
      <c r="C93" s="479"/>
      <c r="D93" s="494"/>
      <c r="E93" s="196" t="s">
        <v>341</v>
      </c>
      <c r="F93" s="484" t="e">
        <f aca="false" t="array" ref="F93:F93">xlookup(D91,'Manufacturing ELEC '!$B:$B,'Manufacturing ELEC '!$E:$E)</f>
        <v>#NAME?</v>
      </c>
      <c r="G93" s="479"/>
      <c r="H93" s="494"/>
      <c r="I93" s="501" t="s">
        <v>356</v>
      </c>
      <c r="J93" s="523" t="e">
        <f aca="false" t="array" ref="J93:J93">xlookup(H87,'Tooling Cost Detail'!C:C,'Tooling Cost Detail'!D:D)</f>
        <v>#NAME?</v>
      </c>
      <c r="K93" s="479"/>
      <c r="R93" s="479"/>
      <c r="T93" s="498"/>
      <c r="V93" s="479"/>
    </row>
    <row r="94" customFormat="false" ht="14.25" hidden="false" customHeight="true" outlineLevel="0" collapsed="false">
      <c r="A94" s="196" t="n">
        <v>84</v>
      </c>
      <c r="B94" s="484" t="str">
        <v/>
      </c>
      <c r="C94" s="479"/>
      <c r="D94" s="494"/>
      <c r="E94" s="196" t="s">
        <v>346</v>
      </c>
      <c r="F94" s="484" t="e">
        <f aca="false" t="array" ref="F94:F94">xlookup(D91,'Manufacturing ELEC '!$B:$B,'Manufacturing ELEC '!$F:$F)</f>
        <v>#NAME?</v>
      </c>
      <c r="G94" s="479"/>
      <c r="H94" s="494" t="s">
        <v>177</v>
      </c>
      <c r="I94" s="495" t="s">
        <v>50</v>
      </c>
      <c r="J94" s="496" t="e">
        <f aca="false" t="array" ref="J94:J94">xlookup(H94,'Tooling Cost Detail'!C:C,'Tooling Cost Detail'!H:H)</f>
        <v>#NAME?</v>
      </c>
      <c r="K94" s="479"/>
      <c r="R94" s="479"/>
      <c r="T94" s="498"/>
      <c r="V94" s="479"/>
    </row>
    <row r="95" customFormat="false" ht="14.25" hidden="false" customHeight="true" outlineLevel="0" collapsed="false">
      <c r="A95" s="196" t="n">
        <v>85</v>
      </c>
      <c r="B95" s="484" t="str">
        <v/>
      </c>
      <c r="C95" s="479"/>
      <c r="D95" s="494"/>
      <c r="E95" s="196" t="s">
        <v>349</v>
      </c>
      <c r="F95" s="511" t="e">
        <f aca="false" t="array" ref="F95:F95">xlookup(D91,'Manufacturing ELEC '!$B:$B,'Manufacturing ELEC '!$G:$G)</f>
        <v>#NAME?</v>
      </c>
      <c r="G95" s="479"/>
      <c r="H95" s="494"/>
      <c r="I95" s="196" t="s">
        <v>334</v>
      </c>
      <c r="J95" s="484" t="e">
        <f aca="false" t="array" ref="J95:J95">xlookup(H94,'Tooling Cost Detail'!C:C,'Tooling Cost Detail'!F:F)</f>
        <v>#NAME?</v>
      </c>
      <c r="K95" s="479"/>
      <c r="R95" s="479"/>
      <c r="T95" s="498"/>
      <c r="V95" s="479"/>
    </row>
    <row r="96" customFormat="false" ht="14.25" hidden="false" customHeight="true" outlineLevel="0" collapsed="false">
      <c r="A96" s="196" t="n">
        <v>86</v>
      </c>
      <c r="B96" s="484" t="str">
        <v/>
      </c>
      <c r="C96" s="479"/>
      <c r="D96" s="494"/>
      <c r="E96" s="196" t="s">
        <v>351</v>
      </c>
      <c r="F96" s="514" t="e">
        <f aca="false" t="array" ref="F96:F96">xlookup(D91,'Manufacturing ELEC '!$B:$B,'Manufacturing ELEC '!$H:$H)</f>
        <v>#NAME?</v>
      </c>
      <c r="G96" s="479"/>
      <c r="H96" s="494"/>
      <c r="I96" s="196" t="s">
        <v>161</v>
      </c>
      <c r="J96" s="500" t="e">
        <f aca="false" t="array" ref="J96:J96">xlookup(H94,'Tooling Cost Detail'!C:C,'Tooling Cost Detail'!G:G)</f>
        <v>#NAME?</v>
      </c>
      <c r="K96" s="479"/>
      <c r="R96" s="479"/>
      <c r="T96" s="498"/>
      <c r="V96" s="479"/>
    </row>
    <row r="97" customFormat="false" ht="14.25" hidden="false" customHeight="true" outlineLevel="0" collapsed="false">
      <c r="A97" s="196" t="n">
        <v>87</v>
      </c>
      <c r="B97" s="484" t="str">
        <v/>
      </c>
      <c r="C97" s="479"/>
      <c r="D97" s="494"/>
      <c r="E97" s="196" t="s">
        <v>355</v>
      </c>
      <c r="F97" s="522" t="e">
        <f aca="false" t="array" ref="F97:F97">xlookup(D91,'Manufacturing ELEC '!$B:$B,'Manufacturing ELEC '!$I:$I)</f>
        <v>#NAME?</v>
      </c>
      <c r="G97" s="479"/>
      <c r="H97" s="494"/>
      <c r="I97" s="196" t="s">
        <v>159</v>
      </c>
      <c r="J97" s="500" t="e">
        <f aca="false" t="array" ref="J97:J97">xlookup(H94,'Tooling Cost Detail'!C:C,'Tooling Cost Detail'!E:E)</f>
        <v>#NAME?</v>
      </c>
      <c r="K97" s="479"/>
      <c r="R97" s="479"/>
      <c r="T97" s="498"/>
      <c r="V97" s="479"/>
    </row>
    <row r="98" customFormat="false" ht="14.25" hidden="false" customHeight="true" outlineLevel="0" collapsed="false">
      <c r="A98" s="196" t="n">
        <v>88</v>
      </c>
      <c r="B98" s="484" t="str">
        <v/>
      </c>
      <c r="C98" s="479"/>
      <c r="D98" s="494"/>
      <c r="E98" s="501" t="s">
        <v>356</v>
      </c>
      <c r="F98" s="523" t="e">
        <f aca="false" t="array" ref="F98:F98">xlookup(D91,'Manufacturing ELEC '!$B:$B,'Manufacturing ELEC '!$C:$C)</f>
        <v>#NAME?</v>
      </c>
      <c r="G98" s="479"/>
      <c r="H98" s="494"/>
      <c r="I98" s="196" t="s">
        <v>162</v>
      </c>
      <c r="J98" s="500" t="e">
        <f aca="false" t="array" ref="J98:J98">xlookup(H94,'Tooling Cost Detail'!C:C,'Tooling Cost Detail'!I:I)</f>
        <v>#NAME?</v>
      </c>
      <c r="K98" s="479"/>
      <c r="R98" s="479"/>
      <c r="T98" s="498"/>
      <c r="V98" s="479"/>
    </row>
    <row r="99" customFormat="false" ht="14.25" hidden="false" customHeight="true" outlineLevel="0" collapsed="false">
      <c r="A99" s="196" t="n">
        <v>89</v>
      </c>
      <c r="B99" s="484" t="str">
        <v/>
      </c>
      <c r="C99" s="479"/>
      <c r="D99" s="494" t="s">
        <v>393</v>
      </c>
      <c r="E99" s="495" t="s">
        <v>334</v>
      </c>
      <c r="F99" s="496" t="e">
        <f aca="false" t="array" ref="F99:F99">xlookup(D99,'Manufacturing ELEC '!$B:$B,'Manufacturing ELEC '!$K:$K)</f>
        <v>#NAME?</v>
      </c>
      <c r="G99" s="479"/>
      <c r="H99" s="494"/>
      <c r="I99" s="196" t="s">
        <v>163</v>
      </c>
      <c r="J99" s="515" t="e">
        <f aca="false" t="array" ref="J99:J99">xlookup(H94,'Tooling Cost Detail'!C:C,'Tooling Cost Detail'!J:J)</f>
        <v>#NAME?</v>
      </c>
      <c r="K99" s="479"/>
      <c r="R99" s="479"/>
      <c r="T99" s="498"/>
      <c r="V99" s="479"/>
    </row>
    <row r="100" customFormat="false" ht="14.25" hidden="false" customHeight="true" outlineLevel="0" collapsed="false">
      <c r="A100" s="196" t="n">
        <v>90</v>
      </c>
      <c r="B100" s="484" t="str">
        <v/>
      </c>
      <c r="C100" s="479"/>
      <c r="D100" s="494"/>
      <c r="E100" s="196" t="s">
        <v>131</v>
      </c>
      <c r="F100" s="500" t="e">
        <f aca="false" t="array" ref="F100:F100">xlookup(D99,'Manufacturing ELEC '!$B:$B,'Manufacturing ELEC '!$D:$D)</f>
        <v>#NAME?</v>
      </c>
      <c r="G100" s="479"/>
      <c r="H100" s="494"/>
      <c r="I100" s="501" t="s">
        <v>356</v>
      </c>
      <c r="J100" s="523" t="e">
        <f aca="false" t="array" ref="J100:J100">xlookup(H94,'Tooling Cost Detail'!C:C,'Tooling Cost Detail'!D:D)</f>
        <v>#NAME?</v>
      </c>
      <c r="K100" s="479"/>
      <c r="R100" s="479"/>
      <c r="T100" s="498"/>
      <c r="V100" s="479"/>
    </row>
    <row r="101" customFormat="false" ht="14.25" hidden="false" customHeight="true" outlineLevel="0" collapsed="false">
      <c r="A101" s="196" t="n">
        <v>91</v>
      </c>
      <c r="B101" s="484" t="str">
        <v/>
      </c>
      <c r="C101" s="479"/>
      <c r="D101" s="494"/>
      <c r="E101" s="196" t="s">
        <v>341</v>
      </c>
      <c r="F101" s="484" t="e">
        <f aca="false" t="array" ref="F101:F101">xlookup(D99,'Manufacturing ELEC '!$B:$B,'Manufacturing ELEC '!$E:$E)</f>
        <v>#NAME?</v>
      </c>
      <c r="G101" s="479"/>
      <c r="H101" s="494" t="s">
        <v>179</v>
      </c>
      <c r="I101" s="495" t="s">
        <v>50</v>
      </c>
      <c r="J101" s="496" t="e">
        <f aca="false" t="array" ref="J101:J101">xlookup(H101,'Tooling Cost Detail'!C:C,'Tooling Cost Detail'!H:H)</f>
        <v>#NAME?</v>
      </c>
      <c r="K101" s="479"/>
      <c r="R101" s="479"/>
      <c r="T101" s="498"/>
      <c r="V101" s="479"/>
    </row>
    <row r="102" customFormat="false" ht="14.25" hidden="false" customHeight="true" outlineLevel="0" collapsed="false">
      <c r="A102" s="196" t="n">
        <v>92</v>
      </c>
      <c r="B102" s="484" t="str">
        <v/>
      </c>
      <c r="C102" s="479"/>
      <c r="D102" s="494"/>
      <c r="E102" s="196" t="s">
        <v>346</v>
      </c>
      <c r="F102" s="484" t="e">
        <f aca="false" t="array" ref="F102:F102">xlookup(D99,'Manufacturing ELEC '!$B:$B,'Manufacturing ELEC '!$F:$F)</f>
        <v>#NAME?</v>
      </c>
      <c r="G102" s="479"/>
      <c r="H102" s="494"/>
      <c r="I102" s="196" t="s">
        <v>334</v>
      </c>
      <c r="J102" s="484" t="e">
        <f aca="false" t="array" ref="J102:J102">xlookup(H101,'Tooling Cost Detail'!C:C,'Tooling Cost Detail'!F:F)</f>
        <v>#NAME?</v>
      </c>
      <c r="K102" s="479"/>
      <c r="R102" s="479"/>
      <c r="T102" s="498"/>
      <c r="V102" s="479"/>
    </row>
    <row r="103" customFormat="false" ht="14.25" hidden="false" customHeight="true" outlineLevel="0" collapsed="false">
      <c r="A103" s="196" t="n">
        <v>93</v>
      </c>
      <c r="B103" s="484" t="str">
        <v/>
      </c>
      <c r="C103" s="479"/>
      <c r="D103" s="494"/>
      <c r="E103" s="196" t="s">
        <v>349</v>
      </c>
      <c r="F103" s="511" t="e">
        <f aca="false" t="array" ref="F103:F103">xlookup(D99,'Manufacturing ELEC '!$B:$B,'Manufacturing ELEC '!$G:$G)</f>
        <v>#NAME?</v>
      </c>
      <c r="G103" s="479"/>
      <c r="H103" s="494"/>
      <c r="I103" s="196" t="s">
        <v>161</v>
      </c>
      <c r="J103" s="500" t="e">
        <f aca="false" t="array" ref="J103:J103">xlookup(H101,'Tooling Cost Detail'!C:C,'Tooling Cost Detail'!G:G)</f>
        <v>#NAME?</v>
      </c>
      <c r="K103" s="479"/>
      <c r="R103" s="479"/>
      <c r="T103" s="498"/>
      <c r="V103" s="479"/>
    </row>
    <row r="104" customFormat="false" ht="14.25" hidden="false" customHeight="true" outlineLevel="0" collapsed="false">
      <c r="A104" s="196" t="n">
        <v>94</v>
      </c>
      <c r="B104" s="484" t="str">
        <v/>
      </c>
      <c r="C104" s="479"/>
      <c r="D104" s="494"/>
      <c r="E104" s="196" t="s">
        <v>351</v>
      </c>
      <c r="F104" s="514" t="e">
        <f aca="false" t="array" ref="F104:F104">xlookup(D99,'Manufacturing ELEC '!$B:$B,'Manufacturing ELEC '!$H:$H)</f>
        <v>#NAME?</v>
      </c>
      <c r="G104" s="479"/>
      <c r="H104" s="494"/>
      <c r="I104" s="196" t="s">
        <v>159</v>
      </c>
      <c r="J104" s="500" t="e">
        <f aca="false" t="array" ref="J104:J104">xlookup(H101,'Tooling Cost Detail'!C:C,'Tooling Cost Detail'!E:E)</f>
        <v>#NAME?</v>
      </c>
      <c r="K104" s="479"/>
      <c r="R104" s="479"/>
      <c r="T104" s="498"/>
      <c r="V104" s="479"/>
    </row>
    <row r="105" customFormat="false" ht="14.25" hidden="false" customHeight="true" outlineLevel="0" collapsed="false">
      <c r="A105" s="196" t="n">
        <v>95</v>
      </c>
      <c r="B105" s="484" t="str">
        <v/>
      </c>
      <c r="C105" s="479"/>
      <c r="D105" s="494"/>
      <c r="E105" s="196" t="s">
        <v>355</v>
      </c>
      <c r="F105" s="522" t="e">
        <f aca="false" t="array" ref="F105:F105">xlookup(D99,'Manufacturing ELEC '!$B:$B,'Manufacturing ELEC '!$I:$I)</f>
        <v>#NAME?</v>
      </c>
      <c r="G105" s="479"/>
      <c r="H105" s="494"/>
      <c r="I105" s="196" t="s">
        <v>162</v>
      </c>
      <c r="J105" s="500" t="e">
        <f aca="false" t="array" ref="J105:J105">xlookup(H101,'Tooling Cost Detail'!C:C,'Tooling Cost Detail'!I:I)</f>
        <v>#NAME?</v>
      </c>
      <c r="K105" s="479"/>
      <c r="R105" s="479"/>
      <c r="T105" s="498"/>
      <c r="V105" s="479"/>
    </row>
    <row r="106" customFormat="false" ht="14.25" hidden="false" customHeight="true" outlineLevel="0" collapsed="false">
      <c r="A106" s="196" t="n">
        <v>96</v>
      </c>
      <c r="B106" s="484" t="str">
        <v/>
      </c>
      <c r="C106" s="479"/>
      <c r="D106" s="494"/>
      <c r="E106" s="501" t="s">
        <v>356</v>
      </c>
      <c r="F106" s="523" t="e">
        <f aca="false" t="array" ref="F106:F106">xlookup(D99,'Manufacturing ELEC '!$B:$B,'Manufacturing ELEC '!$C:$C)</f>
        <v>#NAME?</v>
      </c>
      <c r="G106" s="479"/>
      <c r="H106" s="494"/>
      <c r="I106" s="196" t="s">
        <v>163</v>
      </c>
      <c r="J106" s="515" t="e">
        <f aca="false" t="array" ref="J106:J106">xlookup(H101,'Tooling Cost Detail'!C:C,'Tooling Cost Detail'!J:J)</f>
        <v>#NAME?</v>
      </c>
      <c r="K106" s="479"/>
      <c r="R106" s="479"/>
      <c r="T106" s="498"/>
      <c r="V106" s="479"/>
    </row>
    <row r="107" customFormat="false" ht="14.25" hidden="false" customHeight="true" outlineLevel="0" collapsed="false">
      <c r="A107" s="196" t="n">
        <v>97</v>
      </c>
      <c r="B107" s="484" t="str">
        <v/>
      </c>
      <c r="C107" s="479"/>
      <c r="D107" s="494" t="s">
        <v>152</v>
      </c>
      <c r="E107" s="495" t="s">
        <v>334</v>
      </c>
      <c r="F107" s="496" t="e">
        <f aca="false" t="array" ref="F107:F107">xlookup(D107,'Manufacturing ELEC '!$B:$B,'Manufacturing ELEC '!$K:$K)</f>
        <v>#NAME?</v>
      </c>
      <c r="G107" s="479"/>
      <c r="H107" s="494"/>
      <c r="I107" s="501" t="s">
        <v>356</v>
      </c>
      <c r="J107" s="523" t="e">
        <f aca="false" t="array" ref="J107:J107">xlookup(H101,'Tooling Cost Detail'!C:C,'Tooling Cost Detail'!D:D)</f>
        <v>#NAME?</v>
      </c>
      <c r="K107" s="479"/>
      <c r="R107" s="479"/>
      <c r="T107" s="498"/>
      <c r="V107" s="479"/>
    </row>
    <row r="108" customFormat="false" ht="14.25" hidden="false" customHeight="true" outlineLevel="0" collapsed="false">
      <c r="A108" s="196" t="n">
        <v>98</v>
      </c>
      <c r="B108" s="484" t="str">
        <v/>
      </c>
      <c r="C108" s="479"/>
      <c r="D108" s="494"/>
      <c r="E108" s="196" t="s">
        <v>131</v>
      </c>
      <c r="F108" s="500" t="e">
        <f aca="false" t="array" ref="F108:F108">xlookup(D107,'Manufacturing ELEC '!$B:$B,'Manufacturing ELEC '!$D:$D)</f>
        <v>#NAME?</v>
      </c>
      <c r="G108" s="479"/>
      <c r="H108" s="494" t="s">
        <v>180</v>
      </c>
      <c r="I108" s="495" t="s">
        <v>50</v>
      </c>
      <c r="J108" s="496" t="e">
        <f aca="false" t="array" ref="J108:J108">xlookup(H108,'Tooling Cost Detail'!C:C,'Tooling Cost Detail'!H:H)</f>
        <v>#NAME?</v>
      </c>
      <c r="K108" s="479"/>
      <c r="R108" s="479"/>
      <c r="T108" s="498"/>
      <c r="V108" s="479"/>
    </row>
    <row r="109" customFormat="false" ht="14.25" hidden="false" customHeight="true" outlineLevel="0" collapsed="false">
      <c r="A109" s="196" t="n">
        <v>99</v>
      </c>
      <c r="B109" s="484" t="str">
        <v/>
      </c>
      <c r="C109" s="479"/>
      <c r="D109" s="494"/>
      <c r="E109" s="196" t="s">
        <v>341</v>
      </c>
      <c r="F109" s="484" t="e">
        <f aca="false" t="array" ref="F109:F109">xlookup(D107,'Manufacturing ELEC '!$B:$B,'Manufacturing ELEC '!$E:$E)</f>
        <v>#NAME?</v>
      </c>
      <c r="G109" s="479"/>
      <c r="H109" s="494"/>
      <c r="I109" s="196" t="s">
        <v>334</v>
      </c>
      <c r="J109" s="484" t="e">
        <f aca="false" t="array" ref="J109:J109">xlookup(H108,'Tooling Cost Detail'!C:C,'Tooling Cost Detail'!F:F)</f>
        <v>#NAME?</v>
      </c>
      <c r="K109" s="479"/>
      <c r="R109" s="479"/>
      <c r="T109" s="498"/>
      <c r="V109" s="479"/>
    </row>
    <row r="110" customFormat="false" ht="14.25" hidden="false" customHeight="true" outlineLevel="0" collapsed="false">
      <c r="A110" s="196" t="n">
        <v>100</v>
      </c>
      <c r="B110" s="484" t="str">
        <v/>
      </c>
      <c r="C110" s="479"/>
      <c r="D110" s="494"/>
      <c r="E110" s="196" t="s">
        <v>346</v>
      </c>
      <c r="F110" s="484" t="e">
        <f aca="false" t="array" ref="F110:F110">xlookup(D107,'Manufacturing ELEC '!$B:$B,'Manufacturing ELEC '!$F:$F)</f>
        <v>#NAME?</v>
      </c>
      <c r="G110" s="479"/>
      <c r="H110" s="494"/>
      <c r="I110" s="196" t="s">
        <v>161</v>
      </c>
      <c r="J110" s="500" t="e">
        <f aca="false" t="array" ref="J110:J110">xlookup(H108,'Tooling Cost Detail'!C:C,'Tooling Cost Detail'!G:G)</f>
        <v>#NAME?</v>
      </c>
      <c r="K110" s="479"/>
      <c r="R110" s="479"/>
      <c r="T110" s="498"/>
      <c r="V110" s="479"/>
    </row>
    <row r="111" customFormat="false" ht="14.25" hidden="false" customHeight="true" outlineLevel="0" collapsed="false">
      <c r="A111" s="196" t="n">
        <v>101</v>
      </c>
      <c r="B111" s="484" t="str">
        <v/>
      </c>
      <c r="C111" s="479"/>
      <c r="D111" s="494"/>
      <c r="E111" s="196" t="s">
        <v>349</v>
      </c>
      <c r="F111" s="511" t="e">
        <f aca="false" t="array" ref="F111:F111">xlookup(D107,'Manufacturing ELEC '!$B:$B,'Manufacturing ELEC '!$G:$G)</f>
        <v>#NAME?</v>
      </c>
      <c r="G111" s="479"/>
      <c r="H111" s="494"/>
      <c r="I111" s="196" t="s">
        <v>159</v>
      </c>
      <c r="J111" s="500" t="e">
        <f aca="false" t="array" ref="J111:J111">xlookup(H108,'Tooling Cost Detail'!C:C,'Tooling Cost Detail'!E:E)</f>
        <v>#NAME?</v>
      </c>
      <c r="K111" s="479"/>
      <c r="R111" s="479"/>
      <c r="T111" s="498"/>
      <c r="V111" s="479"/>
    </row>
    <row r="112" customFormat="false" ht="14.25" hidden="false" customHeight="true" outlineLevel="0" collapsed="false">
      <c r="A112" s="196" t="n">
        <v>102</v>
      </c>
      <c r="B112" s="484" t="str">
        <v/>
      </c>
      <c r="C112" s="479"/>
      <c r="D112" s="494"/>
      <c r="E112" s="196" t="s">
        <v>351</v>
      </c>
      <c r="F112" s="514" t="e">
        <f aca="false" t="array" ref="F112:F112">xlookup(D107,'Manufacturing ELEC '!$B:$B,'Manufacturing ELEC '!$H:$H)</f>
        <v>#NAME?</v>
      </c>
      <c r="G112" s="479"/>
      <c r="H112" s="494"/>
      <c r="I112" s="196" t="s">
        <v>162</v>
      </c>
      <c r="J112" s="500" t="e">
        <f aca="false" t="array" ref="J112:J112">xlookup(H108,'Tooling Cost Detail'!C:C,'Tooling Cost Detail'!I:I)</f>
        <v>#NAME?</v>
      </c>
      <c r="K112" s="479"/>
      <c r="R112" s="479"/>
      <c r="T112" s="498"/>
      <c r="V112" s="479"/>
    </row>
    <row r="113" customFormat="false" ht="14.25" hidden="false" customHeight="true" outlineLevel="0" collapsed="false">
      <c r="A113" s="196" t="n">
        <v>103</v>
      </c>
      <c r="B113" s="484" t="str">
        <v/>
      </c>
      <c r="C113" s="479"/>
      <c r="D113" s="494"/>
      <c r="E113" s="196" t="s">
        <v>355</v>
      </c>
      <c r="F113" s="522" t="e">
        <f aca="false" t="array" ref="F113:F113">xlookup(D107,'Manufacturing ELEC '!$B:$B,'Manufacturing ELEC '!$I:$I)</f>
        <v>#NAME?</v>
      </c>
      <c r="G113" s="479"/>
      <c r="H113" s="494"/>
      <c r="I113" s="196" t="s">
        <v>163</v>
      </c>
      <c r="J113" s="515" t="e">
        <f aca="false" t="array" ref="J113:J113">xlookup(H108,'Tooling Cost Detail'!C:C,'Tooling Cost Detail'!J:J)</f>
        <v>#NAME?</v>
      </c>
      <c r="K113" s="479"/>
      <c r="R113" s="479"/>
      <c r="T113" s="498"/>
      <c r="V113" s="479"/>
    </row>
    <row r="114" customFormat="false" ht="14.25" hidden="false" customHeight="true" outlineLevel="0" collapsed="false">
      <c r="A114" s="196" t="n">
        <v>104</v>
      </c>
      <c r="B114" s="484" t="str">
        <v/>
      </c>
      <c r="C114" s="479"/>
      <c r="D114" s="494"/>
      <c r="E114" s="501" t="s">
        <v>356</v>
      </c>
      <c r="F114" s="523" t="e">
        <f aca="false" t="array" ref="F114:F114">xlookup(D107,'Manufacturing ELEC '!$B:$B,'Manufacturing ELEC '!$C:$C)</f>
        <v>#NAME?</v>
      </c>
      <c r="G114" s="479"/>
      <c r="H114" s="494"/>
      <c r="I114" s="501" t="s">
        <v>356</v>
      </c>
      <c r="J114" s="523" t="e">
        <f aca="false" t="array" ref="J114:J114">xlookup(H108,'Tooling Cost Detail'!C:C,'Tooling Cost Detail'!D:D)</f>
        <v>#NAME?</v>
      </c>
      <c r="K114" s="479"/>
      <c r="R114" s="479"/>
      <c r="T114" s="498"/>
      <c r="V114" s="479"/>
    </row>
    <row r="115" customFormat="false" ht="14.25" hidden="false" customHeight="true" outlineLevel="0" collapsed="false">
      <c r="A115" s="196" t="n">
        <v>105</v>
      </c>
      <c r="B115" s="484" t="str">
        <v/>
      </c>
      <c r="C115" s="479"/>
      <c r="D115" s="494" t="s">
        <v>153</v>
      </c>
      <c r="E115" s="495" t="s">
        <v>334</v>
      </c>
      <c r="F115" s="496" t="e">
        <f aca="false" t="array" ref="F115:F115">xlookup(D115,'Manufacturing ELEC '!$B:$B,'Manufacturing ELEC '!$K:$K)</f>
        <v>#NAME?</v>
      </c>
      <c r="G115" s="479"/>
      <c r="H115" s="494" t="s">
        <v>181</v>
      </c>
      <c r="I115" s="495" t="s">
        <v>50</v>
      </c>
      <c r="J115" s="496" t="e">
        <f aca="false" t="array" ref="J115:J115">xlookup(H115,'Tooling Cost Detail'!C:C,'Tooling Cost Detail'!H:H)</f>
        <v>#NAME?</v>
      </c>
      <c r="K115" s="479"/>
      <c r="R115" s="479"/>
      <c r="T115" s="498"/>
      <c r="V115" s="479"/>
    </row>
    <row r="116" customFormat="false" ht="14.25" hidden="false" customHeight="true" outlineLevel="0" collapsed="false">
      <c r="A116" s="196" t="n">
        <v>106</v>
      </c>
      <c r="B116" s="484" t="str">
        <v/>
      </c>
      <c r="C116" s="479"/>
      <c r="D116" s="494"/>
      <c r="E116" s="196" t="s">
        <v>131</v>
      </c>
      <c r="F116" s="500" t="e">
        <f aca="false" t="array" ref="F116:F116">xlookup(D115,'Manufacturing ELEC '!$B:$B,'Manufacturing ELEC '!$D:$D)</f>
        <v>#NAME?</v>
      </c>
      <c r="G116" s="479"/>
      <c r="H116" s="494"/>
      <c r="I116" s="196" t="s">
        <v>334</v>
      </c>
      <c r="J116" s="484" t="e">
        <f aca="false" t="array" ref="J116:J116">xlookup(H115,'Tooling Cost Detail'!C:C,'Tooling Cost Detail'!F:F)</f>
        <v>#NAME?</v>
      </c>
      <c r="K116" s="479"/>
      <c r="R116" s="479"/>
      <c r="T116" s="498"/>
      <c r="V116" s="479"/>
    </row>
    <row r="117" customFormat="false" ht="14.25" hidden="false" customHeight="true" outlineLevel="0" collapsed="false">
      <c r="A117" s="196" t="n">
        <v>107</v>
      </c>
      <c r="B117" s="484" t="str">
        <v/>
      </c>
      <c r="C117" s="479"/>
      <c r="D117" s="494"/>
      <c r="E117" s="196" t="s">
        <v>341</v>
      </c>
      <c r="F117" s="484" t="e">
        <f aca="false" t="array" ref="F117:F117">xlookup(D115,'Manufacturing ELEC '!$B:$B,'Manufacturing ELEC '!$E:$E)</f>
        <v>#NAME?</v>
      </c>
      <c r="G117" s="479"/>
      <c r="H117" s="494"/>
      <c r="I117" s="196" t="s">
        <v>161</v>
      </c>
      <c r="J117" s="500" t="e">
        <f aca="false" t="array" ref="J117:J117">xlookup(H115,'Tooling Cost Detail'!C:C,'Tooling Cost Detail'!G:G)</f>
        <v>#NAME?</v>
      </c>
      <c r="K117" s="479"/>
      <c r="R117" s="479"/>
      <c r="T117" s="498"/>
      <c r="V117" s="479"/>
    </row>
    <row r="118" customFormat="false" ht="14.25" hidden="false" customHeight="true" outlineLevel="0" collapsed="false">
      <c r="A118" s="196" t="n">
        <v>108</v>
      </c>
      <c r="B118" s="484" t="str">
        <v/>
      </c>
      <c r="C118" s="479"/>
      <c r="D118" s="494"/>
      <c r="E118" s="196" t="s">
        <v>346</v>
      </c>
      <c r="F118" s="484" t="e">
        <f aca="false" t="array" ref="F118:F118">xlookup(D115,'Manufacturing ELEC '!$B:$B,'Manufacturing ELEC '!$F:$F)</f>
        <v>#NAME?</v>
      </c>
      <c r="G118" s="479"/>
      <c r="H118" s="494"/>
      <c r="I118" s="196" t="s">
        <v>159</v>
      </c>
      <c r="J118" s="500" t="e">
        <f aca="false" t="array" ref="J118:J118">xlookup(H115,'Tooling Cost Detail'!C:C,'Tooling Cost Detail'!E:E)</f>
        <v>#NAME?</v>
      </c>
      <c r="K118" s="479"/>
      <c r="R118" s="479"/>
      <c r="T118" s="498"/>
      <c r="V118" s="479"/>
    </row>
    <row r="119" customFormat="false" ht="14.25" hidden="false" customHeight="true" outlineLevel="0" collapsed="false">
      <c r="A119" s="196" t="n">
        <v>109</v>
      </c>
      <c r="B119" s="484" t="str">
        <v/>
      </c>
      <c r="C119" s="479"/>
      <c r="D119" s="494"/>
      <c r="E119" s="196" t="s">
        <v>349</v>
      </c>
      <c r="F119" s="511" t="e">
        <f aca="false" t="array" ref="F119:F119">xlookup(D115,'Manufacturing ELEC '!$B:$B,'Manufacturing ELEC '!$G:$G)</f>
        <v>#NAME?</v>
      </c>
      <c r="G119" s="479"/>
      <c r="H119" s="494"/>
      <c r="I119" s="196" t="s">
        <v>162</v>
      </c>
      <c r="J119" s="500" t="e">
        <f aca="false" t="array" ref="J119:J119">xlookup(H115,'Tooling Cost Detail'!C:C,'Tooling Cost Detail'!I:I)</f>
        <v>#NAME?</v>
      </c>
      <c r="K119" s="479"/>
      <c r="R119" s="479"/>
      <c r="T119" s="498"/>
      <c r="V119" s="479"/>
    </row>
    <row r="120" customFormat="false" ht="14.25" hidden="false" customHeight="true" outlineLevel="0" collapsed="false">
      <c r="A120" s="196" t="n">
        <v>110</v>
      </c>
      <c r="B120" s="484" t="str">
        <v/>
      </c>
      <c r="C120" s="479"/>
      <c r="D120" s="494"/>
      <c r="E120" s="196" t="s">
        <v>351</v>
      </c>
      <c r="F120" s="514" t="e">
        <f aca="false" t="array" ref="F120:F120">xlookup(D115,'Manufacturing ELEC '!$B:$B,'Manufacturing ELEC '!$H:$H)</f>
        <v>#NAME?</v>
      </c>
      <c r="G120" s="479"/>
      <c r="H120" s="494"/>
      <c r="I120" s="196" t="s">
        <v>163</v>
      </c>
      <c r="J120" s="515" t="e">
        <f aca="false" t="array" ref="J120:J120">xlookup(H115,'Tooling Cost Detail'!C:C,'Tooling Cost Detail'!J:J)</f>
        <v>#NAME?</v>
      </c>
      <c r="K120" s="479"/>
      <c r="R120" s="479"/>
      <c r="T120" s="498"/>
      <c r="V120" s="479"/>
    </row>
    <row r="121" customFormat="false" ht="14.25" hidden="false" customHeight="true" outlineLevel="0" collapsed="false">
      <c r="A121" s="196" t="n">
        <v>111</v>
      </c>
      <c r="B121" s="484" t="str">
        <v/>
      </c>
      <c r="C121" s="479"/>
      <c r="D121" s="494"/>
      <c r="E121" s="196" t="s">
        <v>355</v>
      </c>
      <c r="F121" s="522" t="e">
        <f aca="false" t="array" ref="F121:F121">xlookup(D115,'Manufacturing ELEC '!$B:$B,'Manufacturing ELEC '!$I:$I)</f>
        <v>#NAME?</v>
      </c>
      <c r="G121" s="479"/>
      <c r="H121" s="494"/>
      <c r="I121" s="501" t="s">
        <v>356</v>
      </c>
      <c r="J121" s="523" t="e">
        <f aca="false" t="array" ref="J121:J121">xlookup(H115,'Tooling Cost Detail'!C:C,'Tooling Cost Detail'!D:D)</f>
        <v>#NAME?</v>
      </c>
      <c r="K121" s="479"/>
      <c r="R121" s="479"/>
      <c r="T121" s="498"/>
      <c r="V121" s="479"/>
    </row>
    <row r="122" customFormat="false" ht="14.25" hidden="false" customHeight="true" outlineLevel="0" collapsed="false">
      <c r="A122" s="196" t="n">
        <v>112</v>
      </c>
      <c r="B122" s="484" t="str">
        <v/>
      </c>
      <c r="C122" s="479"/>
      <c r="D122" s="494"/>
      <c r="E122" s="501" t="s">
        <v>356</v>
      </c>
      <c r="F122" s="523" t="e">
        <f aca="false" t="array" ref="F122:F122">xlookup(D115,'Manufacturing ELEC '!$B:$B,'Manufacturing ELEC '!$C:$C)</f>
        <v>#NAME?</v>
      </c>
      <c r="G122" s="479"/>
      <c r="H122" s="553" t="s">
        <v>182</v>
      </c>
      <c r="I122" s="495" t="s">
        <v>50</v>
      </c>
      <c r="J122" s="496" t="e">
        <f aca="false" t="array" ref="J122:J122">xlookup(H122,'Tooling Cost Detail'!C:C,'Tooling Cost Detail'!H:H)</f>
        <v>#NAME?</v>
      </c>
      <c r="K122" s="479"/>
      <c r="R122" s="479"/>
      <c r="T122" s="498"/>
      <c r="V122" s="479"/>
    </row>
    <row r="123" customFormat="false" ht="14.25" hidden="false" customHeight="true" outlineLevel="0" collapsed="false">
      <c r="A123" s="196" t="n">
        <v>113</v>
      </c>
      <c r="B123" s="484" t="str">
        <v/>
      </c>
      <c r="C123" s="479"/>
      <c r="D123" s="494" t="s">
        <v>154</v>
      </c>
      <c r="E123" s="495" t="s">
        <v>334</v>
      </c>
      <c r="F123" s="496" t="e">
        <f aca="false" t="array" ref="F123:F123">xlookup(D123,'Manufacturing ELEC '!$B:$B,'Manufacturing ELEC '!$K:$K)</f>
        <v>#NAME?</v>
      </c>
      <c r="G123" s="479"/>
      <c r="H123" s="553"/>
      <c r="I123" s="196" t="s">
        <v>334</v>
      </c>
      <c r="J123" s="484" t="e">
        <f aca="false" t="array" ref="J123:J123">xlookup(H122,'Tooling Cost Detail'!C:C,'Tooling Cost Detail'!F:F)</f>
        <v>#NAME?</v>
      </c>
      <c r="K123" s="479"/>
      <c r="R123" s="479"/>
      <c r="T123" s="498"/>
      <c r="V123" s="479"/>
    </row>
    <row r="124" customFormat="false" ht="14.25" hidden="false" customHeight="true" outlineLevel="0" collapsed="false">
      <c r="A124" s="196" t="n">
        <v>114</v>
      </c>
      <c r="B124" s="484" t="str">
        <v/>
      </c>
      <c r="C124" s="479"/>
      <c r="D124" s="494"/>
      <c r="E124" s="196" t="s">
        <v>131</v>
      </c>
      <c r="F124" s="500" t="e">
        <f aca="false" t="array" ref="F124:F124">xlookup(D123,'Manufacturing ELEC '!$B:$B,'Manufacturing ELEC '!$D:$D)</f>
        <v>#NAME?</v>
      </c>
      <c r="G124" s="479"/>
      <c r="H124" s="553"/>
      <c r="I124" s="196" t="s">
        <v>161</v>
      </c>
      <c r="J124" s="500" t="e">
        <f aca="false" t="array" ref="J124:J124">xlookup(H122,'Tooling Cost Detail'!C:C,'Tooling Cost Detail'!G:G)</f>
        <v>#NAME?</v>
      </c>
      <c r="K124" s="479"/>
      <c r="R124" s="479"/>
      <c r="T124" s="498"/>
      <c r="V124" s="479"/>
    </row>
    <row r="125" customFormat="false" ht="14.25" hidden="false" customHeight="true" outlineLevel="0" collapsed="false">
      <c r="A125" s="196" t="n">
        <v>115</v>
      </c>
      <c r="B125" s="484" t="str">
        <v/>
      </c>
      <c r="C125" s="479"/>
      <c r="D125" s="494"/>
      <c r="E125" s="196" t="s">
        <v>341</v>
      </c>
      <c r="F125" s="484" t="e">
        <f aca="false" t="array" ref="F125:F125">xlookup(D123,'Manufacturing ELEC '!$B:$B,'Manufacturing ELEC '!$E:$E)</f>
        <v>#NAME?</v>
      </c>
      <c r="G125" s="479"/>
      <c r="H125" s="553"/>
      <c r="I125" s="196" t="s">
        <v>159</v>
      </c>
      <c r="J125" s="500" t="e">
        <f aca="false" t="array" ref="J125:J125">xlookup(H122,'Tooling Cost Detail'!C:C,'Tooling Cost Detail'!E:E)</f>
        <v>#NAME?</v>
      </c>
      <c r="K125" s="479"/>
      <c r="R125" s="479"/>
      <c r="T125" s="498"/>
      <c r="V125" s="479"/>
    </row>
    <row r="126" customFormat="false" ht="14.25" hidden="false" customHeight="true" outlineLevel="0" collapsed="false">
      <c r="A126" s="196" t="n">
        <v>116</v>
      </c>
      <c r="B126" s="484" t="str">
        <v/>
      </c>
      <c r="C126" s="479"/>
      <c r="D126" s="494"/>
      <c r="E126" s="196" t="s">
        <v>346</v>
      </c>
      <c r="F126" s="484" t="e">
        <f aca="false" t="array" ref="F126:F126">xlookup(D123,'Manufacturing ELEC '!$B:$B,'Manufacturing ELEC '!$F:$F)</f>
        <v>#NAME?</v>
      </c>
      <c r="G126" s="479"/>
      <c r="H126" s="553"/>
      <c r="I126" s="196" t="s">
        <v>162</v>
      </c>
      <c r="J126" s="500" t="e">
        <f aca="false" t="array" ref="J126:J126">xlookup(H122,'Tooling Cost Detail'!C:C,'Tooling Cost Detail'!I:I)</f>
        <v>#NAME?</v>
      </c>
      <c r="K126" s="479"/>
      <c r="R126" s="479"/>
      <c r="T126" s="498"/>
      <c r="V126" s="479"/>
    </row>
    <row r="127" customFormat="false" ht="14.25" hidden="false" customHeight="true" outlineLevel="0" collapsed="false">
      <c r="A127" s="196" t="n">
        <v>117</v>
      </c>
      <c r="B127" s="484" t="str">
        <v/>
      </c>
      <c r="C127" s="479"/>
      <c r="D127" s="494"/>
      <c r="E127" s="196" t="s">
        <v>349</v>
      </c>
      <c r="F127" s="511" t="e">
        <f aca="false" t="array" ref="F127:F127">xlookup(D123,'Manufacturing ELEC '!$B:$B,'Manufacturing ELEC '!$G:$G)</f>
        <v>#NAME?</v>
      </c>
      <c r="G127" s="479"/>
      <c r="H127" s="553"/>
      <c r="I127" s="196" t="s">
        <v>163</v>
      </c>
      <c r="J127" s="515" t="e">
        <f aca="false" t="array" ref="J127:J127">xlookup(H122,'Tooling Cost Detail'!C:C,'Tooling Cost Detail'!J:J)</f>
        <v>#NAME?</v>
      </c>
      <c r="K127" s="479"/>
      <c r="R127" s="479"/>
      <c r="T127" s="498"/>
      <c r="V127" s="479"/>
    </row>
    <row r="128" customFormat="false" ht="14.25" hidden="false" customHeight="true" outlineLevel="0" collapsed="false">
      <c r="A128" s="196" t="n">
        <v>118</v>
      </c>
      <c r="B128" s="484" t="str">
        <v/>
      </c>
      <c r="C128" s="479"/>
      <c r="D128" s="494"/>
      <c r="E128" s="196" t="s">
        <v>351</v>
      </c>
      <c r="F128" s="514" t="e">
        <f aca="false" t="array" ref="F128:F128">xlookup(D123,'Manufacturing ELEC '!$B:$B,'Manufacturing ELEC '!$H:$H)</f>
        <v>#NAME?</v>
      </c>
      <c r="G128" s="479"/>
      <c r="H128" s="553"/>
      <c r="I128" s="512" t="s">
        <v>356</v>
      </c>
      <c r="J128" s="554" t="e">
        <f aca="false" t="array" ref="J128:J128">xlookup(H122,'Tooling Cost Detail'!C:C,'Tooling Cost Detail'!D:D)</f>
        <v>#NAME?</v>
      </c>
      <c r="K128" s="479"/>
      <c r="R128" s="479"/>
      <c r="T128" s="498"/>
      <c r="V128" s="479"/>
    </row>
    <row r="129" customFormat="false" ht="14.25" hidden="false" customHeight="true" outlineLevel="0" collapsed="false">
      <c r="A129" s="196" t="n">
        <v>119</v>
      </c>
      <c r="B129" s="484" t="str">
        <v/>
      </c>
      <c r="C129" s="479"/>
      <c r="D129" s="494"/>
      <c r="E129" s="196" t="s">
        <v>355</v>
      </c>
      <c r="F129" s="522" t="e">
        <f aca="false" t="array" ref="F129:F129">xlookup(D123,'Manufacturing ELEC '!$B:$B,'Manufacturing ELEC '!$I:$I)</f>
        <v>#NAME?</v>
      </c>
      <c r="G129" s="479"/>
      <c r="J129" s="555"/>
      <c r="K129" s="479"/>
      <c r="R129" s="479"/>
      <c r="T129" s="498"/>
      <c r="V129" s="479"/>
    </row>
    <row r="130" customFormat="false" ht="14.25" hidden="false" customHeight="true" outlineLevel="0" collapsed="false">
      <c r="A130" s="196" t="n">
        <v>120</v>
      </c>
      <c r="B130" s="484" t="str">
        <v/>
      </c>
      <c r="C130" s="479"/>
      <c r="D130" s="494"/>
      <c r="E130" s="501" t="s">
        <v>356</v>
      </c>
      <c r="F130" s="523" t="e">
        <f aca="false" t="array" ref="F130:F130">xlookup(D123,'Manufacturing ELEC '!$B:$B,'Manufacturing ELEC '!$C:$C)</f>
        <v>#NAME?</v>
      </c>
      <c r="G130" s="479"/>
      <c r="J130" s="555"/>
      <c r="K130" s="479"/>
      <c r="R130" s="479"/>
      <c r="T130" s="498"/>
      <c r="V130" s="479"/>
    </row>
    <row r="131" customFormat="false" ht="14.25" hidden="false" customHeight="true" outlineLevel="0" collapsed="false">
      <c r="A131" s="196" t="n">
        <v>121</v>
      </c>
      <c r="B131" s="484" t="str">
        <v/>
      </c>
      <c r="C131" s="479"/>
      <c r="D131" s="553" t="s">
        <v>155</v>
      </c>
      <c r="E131" s="495" t="s">
        <v>334</v>
      </c>
      <c r="F131" s="496" t="e">
        <f aca="false" t="array" ref="F131:F131">xlookup(D131,'Manufacturing ELEC '!$B:$B,'Manufacturing ELEC '!$K:$K)</f>
        <v>#NAME?</v>
      </c>
      <c r="G131" s="479"/>
      <c r="J131" s="555"/>
      <c r="K131" s="479"/>
      <c r="R131" s="479"/>
      <c r="T131" s="498"/>
      <c r="V131" s="479"/>
    </row>
    <row r="132" customFormat="false" ht="14.25" hidden="false" customHeight="true" outlineLevel="0" collapsed="false">
      <c r="A132" s="196" t="n">
        <v>122</v>
      </c>
      <c r="B132" s="484" t="str">
        <v/>
      </c>
      <c r="C132" s="479"/>
      <c r="D132" s="553"/>
      <c r="E132" s="196" t="s">
        <v>131</v>
      </c>
      <c r="F132" s="500" t="e">
        <f aca="false" t="array" ref="F132:F132">xlookup(D131,'Manufacturing ELEC '!$B:$B,'Manufacturing ELEC '!$D:$D)</f>
        <v>#NAME?</v>
      </c>
      <c r="G132" s="479"/>
      <c r="J132" s="555"/>
      <c r="K132" s="479"/>
      <c r="R132" s="479"/>
      <c r="T132" s="498"/>
      <c r="V132" s="479"/>
    </row>
    <row r="133" customFormat="false" ht="14.25" hidden="false" customHeight="true" outlineLevel="0" collapsed="false">
      <c r="A133" s="196" t="n">
        <v>123</v>
      </c>
      <c r="B133" s="484" t="str">
        <v/>
      </c>
      <c r="C133" s="479"/>
      <c r="D133" s="553"/>
      <c r="E133" s="196" t="s">
        <v>341</v>
      </c>
      <c r="F133" s="484" t="e">
        <f aca="false" t="array" ref="F133:F133">xlookup(D131,'Manufacturing ELEC '!$B:$B,'Manufacturing ELEC '!$E:$E)</f>
        <v>#NAME?</v>
      </c>
      <c r="G133" s="479"/>
      <c r="J133" s="555"/>
      <c r="K133" s="479"/>
      <c r="R133" s="479"/>
      <c r="T133" s="498"/>
      <c r="V133" s="479"/>
    </row>
    <row r="134" customFormat="false" ht="14.25" hidden="false" customHeight="true" outlineLevel="0" collapsed="false">
      <c r="A134" s="196" t="n">
        <v>124</v>
      </c>
      <c r="B134" s="484" t="str">
        <v/>
      </c>
      <c r="C134" s="479"/>
      <c r="D134" s="553"/>
      <c r="E134" s="196" t="s">
        <v>346</v>
      </c>
      <c r="F134" s="484" t="e">
        <f aca="false" t="array" ref="F134:F134">xlookup(D131,'Manufacturing ELEC '!$B:$B,'Manufacturing ELEC '!$F:$F)</f>
        <v>#NAME?</v>
      </c>
      <c r="G134" s="479"/>
      <c r="J134" s="555"/>
      <c r="K134" s="479"/>
      <c r="R134" s="479"/>
      <c r="T134" s="498"/>
      <c r="V134" s="479"/>
    </row>
    <row r="135" customFormat="false" ht="14.25" hidden="false" customHeight="true" outlineLevel="0" collapsed="false">
      <c r="A135" s="196" t="n">
        <v>125</v>
      </c>
      <c r="B135" s="484" t="str">
        <v/>
      </c>
      <c r="C135" s="479"/>
      <c r="D135" s="553"/>
      <c r="E135" s="196" t="s">
        <v>349</v>
      </c>
      <c r="F135" s="511" t="e">
        <f aca="false" t="array" ref="F135:F135">xlookup(D131,'Manufacturing ELEC '!$B:$B,'Manufacturing ELEC '!$G:$G)</f>
        <v>#NAME?</v>
      </c>
      <c r="G135" s="479"/>
      <c r="J135" s="555"/>
      <c r="K135" s="479"/>
      <c r="R135" s="479"/>
      <c r="T135" s="498"/>
      <c r="V135" s="479"/>
    </row>
    <row r="136" customFormat="false" ht="14.25" hidden="false" customHeight="true" outlineLevel="0" collapsed="false">
      <c r="A136" s="196" t="n">
        <v>126</v>
      </c>
      <c r="B136" s="484" t="str">
        <v/>
      </c>
      <c r="C136" s="479"/>
      <c r="D136" s="553"/>
      <c r="E136" s="196" t="s">
        <v>351</v>
      </c>
      <c r="F136" s="514" t="e">
        <f aca="false" t="array" ref="F136:F136">xlookup(D131,'Manufacturing ELEC '!$B:$B,'Manufacturing ELEC '!$H:$H)</f>
        <v>#NAME?</v>
      </c>
      <c r="G136" s="479"/>
      <c r="J136" s="555"/>
      <c r="K136" s="479"/>
      <c r="R136" s="479"/>
      <c r="T136" s="498"/>
      <c r="V136" s="479"/>
    </row>
    <row r="137" customFormat="false" ht="14.25" hidden="false" customHeight="true" outlineLevel="0" collapsed="false">
      <c r="A137" s="196" t="n">
        <v>127</v>
      </c>
      <c r="B137" s="484" t="str">
        <v/>
      </c>
      <c r="C137" s="479"/>
      <c r="D137" s="553"/>
      <c r="E137" s="196" t="s">
        <v>355</v>
      </c>
      <c r="F137" s="522" t="e">
        <f aca="false" t="array" ref="F137:F137">xlookup(D131,'Manufacturing ELEC '!$B:$B,'Manufacturing ELEC '!$I:$I)</f>
        <v>#NAME?</v>
      </c>
      <c r="G137" s="479"/>
      <c r="J137" s="555"/>
      <c r="K137" s="479"/>
      <c r="R137" s="479"/>
      <c r="T137" s="498"/>
      <c r="V137" s="479"/>
    </row>
    <row r="138" customFormat="false" ht="14.25" hidden="false" customHeight="true" outlineLevel="0" collapsed="false">
      <c r="A138" s="196" t="n">
        <v>128</v>
      </c>
      <c r="B138" s="484" t="str">
        <v/>
      </c>
      <c r="C138" s="479"/>
      <c r="D138" s="553"/>
      <c r="E138" s="512" t="s">
        <v>356</v>
      </c>
      <c r="F138" s="523" t="e">
        <f aca="false" t="array" ref="F138:F138">xlookup(D131,'Manufacturing ELEC '!$B:$B,'Manufacturing ELEC '!$C:$C)</f>
        <v>#NAME?</v>
      </c>
      <c r="G138" s="479"/>
      <c r="J138" s="555"/>
      <c r="K138" s="479"/>
      <c r="R138" s="479"/>
      <c r="T138" s="498"/>
      <c r="V138" s="479"/>
    </row>
    <row r="139" customFormat="false" ht="14.25" hidden="false" customHeight="true" outlineLevel="0" collapsed="false">
      <c r="A139" s="196" t="n">
        <v>129</v>
      </c>
      <c r="B139" s="484" t="str">
        <v/>
      </c>
      <c r="C139" s="479"/>
      <c r="F139" s="555"/>
      <c r="G139" s="479"/>
      <c r="J139" s="555"/>
      <c r="K139" s="479"/>
      <c r="R139" s="479"/>
      <c r="T139" s="498"/>
      <c r="V139" s="479"/>
    </row>
    <row r="140" customFormat="false" ht="14.25" hidden="false" customHeight="true" outlineLevel="0" collapsed="false">
      <c r="A140" s="196" t="n">
        <v>130</v>
      </c>
      <c r="B140" s="484" t="str">
        <v/>
      </c>
      <c r="C140" s="479"/>
      <c r="F140" s="555"/>
      <c r="G140" s="479"/>
      <c r="J140" s="555"/>
      <c r="K140" s="479"/>
      <c r="R140" s="479"/>
      <c r="T140" s="498"/>
      <c r="V140" s="479"/>
    </row>
    <row r="141" customFormat="false" ht="14.25" hidden="false" customHeight="true" outlineLevel="0" collapsed="false">
      <c r="A141" s="196" t="n">
        <v>131</v>
      </c>
      <c r="B141" s="484" t="str">
        <v/>
      </c>
      <c r="C141" s="479"/>
      <c r="F141" s="555"/>
      <c r="G141" s="479"/>
      <c r="J141" s="555"/>
      <c r="K141" s="479"/>
      <c r="R141" s="479"/>
      <c r="T141" s="498"/>
      <c r="V141" s="479"/>
    </row>
    <row r="142" customFormat="false" ht="14.25" hidden="false" customHeight="true" outlineLevel="0" collapsed="false">
      <c r="A142" s="196" t="n">
        <v>132</v>
      </c>
      <c r="B142" s="484" t="str">
        <v/>
      </c>
      <c r="C142" s="479"/>
      <c r="F142" s="555"/>
      <c r="G142" s="479"/>
      <c r="J142" s="555"/>
      <c r="K142" s="479"/>
      <c r="R142" s="479"/>
      <c r="T142" s="498"/>
      <c r="V142" s="479"/>
    </row>
    <row r="143" customFormat="false" ht="14.25" hidden="false" customHeight="true" outlineLevel="0" collapsed="false">
      <c r="A143" s="196" t="n">
        <v>133</v>
      </c>
      <c r="B143" s="484" t="str">
        <v/>
      </c>
      <c r="C143" s="479"/>
      <c r="F143" s="555"/>
      <c r="G143" s="479"/>
      <c r="J143" s="555"/>
      <c r="K143" s="479"/>
      <c r="R143" s="479"/>
      <c r="T143" s="498"/>
      <c r="V143" s="479"/>
    </row>
    <row r="144" customFormat="false" ht="14.25" hidden="false" customHeight="true" outlineLevel="0" collapsed="false">
      <c r="A144" s="196" t="n">
        <v>134</v>
      </c>
      <c r="B144" s="484" t="str">
        <v/>
      </c>
      <c r="C144" s="479"/>
      <c r="F144" s="555"/>
      <c r="G144" s="479"/>
      <c r="J144" s="555"/>
      <c r="K144" s="479"/>
      <c r="R144" s="479"/>
      <c r="T144" s="498"/>
      <c r="V144" s="479"/>
    </row>
    <row r="145" customFormat="false" ht="14.25" hidden="false" customHeight="true" outlineLevel="0" collapsed="false">
      <c r="A145" s="196" t="n">
        <v>135</v>
      </c>
      <c r="B145" s="484" t="str">
        <v/>
      </c>
      <c r="C145" s="479"/>
      <c r="F145" s="555"/>
      <c r="G145" s="479"/>
      <c r="J145" s="555"/>
      <c r="K145" s="479"/>
      <c r="R145" s="479"/>
      <c r="T145" s="498"/>
      <c r="V145" s="479"/>
    </row>
    <row r="146" customFormat="false" ht="14.25" hidden="false" customHeight="true" outlineLevel="0" collapsed="false">
      <c r="A146" s="196" t="n">
        <v>136</v>
      </c>
      <c r="B146" s="484" t="str">
        <v/>
      </c>
      <c r="C146" s="479"/>
      <c r="F146" s="555"/>
      <c r="G146" s="479"/>
      <c r="J146" s="555"/>
      <c r="K146" s="479"/>
      <c r="R146" s="479"/>
      <c r="T146" s="498"/>
      <c r="V146" s="479"/>
    </row>
    <row r="147" customFormat="false" ht="14.25" hidden="false" customHeight="true" outlineLevel="0" collapsed="false">
      <c r="A147" s="196" t="n">
        <v>137</v>
      </c>
      <c r="B147" s="484" t="str">
        <v/>
      </c>
      <c r="C147" s="479"/>
      <c r="F147" s="555"/>
      <c r="G147" s="479"/>
      <c r="J147" s="555"/>
      <c r="K147" s="479"/>
      <c r="R147" s="479"/>
      <c r="T147" s="498"/>
      <c r="V147" s="479"/>
    </row>
    <row r="148" customFormat="false" ht="14.25" hidden="false" customHeight="true" outlineLevel="0" collapsed="false">
      <c r="A148" s="196" t="n">
        <v>138</v>
      </c>
      <c r="B148" s="484" t="str">
        <v/>
      </c>
      <c r="C148" s="479"/>
      <c r="F148" s="555"/>
      <c r="G148" s="479"/>
      <c r="J148" s="555"/>
      <c r="K148" s="479"/>
      <c r="R148" s="479"/>
      <c r="T148" s="498"/>
      <c r="V148" s="479"/>
    </row>
    <row r="149" customFormat="false" ht="14.25" hidden="false" customHeight="true" outlineLevel="0" collapsed="false">
      <c r="A149" s="196" t="n">
        <v>139</v>
      </c>
      <c r="B149" s="484" t="str">
        <v/>
      </c>
      <c r="C149" s="479"/>
      <c r="F149" s="555"/>
      <c r="G149" s="479"/>
      <c r="J149" s="555"/>
      <c r="K149" s="479"/>
      <c r="R149" s="479"/>
      <c r="T149" s="498"/>
      <c r="V149" s="479"/>
    </row>
    <row r="150" customFormat="false" ht="14.25" hidden="false" customHeight="true" outlineLevel="0" collapsed="false">
      <c r="A150" s="196" t="n">
        <v>140</v>
      </c>
      <c r="B150" s="484" t="str">
        <v/>
      </c>
      <c r="C150" s="479"/>
      <c r="F150" s="555"/>
      <c r="G150" s="479"/>
      <c r="J150" s="555"/>
      <c r="K150" s="479"/>
      <c r="R150" s="479"/>
      <c r="T150" s="498"/>
      <c r="V150" s="479"/>
    </row>
    <row r="151" customFormat="false" ht="14.25" hidden="false" customHeight="true" outlineLevel="0" collapsed="false">
      <c r="A151" s="196" t="n">
        <v>141</v>
      </c>
      <c r="B151" s="484" t="str">
        <v/>
      </c>
      <c r="C151" s="479"/>
      <c r="F151" s="555"/>
      <c r="G151" s="479"/>
      <c r="J151" s="555"/>
      <c r="K151" s="479"/>
      <c r="R151" s="479"/>
      <c r="T151" s="498"/>
      <c r="V151" s="479"/>
    </row>
    <row r="152" customFormat="false" ht="14.25" hidden="false" customHeight="true" outlineLevel="0" collapsed="false">
      <c r="A152" s="196" t="n">
        <v>142</v>
      </c>
      <c r="B152" s="484" t="str">
        <v/>
      </c>
      <c r="C152" s="479"/>
      <c r="F152" s="555"/>
      <c r="G152" s="479"/>
      <c r="J152" s="555"/>
      <c r="K152" s="479"/>
      <c r="R152" s="479"/>
      <c r="T152" s="498"/>
      <c r="V152" s="479"/>
    </row>
    <row r="153" customFormat="false" ht="14.25" hidden="false" customHeight="true" outlineLevel="0" collapsed="false">
      <c r="A153" s="196" t="n">
        <v>143</v>
      </c>
      <c r="B153" s="484" t="str">
        <v/>
      </c>
      <c r="C153" s="479"/>
      <c r="F153" s="555"/>
      <c r="G153" s="479"/>
      <c r="J153" s="555"/>
      <c r="K153" s="479"/>
      <c r="R153" s="479"/>
      <c r="T153" s="498"/>
      <c r="V153" s="479"/>
    </row>
    <row r="154" customFormat="false" ht="14.25" hidden="false" customHeight="true" outlineLevel="0" collapsed="false">
      <c r="A154" s="196" t="n">
        <v>144</v>
      </c>
      <c r="B154" s="484" t="str">
        <v/>
      </c>
      <c r="C154" s="479"/>
      <c r="F154" s="555"/>
      <c r="G154" s="479"/>
      <c r="J154" s="555"/>
      <c r="K154" s="479"/>
      <c r="R154" s="479"/>
      <c r="T154" s="498"/>
      <c r="V154" s="479"/>
    </row>
    <row r="155" customFormat="false" ht="14.25" hidden="false" customHeight="true" outlineLevel="0" collapsed="false">
      <c r="A155" s="196" t="n">
        <v>145</v>
      </c>
      <c r="B155" s="484" t="str">
        <v/>
      </c>
      <c r="C155" s="479"/>
      <c r="F155" s="555"/>
      <c r="G155" s="479"/>
      <c r="J155" s="555"/>
      <c r="K155" s="479"/>
      <c r="R155" s="479"/>
      <c r="T155" s="498"/>
      <c r="V155" s="479"/>
    </row>
    <row r="156" customFormat="false" ht="14.25" hidden="false" customHeight="true" outlineLevel="0" collapsed="false">
      <c r="A156" s="196" t="n">
        <v>146</v>
      </c>
      <c r="B156" s="484" t="str">
        <v/>
      </c>
      <c r="C156" s="479"/>
      <c r="F156" s="555"/>
      <c r="G156" s="479"/>
      <c r="J156" s="555"/>
      <c r="K156" s="479"/>
      <c r="R156" s="479"/>
      <c r="T156" s="498"/>
      <c r="V156" s="479"/>
    </row>
    <row r="157" customFormat="false" ht="14.25" hidden="false" customHeight="true" outlineLevel="0" collapsed="false">
      <c r="A157" s="196" t="n">
        <v>147</v>
      </c>
      <c r="B157" s="484" t="str">
        <v/>
      </c>
      <c r="C157" s="479"/>
      <c r="F157" s="555"/>
      <c r="G157" s="479"/>
      <c r="J157" s="555"/>
      <c r="K157" s="479"/>
      <c r="R157" s="479"/>
      <c r="T157" s="498"/>
      <c r="V157" s="479"/>
    </row>
    <row r="158" customFormat="false" ht="14.25" hidden="false" customHeight="true" outlineLevel="0" collapsed="false">
      <c r="A158" s="196" t="n">
        <v>148</v>
      </c>
      <c r="B158" s="484" t="str">
        <v/>
      </c>
      <c r="C158" s="479"/>
      <c r="F158" s="555"/>
      <c r="G158" s="479"/>
      <c r="J158" s="555"/>
      <c r="K158" s="479"/>
      <c r="R158" s="479"/>
      <c r="T158" s="498"/>
      <c r="V158" s="479"/>
    </row>
    <row r="159" customFormat="false" ht="14.25" hidden="false" customHeight="true" outlineLevel="0" collapsed="false">
      <c r="A159" s="196" t="n">
        <v>149</v>
      </c>
      <c r="B159" s="484" t="str">
        <v/>
      </c>
      <c r="C159" s="479"/>
      <c r="F159" s="555"/>
      <c r="G159" s="479"/>
      <c r="J159" s="555"/>
      <c r="K159" s="479"/>
      <c r="R159" s="479"/>
      <c r="T159" s="498"/>
      <c r="V159" s="479"/>
    </row>
    <row r="160" customFormat="false" ht="14.25" hidden="false" customHeight="true" outlineLevel="0" collapsed="false">
      <c r="A160" s="196" t="n">
        <v>150</v>
      </c>
      <c r="B160" s="484" t="str">
        <v/>
      </c>
      <c r="C160" s="479"/>
      <c r="F160" s="555"/>
      <c r="G160" s="479"/>
      <c r="J160" s="555"/>
      <c r="K160" s="479"/>
      <c r="R160" s="479"/>
      <c r="T160" s="498"/>
      <c r="V160" s="479"/>
    </row>
    <row r="161" customFormat="false" ht="14.25" hidden="false" customHeight="true" outlineLevel="0" collapsed="false">
      <c r="A161" s="196" t="n">
        <v>151</v>
      </c>
      <c r="B161" s="484" t="str">
        <v/>
      </c>
      <c r="C161" s="479"/>
      <c r="F161" s="555"/>
      <c r="G161" s="479"/>
      <c r="J161" s="555"/>
      <c r="K161" s="479"/>
      <c r="R161" s="479"/>
      <c r="T161" s="498"/>
      <c r="V161" s="479"/>
    </row>
    <row r="162" customFormat="false" ht="14.25" hidden="false" customHeight="true" outlineLevel="0" collapsed="false">
      <c r="A162" s="196" t="n">
        <v>152</v>
      </c>
      <c r="B162" s="484" t="str">
        <v/>
      </c>
      <c r="C162" s="479"/>
      <c r="F162" s="555"/>
      <c r="G162" s="479"/>
      <c r="J162" s="555"/>
      <c r="K162" s="479"/>
      <c r="R162" s="479"/>
      <c r="T162" s="498"/>
      <c r="V162" s="479"/>
    </row>
    <row r="163" customFormat="false" ht="14.25" hidden="false" customHeight="true" outlineLevel="0" collapsed="false">
      <c r="A163" s="196" t="n">
        <v>153</v>
      </c>
      <c r="B163" s="484" t="str">
        <v/>
      </c>
      <c r="C163" s="479"/>
      <c r="F163" s="555"/>
      <c r="G163" s="479"/>
      <c r="J163" s="555"/>
      <c r="K163" s="479"/>
      <c r="R163" s="479"/>
      <c r="T163" s="498"/>
      <c r="V163" s="479"/>
    </row>
    <row r="164" customFormat="false" ht="14.25" hidden="false" customHeight="true" outlineLevel="0" collapsed="false">
      <c r="A164" s="196" t="n">
        <v>154</v>
      </c>
      <c r="B164" s="484" t="str">
        <v/>
      </c>
      <c r="C164" s="479"/>
      <c r="F164" s="555"/>
      <c r="G164" s="479"/>
      <c r="J164" s="555"/>
      <c r="K164" s="479"/>
      <c r="R164" s="479"/>
      <c r="T164" s="498"/>
      <c r="V164" s="479"/>
    </row>
    <row r="165" customFormat="false" ht="14.25" hidden="false" customHeight="true" outlineLevel="0" collapsed="false">
      <c r="A165" s="196" t="n">
        <v>155</v>
      </c>
      <c r="B165" s="484" t="str">
        <v/>
      </c>
      <c r="C165" s="479"/>
      <c r="F165" s="555"/>
      <c r="G165" s="479"/>
      <c r="J165" s="555"/>
      <c r="K165" s="479"/>
      <c r="R165" s="479"/>
      <c r="T165" s="498"/>
      <c r="V165" s="479"/>
    </row>
    <row r="166" customFormat="false" ht="14.25" hidden="false" customHeight="true" outlineLevel="0" collapsed="false">
      <c r="A166" s="196" t="n">
        <v>156</v>
      </c>
      <c r="B166" s="484" t="str">
        <v/>
      </c>
      <c r="C166" s="479"/>
      <c r="F166" s="555"/>
      <c r="G166" s="479"/>
      <c r="J166" s="555"/>
      <c r="K166" s="479"/>
      <c r="R166" s="479"/>
      <c r="T166" s="498"/>
      <c r="V166" s="479"/>
    </row>
    <row r="167" customFormat="false" ht="14.25" hidden="false" customHeight="true" outlineLevel="0" collapsed="false">
      <c r="A167" s="196" t="n">
        <v>157</v>
      </c>
      <c r="B167" s="484" t="str">
        <v/>
      </c>
      <c r="C167" s="479"/>
      <c r="F167" s="555"/>
      <c r="G167" s="479"/>
      <c r="J167" s="555"/>
      <c r="K167" s="479"/>
      <c r="R167" s="479"/>
      <c r="T167" s="498"/>
      <c r="V167" s="479"/>
    </row>
    <row r="168" customFormat="false" ht="14.25" hidden="false" customHeight="true" outlineLevel="0" collapsed="false">
      <c r="A168" s="196" t="n">
        <v>158</v>
      </c>
      <c r="B168" s="484" t="str">
        <v/>
      </c>
      <c r="C168" s="479"/>
      <c r="F168" s="555"/>
      <c r="G168" s="479"/>
      <c r="J168" s="555"/>
      <c r="K168" s="479"/>
      <c r="R168" s="479"/>
      <c r="T168" s="498"/>
      <c r="V168" s="479"/>
    </row>
    <row r="169" customFormat="false" ht="14.25" hidden="false" customHeight="true" outlineLevel="0" collapsed="false">
      <c r="A169" s="196" t="n">
        <v>159</v>
      </c>
      <c r="B169" s="484" t="str">
        <v/>
      </c>
      <c r="C169" s="479"/>
      <c r="F169" s="555"/>
      <c r="G169" s="479"/>
      <c r="J169" s="555"/>
      <c r="K169" s="479"/>
      <c r="R169" s="479"/>
      <c r="T169" s="498"/>
      <c r="V169" s="479"/>
    </row>
    <row r="170" customFormat="false" ht="14.25" hidden="false" customHeight="true" outlineLevel="0" collapsed="false">
      <c r="A170" s="196" t="n">
        <v>160</v>
      </c>
      <c r="B170" s="484" t="str">
        <v/>
      </c>
      <c r="C170" s="479"/>
      <c r="F170" s="555"/>
      <c r="G170" s="479"/>
      <c r="J170" s="555"/>
      <c r="K170" s="479"/>
      <c r="R170" s="479"/>
      <c r="T170" s="498"/>
      <c r="V170" s="479"/>
    </row>
    <row r="171" customFormat="false" ht="14.25" hidden="false" customHeight="true" outlineLevel="0" collapsed="false">
      <c r="A171" s="196" t="n">
        <v>161</v>
      </c>
      <c r="B171" s="484" t="str">
        <v/>
      </c>
      <c r="C171" s="479"/>
      <c r="F171" s="555"/>
      <c r="G171" s="479"/>
      <c r="J171" s="555"/>
      <c r="K171" s="479"/>
      <c r="R171" s="479"/>
      <c r="T171" s="498"/>
      <c r="V171" s="479"/>
    </row>
    <row r="172" customFormat="false" ht="14.25" hidden="false" customHeight="true" outlineLevel="0" collapsed="false">
      <c r="A172" s="196" t="n">
        <v>162</v>
      </c>
      <c r="B172" s="484" t="str">
        <v/>
      </c>
      <c r="C172" s="479"/>
      <c r="F172" s="555"/>
      <c r="G172" s="479"/>
      <c r="J172" s="555"/>
      <c r="K172" s="479"/>
      <c r="R172" s="479"/>
      <c r="T172" s="498"/>
      <c r="V172" s="479"/>
    </row>
    <row r="173" customFormat="false" ht="14.25" hidden="false" customHeight="true" outlineLevel="0" collapsed="false">
      <c r="A173" s="196" t="n">
        <v>163</v>
      </c>
      <c r="B173" s="484" t="str">
        <v/>
      </c>
      <c r="C173" s="479"/>
      <c r="F173" s="555"/>
      <c r="G173" s="479"/>
      <c r="J173" s="555"/>
      <c r="K173" s="479"/>
      <c r="R173" s="479"/>
      <c r="T173" s="498"/>
      <c r="V173" s="479"/>
    </row>
    <row r="174" customFormat="false" ht="14.25" hidden="false" customHeight="true" outlineLevel="0" collapsed="false">
      <c r="A174" s="196" t="n">
        <v>164</v>
      </c>
      <c r="B174" s="484" t="str">
        <v/>
      </c>
      <c r="C174" s="479"/>
      <c r="F174" s="555"/>
      <c r="G174" s="479"/>
      <c r="J174" s="555"/>
      <c r="K174" s="479"/>
      <c r="R174" s="479"/>
      <c r="T174" s="498"/>
      <c r="V174" s="479"/>
    </row>
    <row r="175" customFormat="false" ht="14.25" hidden="false" customHeight="true" outlineLevel="0" collapsed="false">
      <c r="A175" s="196" t="n">
        <v>165</v>
      </c>
      <c r="B175" s="484" t="str">
        <v/>
      </c>
      <c r="C175" s="479"/>
      <c r="F175" s="555"/>
      <c r="G175" s="479"/>
      <c r="J175" s="555"/>
      <c r="K175" s="479"/>
      <c r="R175" s="479"/>
      <c r="T175" s="498"/>
      <c r="V175" s="479"/>
    </row>
    <row r="176" customFormat="false" ht="14.25" hidden="false" customHeight="true" outlineLevel="0" collapsed="false">
      <c r="A176" s="196" t="n">
        <v>166</v>
      </c>
      <c r="B176" s="484" t="str">
        <v/>
      </c>
      <c r="C176" s="479"/>
      <c r="F176" s="555"/>
      <c r="G176" s="479"/>
      <c r="J176" s="555"/>
      <c r="K176" s="479"/>
      <c r="R176" s="479"/>
      <c r="T176" s="498"/>
      <c r="V176" s="479"/>
    </row>
    <row r="177" customFormat="false" ht="14.25" hidden="false" customHeight="true" outlineLevel="0" collapsed="false">
      <c r="A177" s="196" t="n">
        <v>167</v>
      </c>
      <c r="B177" s="484" t="str">
        <v/>
      </c>
      <c r="C177" s="479"/>
      <c r="F177" s="555"/>
      <c r="G177" s="479"/>
      <c r="J177" s="555"/>
      <c r="K177" s="479"/>
      <c r="R177" s="479"/>
      <c r="T177" s="498"/>
      <c r="V177" s="479"/>
    </row>
    <row r="178" customFormat="false" ht="14.25" hidden="false" customHeight="true" outlineLevel="0" collapsed="false">
      <c r="A178" s="196" t="n">
        <v>168</v>
      </c>
      <c r="B178" s="484" t="str">
        <v/>
      </c>
      <c r="C178" s="479"/>
      <c r="F178" s="555"/>
      <c r="G178" s="479"/>
      <c r="J178" s="555"/>
      <c r="K178" s="479"/>
      <c r="R178" s="479"/>
      <c r="T178" s="498"/>
      <c r="V178" s="479"/>
    </row>
    <row r="179" customFormat="false" ht="14.25" hidden="false" customHeight="true" outlineLevel="0" collapsed="false">
      <c r="A179" s="196" t="n">
        <v>169</v>
      </c>
      <c r="B179" s="484" t="str">
        <v/>
      </c>
      <c r="C179" s="479"/>
      <c r="F179" s="555"/>
      <c r="G179" s="479"/>
      <c r="J179" s="555"/>
      <c r="K179" s="479"/>
      <c r="R179" s="479"/>
      <c r="T179" s="498"/>
      <c r="V179" s="479"/>
    </row>
    <row r="180" customFormat="false" ht="14.25" hidden="false" customHeight="true" outlineLevel="0" collapsed="false">
      <c r="A180" s="196" t="n">
        <v>170</v>
      </c>
      <c r="B180" s="484" t="str">
        <v/>
      </c>
      <c r="C180" s="479"/>
      <c r="F180" s="555"/>
      <c r="G180" s="479"/>
      <c r="J180" s="555"/>
      <c r="K180" s="479"/>
      <c r="R180" s="479"/>
      <c r="T180" s="498"/>
      <c r="V180" s="479"/>
    </row>
    <row r="181" customFormat="false" ht="14.25" hidden="false" customHeight="true" outlineLevel="0" collapsed="false">
      <c r="A181" s="196" t="n">
        <v>171</v>
      </c>
      <c r="B181" s="484" t="str">
        <v/>
      </c>
      <c r="C181" s="479"/>
      <c r="F181" s="555"/>
      <c r="G181" s="479"/>
      <c r="J181" s="555"/>
      <c r="K181" s="479"/>
      <c r="R181" s="479"/>
      <c r="T181" s="498"/>
      <c r="V181" s="479"/>
    </row>
    <row r="182" customFormat="false" ht="14.25" hidden="false" customHeight="true" outlineLevel="0" collapsed="false">
      <c r="A182" s="196" t="n">
        <v>172</v>
      </c>
      <c r="B182" s="484" t="str">
        <v/>
      </c>
      <c r="C182" s="479"/>
      <c r="F182" s="555"/>
      <c r="G182" s="479"/>
      <c r="J182" s="555"/>
      <c r="K182" s="479"/>
      <c r="R182" s="479"/>
      <c r="T182" s="498"/>
      <c r="V182" s="479"/>
    </row>
    <row r="183" customFormat="false" ht="14.25" hidden="false" customHeight="true" outlineLevel="0" collapsed="false">
      <c r="A183" s="196" t="n">
        <v>173</v>
      </c>
      <c r="B183" s="484" t="str">
        <v/>
      </c>
      <c r="C183" s="479"/>
      <c r="F183" s="555"/>
      <c r="G183" s="479"/>
      <c r="J183" s="555"/>
      <c r="K183" s="479"/>
      <c r="R183" s="479"/>
      <c r="T183" s="498"/>
      <c r="V183" s="479"/>
    </row>
    <row r="184" customFormat="false" ht="14.25" hidden="false" customHeight="true" outlineLevel="0" collapsed="false">
      <c r="A184" s="196" t="n">
        <v>174</v>
      </c>
      <c r="B184" s="484" t="str">
        <v/>
      </c>
      <c r="C184" s="479"/>
      <c r="F184" s="555"/>
      <c r="G184" s="479"/>
      <c r="J184" s="555"/>
      <c r="K184" s="479"/>
      <c r="R184" s="479"/>
      <c r="T184" s="498"/>
      <c r="V184" s="479"/>
    </row>
    <row r="185" customFormat="false" ht="14.25" hidden="false" customHeight="true" outlineLevel="0" collapsed="false">
      <c r="A185" s="196" t="n">
        <v>175</v>
      </c>
      <c r="B185" s="484" t="str">
        <v/>
      </c>
      <c r="C185" s="479"/>
      <c r="F185" s="555"/>
      <c r="G185" s="479"/>
      <c r="J185" s="555"/>
      <c r="K185" s="479"/>
      <c r="R185" s="479"/>
      <c r="T185" s="498"/>
      <c r="V185" s="479"/>
    </row>
    <row r="186" customFormat="false" ht="14.25" hidden="false" customHeight="true" outlineLevel="0" collapsed="false">
      <c r="A186" s="196" t="n">
        <v>176</v>
      </c>
      <c r="B186" s="484" t="str">
        <v/>
      </c>
      <c r="C186" s="479"/>
      <c r="F186" s="555"/>
      <c r="G186" s="479"/>
      <c r="J186" s="555"/>
      <c r="K186" s="479"/>
      <c r="R186" s="479"/>
      <c r="T186" s="498"/>
      <c r="V186" s="479"/>
    </row>
    <row r="187" customFormat="false" ht="14.25" hidden="false" customHeight="true" outlineLevel="0" collapsed="false">
      <c r="A187" s="196" t="n">
        <v>177</v>
      </c>
      <c r="B187" s="484" t="str">
        <v/>
      </c>
      <c r="C187" s="479"/>
      <c r="F187" s="555"/>
      <c r="G187" s="479"/>
      <c r="J187" s="555"/>
      <c r="K187" s="479"/>
      <c r="R187" s="479"/>
      <c r="T187" s="498"/>
      <c r="V187" s="479"/>
    </row>
    <row r="188" customFormat="false" ht="14.25" hidden="false" customHeight="true" outlineLevel="0" collapsed="false">
      <c r="A188" s="196" t="n">
        <v>178</v>
      </c>
      <c r="B188" s="484" t="str">
        <v/>
      </c>
      <c r="C188" s="479"/>
      <c r="F188" s="555"/>
      <c r="G188" s="479"/>
      <c r="J188" s="555"/>
      <c r="K188" s="479"/>
      <c r="R188" s="479"/>
      <c r="T188" s="498"/>
      <c r="V188" s="479"/>
    </row>
    <row r="189" customFormat="false" ht="14.25" hidden="false" customHeight="true" outlineLevel="0" collapsed="false">
      <c r="A189" s="196" t="n">
        <v>179</v>
      </c>
      <c r="B189" s="484" t="str">
        <v/>
      </c>
      <c r="C189" s="479"/>
      <c r="F189" s="555"/>
      <c r="G189" s="479"/>
      <c r="J189" s="555"/>
      <c r="K189" s="479"/>
      <c r="R189" s="479"/>
      <c r="T189" s="498"/>
      <c r="V189" s="479"/>
    </row>
    <row r="190" customFormat="false" ht="14.25" hidden="false" customHeight="true" outlineLevel="0" collapsed="false">
      <c r="A190" s="196" t="n">
        <v>180</v>
      </c>
      <c r="B190" s="484" t="str">
        <v/>
      </c>
      <c r="C190" s="479"/>
      <c r="F190" s="555"/>
      <c r="G190" s="479"/>
      <c r="J190" s="555"/>
      <c r="K190" s="479"/>
      <c r="R190" s="479"/>
      <c r="T190" s="498"/>
      <c r="V190" s="479"/>
    </row>
    <row r="191" customFormat="false" ht="14.25" hidden="false" customHeight="true" outlineLevel="0" collapsed="false">
      <c r="A191" s="196" t="n">
        <v>181</v>
      </c>
      <c r="B191" s="484" t="str">
        <v/>
      </c>
      <c r="C191" s="479"/>
      <c r="F191" s="555"/>
      <c r="G191" s="479"/>
      <c r="J191" s="555"/>
      <c r="K191" s="479"/>
      <c r="R191" s="479"/>
      <c r="T191" s="498"/>
      <c r="V191" s="479"/>
    </row>
    <row r="192" customFormat="false" ht="14.25" hidden="false" customHeight="true" outlineLevel="0" collapsed="false">
      <c r="A192" s="196" t="n">
        <v>182</v>
      </c>
      <c r="B192" s="484" t="str">
        <v/>
      </c>
      <c r="C192" s="479"/>
      <c r="F192" s="555"/>
      <c r="G192" s="479"/>
      <c r="J192" s="555"/>
      <c r="K192" s="479"/>
      <c r="R192" s="479"/>
      <c r="T192" s="498"/>
      <c r="V192" s="479"/>
    </row>
    <row r="193" customFormat="false" ht="14.25" hidden="false" customHeight="true" outlineLevel="0" collapsed="false">
      <c r="A193" s="196" t="n">
        <v>183</v>
      </c>
      <c r="B193" s="484" t="str">
        <v/>
      </c>
      <c r="C193" s="479"/>
      <c r="F193" s="555"/>
      <c r="G193" s="479"/>
      <c r="J193" s="555"/>
      <c r="K193" s="479"/>
      <c r="R193" s="479"/>
      <c r="T193" s="498"/>
      <c r="V193" s="479"/>
    </row>
    <row r="194" customFormat="false" ht="14.25" hidden="false" customHeight="true" outlineLevel="0" collapsed="false">
      <c r="A194" s="196" t="n">
        <v>184</v>
      </c>
      <c r="B194" s="484" t="str">
        <v/>
      </c>
      <c r="C194" s="479"/>
      <c r="F194" s="555"/>
      <c r="G194" s="479"/>
      <c r="J194" s="555"/>
      <c r="K194" s="479"/>
      <c r="R194" s="479"/>
      <c r="T194" s="498"/>
      <c r="V194" s="479"/>
    </row>
    <row r="195" customFormat="false" ht="14.25" hidden="false" customHeight="true" outlineLevel="0" collapsed="false">
      <c r="A195" s="196" t="n">
        <v>185</v>
      </c>
      <c r="B195" s="484" t="str">
        <v/>
      </c>
      <c r="C195" s="479"/>
      <c r="F195" s="555"/>
      <c r="G195" s="479"/>
      <c r="J195" s="555"/>
      <c r="K195" s="479"/>
      <c r="R195" s="479"/>
      <c r="T195" s="498"/>
      <c r="V195" s="479"/>
    </row>
    <row r="196" customFormat="false" ht="14.25" hidden="false" customHeight="true" outlineLevel="0" collapsed="false">
      <c r="A196" s="196" t="n">
        <v>186</v>
      </c>
      <c r="B196" s="484" t="str">
        <v/>
      </c>
      <c r="C196" s="479"/>
      <c r="F196" s="555"/>
      <c r="G196" s="479"/>
      <c r="J196" s="555"/>
      <c r="K196" s="479"/>
      <c r="R196" s="479"/>
      <c r="T196" s="498"/>
      <c r="V196" s="479"/>
    </row>
    <row r="197" customFormat="false" ht="14.25" hidden="false" customHeight="true" outlineLevel="0" collapsed="false">
      <c r="A197" s="196" t="n">
        <v>187</v>
      </c>
      <c r="B197" s="484" t="str">
        <v/>
      </c>
      <c r="C197" s="479"/>
      <c r="F197" s="555"/>
      <c r="G197" s="479"/>
      <c r="J197" s="555"/>
      <c r="K197" s="479"/>
      <c r="R197" s="479"/>
      <c r="T197" s="498"/>
      <c r="V197" s="479"/>
    </row>
    <row r="198" customFormat="false" ht="14.25" hidden="false" customHeight="true" outlineLevel="0" collapsed="false">
      <c r="A198" s="196" t="n">
        <v>188</v>
      </c>
      <c r="B198" s="484" t="str">
        <v/>
      </c>
      <c r="C198" s="479"/>
      <c r="F198" s="555"/>
      <c r="G198" s="479"/>
      <c r="J198" s="555"/>
      <c r="K198" s="479"/>
      <c r="R198" s="479"/>
      <c r="T198" s="498"/>
      <c r="V198" s="479"/>
    </row>
    <row r="199" customFormat="false" ht="14.25" hidden="false" customHeight="true" outlineLevel="0" collapsed="false">
      <c r="A199" s="196" t="n">
        <v>189</v>
      </c>
      <c r="B199" s="484" t="str">
        <v/>
      </c>
      <c r="C199" s="479"/>
      <c r="F199" s="555"/>
      <c r="G199" s="479"/>
      <c r="J199" s="555"/>
      <c r="K199" s="479"/>
      <c r="R199" s="479"/>
      <c r="T199" s="498"/>
      <c r="V199" s="479"/>
    </row>
    <row r="200" customFormat="false" ht="14.25" hidden="false" customHeight="true" outlineLevel="0" collapsed="false">
      <c r="A200" s="196" t="n">
        <v>190</v>
      </c>
      <c r="B200" s="484" t="str">
        <v/>
      </c>
      <c r="C200" s="479"/>
      <c r="F200" s="555"/>
      <c r="G200" s="479"/>
      <c r="J200" s="555"/>
      <c r="K200" s="479"/>
      <c r="R200" s="479"/>
      <c r="T200" s="498"/>
      <c r="V200" s="479"/>
    </row>
    <row r="201" customFormat="false" ht="14.25" hidden="false" customHeight="true" outlineLevel="0" collapsed="false">
      <c r="A201" s="196" t="n">
        <v>191</v>
      </c>
      <c r="B201" s="484" t="str">
        <v/>
      </c>
      <c r="C201" s="479"/>
      <c r="F201" s="555"/>
      <c r="G201" s="479"/>
      <c r="J201" s="555"/>
      <c r="K201" s="479"/>
      <c r="R201" s="479"/>
      <c r="T201" s="498"/>
      <c r="V201" s="479"/>
    </row>
    <row r="202" customFormat="false" ht="14.25" hidden="false" customHeight="true" outlineLevel="0" collapsed="false">
      <c r="A202" s="196" t="n">
        <v>192</v>
      </c>
      <c r="B202" s="484" t="str">
        <v/>
      </c>
      <c r="C202" s="479"/>
      <c r="F202" s="555"/>
      <c r="G202" s="479"/>
      <c r="J202" s="555"/>
      <c r="K202" s="479"/>
      <c r="R202" s="479"/>
      <c r="T202" s="498"/>
      <c r="V202" s="479"/>
    </row>
    <row r="203" customFormat="false" ht="14.25" hidden="false" customHeight="true" outlineLevel="0" collapsed="false">
      <c r="A203" s="196" t="n">
        <v>193</v>
      </c>
      <c r="B203" s="484" t="str">
        <v/>
      </c>
      <c r="C203" s="479"/>
      <c r="F203" s="555"/>
      <c r="G203" s="479"/>
      <c r="J203" s="555"/>
      <c r="K203" s="479"/>
      <c r="R203" s="479"/>
      <c r="T203" s="498"/>
      <c r="V203" s="479"/>
    </row>
    <row r="204" customFormat="false" ht="14.25" hidden="false" customHeight="true" outlineLevel="0" collapsed="false">
      <c r="A204" s="196" t="n">
        <v>194</v>
      </c>
      <c r="B204" s="484" t="str">
        <v/>
      </c>
      <c r="C204" s="479"/>
      <c r="F204" s="555"/>
      <c r="G204" s="479"/>
      <c r="J204" s="555"/>
      <c r="K204" s="479"/>
      <c r="R204" s="479"/>
      <c r="T204" s="498"/>
      <c r="V204" s="479"/>
    </row>
    <row r="205" customFormat="false" ht="14.25" hidden="false" customHeight="true" outlineLevel="0" collapsed="false">
      <c r="A205" s="196" t="n">
        <v>195</v>
      </c>
      <c r="B205" s="484" t="str">
        <v/>
      </c>
      <c r="C205" s="479"/>
      <c r="F205" s="555"/>
      <c r="G205" s="479"/>
      <c r="J205" s="555"/>
      <c r="K205" s="479"/>
      <c r="R205" s="479"/>
      <c r="T205" s="498"/>
      <c r="V205" s="479"/>
    </row>
    <row r="206" customFormat="false" ht="14.25" hidden="false" customHeight="true" outlineLevel="0" collapsed="false">
      <c r="A206" s="196" t="n">
        <v>196</v>
      </c>
      <c r="B206" s="484" t="str">
        <v/>
      </c>
      <c r="C206" s="479"/>
      <c r="F206" s="555"/>
      <c r="G206" s="479"/>
      <c r="J206" s="555"/>
      <c r="K206" s="479"/>
      <c r="R206" s="479"/>
      <c r="T206" s="498"/>
      <c r="V206" s="479"/>
    </row>
    <row r="207" customFormat="false" ht="14.25" hidden="false" customHeight="true" outlineLevel="0" collapsed="false">
      <c r="A207" s="196" t="n">
        <v>197</v>
      </c>
      <c r="B207" s="484" t="str">
        <v/>
      </c>
      <c r="C207" s="479"/>
      <c r="F207" s="555"/>
      <c r="G207" s="479"/>
      <c r="J207" s="555"/>
      <c r="K207" s="479"/>
      <c r="R207" s="479"/>
      <c r="T207" s="498"/>
      <c r="V207" s="479"/>
    </row>
    <row r="208" customFormat="false" ht="14.25" hidden="false" customHeight="true" outlineLevel="0" collapsed="false">
      <c r="A208" s="196" t="n">
        <v>198</v>
      </c>
      <c r="B208" s="484" t="str">
        <v/>
      </c>
      <c r="C208" s="479"/>
      <c r="F208" s="555"/>
      <c r="G208" s="479"/>
      <c r="J208" s="555"/>
      <c r="K208" s="479"/>
      <c r="R208" s="479"/>
      <c r="T208" s="498"/>
      <c r="V208" s="479"/>
    </row>
    <row r="209" customFormat="false" ht="14.25" hidden="false" customHeight="true" outlineLevel="0" collapsed="false">
      <c r="A209" s="196" t="n">
        <v>199</v>
      </c>
      <c r="B209" s="484" t="str">
        <v/>
      </c>
      <c r="C209" s="479"/>
      <c r="F209" s="555"/>
      <c r="G209" s="479"/>
      <c r="J209" s="555"/>
      <c r="K209" s="479"/>
      <c r="R209" s="479"/>
      <c r="T209" s="498"/>
      <c r="V209" s="479"/>
    </row>
    <row r="210" customFormat="false" ht="14.25" hidden="false" customHeight="true" outlineLevel="0" collapsed="false">
      <c r="A210" s="512" t="n">
        <v>200</v>
      </c>
      <c r="B210" s="513" t="str">
        <v/>
      </c>
      <c r="C210" s="479"/>
      <c r="F210" s="555"/>
      <c r="G210" s="479"/>
      <c r="J210" s="555"/>
      <c r="K210" s="479"/>
      <c r="R210" s="479"/>
      <c r="T210" s="498"/>
      <c r="V210" s="479"/>
    </row>
    <row r="211" customFormat="false" ht="14.25" hidden="false" customHeight="true" outlineLevel="0" collapsed="false">
      <c r="B211" s="556"/>
      <c r="C211" s="479"/>
      <c r="F211" s="555"/>
      <c r="G211" s="479"/>
      <c r="J211" s="555"/>
      <c r="K211" s="479"/>
      <c r="R211" s="479"/>
      <c r="T211" s="498"/>
      <c r="V211" s="479"/>
    </row>
    <row r="212" customFormat="false" ht="14.25" hidden="false" customHeight="true" outlineLevel="0" collapsed="false">
      <c r="B212" s="556"/>
      <c r="C212" s="479"/>
      <c r="F212" s="555"/>
      <c r="G212" s="479"/>
      <c r="J212" s="555"/>
      <c r="K212" s="479"/>
      <c r="R212" s="479"/>
      <c r="T212" s="498"/>
      <c r="V212" s="479"/>
    </row>
    <row r="213" customFormat="false" ht="14.25" hidden="false" customHeight="true" outlineLevel="0" collapsed="false">
      <c r="B213" s="556"/>
      <c r="C213" s="479"/>
      <c r="F213" s="555"/>
      <c r="G213" s="479"/>
      <c r="J213" s="555"/>
      <c r="K213" s="479"/>
      <c r="R213" s="479"/>
      <c r="T213" s="498"/>
      <c r="V213" s="479"/>
    </row>
    <row r="214" customFormat="false" ht="14.25" hidden="false" customHeight="true" outlineLevel="0" collapsed="false">
      <c r="B214" s="556"/>
      <c r="C214" s="479"/>
      <c r="F214" s="555"/>
      <c r="G214" s="479"/>
      <c r="J214" s="555"/>
      <c r="K214" s="479"/>
      <c r="R214" s="479"/>
      <c r="T214" s="498"/>
      <c r="V214" s="479"/>
    </row>
    <row r="215" customFormat="false" ht="14.25" hidden="false" customHeight="true" outlineLevel="0" collapsed="false">
      <c r="B215" s="556"/>
      <c r="C215" s="479"/>
      <c r="F215" s="555"/>
      <c r="G215" s="479"/>
      <c r="J215" s="555"/>
      <c r="K215" s="479"/>
      <c r="R215" s="479"/>
      <c r="T215" s="498"/>
      <c r="V215" s="479"/>
    </row>
    <row r="216" customFormat="false" ht="14.25" hidden="false" customHeight="true" outlineLevel="0" collapsed="false">
      <c r="B216" s="556"/>
      <c r="C216" s="479"/>
      <c r="F216" s="555"/>
      <c r="G216" s="479"/>
      <c r="J216" s="555"/>
      <c r="K216" s="479"/>
      <c r="R216" s="479"/>
      <c r="T216" s="498"/>
      <c r="V216" s="479"/>
    </row>
    <row r="217" customFormat="false" ht="14.25" hidden="false" customHeight="true" outlineLevel="0" collapsed="false">
      <c r="B217" s="556"/>
      <c r="C217" s="479"/>
      <c r="F217" s="555"/>
      <c r="G217" s="479"/>
      <c r="J217" s="555"/>
      <c r="K217" s="479"/>
      <c r="R217" s="479"/>
      <c r="T217" s="498"/>
      <c r="V217" s="479"/>
    </row>
    <row r="218" customFormat="false" ht="14.25" hidden="false" customHeight="true" outlineLevel="0" collapsed="false">
      <c r="B218" s="556"/>
      <c r="C218" s="479"/>
      <c r="F218" s="555"/>
      <c r="G218" s="479"/>
      <c r="J218" s="555"/>
      <c r="K218" s="479"/>
      <c r="R218" s="479"/>
      <c r="T218" s="498"/>
      <c r="V218" s="479"/>
    </row>
    <row r="219" customFormat="false" ht="14.25" hidden="false" customHeight="true" outlineLevel="0" collapsed="false">
      <c r="B219" s="556"/>
      <c r="C219" s="479"/>
      <c r="F219" s="555"/>
      <c r="G219" s="479"/>
      <c r="J219" s="555"/>
      <c r="K219" s="479"/>
      <c r="R219" s="479"/>
      <c r="T219" s="498"/>
      <c r="V219" s="479"/>
    </row>
    <row r="220" customFormat="false" ht="14.25" hidden="false" customHeight="true" outlineLevel="0" collapsed="false">
      <c r="B220" s="556"/>
      <c r="C220" s="479"/>
      <c r="F220" s="555"/>
      <c r="G220" s="479"/>
      <c r="J220" s="555"/>
      <c r="K220" s="479"/>
      <c r="R220" s="479"/>
      <c r="T220" s="498"/>
      <c r="V220" s="479"/>
    </row>
    <row r="221" customFormat="false" ht="14.25" hidden="false" customHeight="true" outlineLevel="0" collapsed="false">
      <c r="B221" s="556"/>
      <c r="C221" s="479"/>
      <c r="F221" s="555"/>
      <c r="G221" s="479"/>
      <c r="J221" s="555"/>
      <c r="K221" s="479"/>
      <c r="R221" s="479"/>
      <c r="T221" s="498"/>
      <c r="V221" s="479"/>
    </row>
    <row r="222" customFormat="false" ht="14.25" hidden="false" customHeight="true" outlineLevel="0" collapsed="false">
      <c r="B222" s="556"/>
      <c r="C222" s="479"/>
      <c r="F222" s="555"/>
      <c r="G222" s="479"/>
      <c r="J222" s="555"/>
      <c r="K222" s="479"/>
      <c r="R222" s="479"/>
      <c r="T222" s="498"/>
      <c r="V222" s="479"/>
    </row>
    <row r="223" customFormat="false" ht="14.25" hidden="false" customHeight="true" outlineLevel="0" collapsed="false">
      <c r="B223" s="556"/>
      <c r="C223" s="479"/>
      <c r="F223" s="555"/>
      <c r="G223" s="479"/>
      <c r="J223" s="555"/>
      <c r="K223" s="479"/>
      <c r="R223" s="479"/>
      <c r="T223" s="498"/>
      <c r="V223" s="479"/>
    </row>
    <row r="224" customFormat="false" ht="14.25" hidden="false" customHeight="true" outlineLevel="0" collapsed="false">
      <c r="B224" s="556"/>
      <c r="C224" s="479"/>
      <c r="F224" s="555"/>
      <c r="G224" s="479"/>
      <c r="J224" s="555"/>
      <c r="K224" s="479"/>
      <c r="R224" s="479"/>
      <c r="T224" s="498"/>
      <c r="V224" s="479"/>
    </row>
    <row r="225" customFormat="false" ht="14.25" hidden="false" customHeight="true" outlineLevel="0" collapsed="false">
      <c r="B225" s="556"/>
      <c r="C225" s="479"/>
      <c r="F225" s="555"/>
      <c r="G225" s="479"/>
      <c r="J225" s="555"/>
      <c r="K225" s="479"/>
      <c r="R225" s="479"/>
      <c r="T225" s="498"/>
      <c r="V225" s="479"/>
    </row>
    <row r="226" customFormat="false" ht="14.25" hidden="false" customHeight="true" outlineLevel="0" collapsed="false">
      <c r="B226" s="556"/>
      <c r="C226" s="479"/>
      <c r="F226" s="555"/>
      <c r="G226" s="479"/>
      <c r="J226" s="555"/>
      <c r="K226" s="479"/>
      <c r="R226" s="479"/>
      <c r="T226" s="498"/>
      <c r="V226" s="479"/>
    </row>
    <row r="227" customFormat="false" ht="14.25" hidden="false" customHeight="true" outlineLevel="0" collapsed="false">
      <c r="B227" s="556"/>
      <c r="C227" s="479"/>
      <c r="F227" s="555"/>
      <c r="G227" s="479"/>
      <c r="J227" s="555"/>
      <c r="K227" s="479"/>
      <c r="R227" s="479"/>
      <c r="T227" s="498"/>
      <c r="V227" s="479"/>
    </row>
    <row r="228" customFormat="false" ht="14.25" hidden="false" customHeight="true" outlineLevel="0" collapsed="false">
      <c r="B228" s="556"/>
      <c r="C228" s="479"/>
      <c r="F228" s="555"/>
      <c r="G228" s="479"/>
      <c r="J228" s="555"/>
      <c r="K228" s="479"/>
      <c r="R228" s="479"/>
      <c r="T228" s="498"/>
      <c r="V228" s="479"/>
    </row>
    <row r="229" customFormat="false" ht="14.25" hidden="false" customHeight="true" outlineLevel="0" collapsed="false">
      <c r="B229" s="556"/>
      <c r="C229" s="479"/>
      <c r="F229" s="555"/>
      <c r="G229" s="479"/>
      <c r="J229" s="555"/>
      <c r="K229" s="479"/>
      <c r="R229" s="479"/>
      <c r="T229" s="498"/>
      <c r="V229" s="479"/>
    </row>
    <row r="230" customFormat="false" ht="14.25" hidden="false" customHeight="true" outlineLevel="0" collapsed="false">
      <c r="B230" s="556"/>
      <c r="C230" s="479"/>
      <c r="F230" s="555"/>
      <c r="G230" s="479"/>
      <c r="J230" s="555"/>
      <c r="K230" s="479"/>
      <c r="R230" s="479"/>
      <c r="T230" s="498"/>
      <c r="V230" s="479"/>
    </row>
    <row r="231" customFormat="false" ht="14.25" hidden="false" customHeight="true" outlineLevel="0" collapsed="false">
      <c r="B231" s="556"/>
      <c r="C231" s="479"/>
      <c r="F231" s="555"/>
      <c r="G231" s="479"/>
      <c r="J231" s="555"/>
      <c r="K231" s="479"/>
      <c r="R231" s="479"/>
      <c r="T231" s="498"/>
      <c r="V231" s="479"/>
    </row>
    <row r="232" customFormat="false" ht="14.25" hidden="false" customHeight="true" outlineLevel="0" collapsed="false">
      <c r="B232" s="556"/>
      <c r="C232" s="479"/>
      <c r="F232" s="555"/>
      <c r="G232" s="479"/>
      <c r="J232" s="555"/>
      <c r="K232" s="479"/>
      <c r="R232" s="479"/>
      <c r="T232" s="498"/>
      <c r="V232" s="479"/>
    </row>
    <row r="233" customFormat="false" ht="14.25" hidden="false" customHeight="true" outlineLevel="0" collapsed="false">
      <c r="B233" s="556"/>
      <c r="C233" s="479"/>
      <c r="F233" s="555"/>
      <c r="G233" s="479"/>
      <c r="J233" s="555"/>
      <c r="K233" s="479"/>
      <c r="R233" s="479"/>
      <c r="T233" s="498"/>
      <c r="V233" s="479"/>
    </row>
    <row r="234" customFormat="false" ht="14.25" hidden="false" customHeight="true" outlineLevel="0" collapsed="false">
      <c r="B234" s="556"/>
      <c r="C234" s="479"/>
      <c r="F234" s="555"/>
      <c r="G234" s="479"/>
      <c r="J234" s="555"/>
      <c r="K234" s="479"/>
      <c r="R234" s="479"/>
      <c r="T234" s="498"/>
      <c r="V234" s="479"/>
    </row>
    <row r="235" customFormat="false" ht="14.25" hidden="false" customHeight="true" outlineLevel="0" collapsed="false">
      <c r="B235" s="556"/>
      <c r="C235" s="479"/>
      <c r="F235" s="555"/>
      <c r="G235" s="479"/>
      <c r="J235" s="555"/>
      <c r="K235" s="479"/>
      <c r="R235" s="479"/>
      <c r="T235" s="498"/>
      <c r="V235" s="479"/>
    </row>
    <row r="236" customFormat="false" ht="14.25" hidden="false" customHeight="true" outlineLevel="0" collapsed="false">
      <c r="B236" s="556"/>
      <c r="C236" s="479"/>
      <c r="F236" s="555"/>
      <c r="G236" s="479"/>
      <c r="J236" s="555"/>
      <c r="K236" s="479"/>
      <c r="R236" s="479"/>
      <c r="T236" s="498"/>
      <c r="V236" s="479"/>
    </row>
    <row r="237" customFormat="false" ht="14.25" hidden="false" customHeight="true" outlineLevel="0" collapsed="false">
      <c r="B237" s="556"/>
      <c r="C237" s="479"/>
      <c r="F237" s="555"/>
      <c r="G237" s="479"/>
      <c r="J237" s="555"/>
      <c r="K237" s="479"/>
      <c r="R237" s="479"/>
      <c r="T237" s="498"/>
      <c r="V237" s="479"/>
    </row>
    <row r="238" customFormat="false" ht="14.25" hidden="false" customHeight="true" outlineLevel="0" collapsed="false">
      <c r="B238" s="556"/>
      <c r="C238" s="479"/>
      <c r="F238" s="555"/>
      <c r="G238" s="479"/>
      <c r="J238" s="555"/>
      <c r="K238" s="479"/>
      <c r="R238" s="479"/>
      <c r="T238" s="498"/>
      <c r="V238" s="479"/>
    </row>
    <row r="239" customFormat="false" ht="14.25" hidden="false" customHeight="true" outlineLevel="0" collapsed="false">
      <c r="B239" s="556"/>
      <c r="C239" s="479"/>
      <c r="F239" s="555"/>
      <c r="G239" s="479"/>
      <c r="J239" s="555"/>
      <c r="K239" s="479"/>
      <c r="R239" s="479"/>
      <c r="T239" s="498"/>
      <c r="V239" s="479"/>
    </row>
    <row r="240" customFormat="false" ht="14.25" hidden="false" customHeight="true" outlineLevel="0" collapsed="false">
      <c r="B240" s="556"/>
      <c r="C240" s="479"/>
      <c r="F240" s="555"/>
      <c r="G240" s="479"/>
      <c r="J240" s="555"/>
      <c r="K240" s="479"/>
      <c r="R240" s="479"/>
      <c r="T240" s="498"/>
      <c r="V240" s="479"/>
    </row>
    <row r="241" customFormat="false" ht="14.25" hidden="false" customHeight="true" outlineLevel="0" collapsed="false">
      <c r="B241" s="556"/>
      <c r="C241" s="479"/>
      <c r="F241" s="555"/>
      <c r="G241" s="479"/>
      <c r="J241" s="555"/>
      <c r="K241" s="479"/>
      <c r="R241" s="479"/>
      <c r="T241" s="498"/>
      <c r="V241" s="479"/>
    </row>
    <row r="242" customFormat="false" ht="14.25" hidden="false" customHeight="true" outlineLevel="0" collapsed="false">
      <c r="B242" s="556"/>
      <c r="C242" s="479"/>
      <c r="F242" s="555"/>
      <c r="G242" s="479"/>
      <c r="J242" s="555"/>
      <c r="K242" s="479"/>
      <c r="R242" s="479"/>
      <c r="T242" s="498"/>
      <c r="V242" s="479"/>
    </row>
    <row r="243" customFormat="false" ht="14.25" hidden="false" customHeight="true" outlineLevel="0" collapsed="false">
      <c r="B243" s="556"/>
      <c r="C243" s="479"/>
      <c r="F243" s="555"/>
      <c r="G243" s="479"/>
      <c r="J243" s="555"/>
      <c r="K243" s="479"/>
      <c r="R243" s="479"/>
      <c r="T243" s="498"/>
      <c r="V243" s="479"/>
    </row>
    <row r="244" customFormat="false" ht="14.25" hidden="false" customHeight="true" outlineLevel="0" collapsed="false">
      <c r="B244" s="556"/>
      <c r="C244" s="479"/>
      <c r="F244" s="555"/>
      <c r="G244" s="479"/>
      <c r="J244" s="555"/>
      <c r="K244" s="479"/>
      <c r="R244" s="479"/>
      <c r="T244" s="498"/>
      <c r="V244" s="479"/>
    </row>
    <row r="245" customFormat="false" ht="14.25" hidden="false" customHeight="true" outlineLevel="0" collapsed="false">
      <c r="B245" s="556"/>
      <c r="C245" s="479"/>
      <c r="F245" s="555"/>
      <c r="G245" s="479"/>
      <c r="J245" s="555"/>
      <c r="K245" s="479"/>
      <c r="R245" s="479"/>
      <c r="T245" s="498"/>
      <c r="V245" s="479"/>
    </row>
    <row r="246" customFormat="false" ht="14.25" hidden="false" customHeight="true" outlineLevel="0" collapsed="false">
      <c r="B246" s="556"/>
      <c r="C246" s="479"/>
      <c r="F246" s="555"/>
      <c r="G246" s="479"/>
      <c r="J246" s="555"/>
      <c r="K246" s="479"/>
      <c r="R246" s="479"/>
      <c r="T246" s="498"/>
      <c r="V246" s="479"/>
    </row>
    <row r="247" customFormat="false" ht="14.25" hidden="false" customHeight="true" outlineLevel="0" collapsed="false">
      <c r="B247" s="556"/>
      <c r="C247" s="479"/>
      <c r="F247" s="555"/>
      <c r="G247" s="479"/>
      <c r="J247" s="555"/>
      <c r="K247" s="479"/>
      <c r="R247" s="479"/>
      <c r="T247" s="498"/>
      <c r="V247" s="479"/>
    </row>
    <row r="248" customFormat="false" ht="14.25" hidden="false" customHeight="true" outlineLevel="0" collapsed="false">
      <c r="B248" s="556"/>
      <c r="C248" s="479"/>
      <c r="F248" s="555"/>
      <c r="G248" s="479"/>
      <c r="J248" s="555"/>
      <c r="K248" s="479"/>
      <c r="R248" s="479"/>
      <c r="T248" s="498"/>
      <c r="V248" s="479"/>
    </row>
    <row r="249" customFormat="false" ht="14.25" hidden="false" customHeight="true" outlineLevel="0" collapsed="false">
      <c r="B249" s="556"/>
      <c r="C249" s="479"/>
      <c r="F249" s="555"/>
      <c r="G249" s="479"/>
      <c r="J249" s="555"/>
      <c r="K249" s="479"/>
      <c r="R249" s="479"/>
      <c r="T249" s="498"/>
      <c r="V249" s="479"/>
    </row>
    <row r="250" customFormat="false" ht="14.25" hidden="false" customHeight="true" outlineLevel="0" collapsed="false">
      <c r="B250" s="556"/>
      <c r="C250" s="479"/>
      <c r="F250" s="555"/>
      <c r="G250" s="479"/>
      <c r="J250" s="555"/>
      <c r="K250" s="479"/>
      <c r="R250" s="479"/>
      <c r="T250" s="498"/>
      <c r="V250" s="479"/>
    </row>
    <row r="251" customFormat="false" ht="14.25" hidden="false" customHeight="true" outlineLevel="0" collapsed="false">
      <c r="B251" s="556"/>
      <c r="C251" s="479"/>
      <c r="F251" s="555"/>
      <c r="G251" s="479"/>
      <c r="J251" s="555"/>
      <c r="K251" s="479"/>
      <c r="R251" s="479"/>
      <c r="T251" s="498"/>
      <c r="V251" s="479"/>
    </row>
    <row r="252" customFormat="false" ht="14.25" hidden="false" customHeight="true" outlineLevel="0" collapsed="false">
      <c r="B252" s="556"/>
      <c r="C252" s="479"/>
      <c r="F252" s="555"/>
      <c r="G252" s="479"/>
      <c r="J252" s="555"/>
      <c r="K252" s="479"/>
      <c r="R252" s="479"/>
      <c r="T252" s="498"/>
      <c r="V252" s="479"/>
    </row>
    <row r="253" customFormat="false" ht="14.25" hidden="false" customHeight="true" outlineLevel="0" collapsed="false">
      <c r="B253" s="556"/>
      <c r="C253" s="479"/>
      <c r="F253" s="555"/>
      <c r="G253" s="479"/>
      <c r="J253" s="555"/>
      <c r="K253" s="479"/>
      <c r="R253" s="479"/>
      <c r="T253" s="498"/>
      <c r="V253" s="479"/>
    </row>
    <row r="254" customFormat="false" ht="14.25" hidden="false" customHeight="true" outlineLevel="0" collapsed="false">
      <c r="B254" s="556"/>
      <c r="C254" s="479"/>
      <c r="F254" s="555"/>
      <c r="G254" s="479"/>
      <c r="J254" s="555"/>
      <c r="K254" s="479"/>
      <c r="R254" s="479"/>
      <c r="T254" s="498"/>
      <c r="V254" s="479"/>
    </row>
    <row r="255" customFormat="false" ht="14.25" hidden="false" customHeight="true" outlineLevel="0" collapsed="false">
      <c r="B255" s="556"/>
      <c r="C255" s="479"/>
      <c r="F255" s="555"/>
      <c r="G255" s="479"/>
      <c r="J255" s="555"/>
      <c r="K255" s="479"/>
      <c r="R255" s="479"/>
      <c r="T255" s="498"/>
      <c r="V255" s="479"/>
    </row>
    <row r="256" customFormat="false" ht="14.25" hidden="false" customHeight="true" outlineLevel="0" collapsed="false">
      <c r="B256" s="556"/>
      <c r="C256" s="479"/>
      <c r="F256" s="555"/>
      <c r="G256" s="479"/>
      <c r="J256" s="555"/>
      <c r="K256" s="479"/>
      <c r="R256" s="479"/>
      <c r="T256" s="498"/>
      <c r="V256" s="479"/>
    </row>
    <row r="257" customFormat="false" ht="14.25" hidden="false" customHeight="true" outlineLevel="0" collapsed="false">
      <c r="B257" s="556"/>
      <c r="C257" s="479"/>
      <c r="F257" s="555"/>
      <c r="G257" s="479"/>
      <c r="J257" s="555"/>
      <c r="K257" s="479"/>
      <c r="R257" s="479"/>
      <c r="T257" s="498"/>
      <c r="V257" s="479"/>
    </row>
    <row r="258" customFormat="false" ht="14.25" hidden="false" customHeight="true" outlineLevel="0" collapsed="false">
      <c r="B258" s="556"/>
      <c r="C258" s="479"/>
      <c r="F258" s="555"/>
      <c r="G258" s="479"/>
      <c r="J258" s="555"/>
      <c r="K258" s="479"/>
      <c r="R258" s="479"/>
      <c r="T258" s="498"/>
      <c r="V258" s="479"/>
    </row>
    <row r="259" customFormat="false" ht="14.25" hidden="false" customHeight="true" outlineLevel="0" collapsed="false">
      <c r="B259" s="556"/>
      <c r="C259" s="479"/>
      <c r="F259" s="555"/>
      <c r="G259" s="479"/>
      <c r="J259" s="555"/>
      <c r="K259" s="479"/>
      <c r="R259" s="479"/>
      <c r="T259" s="498"/>
      <c r="V259" s="479"/>
    </row>
    <row r="260" customFormat="false" ht="14.25" hidden="false" customHeight="true" outlineLevel="0" collapsed="false">
      <c r="B260" s="556"/>
      <c r="C260" s="479"/>
      <c r="F260" s="555"/>
      <c r="G260" s="479"/>
      <c r="J260" s="555"/>
      <c r="K260" s="479"/>
      <c r="R260" s="479"/>
      <c r="T260" s="498"/>
      <c r="V260" s="479"/>
    </row>
    <row r="261" customFormat="false" ht="14.25" hidden="false" customHeight="true" outlineLevel="0" collapsed="false">
      <c r="B261" s="556"/>
      <c r="C261" s="479"/>
      <c r="F261" s="555"/>
      <c r="G261" s="479"/>
      <c r="J261" s="555"/>
      <c r="K261" s="479"/>
      <c r="R261" s="479"/>
      <c r="T261" s="498"/>
      <c r="V261" s="479"/>
    </row>
    <row r="262" customFormat="false" ht="14.25" hidden="false" customHeight="true" outlineLevel="0" collapsed="false">
      <c r="B262" s="556"/>
      <c r="C262" s="479"/>
      <c r="F262" s="555"/>
      <c r="G262" s="479"/>
      <c r="J262" s="555"/>
      <c r="K262" s="479"/>
      <c r="R262" s="479"/>
      <c r="T262" s="498"/>
      <c r="V262" s="479"/>
    </row>
    <row r="263" customFormat="false" ht="14.25" hidden="false" customHeight="true" outlineLevel="0" collapsed="false">
      <c r="B263" s="556"/>
      <c r="C263" s="479"/>
      <c r="F263" s="555"/>
      <c r="G263" s="479"/>
      <c r="J263" s="555"/>
      <c r="K263" s="479"/>
      <c r="R263" s="479"/>
      <c r="T263" s="498"/>
      <c r="V263" s="479"/>
    </row>
    <row r="264" customFormat="false" ht="14.25" hidden="false" customHeight="true" outlineLevel="0" collapsed="false">
      <c r="B264" s="556"/>
      <c r="C264" s="479"/>
      <c r="F264" s="555"/>
      <c r="G264" s="479"/>
      <c r="J264" s="555"/>
      <c r="K264" s="479"/>
      <c r="R264" s="479"/>
      <c r="T264" s="498"/>
      <c r="V264" s="479"/>
    </row>
    <row r="265" customFormat="false" ht="14.25" hidden="false" customHeight="true" outlineLevel="0" collapsed="false">
      <c r="B265" s="556"/>
      <c r="C265" s="479"/>
      <c r="F265" s="555"/>
      <c r="G265" s="479"/>
      <c r="J265" s="555"/>
      <c r="K265" s="479"/>
      <c r="R265" s="479"/>
      <c r="T265" s="498"/>
      <c r="V265" s="479"/>
    </row>
    <row r="266" customFormat="false" ht="14.25" hidden="false" customHeight="true" outlineLevel="0" collapsed="false">
      <c r="B266" s="556"/>
      <c r="C266" s="479"/>
      <c r="F266" s="555"/>
      <c r="G266" s="479"/>
      <c r="J266" s="555"/>
      <c r="K266" s="479"/>
      <c r="R266" s="479"/>
      <c r="T266" s="498"/>
      <c r="V266" s="479"/>
    </row>
    <row r="267" customFormat="false" ht="14.25" hidden="false" customHeight="true" outlineLevel="0" collapsed="false">
      <c r="B267" s="556"/>
      <c r="C267" s="479"/>
      <c r="F267" s="555"/>
      <c r="G267" s="479"/>
      <c r="J267" s="555"/>
      <c r="K267" s="479"/>
      <c r="R267" s="479"/>
      <c r="T267" s="498"/>
      <c r="V267" s="479"/>
    </row>
    <row r="268" customFormat="false" ht="14.25" hidden="false" customHeight="true" outlineLevel="0" collapsed="false">
      <c r="B268" s="556"/>
      <c r="C268" s="479"/>
      <c r="F268" s="555"/>
      <c r="G268" s="479"/>
      <c r="J268" s="555"/>
      <c r="K268" s="479"/>
      <c r="R268" s="479"/>
      <c r="T268" s="498"/>
      <c r="V268" s="479"/>
    </row>
    <row r="269" customFormat="false" ht="14.25" hidden="false" customHeight="true" outlineLevel="0" collapsed="false">
      <c r="B269" s="556"/>
      <c r="C269" s="479"/>
      <c r="F269" s="555"/>
      <c r="G269" s="479"/>
      <c r="J269" s="555"/>
      <c r="K269" s="479"/>
      <c r="R269" s="479"/>
      <c r="T269" s="498"/>
      <c r="V269" s="479"/>
    </row>
    <row r="270" customFormat="false" ht="14.25" hidden="false" customHeight="true" outlineLevel="0" collapsed="false">
      <c r="B270" s="556"/>
      <c r="C270" s="479"/>
      <c r="F270" s="555"/>
      <c r="G270" s="479"/>
      <c r="J270" s="555"/>
      <c r="K270" s="479"/>
      <c r="R270" s="479"/>
      <c r="T270" s="498"/>
      <c r="V270" s="479"/>
    </row>
    <row r="271" customFormat="false" ht="14.25" hidden="false" customHeight="true" outlineLevel="0" collapsed="false">
      <c r="B271" s="556"/>
      <c r="C271" s="479"/>
      <c r="F271" s="555"/>
      <c r="G271" s="479"/>
      <c r="J271" s="555"/>
      <c r="K271" s="479"/>
      <c r="R271" s="479"/>
      <c r="T271" s="498"/>
      <c r="V271" s="479"/>
    </row>
    <row r="272" customFormat="false" ht="14.25" hidden="false" customHeight="true" outlineLevel="0" collapsed="false">
      <c r="B272" s="556"/>
      <c r="C272" s="479"/>
      <c r="F272" s="555"/>
      <c r="G272" s="479"/>
      <c r="J272" s="555"/>
      <c r="K272" s="479"/>
      <c r="R272" s="479"/>
      <c r="T272" s="498"/>
      <c r="V272" s="479"/>
    </row>
    <row r="273" customFormat="false" ht="14.25" hidden="false" customHeight="true" outlineLevel="0" collapsed="false">
      <c r="B273" s="556"/>
      <c r="C273" s="479"/>
      <c r="F273" s="555"/>
      <c r="G273" s="479"/>
      <c r="J273" s="555"/>
      <c r="K273" s="479"/>
      <c r="R273" s="479"/>
      <c r="T273" s="498"/>
      <c r="V273" s="479"/>
    </row>
    <row r="274" customFormat="false" ht="14.25" hidden="false" customHeight="true" outlineLevel="0" collapsed="false">
      <c r="B274" s="556"/>
      <c r="C274" s="479"/>
      <c r="F274" s="555"/>
      <c r="G274" s="479"/>
      <c r="J274" s="555"/>
      <c r="K274" s="479"/>
      <c r="R274" s="479"/>
      <c r="T274" s="498"/>
      <c r="V274" s="479"/>
    </row>
    <row r="275" customFormat="false" ht="14.25" hidden="false" customHeight="true" outlineLevel="0" collapsed="false">
      <c r="B275" s="556"/>
      <c r="C275" s="479"/>
      <c r="F275" s="555"/>
      <c r="G275" s="479"/>
      <c r="J275" s="555"/>
      <c r="K275" s="479"/>
      <c r="R275" s="479"/>
      <c r="T275" s="498"/>
      <c r="V275" s="479"/>
    </row>
    <row r="276" customFormat="false" ht="14.25" hidden="false" customHeight="true" outlineLevel="0" collapsed="false">
      <c r="B276" s="556"/>
      <c r="C276" s="479"/>
      <c r="F276" s="555"/>
      <c r="G276" s="479"/>
      <c r="J276" s="555"/>
      <c r="K276" s="479"/>
      <c r="R276" s="479"/>
      <c r="T276" s="498"/>
      <c r="V276" s="479"/>
    </row>
    <row r="277" customFormat="false" ht="14.25" hidden="false" customHeight="true" outlineLevel="0" collapsed="false">
      <c r="B277" s="556"/>
      <c r="C277" s="479"/>
      <c r="F277" s="555"/>
      <c r="G277" s="479"/>
      <c r="J277" s="555"/>
      <c r="K277" s="479"/>
      <c r="R277" s="479"/>
      <c r="T277" s="498"/>
      <c r="V277" s="479"/>
    </row>
    <row r="278" customFormat="false" ht="14.25" hidden="false" customHeight="true" outlineLevel="0" collapsed="false">
      <c r="B278" s="556"/>
      <c r="C278" s="479"/>
      <c r="F278" s="555"/>
      <c r="G278" s="479"/>
      <c r="J278" s="555"/>
      <c r="K278" s="479"/>
      <c r="R278" s="479"/>
      <c r="T278" s="498"/>
      <c r="V278" s="479"/>
    </row>
    <row r="279" customFormat="false" ht="14.25" hidden="false" customHeight="true" outlineLevel="0" collapsed="false">
      <c r="B279" s="556"/>
      <c r="C279" s="479"/>
      <c r="F279" s="555"/>
      <c r="G279" s="479"/>
      <c r="J279" s="555"/>
      <c r="K279" s="479"/>
      <c r="R279" s="479"/>
      <c r="T279" s="498"/>
      <c r="V279" s="479"/>
    </row>
    <row r="280" customFormat="false" ht="14.25" hidden="false" customHeight="true" outlineLevel="0" collapsed="false">
      <c r="B280" s="556"/>
      <c r="C280" s="479"/>
      <c r="F280" s="555"/>
      <c r="G280" s="479"/>
      <c r="J280" s="555"/>
      <c r="K280" s="479"/>
      <c r="R280" s="479"/>
      <c r="T280" s="498"/>
      <c r="V280" s="479"/>
    </row>
    <row r="281" customFormat="false" ht="14.25" hidden="false" customHeight="true" outlineLevel="0" collapsed="false">
      <c r="B281" s="556"/>
      <c r="C281" s="479"/>
      <c r="F281" s="555"/>
      <c r="G281" s="479"/>
      <c r="J281" s="555"/>
      <c r="K281" s="479"/>
      <c r="R281" s="479"/>
      <c r="T281" s="498"/>
      <c r="V281" s="479"/>
    </row>
    <row r="282" customFormat="false" ht="14.25" hidden="false" customHeight="true" outlineLevel="0" collapsed="false">
      <c r="B282" s="556"/>
      <c r="C282" s="479"/>
      <c r="F282" s="555"/>
      <c r="G282" s="479"/>
      <c r="J282" s="555"/>
      <c r="K282" s="479"/>
      <c r="R282" s="479"/>
      <c r="T282" s="498"/>
      <c r="V282" s="479"/>
    </row>
    <row r="283" customFormat="false" ht="14.25" hidden="false" customHeight="true" outlineLevel="0" collapsed="false">
      <c r="B283" s="556"/>
      <c r="C283" s="479"/>
      <c r="F283" s="555"/>
      <c r="G283" s="479"/>
      <c r="J283" s="555"/>
      <c r="K283" s="479"/>
      <c r="R283" s="479"/>
      <c r="T283" s="498"/>
      <c r="V283" s="479"/>
    </row>
    <row r="284" customFormat="false" ht="14.25" hidden="false" customHeight="true" outlineLevel="0" collapsed="false">
      <c r="B284" s="556"/>
      <c r="C284" s="479"/>
      <c r="F284" s="555"/>
      <c r="G284" s="479"/>
      <c r="J284" s="555"/>
      <c r="K284" s="479"/>
      <c r="R284" s="479"/>
      <c r="T284" s="498"/>
      <c r="V284" s="479"/>
    </row>
    <row r="285" customFormat="false" ht="14.25" hidden="false" customHeight="true" outlineLevel="0" collapsed="false">
      <c r="B285" s="556"/>
      <c r="C285" s="479"/>
      <c r="F285" s="555"/>
      <c r="G285" s="479"/>
      <c r="J285" s="555"/>
      <c r="K285" s="479"/>
      <c r="R285" s="479"/>
      <c r="T285" s="498"/>
      <c r="V285" s="479"/>
    </row>
    <row r="286" customFormat="false" ht="14.25" hidden="false" customHeight="true" outlineLevel="0" collapsed="false">
      <c r="B286" s="556"/>
      <c r="C286" s="479"/>
      <c r="F286" s="555"/>
      <c r="G286" s="479"/>
      <c r="J286" s="555"/>
      <c r="K286" s="479"/>
      <c r="R286" s="479"/>
      <c r="T286" s="498"/>
      <c r="V286" s="479"/>
    </row>
    <row r="287" customFormat="false" ht="14.25" hidden="false" customHeight="true" outlineLevel="0" collapsed="false">
      <c r="B287" s="556"/>
      <c r="C287" s="479"/>
      <c r="F287" s="555"/>
      <c r="G287" s="479"/>
      <c r="J287" s="555"/>
      <c r="K287" s="479"/>
      <c r="R287" s="479"/>
      <c r="T287" s="498"/>
      <c r="V287" s="479"/>
    </row>
    <row r="288" customFormat="false" ht="14.25" hidden="false" customHeight="true" outlineLevel="0" collapsed="false">
      <c r="B288" s="556"/>
      <c r="C288" s="479"/>
      <c r="F288" s="555"/>
      <c r="G288" s="479"/>
      <c r="J288" s="555"/>
      <c r="K288" s="479"/>
      <c r="R288" s="479"/>
      <c r="T288" s="498"/>
      <c r="V288" s="479"/>
    </row>
    <row r="289" customFormat="false" ht="14.25" hidden="false" customHeight="true" outlineLevel="0" collapsed="false">
      <c r="B289" s="556"/>
      <c r="C289" s="479"/>
      <c r="F289" s="555"/>
      <c r="G289" s="479"/>
      <c r="J289" s="555"/>
      <c r="K289" s="479"/>
      <c r="R289" s="479"/>
      <c r="T289" s="498"/>
      <c r="V289" s="479"/>
    </row>
    <row r="290" customFormat="false" ht="14.25" hidden="false" customHeight="true" outlineLevel="0" collapsed="false">
      <c r="B290" s="556"/>
      <c r="C290" s="479"/>
      <c r="F290" s="555"/>
      <c r="G290" s="479"/>
      <c r="J290" s="555"/>
      <c r="K290" s="479"/>
      <c r="R290" s="479"/>
      <c r="T290" s="498"/>
      <c r="V290" s="479"/>
    </row>
    <row r="291" customFormat="false" ht="14.25" hidden="false" customHeight="true" outlineLevel="0" collapsed="false">
      <c r="B291" s="556"/>
      <c r="C291" s="479"/>
      <c r="F291" s="555"/>
      <c r="G291" s="479"/>
      <c r="J291" s="555"/>
      <c r="K291" s="479"/>
      <c r="R291" s="479"/>
      <c r="T291" s="498"/>
      <c r="V291" s="479"/>
    </row>
    <row r="292" customFormat="false" ht="14.25" hidden="false" customHeight="true" outlineLevel="0" collapsed="false">
      <c r="B292" s="556"/>
      <c r="C292" s="479"/>
      <c r="F292" s="555"/>
      <c r="G292" s="479"/>
      <c r="J292" s="555"/>
      <c r="K292" s="479"/>
      <c r="R292" s="479"/>
      <c r="T292" s="498"/>
      <c r="V292" s="479"/>
    </row>
    <row r="293" customFormat="false" ht="14.25" hidden="false" customHeight="true" outlineLevel="0" collapsed="false">
      <c r="B293" s="556"/>
      <c r="C293" s="479"/>
      <c r="F293" s="555"/>
      <c r="G293" s="479"/>
      <c r="J293" s="555"/>
      <c r="K293" s="479"/>
      <c r="R293" s="479"/>
      <c r="T293" s="498"/>
      <c r="V293" s="479"/>
    </row>
    <row r="294" customFormat="false" ht="14.25" hidden="false" customHeight="true" outlineLevel="0" collapsed="false">
      <c r="B294" s="556"/>
      <c r="C294" s="479"/>
      <c r="F294" s="555"/>
      <c r="G294" s="479"/>
      <c r="J294" s="555"/>
      <c r="K294" s="479"/>
      <c r="R294" s="479"/>
      <c r="T294" s="498"/>
      <c r="V294" s="479"/>
    </row>
    <row r="295" customFormat="false" ht="14.25" hidden="false" customHeight="true" outlineLevel="0" collapsed="false">
      <c r="B295" s="556"/>
      <c r="C295" s="479"/>
      <c r="F295" s="555"/>
      <c r="G295" s="479"/>
      <c r="J295" s="555"/>
      <c r="K295" s="479"/>
      <c r="R295" s="479"/>
      <c r="T295" s="498"/>
      <c r="V295" s="479"/>
    </row>
    <row r="296" customFormat="false" ht="14.25" hidden="false" customHeight="true" outlineLevel="0" collapsed="false">
      <c r="B296" s="556"/>
      <c r="C296" s="479"/>
      <c r="F296" s="555"/>
      <c r="G296" s="479"/>
      <c r="J296" s="555"/>
      <c r="K296" s="479"/>
      <c r="R296" s="479"/>
      <c r="T296" s="498"/>
      <c r="V296" s="479"/>
    </row>
    <row r="297" customFormat="false" ht="14.25" hidden="false" customHeight="true" outlineLevel="0" collapsed="false">
      <c r="B297" s="556"/>
      <c r="C297" s="479"/>
      <c r="F297" s="555"/>
      <c r="G297" s="479"/>
      <c r="J297" s="555"/>
      <c r="K297" s="479"/>
      <c r="R297" s="479"/>
      <c r="T297" s="498"/>
      <c r="V297" s="479"/>
    </row>
    <row r="298" customFormat="false" ht="14.25" hidden="false" customHeight="true" outlineLevel="0" collapsed="false">
      <c r="B298" s="556"/>
      <c r="C298" s="479"/>
      <c r="F298" s="555"/>
      <c r="G298" s="479"/>
      <c r="J298" s="555"/>
      <c r="K298" s="479"/>
      <c r="R298" s="479"/>
      <c r="T298" s="498"/>
      <c r="V298" s="479"/>
    </row>
    <row r="299" customFormat="false" ht="14.25" hidden="false" customHeight="true" outlineLevel="0" collapsed="false">
      <c r="B299" s="556"/>
      <c r="C299" s="479"/>
      <c r="F299" s="555"/>
      <c r="G299" s="479"/>
      <c r="J299" s="555"/>
      <c r="K299" s="479"/>
      <c r="R299" s="479"/>
      <c r="T299" s="498"/>
      <c r="V299" s="479"/>
    </row>
    <row r="300" customFormat="false" ht="14.25" hidden="false" customHeight="true" outlineLevel="0" collapsed="false">
      <c r="B300" s="556"/>
      <c r="C300" s="479"/>
      <c r="F300" s="555"/>
      <c r="G300" s="479"/>
      <c r="J300" s="555"/>
      <c r="K300" s="479"/>
      <c r="R300" s="479"/>
      <c r="T300" s="498"/>
      <c r="V300" s="479"/>
    </row>
    <row r="301" customFormat="false" ht="14.25" hidden="false" customHeight="true" outlineLevel="0" collapsed="false">
      <c r="B301" s="556"/>
      <c r="C301" s="479"/>
      <c r="F301" s="555"/>
      <c r="G301" s="479"/>
      <c r="J301" s="555"/>
      <c r="K301" s="479"/>
      <c r="R301" s="479"/>
      <c r="T301" s="498"/>
      <c r="V301" s="479"/>
    </row>
    <row r="302" customFormat="false" ht="14.25" hidden="false" customHeight="true" outlineLevel="0" collapsed="false">
      <c r="B302" s="556"/>
      <c r="C302" s="479"/>
      <c r="F302" s="555"/>
      <c r="G302" s="479"/>
      <c r="J302" s="555"/>
      <c r="K302" s="479"/>
      <c r="R302" s="479"/>
      <c r="T302" s="498"/>
      <c r="V302" s="479"/>
    </row>
    <row r="303" customFormat="false" ht="14.25" hidden="false" customHeight="true" outlineLevel="0" collapsed="false">
      <c r="B303" s="556"/>
      <c r="C303" s="479"/>
      <c r="F303" s="555"/>
      <c r="G303" s="479"/>
      <c r="J303" s="555"/>
      <c r="K303" s="479"/>
      <c r="R303" s="479"/>
      <c r="T303" s="498"/>
      <c r="V303" s="479"/>
    </row>
    <row r="304" customFormat="false" ht="14.25" hidden="false" customHeight="true" outlineLevel="0" collapsed="false">
      <c r="B304" s="556"/>
      <c r="C304" s="479"/>
      <c r="F304" s="555"/>
      <c r="G304" s="479"/>
      <c r="J304" s="555"/>
      <c r="K304" s="479"/>
      <c r="R304" s="479"/>
      <c r="T304" s="498"/>
      <c r="V304" s="479"/>
    </row>
    <row r="305" customFormat="false" ht="14.25" hidden="false" customHeight="true" outlineLevel="0" collapsed="false">
      <c r="B305" s="556"/>
      <c r="C305" s="479"/>
      <c r="F305" s="555"/>
      <c r="G305" s="479"/>
      <c r="J305" s="555"/>
      <c r="K305" s="479"/>
      <c r="R305" s="479"/>
      <c r="T305" s="498"/>
      <c r="V305" s="479"/>
    </row>
    <row r="306" customFormat="false" ht="14.25" hidden="false" customHeight="true" outlineLevel="0" collapsed="false">
      <c r="B306" s="556"/>
      <c r="C306" s="479"/>
      <c r="F306" s="555"/>
      <c r="G306" s="479"/>
      <c r="J306" s="555"/>
      <c r="K306" s="479"/>
      <c r="R306" s="479"/>
      <c r="T306" s="498"/>
      <c r="V306" s="479"/>
    </row>
    <row r="307" customFormat="false" ht="14.25" hidden="false" customHeight="true" outlineLevel="0" collapsed="false">
      <c r="B307" s="556"/>
      <c r="C307" s="479"/>
      <c r="F307" s="555"/>
      <c r="G307" s="479"/>
      <c r="J307" s="555"/>
      <c r="K307" s="479"/>
      <c r="R307" s="479"/>
      <c r="T307" s="498"/>
      <c r="V307" s="479"/>
    </row>
    <row r="308" customFormat="false" ht="14.25" hidden="false" customHeight="true" outlineLevel="0" collapsed="false">
      <c r="B308" s="556"/>
      <c r="C308" s="479"/>
      <c r="F308" s="555"/>
      <c r="G308" s="479"/>
      <c r="J308" s="555"/>
      <c r="K308" s="479"/>
      <c r="R308" s="479"/>
      <c r="T308" s="498"/>
      <c r="V308" s="479"/>
    </row>
    <row r="309" customFormat="false" ht="14.25" hidden="false" customHeight="true" outlineLevel="0" collapsed="false">
      <c r="B309" s="556"/>
      <c r="C309" s="479"/>
      <c r="F309" s="555"/>
      <c r="G309" s="479"/>
      <c r="J309" s="555"/>
      <c r="K309" s="479"/>
      <c r="R309" s="479"/>
      <c r="T309" s="498"/>
      <c r="V309" s="479"/>
    </row>
    <row r="310" customFormat="false" ht="14.25" hidden="false" customHeight="true" outlineLevel="0" collapsed="false">
      <c r="B310" s="556"/>
      <c r="C310" s="479"/>
      <c r="F310" s="555"/>
      <c r="G310" s="479"/>
      <c r="J310" s="555"/>
      <c r="K310" s="479"/>
      <c r="R310" s="479"/>
      <c r="T310" s="498"/>
      <c r="V310" s="479"/>
    </row>
    <row r="311" customFormat="false" ht="14.25" hidden="false" customHeight="true" outlineLevel="0" collapsed="false">
      <c r="B311" s="556"/>
      <c r="C311" s="479"/>
      <c r="F311" s="555"/>
      <c r="G311" s="479"/>
      <c r="J311" s="555"/>
      <c r="K311" s="479"/>
      <c r="R311" s="479"/>
      <c r="T311" s="498"/>
      <c r="V311" s="479"/>
    </row>
    <row r="312" customFormat="false" ht="14.25" hidden="false" customHeight="true" outlineLevel="0" collapsed="false">
      <c r="B312" s="556"/>
      <c r="C312" s="479"/>
      <c r="F312" s="555"/>
      <c r="G312" s="479"/>
      <c r="J312" s="555"/>
      <c r="K312" s="479"/>
      <c r="R312" s="479"/>
      <c r="T312" s="498"/>
      <c r="V312" s="479"/>
    </row>
    <row r="313" customFormat="false" ht="14.25" hidden="false" customHeight="true" outlineLevel="0" collapsed="false">
      <c r="B313" s="556"/>
      <c r="C313" s="479"/>
      <c r="F313" s="555"/>
      <c r="G313" s="479"/>
      <c r="J313" s="555"/>
      <c r="K313" s="479"/>
      <c r="R313" s="479"/>
      <c r="T313" s="498"/>
      <c r="V313" s="479"/>
    </row>
    <row r="314" customFormat="false" ht="14.25" hidden="false" customHeight="true" outlineLevel="0" collapsed="false">
      <c r="B314" s="556"/>
      <c r="C314" s="479"/>
      <c r="F314" s="555"/>
      <c r="G314" s="479"/>
      <c r="J314" s="555"/>
      <c r="K314" s="479"/>
      <c r="R314" s="479"/>
      <c r="T314" s="498"/>
      <c r="V314" s="479"/>
    </row>
    <row r="315" customFormat="false" ht="14.25" hidden="false" customHeight="true" outlineLevel="0" collapsed="false">
      <c r="B315" s="556"/>
      <c r="C315" s="479"/>
      <c r="F315" s="555"/>
      <c r="G315" s="479"/>
      <c r="J315" s="555"/>
      <c r="K315" s="479"/>
      <c r="R315" s="479"/>
      <c r="T315" s="498"/>
      <c r="V315" s="479"/>
    </row>
    <row r="316" customFormat="false" ht="14.25" hidden="false" customHeight="true" outlineLevel="0" collapsed="false">
      <c r="B316" s="556"/>
      <c r="C316" s="479"/>
      <c r="F316" s="555"/>
      <c r="G316" s="479"/>
      <c r="J316" s="555"/>
      <c r="K316" s="479"/>
      <c r="R316" s="479"/>
      <c r="T316" s="498"/>
      <c r="V316" s="479"/>
    </row>
    <row r="317" customFormat="false" ht="14.25" hidden="false" customHeight="true" outlineLevel="0" collapsed="false">
      <c r="B317" s="556"/>
      <c r="C317" s="479"/>
      <c r="F317" s="555"/>
      <c r="G317" s="479"/>
      <c r="J317" s="555"/>
      <c r="K317" s="479"/>
      <c r="R317" s="479"/>
      <c r="T317" s="498"/>
      <c r="V317" s="479"/>
    </row>
    <row r="318" customFormat="false" ht="14.25" hidden="false" customHeight="true" outlineLevel="0" collapsed="false">
      <c r="B318" s="556"/>
      <c r="C318" s="479"/>
      <c r="F318" s="555"/>
      <c r="G318" s="479"/>
      <c r="J318" s="555"/>
      <c r="K318" s="479"/>
      <c r="R318" s="479"/>
      <c r="T318" s="498"/>
      <c r="V318" s="479"/>
    </row>
    <row r="319" customFormat="false" ht="14.25" hidden="false" customHeight="true" outlineLevel="0" collapsed="false">
      <c r="B319" s="556"/>
      <c r="C319" s="479"/>
      <c r="F319" s="555"/>
      <c r="G319" s="479"/>
      <c r="J319" s="555"/>
      <c r="K319" s="479"/>
      <c r="R319" s="479"/>
      <c r="T319" s="498"/>
      <c r="V319" s="479"/>
    </row>
    <row r="320" customFormat="false" ht="14.25" hidden="false" customHeight="true" outlineLevel="0" collapsed="false">
      <c r="B320" s="556"/>
      <c r="C320" s="479"/>
      <c r="F320" s="555"/>
      <c r="G320" s="479"/>
      <c r="J320" s="555"/>
      <c r="K320" s="479"/>
      <c r="R320" s="479"/>
      <c r="T320" s="498"/>
      <c r="V320" s="479"/>
    </row>
    <row r="321" customFormat="false" ht="14.25" hidden="false" customHeight="true" outlineLevel="0" collapsed="false">
      <c r="B321" s="556"/>
      <c r="C321" s="479"/>
      <c r="F321" s="555"/>
      <c r="G321" s="479"/>
      <c r="J321" s="555"/>
      <c r="K321" s="479"/>
      <c r="R321" s="479"/>
      <c r="T321" s="498"/>
      <c r="V321" s="479"/>
    </row>
    <row r="322" customFormat="false" ht="14.25" hidden="false" customHeight="true" outlineLevel="0" collapsed="false">
      <c r="B322" s="556"/>
      <c r="C322" s="479"/>
      <c r="F322" s="555"/>
      <c r="G322" s="479"/>
      <c r="J322" s="555"/>
      <c r="K322" s="479"/>
      <c r="R322" s="479"/>
      <c r="T322" s="498"/>
      <c r="V322" s="479"/>
    </row>
    <row r="323" customFormat="false" ht="14.25" hidden="false" customHeight="true" outlineLevel="0" collapsed="false">
      <c r="B323" s="556"/>
      <c r="C323" s="479"/>
      <c r="F323" s="555"/>
      <c r="G323" s="479"/>
      <c r="J323" s="555"/>
      <c r="K323" s="479"/>
      <c r="R323" s="479"/>
      <c r="T323" s="498"/>
      <c r="V323" s="479"/>
    </row>
    <row r="324" customFormat="false" ht="14.25" hidden="false" customHeight="true" outlineLevel="0" collapsed="false">
      <c r="B324" s="556"/>
      <c r="C324" s="479"/>
      <c r="F324" s="555"/>
      <c r="G324" s="479"/>
      <c r="J324" s="555"/>
      <c r="K324" s="479"/>
      <c r="R324" s="479"/>
      <c r="T324" s="498"/>
      <c r="V324" s="479"/>
    </row>
    <row r="325" customFormat="false" ht="14.25" hidden="false" customHeight="true" outlineLevel="0" collapsed="false">
      <c r="B325" s="556"/>
      <c r="C325" s="479"/>
      <c r="F325" s="555"/>
      <c r="G325" s="479"/>
      <c r="J325" s="555"/>
      <c r="K325" s="479"/>
      <c r="R325" s="479"/>
      <c r="T325" s="498"/>
      <c r="V325" s="479"/>
    </row>
    <row r="326" customFormat="false" ht="14.25" hidden="false" customHeight="true" outlineLevel="0" collapsed="false">
      <c r="B326" s="556"/>
      <c r="C326" s="479"/>
      <c r="F326" s="555"/>
      <c r="G326" s="479"/>
      <c r="J326" s="555"/>
      <c r="K326" s="479"/>
      <c r="R326" s="479"/>
      <c r="T326" s="498"/>
      <c r="V326" s="479"/>
    </row>
    <row r="327" customFormat="false" ht="14.25" hidden="false" customHeight="true" outlineLevel="0" collapsed="false">
      <c r="B327" s="556"/>
      <c r="C327" s="479"/>
      <c r="F327" s="555"/>
      <c r="G327" s="479"/>
      <c r="J327" s="555"/>
      <c r="K327" s="479"/>
      <c r="R327" s="479"/>
      <c r="T327" s="498"/>
      <c r="V327" s="479"/>
    </row>
    <row r="328" customFormat="false" ht="14.25" hidden="false" customHeight="true" outlineLevel="0" collapsed="false">
      <c r="B328" s="556"/>
      <c r="C328" s="479"/>
      <c r="F328" s="555"/>
      <c r="G328" s="479"/>
      <c r="J328" s="555"/>
      <c r="K328" s="479"/>
      <c r="R328" s="479"/>
      <c r="T328" s="498"/>
      <c r="V328" s="479"/>
    </row>
    <row r="329" customFormat="false" ht="14.25" hidden="false" customHeight="true" outlineLevel="0" collapsed="false">
      <c r="B329" s="556"/>
      <c r="C329" s="479"/>
      <c r="F329" s="555"/>
      <c r="G329" s="479"/>
      <c r="J329" s="555"/>
      <c r="K329" s="479"/>
      <c r="R329" s="479"/>
      <c r="T329" s="498"/>
      <c r="V329" s="479"/>
    </row>
    <row r="330" customFormat="false" ht="14.25" hidden="false" customHeight="true" outlineLevel="0" collapsed="false">
      <c r="B330" s="556"/>
      <c r="C330" s="479"/>
      <c r="F330" s="555"/>
      <c r="G330" s="479"/>
      <c r="J330" s="555"/>
      <c r="K330" s="479"/>
      <c r="R330" s="479"/>
      <c r="T330" s="498"/>
      <c r="V330" s="479"/>
    </row>
    <row r="331" customFormat="false" ht="14.25" hidden="false" customHeight="true" outlineLevel="0" collapsed="false">
      <c r="B331" s="556"/>
      <c r="C331" s="479"/>
      <c r="F331" s="555"/>
      <c r="G331" s="479"/>
      <c r="J331" s="555"/>
      <c r="K331" s="479"/>
      <c r="R331" s="479"/>
      <c r="T331" s="498"/>
      <c r="V331" s="479"/>
    </row>
    <row r="332" customFormat="false" ht="14.25" hidden="false" customHeight="true" outlineLevel="0" collapsed="false">
      <c r="B332" s="556"/>
      <c r="C332" s="479"/>
      <c r="F332" s="555"/>
      <c r="G332" s="479"/>
      <c r="J332" s="555"/>
      <c r="K332" s="479"/>
      <c r="R332" s="479"/>
      <c r="T332" s="498"/>
      <c r="V332" s="479"/>
    </row>
    <row r="333" customFormat="false" ht="14.25" hidden="false" customHeight="true" outlineLevel="0" collapsed="false">
      <c r="B333" s="556"/>
      <c r="C333" s="479"/>
      <c r="F333" s="555"/>
      <c r="G333" s="479"/>
      <c r="J333" s="555"/>
      <c r="K333" s="479"/>
      <c r="R333" s="479"/>
      <c r="T333" s="498"/>
      <c r="V333" s="479"/>
    </row>
    <row r="334" customFormat="false" ht="14.25" hidden="false" customHeight="true" outlineLevel="0" collapsed="false">
      <c r="B334" s="556"/>
      <c r="C334" s="479"/>
      <c r="F334" s="555"/>
      <c r="G334" s="479"/>
      <c r="J334" s="555"/>
      <c r="K334" s="479"/>
      <c r="R334" s="479"/>
      <c r="T334" s="498"/>
      <c r="V334" s="479"/>
    </row>
    <row r="335" customFormat="false" ht="14.25" hidden="false" customHeight="true" outlineLevel="0" collapsed="false">
      <c r="B335" s="556"/>
      <c r="C335" s="479"/>
      <c r="F335" s="555"/>
      <c r="G335" s="479"/>
      <c r="J335" s="555"/>
      <c r="K335" s="479"/>
      <c r="R335" s="479"/>
      <c r="T335" s="498"/>
      <c r="V335" s="479"/>
    </row>
    <row r="336" customFormat="false" ht="14.25" hidden="false" customHeight="true" outlineLevel="0" collapsed="false">
      <c r="B336" s="556"/>
      <c r="C336" s="479"/>
      <c r="F336" s="555"/>
      <c r="G336" s="479"/>
      <c r="J336" s="555"/>
      <c r="K336" s="479"/>
      <c r="R336" s="479"/>
      <c r="T336" s="498"/>
      <c r="V336" s="479"/>
    </row>
    <row r="337" customFormat="false" ht="14.25" hidden="false" customHeight="true" outlineLevel="0" collapsed="false">
      <c r="B337" s="556"/>
      <c r="C337" s="479"/>
      <c r="F337" s="555"/>
      <c r="G337" s="479"/>
      <c r="J337" s="555"/>
      <c r="K337" s="479"/>
      <c r="R337" s="479"/>
      <c r="T337" s="498"/>
      <c r="V337" s="479"/>
    </row>
    <row r="338" customFormat="false" ht="14.25" hidden="false" customHeight="true" outlineLevel="0" collapsed="false">
      <c r="B338" s="556"/>
      <c r="C338" s="479"/>
      <c r="F338" s="555"/>
      <c r="G338" s="479"/>
      <c r="J338" s="555"/>
      <c r="K338" s="479"/>
      <c r="R338" s="479"/>
      <c r="T338" s="498"/>
      <c r="V338" s="479"/>
    </row>
    <row r="339" customFormat="false" ht="14.25" hidden="false" customHeight="true" outlineLevel="0" collapsed="false">
      <c r="B339" s="556"/>
      <c r="C339" s="479"/>
      <c r="F339" s="555"/>
      <c r="G339" s="479"/>
      <c r="J339" s="555"/>
      <c r="K339" s="479"/>
      <c r="R339" s="479"/>
      <c r="T339" s="498"/>
      <c r="V339" s="479"/>
    </row>
    <row r="340" customFormat="false" ht="14.25" hidden="false" customHeight="true" outlineLevel="0" collapsed="false">
      <c r="B340" s="556"/>
      <c r="C340" s="479"/>
      <c r="F340" s="555"/>
      <c r="G340" s="479"/>
      <c r="J340" s="555"/>
      <c r="K340" s="479"/>
      <c r="R340" s="479"/>
      <c r="T340" s="498"/>
      <c r="V340" s="479"/>
    </row>
    <row r="341" customFormat="false" ht="14.25" hidden="false" customHeight="true" outlineLevel="0" collapsed="false">
      <c r="B341" s="556"/>
      <c r="C341" s="479"/>
      <c r="F341" s="555"/>
      <c r="G341" s="479"/>
      <c r="J341" s="555"/>
      <c r="K341" s="479"/>
      <c r="R341" s="479"/>
      <c r="T341" s="498"/>
      <c r="V341" s="479"/>
    </row>
    <row r="342" customFormat="false" ht="14.25" hidden="false" customHeight="true" outlineLevel="0" collapsed="false">
      <c r="B342" s="556"/>
      <c r="C342" s="479"/>
      <c r="F342" s="555"/>
      <c r="G342" s="479"/>
      <c r="J342" s="555"/>
      <c r="K342" s="479"/>
      <c r="R342" s="479"/>
      <c r="T342" s="498"/>
      <c r="V342" s="479"/>
    </row>
    <row r="343" customFormat="false" ht="14.25" hidden="false" customHeight="true" outlineLevel="0" collapsed="false">
      <c r="B343" s="556"/>
      <c r="C343" s="479"/>
      <c r="F343" s="555"/>
      <c r="G343" s="479"/>
      <c r="J343" s="555"/>
      <c r="K343" s="479"/>
      <c r="R343" s="479"/>
      <c r="T343" s="498"/>
      <c r="V343" s="479"/>
    </row>
    <row r="344" customFormat="false" ht="14.25" hidden="false" customHeight="true" outlineLevel="0" collapsed="false">
      <c r="B344" s="556"/>
      <c r="C344" s="479"/>
      <c r="F344" s="555"/>
      <c r="G344" s="479"/>
      <c r="J344" s="555"/>
      <c r="K344" s="479"/>
      <c r="R344" s="479"/>
      <c r="T344" s="498"/>
      <c r="V344" s="479"/>
    </row>
    <row r="345" customFormat="false" ht="14.25" hidden="false" customHeight="true" outlineLevel="0" collapsed="false">
      <c r="B345" s="556"/>
      <c r="C345" s="479"/>
      <c r="F345" s="555"/>
      <c r="G345" s="479"/>
      <c r="J345" s="555"/>
      <c r="K345" s="479"/>
      <c r="R345" s="479"/>
      <c r="T345" s="498"/>
      <c r="V345" s="479"/>
    </row>
    <row r="346" customFormat="false" ht="14.25" hidden="false" customHeight="true" outlineLevel="0" collapsed="false">
      <c r="B346" s="556"/>
      <c r="C346" s="479"/>
      <c r="F346" s="555"/>
      <c r="G346" s="479"/>
      <c r="J346" s="555"/>
      <c r="K346" s="479"/>
      <c r="R346" s="479"/>
      <c r="T346" s="498"/>
      <c r="V346" s="479"/>
    </row>
    <row r="347" customFormat="false" ht="14.25" hidden="false" customHeight="true" outlineLevel="0" collapsed="false">
      <c r="B347" s="556"/>
      <c r="C347" s="479"/>
      <c r="F347" s="555"/>
      <c r="G347" s="479"/>
      <c r="J347" s="555"/>
      <c r="K347" s="479"/>
      <c r="R347" s="479"/>
      <c r="T347" s="498"/>
      <c r="V347" s="479"/>
    </row>
    <row r="348" customFormat="false" ht="14.25" hidden="false" customHeight="true" outlineLevel="0" collapsed="false">
      <c r="B348" s="556"/>
      <c r="C348" s="479"/>
      <c r="F348" s="555"/>
      <c r="G348" s="479"/>
      <c r="J348" s="555"/>
      <c r="K348" s="479"/>
      <c r="R348" s="479"/>
      <c r="T348" s="498"/>
      <c r="V348" s="479"/>
    </row>
    <row r="349" customFormat="false" ht="14.25" hidden="false" customHeight="true" outlineLevel="0" collapsed="false">
      <c r="B349" s="556"/>
      <c r="C349" s="479"/>
      <c r="F349" s="555"/>
      <c r="G349" s="479"/>
      <c r="J349" s="555"/>
      <c r="K349" s="479"/>
      <c r="R349" s="479"/>
      <c r="T349" s="498"/>
      <c r="V349" s="479"/>
    </row>
    <row r="350" customFormat="false" ht="14.25" hidden="false" customHeight="true" outlineLevel="0" collapsed="false">
      <c r="B350" s="556"/>
      <c r="C350" s="479"/>
      <c r="F350" s="555"/>
      <c r="G350" s="479"/>
      <c r="J350" s="555"/>
      <c r="K350" s="479"/>
      <c r="R350" s="479"/>
      <c r="T350" s="498"/>
      <c r="V350" s="479"/>
    </row>
    <row r="351" customFormat="false" ht="14.25" hidden="false" customHeight="true" outlineLevel="0" collapsed="false">
      <c r="B351" s="556"/>
      <c r="C351" s="479"/>
      <c r="F351" s="555"/>
      <c r="G351" s="479"/>
      <c r="J351" s="555"/>
      <c r="K351" s="479"/>
      <c r="R351" s="479"/>
      <c r="T351" s="498"/>
      <c r="V351" s="479"/>
    </row>
    <row r="352" customFormat="false" ht="14.25" hidden="false" customHeight="true" outlineLevel="0" collapsed="false">
      <c r="B352" s="556"/>
      <c r="C352" s="479"/>
      <c r="F352" s="555"/>
      <c r="G352" s="479"/>
      <c r="J352" s="555"/>
      <c r="K352" s="479"/>
      <c r="R352" s="479"/>
      <c r="T352" s="498"/>
      <c r="V352" s="479"/>
    </row>
    <row r="353" customFormat="false" ht="14.25" hidden="false" customHeight="true" outlineLevel="0" collapsed="false">
      <c r="B353" s="556"/>
      <c r="C353" s="479"/>
      <c r="F353" s="555"/>
      <c r="G353" s="479"/>
      <c r="J353" s="555"/>
      <c r="K353" s="479"/>
      <c r="R353" s="479"/>
      <c r="T353" s="498"/>
      <c r="V353" s="479"/>
    </row>
    <row r="354" customFormat="false" ht="14.25" hidden="false" customHeight="true" outlineLevel="0" collapsed="false">
      <c r="B354" s="556"/>
      <c r="C354" s="479"/>
      <c r="F354" s="555"/>
      <c r="G354" s="479"/>
      <c r="J354" s="555"/>
      <c r="K354" s="479"/>
      <c r="R354" s="479"/>
      <c r="T354" s="498"/>
      <c r="V354" s="479"/>
    </row>
    <row r="355" customFormat="false" ht="14.25" hidden="false" customHeight="true" outlineLevel="0" collapsed="false">
      <c r="B355" s="556"/>
      <c r="C355" s="479"/>
      <c r="F355" s="555"/>
      <c r="G355" s="479"/>
      <c r="J355" s="555"/>
      <c r="K355" s="479"/>
      <c r="R355" s="479"/>
      <c r="T355" s="498"/>
      <c r="V355" s="479"/>
    </row>
    <row r="356" customFormat="false" ht="14.25" hidden="false" customHeight="true" outlineLevel="0" collapsed="false">
      <c r="B356" s="556"/>
      <c r="C356" s="479"/>
      <c r="F356" s="555"/>
      <c r="G356" s="479"/>
      <c r="J356" s="555"/>
      <c r="K356" s="479"/>
      <c r="R356" s="479"/>
      <c r="T356" s="498"/>
      <c r="V356" s="479"/>
    </row>
    <row r="357" customFormat="false" ht="14.25" hidden="false" customHeight="true" outlineLevel="0" collapsed="false">
      <c r="B357" s="556"/>
      <c r="C357" s="479"/>
      <c r="F357" s="555"/>
      <c r="G357" s="479"/>
      <c r="J357" s="555"/>
      <c r="K357" s="479"/>
      <c r="R357" s="479"/>
      <c r="T357" s="498"/>
      <c r="V357" s="479"/>
    </row>
    <row r="358" customFormat="false" ht="14.25" hidden="false" customHeight="true" outlineLevel="0" collapsed="false">
      <c r="B358" s="556"/>
      <c r="C358" s="479"/>
      <c r="F358" s="555"/>
      <c r="G358" s="479"/>
      <c r="J358" s="555"/>
      <c r="K358" s="479"/>
      <c r="R358" s="479"/>
      <c r="T358" s="498"/>
      <c r="V358" s="479"/>
    </row>
    <row r="359" customFormat="false" ht="14.25" hidden="false" customHeight="true" outlineLevel="0" collapsed="false">
      <c r="B359" s="556"/>
      <c r="C359" s="479"/>
      <c r="F359" s="555"/>
      <c r="G359" s="479"/>
      <c r="J359" s="555"/>
      <c r="K359" s="479"/>
      <c r="R359" s="479"/>
      <c r="T359" s="498"/>
      <c r="V359" s="479"/>
    </row>
    <row r="360" customFormat="false" ht="14.25" hidden="false" customHeight="true" outlineLevel="0" collapsed="false">
      <c r="B360" s="556"/>
      <c r="C360" s="479"/>
      <c r="F360" s="555"/>
      <c r="G360" s="479"/>
      <c r="J360" s="555"/>
      <c r="K360" s="479"/>
      <c r="R360" s="479"/>
      <c r="T360" s="498"/>
      <c r="V360" s="479"/>
    </row>
    <row r="361" customFormat="false" ht="14.25" hidden="false" customHeight="true" outlineLevel="0" collapsed="false">
      <c r="B361" s="556"/>
      <c r="C361" s="479"/>
      <c r="F361" s="555"/>
      <c r="G361" s="479"/>
      <c r="J361" s="555"/>
      <c r="K361" s="479"/>
      <c r="R361" s="479"/>
      <c r="T361" s="498"/>
      <c r="V361" s="479"/>
    </row>
    <row r="362" customFormat="false" ht="14.25" hidden="false" customHeight="true" outlineLevel="0" collapsed="false">
      <c r="B362" s="556"/>
      <c r="C362" s="479"/>
      <c r="F362" s="555"/>
      <c r="G362" s="479"/>
      <c r="J362" s="555"/>
      <c r="K362" s="479"/>
      <c r="R362" s="479"/>
      <c r="T362" s="498"/>
      <c r="V362" s="479"/>
    </row>
    <row r="363" customFormat="false" ht="14.25" hidden="false" customHeight="true" outlineLevel="0" collapsed="false">
      <c r="B363" s="556"/>
      <c r="C363" s="479"/>
      <c r="F363" s="555"/>
      <c r="G363" s="479"/>
      <c r="J363" s="555"/>
      <c r="K363" s="479"/>
      <c r="R363" s="479"/>
      <c r="T363" s="498"/>
      <c r="V363" s="479"/>
    </row>
    <row r="364" customFormat="false" ht="14.25" hidden="false" customHeight="true" outlineLevel="0" collapsed="false">
      <c r="B364" s="556"/>
      <c r="C364" s="479"/>
      <c r="F364" s="555"/>
      <c r="G364" s="479"/>
      <c r="J364" s="555"/>
      <c r="K364" s="479"/>
      <c r="R364" s="479"/>
      <c r="T364" s="498"/>
      <c r="V364" s="479"/>
    </row>
    <row r="365" customFormat="false" ht="14.25" hidden="false" customHeight="true" outlineLevel="0" collapsed="false">
      <c r="B365" s="556"/>
      <c r="C365" s="479"/>
      <c r="F365" s="555"/>
      <c r="G365" s="479"/>
      <c r="J365" s="555"/>
      <c r="K365" s="479"/>
      <c r="R365" s="479"/>
      <c r="T365" s="498"/>
      <c r="V365" s="479"/>
    </row>
    <row r="366" customFormat="false" ht="14.25" hidden="false" customHeight="true" outlineLevel="0" collapsed="false">
      <c r="B366" s="556"/>
      <c r="C366" s="479"/>
      <c r="F366" s="555"/>
      <c r="G366" s="479"/>
      <c r="J366" s="555"/>
      <c r="K366" s="479"/>
      <c r="R366" s="479"/>
      <c r="T366" s="498"/>
      <c r="V366" s="479"/>
    </row>
    <row r="367" customFormat="false" ht="14.25" hidden="false" customHeight="true" outlineLevel="0" collapsed="false">
      <c r="B367" s="556"/>
      <c r="C367" s="479"/>
      <c r="F367" s="555"/>
      <c r="G367" s="479"/>
      <c r="J367" s="555"/>
      <c r="K367" s="479"/>
      <c r="R367" s="479"/>
      <c r="T367" s="498"/>
      <c r="V367" s="479"/>
    </row>
    <row r="368" customFormat="false" ht="14.25" hidden="false" customHeight="true" outlineLevel="0" collapsed="false">
      <c r="B368" s="556"/>
      <c r="C368" s="479"/>
      <c r="F368" s="555"/>
      <c r="G368" s="479"/>
      <c r="J368" s="555"/>
      <c r="K368" s="479"/>
      <c r="R368" s="479"/>
      <c r="T368" s="498"/>
      <c r="V368" s="479"/>
    </row>
    <row r="369" customFormat="false" ht="14.25" hidden="false" customHeight="true" outlineLevel="0" collapsed="false">
      <c r="B369" s="556"/>
      <c r="C369" s="479"/>
      <c r="F369" s="555"/>
      <c r="G369" s="479"/>
      <c r="J369" s="555"/>
      <c r="K369" s="479"/>
      <c r="R369" s="479"/>
      <c r="T369" s="498"/>
      <c r="V369" s="479"/>
    </row>
    <row r="370" customFormat="false" ht="14.25" hidden="false" customHeight="true" outlineLevel="0" collapsed="false">
      <c r="B370" s="556"/>
      <c r="C370" s="479"/>
      <c r="F370" s="555"/>
      <c r="G370" s="479"/>
      <c r="J370" s="555"/>
      <c r="K370" s="479"/>
      <c r="R370" s="479"/>
      <c r="T370" s="498"/>
      <c r="V370" s="479"/>
    </row>
    <row r="371" customFormat="false" ht="14.25" hidden="false" customHeight="true" outlineLevel="0" collapsed="false">
      <c r="B371" s="556"/>
      <c r="C371" s="479"/>
      <c r="F371" s="555"/>
      <c r="G371" s="479"/>
      <c r="J371" s="555"/>
      <c r="K371" s="479"/>
      <c r="R371" s="479"/>
      <c r="T371" s="498"/>
      <c r="V371" s="479"/>
    </row>
    <row r="372" customFormat="false" ht="14.25" hidden="false" customHeight="true" outlineLevel="0" collapsed="false">
      <c r="B372" s="556"/>
      <c r="C372" s="479"/>
      <c r="F372" s="555"/>
      <c r="G372" s="479"/>
      <c r="J372" s="555"/>
      <c r="K372" s="479"/>
      <c r="R372" s="479"/>
      <c r="T372" s="498"/>
      <c r="V372" s="479"/>
    </row>
    <row r="373" customFormat="false" ht="14.25" hidden="false" customHeight="true" outlineLevel="0" collapsed="false">
      <c r="B373" s="556"/>
      <c r="C373" s="479"/>
      <c r="F373" s="555"/>
      <c r="G373" s="479"/>
      <c r="J373" s="555"/>
      <c r="K373" s="479"/>
      <c r="R373" s="479"/>
      <c r="T373" s="498"/>
      <c r="V373" s="479"/>
    </row>
    <row r="374" customFormat="false" ht="14.25" hidden="false" customHeight="true" outlineLevel="0" collapsed="false">
      <c r="B374" s="556"/>
      <c r="C374" s="479"/>
      <c r="F374" s="555"/>
      <c r="G374" s="479"/>
      <c r="J374" s="555"/>
      <c r="K374" s="479"/>
      <c r="R374" s="479"/>
      <c r="T374" s="498"/>
      <c r="V374" s="479"/>
    </row>
    <row r="375" customFormat="false" ht="14.25" hidden="false" customHeight="true" outlineLevel="0" collapsed="false">
      <c r="B375" s="556"/>
      <c r="C375" s="479"/>
      <c r="F375" s="555"/>
      <c r="G375" s="479"/>
      <c r="J375" s="555"/>
      <c r="K375" s="479"/>
      <c r="R375" s="479"/>
      <c r="T375" s="498"/>
      <c r="V375" s="479"/>
    </row>
    <row r="376" customFormat="false" ht="14.25" hidden="false" customHeight="true" outlineLevel="0" collapsed="false">
      <c r="B376" s="556"/>
      <c r="C376" s="479"/>
      <c r="F376" s="555"/>
      <c r="G376" s="479"/>
      <c r="J376" s="555"/>
      <c r="K376" s="479"/>
      <c r="R376" s="479"/>
      <c r="T376" s="498"/>
      <c r="V376" s="479"/>
    </row>
    <row r="377" customFormat="false" ht="14.25" hidden="false" customHeight="true" outlineLevel="0" collapsed="false">
      <c r="B377" s="556"/>
      <c r="C377" s="479"/>
      <c r="F377" s="555"/>
      <c r="G377" s="479"/>
      <c r="J377" s="555"/>
      <c r="K377" s="479"/>
      <c r="R377" s="479"/>
      <c r="T377" s="498"/>
      <c r="V377" s="479"/>
    </row>
    <row r="378" customFormat="false" ht="14.25" hidden="false" customHeight="true" outlineLevel="0" collapsed="false">
      <c r="B378" s="556"/>
      <c r="C378" s="479"/>
      <c r="F378" s="555"/>
      <c r="G378" s="479"/>
      <c r="J378" s="555"/>
      <c r="K378" s="479"/>
      <c r="R378" s="479"/>
      <c r="T378" s="498"/>
      <c r="V378" s="479"/>
    </row>
    <row r="379" customFormat="false" ht="14.25" hidden="false" customHeight="true" outlineLevel="0" collapsed="false">
      <c r="B379" s="556"/>
      <c r="C379" s="479"/>
      <c r="F379" s="555"/>
      <c r="G379" s="479"/>
      <c r="J379" s="555"/>
      <c r="K379" s="479"/>
      <c r="R379" s="479"/>
      <c r="T379" s="498"/>
      <c r="V379" s="479"/>
    </row>
    <row r="380" customFormat="false" ht="14.25" hidden="false" customHeight="true" outlineLevel="0" collapsed="false">
      <c r="B380" s="556"/>
      <c r="C380" s="479"/>
      <c r="F380" s="555"/>
      <c r="G380" s="479"/>
      <c r="J380" s="555"/>
      <c r="K380" s="479"/>
      <c r="R380" s="479"/>
      <c r="T380" s="498"/>
      <c r="V380" s="479"/>
    </row>
    <row r="381" customFormat="false" ht="14.25" hidden="false" customHeight="true" outlineLevel="0" collapsed="false">
      <c r="B381" s="556"/>
      <c r="C381" s="479"/>
      <c r="F381" s="555"/>
      <c r="G381" s="479"/>
      <c r="J381" s="555"/>
      <c r="K381" s="479"/>
      <c r="R381" s="479"/>
      <c r="T381" s="498"/>
      <c r="V381" s="479"/>
    </row>
    <row r="382" customFormat="false" ht="14.25" hidden="false" customHeight="true" outlineLevel="0" collapsed="false">
      <c r="B382" s="556"/>
      <c r="C382" s="479"/>
      <c r="F382" s="555"/>
      <c r="G382" s="479"/>
      <c r="J382" s="555"/>
      <c r="K382" s="479"/>
      <c r="R382" s="479"/>
      <c r="T382" s="498"/>
      <c r="V382" s="479"/>
    </row>
    <row r="383" customFormat="false" ht="14.25" hidden="false" customHeight="true" outlineLevel="0" collapsed="false">
      <c r="B383" s="556"/>
      <c r="C383" s="479"/>
      <c r="F383" s="555"/>
      <c r="G383" s="479"/>
      <c r="J383" s="555"/>
      <c r="K383" s="479"/>
      <c r="R383" s="479"/>
      <c r="T383" s="498"/>
      <c r="V383" s="479"/>
    </row>
    <row r="384" customFormat="false" ht="14.25" hidden="false" customHeight="true" outlineLevel="0" collapsed="false">
      <c r="B384" s="556"/>
      <c r="C384" s="479"/>
      <c r="F384" s="555"/>
      <c r="G384" s="479"/>
      <c r="J384" s="555"/>
      <c r="K384" s="479"/>
      <c r="R384" s="479"/>
      <c r="T384" s="498"/>
      <c r="V384" s="479"/>
    </row>
    <row r="385" customFormat="false" ht="14.25" hidden="false" customHeight="true" outlineLevel="0" collapsed="false">
      <c r="B385" s="556"/>
      <c r="C385" s="479"/>
      <c r="F385" s="555"/>
      <c r="G385" s="479"/>
      <c r="J385" s="555"/>
      <c r="K385" s="479"/>
      <c r="R385" s="479"/>
      <c r="T385" s="498"/>
      <c r="V385" s="479"/>
    </row>
    <row r="386" customFormat="false" ht="14.25" hidden="false" customHeight="true" outlineLevel="0" collapsed="false">
      <c r="B386" s="556"/>
      <c r="C386" s="479"/>
      <c r="F386" s="555"/>
      <c r="G386" s="479"/>
      <c r="J386" s="555"/>
      <c r="K386" s="479"/>
      <c r="R386" s="479"/>
      <c r="T386" s="498"/>
      <c r="V386" s="479"/>
    </row>
    <row r="387" customFormat="false" ht="14.25" hidden="false" customHeight="true" outlineLevel="0" collapsed="false">
      <c r="B387" s="556"/>
      <c r="C387" s="479"/>
      <c r="F387" s="555"/>
      <c r="G387" s="479"/>
      <c r="J387" s="555"/>
      <c r="K387" s="479"/>
      <c r="R387" s="479"/>
      <c r="T387" s="498"/>
      <c r="V387" s="479"/>
    </row>
    <row r="388" customFormat="false" ht="14.25" hidden="false" customHeight="true" outlineLevel="0" collapsed="false">
      <c r="B388" s="556"/>
      <c r="C388" s="479"/>
      <c r="F388" s="555"/>
      <c r="G388" s="479"/>
      <c r="J388" s="555"/>
      <c r="K388" s="479"/>
      <c r="R388" s="479"/>
      <c r="T388" s="498"/>
      <c r="V388" s="479"/>
    </row>
    <row r="389" customFormat="false" ht="14.25" hidden="false" customHeight="true" outlineLevel="0" collapsed="false">
      <c r="B389" s="556"/>
      <c r="C389" s="479"/>
      <c r="F389" s="555"/>
      <c r="G389" s="479"/>
      <c r="J389" s="555"/>
      <c r="K389" s="479"/>
      <c r="R389" s="479"/>
      <c r="T389" s="498"/>
      <c r="V389" s="479"/>
    </row>
    <row r="390" customFormat="false" ht="14.25" hidden="false" customHeight="true" outlineLevel="0" collapsed="false">
      <c r="B390" s="556"/>
      <c r="C390" s="479"/>
      <c r="F390" s="555"/>
      <c r="G390" s="479"/>
      <c r="J390" s="555"/>
      <c r="K390" s="479"/>
      <c r="R390" s="479"/>
      <c r="T390" s="498"/>
      <c r="V390" s="479"/>
    </row>
    <row r="391" customFormat="false" ht="14.25" hidden="false" customHeight="true" outlineLevel="0" collapsed="false">
      <c r="B391" s="556"/>
      <c r="C391" s="479"/>
      <c r="F391" s="555"/>
      <c r="G391" s="479"/>
      <c r="J391" s="555"/>
      <c r="K391" s="479"/>
      <c r="R391" s="479"/>
      <c r="T391" s="498"/>
      <c r="V391" s="479"/>
    </row>
    <row r="392" customFormat="false" ht="14.25" hidden="false" customHeight="true" outlineLevel="0" collapsed="false">
      <c r="B392" s="556"/>
      <c r="C392" s="479"/>
      <c r="F392" s="555"/>
      <c r="G392" s="479"/>
      <c r="J392" s="555"/>
      <c r="K392" s="479"/>
      <c r="R392" s="479"/>
      <c r="T392" s="498"/>
      <c r="V392" s="479"/>
    </row>
    <row r="393" customFormat="false" ht="14.25" hidden="false" customHeight="true" outlineLevel="0" collapsed="false">
      <c r="B393" s="556"/>
      <c r="C393" s="479"/>
      <c r="F393" s="555"/>
      <c r="G393" s="479"/>
      <c r="J393" s="555"/>
      <c r="K393" s="479"/>
      <c r="R393" s="479"/>
      <c r="T393" s="498"/>
      <c r="V393" s="479"/>
    </row>
    <row r="394" customFormat="false" ht="14.25" hidden="false" customHeight="true" outlineLevel="0" collapsed="false">
      <c r="B394" s="556"/>
      <c r="C394" s="479"/>
      <c r="F394" s="555"/>
      <c r="G394" s="479"/>
      <c r="J394" s="555"/>
      <c r="K394" s="479"/>
      <c r="R394" s="479"/>
      <c r="T394" s="498"/>
      <c r="V394" s="479"/>
    </row>
    <row r="395" customFormat="false" ht="14.25" hidden="false" customHeight="true" outlineLevel="0" collapsed="false">
      <c r="B395" s="556"/>
      <c r="C395" s="479"/>
      <c r="F395" s="555"/>
      <c r="G395" s="479"/>
      <c r="J395" s="555"/>
      <c r="K395" s="479"/>
      <c r="R395" s="479"/>
      <c r="T395" s="498"/>
      <c r="V395" s="479"/>
    </row>
    <row r="396" customFormat="false" ht="14.25" hidden="false" customHeight="true" outlineLevel="0" collapsed="false">
      <c r="B396" s="556"/>
      <c r="C396" s="479"/>
      <c r="F396" s="555"/>
      <c r="G396" s="479"/>
      <c r="J396" s="555"/>
      <c r="K396" s="479"/>
      <c r="R396" s="479"/>
      <c r="T396" s="498"/>
      <c r="V396" s="479"/>
    </row>
    <row r="397" customFormat="false" ht="14.25" hidden="false" customHeight="true" outlineLevel="0" collapsed="false">
      <c r="B397" s="556"/>
      <c r="C397" s="479"/>
      <c r="F397" s="555"/>
      <c r="G397" s="479"/>
      <c r="J397" s="555"/>
      <c r="K397" s="479"/>
      <c r="R397" s="479"/>
      <c r="T397" s="498"/>
      <c r="V397" s="479"/>
    </row>
    <row r="398" customFormat="false" ht="14.25" hidden="false" customHeight="true" outlineLevel="0" collapsed="false">
      <c r="B398" s="556"/>
      <c r="C398" s="479"/>
      <c r="F398" s="555"/>
      <c r="G398" s="479"/>
      <c r="J398" s="555"/>
      <c r="K398" s="479"/>
      <c r="R398" s="479"/>
      <c r="T398" s="498"/>
      <c r="V398" s="479"/>
    </row>
    <row r="399" customFormat="false" ht="14.25" hidden="false" customHeight="true" outlineLevel="0" collapsed="false">
      <c r="B399" s="556"/>
      <c r="C399" s="479"/>
      <c r="F399" s="555"/>
      <c r="G399" s="479"/>
      <c r="J399" s="555"/>
      <c r="K399" s="479"/>
      <c r="R399" s="479"/>
      <c r="T399" s="498"/>
      <c r="V399" s="479"/>
    </row>
    <row r="400" customFormat="false" ht="14.25" hidden="false" customHeight="true" outlineLevel="0" collapsed="false">
      <c r="B400" s="556"/>
      <c r="C400" s="479"/>
      <c r="F400" s="555"/>
      <c r="G400" s="479"/>
      <c r="J400" s="555"/>
      <c r="K400" s="479"/>
      <c r="R400" s="479"/>
      <c r="T400" s="498"/>
      <c r="V400" s="479"/>
    </row>
    <row r="401" customFormat="false" ht="14.25" hidden="false" customHeight="true" outlineLevel="0" collapsed="false">
      <c r="B401" s="556"/>
      <c r="C401" s="479"/>
      <c r="F401" s="555"/>
      <c r="G401" s="479"/>
      <c r="J401" s="555"/>
      <c r="K401" s="479"/>
      <c r="R401" s="479"/>
      <c r="T401" s="498"/>
      <c r="V401" s="479"/>
    </row>
    <row r="402" customFormat="false" ht="14.25" hidden="false" customHeight="true" outlineLevel="0" collapsed="false">
      <c r="B402" s="556"/>
      <c r="C402" s="479"/>
      <c r="F402" s="555"/>
      <c r="G402" s="479"/>
      <c r="J402" s="555"/>
      <c r="K402" s="479"/>
      <c r="R402" s="479"/>
      <c r="T402" s="498"/>
      <c r="V402" s="479"/>
    </row>
    <row r="403" customFormat="false" ht="14.25" hidden="false" customHeight="true" outlineLevel="0" collapsed="false">
      <c r="B403" s="556"/>
      <c r="C403" s="479"/>
      <c r="F403" s="555"/>
      <c r="G403" s="479"/>
      <c r="J403" s="555"/>
      <c r="K403" s="479"/>
      <c r="R403" s="479"/>
      <c r="T403" s="498"/>
      <c r="V403" s="479"/>
    </row>
    <row r="404" customFormat="false" ht="14.25" hidden="false" customHeight="true" outlineLevel="0" collapsed="false">
      <c r="B404" s="556"/>
      <c r="C404" s="479"/>
      <c r="F404" s="555"/>
      <c r="G404" s="479"/>
      <c r="J404" s="555"/>
      <c r="K404" s="479"/>
      <c r="R404" s="479"/>
      <c r="T404" s="498"/>
      <c r="V404" s="479"/>
    </row>
    <row r="405" customFormat="false" ht="14.25" hidden="false" customHeight="true" outlineLevel="0" collapsed="false">
      <c r="B405" s="556"/>
      <c r="C405" s="479"/>
      <c r="F405" s="555"/>
      <c r="G405" s="479"/>
      <c r="J405" s="555"/>
      <c r="K405" s="479"/>
      <c r="R405" s="479"/>
      <c r="T405" s="498"/>
      <c r="V405" s="479"/>
    </row>
    <row r="406" customFormat="false" ht="14.25" hidden="false" customHeight="true" outlineLevel="0" collapsed="false">
      <c r="B406" s="556"/>
      <c r="C406" s="479"/>
      <c r="F406" s="555"/>
      <c r="G406" s="479"/>
      <c r="J406" s="555"/>
      <c r="K406" s="479"/>
      <c r="R406" s="479"/>
      <c r="T406" s="498"/>
      <c r="V406" s="479"/>
    </row>
    <row r="407" customFormat="false" ht="14.25" hidden="false" customHeight="true" outlineLevel="0" collapsed="false">
      <c r="B407" s="556"/>
      <c r="C407" s="479"/>
      <c r="F407" s="555"/>
      <c r="G407" s="479"/>
      <c r="J407" s="555"/>
      <c r="K407" s="479"/>
      <c r="R407" s="479"/>
      <c r="T407" s="498"/>
      <c r="V407" s="479"/>
    </row>
    <row r="408" customFormat="false" ht="14.25" hidden="false" customHeight="true" outlineLevel="0" collapsed="false">
      <c r="B408" s="556"/>
      <c r="C408" s="479"/>
      <c r="F408" s="555"/>
      <c r="G408" s="479"/>
      <c r="J408" s="555"/>
      <c r="K408" s="479"/>
      <c r="R408" s="479"/>
      <c r="T408" s="498"/>
      <c r="V408" s="479"/>
    </row>
    <row r="409" customFormat="false" ht="14.25" hidden="false" customHeight="true" outlineLevel="0" collapsed="false">
      <c r="B409" s="556"/>
      <c r="C409" s="479"/>
      <c r="F409" s="555"/>
      <c r="G409" s="479"/>
      <c r="J409" s="555"/>
      <c r="K409" s="479"/>
      <c r="R409" s="479"/>
      <c r="T409" s="498"/>
      <c r="V409" s="479"/>
    </row>
    <row r="410" customFormat="false" ht="14.25" hidden="false" customHeight="true" outlineLevel="0" collapsed="false">
      <c r="B410" s="556"/>
      <c r="C410" s="479"/>
      <c r="F410" s="555"/>
      <c r="G410" s="479"/>
      <c r="J410" s="555"/>
      <c r="K410" s="479"/>
      <c r="R410" s="479"/>
      <c r="T410" s="498"/>
      <c r="V410" s="479"/>
    </row>
    <row r="411" customFormat="false" ht="14.25" hidden="false" customHeight="true" outlineLevel="0" collapsed="false">
      <c r="B411" s="556"/>
      <c r="C411" s="479"/>
      <c r="F411" s="555"/>
      <c r="G411" s="479"/>
      <c r="J411" s="555"/>
      <c r="K411" s="479"/>
      <c r="R411" s="479"/>
      <c r="T411" s="498"/>
      <c r="V411" s="479"/>
    </row>
    <row r="412" customFormat="false" ht="14.25" hidden="false" customHeight="true" outlineLevel="0" collapsed="false">
      <c r="B412" s="556"/>
      <c r="C412" s="479"/>
      <c r="F412" s="555"/>
      <c r="G412" s="479"/>
      <c r="J412" s="555"/>
      <c r="K412" s="479"/>
      <c r="R412" s="479"/>
      <c r="T412" s="498"/>
      <c r="V412" s="479"/>
    </row>
    <row r="413" customFormat="false" ht="14.25" hidden="false" customHeight="true" outlineLevel="0" collapsed="false">
      <c r="B413" s="556"/>
      <c r="C413" s="479"/>
      <c r="F413" s="555"/>
      <c r="G413" s="479"/>
      <c r="J413" s="555"/>
      <c r="K413" s="479"/>
      <c r="R413" s="479"/>
      <c r="T413" s="498"/>
      <c r="V413" s="479"/>
    </row>
    <row r="414" customFormat="false" ht="14.25" hidden="false" customHeight="true" outlineLevel="0" collapsed="false">
      <c r="B414" s="556"/>
      <c r="C414" s="479"/>
      <c r="F414" s="555"/>
      <c r="G414" s="479"/>
      <c r="J414" s="555"/>
      <c r="K414" s="479"/>
      <c r="R414" s="479"/>
      <c r="T414" s="498"/>
      <c r="V414" s="479"/>
    </row>
    <row r="415" customFormat="false" ht="14.25" hidden="false" customHeight="true" outlineLevel="0" collapsed="false">
      <c r="B415" s="556"/>
      <c r="C415" s="479"/>
      <c r="F415" s="555"/>
      <c r="G415" s="479"/>
      <c r="J415" s="555"/>
      <c r="K415" s="479"/>
      <c r="R415" s="479"/>
      <c r="T415" s="498"/>
      <c r="V415" s="479"/>
    </row>
    <row r="416" customFormat="false" ht="14.25" hidden="false" customHeight="true" outlineLevel="0" collapsed="false">
      <c r="B416" s="556"/>
      <c r="C416" s="479"/>
      <c r="F416" s="555"/>
      <c r="G416" s="479"/>
      <c r="J416" s="555"/>
      <c r="K416" s="479"/>
      <c r="R416" s="479"/>
      <c r="T416" s="498"/>
      <c r="V416" s="479"/>
    </row>
    <row r="417" customFormat="false" ht="14.25" hidden="false" customHeight="true" outlineLevel="0" collapsed="false">
      <c r="B417" s="556"/>
      <c r="C417" s="479"/>
      <c r="F417" s="555"/>
      <c r="G417" s="479"/>
      <c r="J417" s="555"/>
      <c r="K417" s="479"/>
      <c r="R417" s="479"/>
      <c r="T417" s="498"/>
      <c r="V417" s="479"/>
    </row>
    <row r="418" customFormat="false" ht="14.25" hidden="false" customHeight="true" outlineLevel="0" collapsed="false">
      <c r="B418" s="556"/>
      <c r="C418" s="479"/>
      <c r="F418" s="555"/>
      <c r="G418" s="479"/>
      <c r="J418" s="555"/>
      <c r="K418" s="479"/>
      <c r="R418" s="479"/>
      <c r="T418" s="498"/>
      <c r="V418" s="479"/>
    </row>
    <row r="419" customFormat="false" ht="14.25" hidden="false" customHeight="true" outlineLevel="0" collapsed="false">
      <c r="B419" s="556"/>
      <c r="C419" s="479"/>
      <c r="F419" s="555"/>
      <c r="G419" s="479"/>
      <c r="J419" s="555"/>
      <c r="K419" s="479"/>
      <c r="R419" s="479"/>
      <c r="T419" s="498"/>
      <c r="V419" s="479"/>
    </row>
    <row r="420" customFormat="false" ht="14.25" hidden="false" customHeight="true" outlineLevel="0" collapsed="false">
      <c r="B420" s="556"/>
      <c r="C420" s="479"/>
      <c r="F420" s="555"/>
      <c r="G420" s="479"/>
      <c r="J420" s="555"/>
      <c r="K420" s="479"/>
      <c r="R420" s="479"/>
      <c r="T420" s="498"/>
      <c r="V420" s="479"/>
    </row>
    <row r="421" customFormat="false" ht="14.25" hidden="false" customHeight="true" outlineLevel="0" collapsed="false">
      <c r="B421" s="556"/>
      <c r="C421" s="479"/>
      <c r="F421" s="555"/>
      <c r="G421" s="479"/>
      <c r="J421" s="555"/>
      <c r="K421" s="479"/>
      <c r="R421" s="479"/>
      <c r="T421" s="498"/>
      <c r="V421" s="479"/>
    </row>
    <row r="422" customFormat="false" ht="14.25" hidden="false" customHeight="true" outlineLevel="0" collapsed="false">
      <c r="B422" s="556"/>
      <c r="C422" s="479"/>
      <c r="F422" s="555"/>
      <c r="G422" s="479"/>
      <c r="J422" s="555"/>
      <c r="K422" s="479"/>
      <c r="R422" s="479"/>
      <c r="T422" s="498"/>
      <c r="V422" s="479"/>
    </row>
    <row r="423" customFormat="false" ht="14.25" hidden="false" customHeight="true" outlineLevel="0" collapsed="false">
      <c r="B423" s="556"/>
      <c r="C423" s="479"/>
      <c r="F423" s="555"/>
      <c r="G423" s="479"/>
      <c r="J423" s="555"/>
      <c r="K423" s="479"/>
      <c r="R423" s="479"/>
      <c r="T423" s="498"/>
      <c r="V423" s="479"/>
    </row>
    <row r="424" customFormat="false" ht="14.25" hidden="false" customHeight="true" outlineLevel="0" collapsed="false">
      <c r="B424" s="556"/>
      <c r="C424" s="479"/>
      <c r="F424" s="555"/>
      <c r="G424" s="479"/>
      <c r="J424" s="555"/>
      <c r="K424" s="479"/>
      <c r="R424" s="479"/>
      <c r="T424" s="498"/>
      <c r="V424" s="479"/>
    </row>
    <row r="425" customFormat="false" ht="14.25" hidden="false" customHeight="true" outlineLevel="0" collapsed="false">
      <c r="B425" s="556"/>
      <c r="C425" s="479"/>
      <c r="F425" s="555"/>
      <c r="G425" s="479"/>
      <c r="J425" s="555"/>
      <c r="K425" s="479"/>
      <c r="R425" s="479"/>
      <c r="T425" s="498"/>
      <c r="V425" s="479"/>
    </row>
    <row r="426" customFormat="false" ht="14.25" hidden="false" customHeight="true" outlineLevel="0" collapsed="false">
      <c r="B426" s="556"/>
      <c r="C426" s="479"/>
      <c r="F426" s="555"/>
      <c r="G426" s="479"/>
      <c r="J426" s="555"/>
      <c r="K426" s="479"/>
      <c r="R426" s="479"/>
      <c r="T426" s="498"/>
      <c r="V426" s="479"/>
    </row>
    <row r="427" customFormat="false" ht="14.25" hidden="false" customHeight="true" outlineLevel="0" collapsed="false">
      <c r="B427" s="556"/>
      <c r="C427" s="479"/>
      <c r="F427" s="555"/>
      <c r="G427" s="479"/>
      <c r="J427" s="555"/>
      <c r="K427" s="479"/>
      <c r="R427" s="479"/>
      <c r="T427" s="498"/>
      <c r="V427" s="479"/>
    </row>
    <row r="428" customFormat="false" ht="14.25" hidden="false" customHeight="true" outlineLevel="0" collapsed="false">
      <c r="B428" s="556"/>
      <c r="C428" s="479"/>
      <c r="F428" s="555"/>
      <c r="G428" s="479"/>
      <c r="J428" s="555"/>
      <c r="K428" s="479"/>
      <c r="R428" s="479"/>
      <c r="T428" s="498"/>
      <c r="V428" s="479"/>
    </row>
    <row r="429" customFormat="false" ht="14.25" hidden="false" customHeight="true" outlineLevel="0" collapsed="false">
      <c r="B429" s="556"/>
      <c r="C429" s="479"/>
      <c r="F429" s="555"/>
      <c r="G429" s="479"/>
      <c r="J429" s="555"/>
      <c r="K429" s="479"/>
      <c r="R429" s="479"/>
      <c r="T429" s="498"/>
      <c r="V429" s="479"/>
    </row>
    <row r="430" customFormat="false" ht="14.25" hidden="false" customHeight="true" outlineLevel="0" collapsed="false">
      <c r="B430" s="556"/>
      <c r="C430" s="479"/>
      <c r="F430" s="555"/>
      <c r="G430" s="479"/>
      <c r="J430" s="555"/>
      <c r="K430" s="479"/>
      <c r="R430" s="479"/>
      <c r="T430" s="498"/>
      <c r="V430" s="479"/>
    </row>
    <row r="431" customFormat="false" ht="14.25" hidden="false" customHeight="true" outlineLevel="0" collapsed="false">
      <c r="B431" s="556"/>
      <c r="C431" s="479"/>
      <c r="F431" s="555"/>
      <c r="G431" s="479"/>
      <c r="J431" s="555"/>
      <c r="K431" s="479"/>
      <c r="R431" s="479"/>
      <c r="T431" s="498"/>
      <c r="V431" s="479"/>
    </row>
    <row r="432" customFormat="false" ht="14.25" hidden="false" customHeight="true" outlineLevel="0" collapsed="false">
      <c r="B432" s="556"/>
      <c r="C432" s="479"/>
      <c r="F432" s="555"/>
      <c r="G432" s="479"/>
      <c r="J432" s="555"/>
      <c r="K432" s="479"/>
      <c r="R432" s="479"/>
      <c r="T432" s="498"/>
      <c r="V432" s="479"/>
    </row>
    <row r="433" customFormat="false" ht="14.25" hidden="false" customHeight="true" outlineLevel="0" collapsed="false">
      <c r="B433" s="556"/>
      <c r="C433" s="479"/>
      <c r="F433" s="555"/>
      <c r="G433" s="479"/>
      <c r="J433" s="555"/>
      <c r="K433" s="479"/>
      <c r="R433" s="479"/>
      <c r="T433" s="498"/>
      <c r="V433" s="479"/>
    </row>
    <row r="434" customFormat="false" ht="14.25" hidden="false" customHeight="true" outlineLevel="0" collapsed="false">
      <c r="B434" s="556"/>
      <c r="C434" s="479"/>
      <c r="F434" s="555"/>
      <c r="G434" s="479"/>
      <c r="J434" s="555"/>
      <c r="K434" s="479"/>
      <c r="R434" s="479"/>
      <c r="T434" s="498"/>
      <c r="V434" s="479"/>
    </row>
    <row r="435" customFormat="false" ht="14.25" hidden="false" customHeight="true" outlineLevel="0" collapsed="false">
      <c r="B435" s="556"/>
      <c r="C435" s="479"/>
      <c r="F435" s="555"/>
      <c r="G435" s="479"/>
      <c r="J435" s="555"/>
      <c r="K435" s="479"/>
      <c r="R435" s="479"/>
      <c r="T435" s="498"/>
      <c r="V435" s="479"/>
    </row>
    <row r="436" customFormat="false" ht="14.25" hidden="false" customHeight="true" outlineLevel="0" collapsed="false">
      <c r="B436" s="556"/>
      <c r="C436" s="479"/>
      <c r="F436" s="555"/>
      <c r="G436" s="479"/>
      <c r="J436" s="555"/>
      <c r="K436" s="479"/>
      <c r="R436" s="479"/>
      <c r="T436" s="498"/>
      <c r="V436" s="479"/>
    </row>
    <row r="437" customFormat="false" ht="14.25" hidden="false" customHeight="true" outlineLevel="0" collapsed="false">
      <c r="B437" s="556"/>
      <c r="C437" s="479"/>
      <c r="F437" s="555"/>
      <c r="G437" s="479"/>
      <c r="J437" s="555"/>
      <c r="K437" s="479"/>
      <c r="R437" s="479"/>
      <c r="T437" s="498"/>
      <c r="V437" s="479"/>
    </row>
    <row r="438" customFormat="false" ht="14.25" hidden="false" customHeight="true" outlineLevel="0" collapsed="false">
      <c r="B438" s="556"/>
      <c r="C438" s="479"/>
      <c r="F438" s="555"/>
      <c r="G438" s="479"/>
      <c r="J438" s="555"/>
      <c r="K438" s="479"/>
      <c r="R438" s="479"/>
      <c r="T438" s="498"/>
      <c r="V438" s="479"/>
    </row>
    <row r="439" customFormat="false" ht="14.25" hidden="false" customHeight="true" outlineLevel="0" collapsed="false">
      <c r="B439" s="556"/>
      <c r="C439" s="479"/>
      <c r="F439" s="555"/>
      <c r="G439" s="479"/>
      <c r="J439" s="555"/>
      <c r="K439" s="479"/>
      <c r="R439" s="479"/>
      <c r="T439" s="498"/>
      <c r="V439" s="479"/>
    </row>
    <row r="440" customFormat="false" ht="14.25" hidden="false" customHeight="true" outlineLevel="0" collapsed="false">
      <c r="B440" s="556"/>
      <c r="C440" s="479"/>
      <c r="F440" s="555"/>
      <c r="G440" s="479"/>
      <c r="J440" s="555"/>
      <c r="K440" s="479"/>
      <c r="R440" s="479"/>
      <c r="T440" s="498"/>
      <c r="V440" s="479"/>
    </row>
    <row r="441" customFormat="false" ht="14.25" hidden="false" customHeight="true" outlineLevel="0" collapsed="false">
      <c r="B441" s="556"/>
      <c r="C441" s="479"/>
      <c r="F441" s="555"/>
      <c r="G441" s="479"/>
      <c r="J441" s="555"/>
      <c r="K441" s="479"/>
      <c r="R441" s="479"/>
      <c r="T441" s="498"/>
      <c r="V441" s="479"/>
    </row>
    <row r="442" customFormat="false" ht="14.25" hidden="false" customHeight="true" outlineLevel="0" collapsed="false">
      <c r="B442" s="556"/>
      <c r="C442" s="479"/>
      <c r="F442" s="555"/>
      <c r="G442" s="479"/>
      <c r="J442" s="555"/>
      <c r="K442" s="479"/>
      <c r="R442" s="479"/>
      <c r="T442" s="498"/>
      <c r="V442" s="479"/>
    </row>
    <row r="443" customFormat="false" ht="14.25" hidden="false" customHeight="true" outlineLevel="0" collapsed="false">
      <c r="B443" s="556"/>
      <c r="C443" s="479"/>
      <c r="F443" s="555"/>
      <c r="G443" s="479"/>
      <c r="J443" s="555"/>
      <c r="K443" s="479"/>
      <c r="R443" s="479"/>
      <c r="T443" s="498"/>
      <c r="V443" s="479"/>
    </row>
    <row r="444" customFormat="false" ht="14.25" hidden="false" customHeight="true" outlineLevel="0" collapsed="false">
      <c r="B444" s="556"/>
      <c r="C444" s="479"/>
      <c r="F444" s="555"/>
      <c r="G444" s="479"/>
      <c r="J444" s="555"/>
      <c r="K444" s="479"/>
      <c r="R444" s="479"/>
      <c r="T444" s="498"/>
      <c r="V444" s="479"/>
    </row>
    <row r="445" customFormat="false" ht="14.25" hidden="false" customHeight="true" outlineLevel="0" collapsed="false">
      <c r="B445" s="556"/>
      <c r="C445" s="479"/>
      <c r="F445" s="555"/>
      <c r="G445" s="479"/>
      <c r="J445" s="555"/>
      <c r="K445" s="479"/>
      <c r="R445" s="479"/>
      <c r="T445" s="498"/>
      <c r="V445" s="479"/>
    </row>
    <row r="446" customFormat="false" ht="14.25" hidden="false" customHeight="true" outlineLevel="0" collapsed="false">
      <c r="B446" s="556"/>
      <c r="C446" s="479"/>
      <c r="F446" s="555"/>
      <c r="G446" s="479"/>
      <c r="J446" s="555"/>
      <c r="K446" s="479"/>
      <c r="R446" s="479"/>
      <c r="T446" s="498"/>
      <c r="V446" s="479"/>
    </row>
    <row r="447" customFormat="false" ht="14.25" hidden="false" customHeight="true" outlineLevel="0" collapsed="false">
      <c r="B447" s="556"/>
      <c r="C447" s="479"/>
      <c r="F447" s="555"/>
      <c r="G447" s="479"/>
      <c r="J447" s="555"/>
      <c r="K447" s="479"/>
      <c r="R447" s="479"/>
      <c r="T447" s="498"/>
      <c r="V447" s="479"/>
    </row>
    <row r="448" customFormat="false" ht="14.25" hidden="false" customHeight="true" outlineLevel="0" collapsed="false">
      <c r="B448" s="556"/>
      <c r="C448" s="479"/>
      <c r="F448" s="555"/>
      <c r="G448" s="479"/>
      <c r="J448" s="555"/>
      <c r="K448" s="479"/>
      <c r="R448" s="479"/>
      <c r="T448" s="498"/>
      <c r="V448" s="479"/>
    </row>
    <row r="449" customFormat="false" ht="14.25" hidden="false" customHeight="true" outlineLevel="0" collapsed="false">
      <c r="B449" s="556"/>
      <c r="C449" s="479"/>
      <c r="F449" s="555"/>
      <c r="G449" s="479"/>
      <c r="J449" s="555"/>
      <c r="K449" s="479"/>
      <c r="R449" s="479"/>
      <c r="T449" s="498"/>
      <c r="V449" s="479"/>
    </row>
    <row r="450" customFormat="false" ht="14.25" hidden="false" customHeight="true" outlineLevel="0" collapsed="false">
      <c r="B450" s="556"/>
      <c r="C450" s="479"/>
      <c r="F450" s="555"/>
      <c r="G450" s="479"/>
      <c r="J450" s="555"/>
      <c r="K450" s="479"/>
      <c r="R450" s="479"/>
      <c r="T450" s="498"/>
      <c r="V450" s="479"/>
    </row>
    <row r="451" customFormat="false" ht="14.25" hidden="false" customHeight="true" outlineLevel="0" collapsed="false">
      <c r="B451" s="556"/>
      <c r="C451" s="479"/>
      <c r="F451" s="555"/>
      <c r="G451" s="479"/>
      <c r="J451" s="555"/>
      <c r="K451" s="479"/>
      <c r="R451" s="479"/>
      <c r="T451" s="498"/>
      <c r="V451" s="479"/>
    </row>
    <row r="452" customFormat="false" ht="14.25" hidden="false" customHeight="true" outlineLevel="0" collapsed="false">
      <c r="B452" s="556"/>
      <c r="C452" s="479"/>
      <c r="F452" s="555"/>
      <c r="G452" s="479"/>
      <c r="J452" s="555"/>
      <c r="K452" s="479"/>
      <c r="R452" s="479"/>
      <c r="T452" s="498"/>
      <c r="V452" s="479"/>
    </row>
    <row r="453" customFormat="false" ht="14.25" hidden="false" customHeight="true" outlineLevel="0" collapsed="false">
      <c r="B453" s="556"/>
      <c r="C453" s="479"/>
      <c r="F453" s="555"/>
      <c r="G453" s="479"/>
      <c r="J453" s="555"/>
      <c r="K453" s="479"/>
      <c r="R453" s="479"/>
      <c r="T453" s="498"/>
      <c r="V453" s="479"/>
    </row>
    <row r="454" customFormat="false" ht="14.25" hidden="false" customHeight="true" outlineLevel="0" collapsed="false">
      <c r="B454" s="556"/>
      <c r="C454" s="479"/>
      <c r="F454" s="555"/>
      <c r="G454" s="479"/>
      <c r="J454" s="555"/>
      <c r="K454" s="479"/>
      <c r="R454" s="479"/>
      <c r="T454" s="498"/>
      <c r="V454" s="479"/>
    </row>
    <row r="455" customFormat="false" ht="14.25" hidden="false" customHeight="true" outlineLevel="0" collapsed="false">
      <c r="B455" s="556"/>
      <c r="C455" s="479"/>
      <c r="F455" s="555"/>
      <c r="G455" s="479"/>
      <c r="J455" s="555"/>
      <c r="K455" s="479"/>
      <c r="R455" s="479"/>
      <c r="T455" s="498"/>
      <c r="V455" s="479"/>
    </row>
    <row r="456" customFormat="false" ht="14.25" hidden="false" customHeight="true" outlineLevel="0" collapsed="false">
      <c r="B456" s="556"/>
      <c r="C456" s="479"/>
      <c r="F456" s="555"/>
      <c r="G456" s="479"/>
      <c r="J456" s="555"/>
      <c r="K456" s="479"/>
      <c r="R456" s="479"/>
      <c r="T456" s="498"/>
      <c r="V456" s="479"/>
    </row>
    <row r="457" customFormat="false" ht="14.25" hidden="false" customHeight="true" outlineLevel="0" collapsed="false">
      <c r="B457" s="556"/>
      <c r="C457" s="479"/>
      <c r="F457" s="555"/>
      <c r="G457" s="479"/>
      <c r="J457" s="555"/>
      <c r="K457" s="479"/>
      <c r="R457" s="479"/>
      <c r="T457" s="498"/>
      <c r="V457" s="479"/>
    </row>
    <row r="458" customFormat="false" ht="14.25" hidden="false" customHeight="true" outlineLevel="0" collapsed="false">
      <c r="B458" s="556"/>
      <c r="C458" s="479"/>
      <c r="F458" s="555"/>
      <c r="G458" s="479"/>
      <c r="J458" s="555"/>
      <c r="K458" s="479"/>
      <c r="R458" s="479"/>
      <c r="T458" s="498"/>
      <c r="V458" s="479"/>
    </row>
    <row r="459" customFormat="false" ht="14.25" hidden="false" customHeight="true" outlineLevel="0" collapsed="false">
      <c r="B459" s="556"/>
      <c r="C459" s="479"/>
      <c r="F459" s="555"/>
      <c r="G459" s="479"/>
      <c r="J459" s="555"/>
      <c r="K459" s="479"/>
      <c r="R459" s="479"/>
      <c r="T459" s="498"/>
      <c r="V459" s="479"/>
    </row>
    <row r="460" customFormat="false" ht="14.25" hidden="false" customHeight="true" outlineLevel="0" collapsed="false">
      <c r="B460" s="556"/>
      <c r="C460" s="479"/>
      <c r="F460" s="555"/>
      <c r="G460" s="479"/>
      <c r="J460" s="555"/>
      <c r="K460" s="479"/>
      <c r="R460" s="479"/>
      <c r="T460" s="498"/>
      <c r="V460" s="479"/>
    </row>
    <row r="461" customFormat="false" ht="14.25" hidden="false" customHeight="true" outlineLevel="0" collapsed="false">
      <c r="B461" s="556"/>
      <c r="C461" s="479"/>
      <c r="F461" s="555"/>
      <c r="G461" s="479"/>
      <c r="J461" s="555"/>
      <c r="K461" s="479"/>
      <c r="R461" s="479"/>
      <c r="T461" s="498"/>
      <c r="V461" s="479"/>
    </row>
    <row r="462" customFormat="false" ht="14.25" hidden="false" customHeight="true" outlineLevel="0" collapsed="false">
      <c r="B462" s="556"/>
      <c r="C462" s="479"/>
      <c r="F462" s="555"/>
      <c r="G462" s="479"/>
      <c r="J462" s="555"/>
      <c r="K462" s="479"/>
      <c r="R462" s="479"/>
      <c r="T462" s="498"/>
      <c r="V462" s="479"/>
    </row>
    <row r="463" customFormat="false" ht="14.25" hidden="false" customHeight="true" outlineLevel="0" collapsed="false">
      <c r="B463" s="556"/>
      <c r="C463" s="479"/>
      <c r="F463" s="555"/>
      <c r="G463" s="479"/>
      <c r="J463" s="555"/>
      <c r="K463" s="479"/>
      <c r="R463" s="479"/>
      <c r="T463" s="498"/>
      <c r="V463" s="479"/>
    </row>
    <row r="464" customFormat="false" ht="14.25" hidden="false" customHeight="true" outlineLevel="0" collapsed="false">
      <c r="B464" s="556"/>
      <c r="C464" s="479"/>
      <c r="F464" s="555"/>
      <c r="G464" s="479"/>
      <c r="J464" s="555"/>
      <c r="K464" s="479"/>
      <c r="R464" s="479"/>
      <c r="T464" s="498"/>
      <c r="V464" s="479"/>
    </row>
    <row r="465" customFormat="false" ht="14.25" hidden="false" customHeight="true" outlineLevel="0" collapsed="false">
      <c r="B465" s="556"/>
      <c r="C465" s="479"/>
      <c r="F465" s="555"/>
      <c r="G465" s="479"/>
      <c r="J465" s="555"/>
      <c r="K465" s="479"/>
      <c r="R465" s="479"/>
      <c r="T465" s="498"/>
      <c r="V465" s="479"/>
    </row>
    <row r="466" customFormat="false" ht="14.25" hidden="false" customHeight="true" outlineLevel="0" collapsed="false">
      <c r="B466" s="556"/>
      <c r="C466" s="479"/>
      <c r="F466" s="555"/>
      <c r="G466" s="479"/>
      <c r="J466" s="555"/>
      <c r="K466" s="479"/>
      <c r="R466" s="479"/>
      <c r="T466" s="498"/>
      <c r="V466" s="479"/>
    </row>
    <row r="467" customFormat="false" ht="14.25" hidden="false" customHeight="true" outlineLevel="0" collapsed="false">
      <c r="B467" s="556"/>
      <c r="C467" s="479"/>
      <c r="F467" s="555"/>
      <c r="G467" s="479"/>
      <c r="J467" s="555"/>
      <c r="K467" s="479"/>
      <c r="R467" s="479"/>
      <c r="T467" s="498"/>
      <c r="V467" s="479"/>
    </row>
    <row r="468" customFormat="false" ht="14.25" hidden="false" customHeight="true" outlineLevel="0" collapsed="false">
      <c r="B468" s="556"/>
      <c r="C468" s="479"/>
      <c r="F468" s="555"/>
      <c r="G468" s="479"/>
      <c r="J468" s="555"/>
      <c r="K468" s="479"/>
      <c r="R468" s="479"/>
      <c r="T468" s="498"/>
      <c r="V468" s="479"/>
    </row>
    <row r="469" customFormat="false" ht="14.25" hidden="false" customHeight="true" outlineLevel="0" collapsed="false">
      <c r="B469" s="556"/>
      <c r="C469" s="479"/>
      <c r="F469" s="555"/>
      <c r="G469" s="479"/>
      <c r="J469" s="555"/>
      <c r="K469" s="479"/>
      <c r="R469" s="479"/>
      <c r="T469" s="498"/>
      <c r="V469" s="479"/>
    </row>
    <row r="470" customFormat="false" ht="14.25" hidden="false" customHeight="true" outlineLevel="0" collapsed="false">
      <c r="B470" s="556"/>
      <c r="C470" s="479"/>
      <c r="F470" s="555"/>
      <c r="G470" s="479"/>
      <c r="J470" s="555"/>
      <c r="K470" s="479"/>
      <c r="R470" s="479"/>
      <c r="T470" s="498"/>
      <c r="V470" s="479"/>
    </row>
    <row r="471" customFormat="false" ht="14.25" hidden="false" customHeight="true" outlineLevel="0" collapsed="false">
      <c r="B471" s="556"/>
      <c r="C471" s="479"/>
      <c r="F471" s="555"/>
      <c r="G471" s="479"/>
      <c r="J471" s="555"/>
      <c r="K471" s="479"/>
      <c r="R471" s="479"/>
      <c r="T471" s="498"/>
      <c r="V471" s="479"/>
    </row>
    <row r="472" customFormat="false" ht="14.25" hidden="false" customHeight="true" outlineLevel="0" collapsed="false">
      <c r="B472" s="556"/>
      <c r="C472" s="479"/>
      <c r="F472" s="555"/>
      <c r="G472" s="479"/>
      <c r="J472" s="555"/>
      <c r="K472" s="479"/>
      <c r="R472" s="479"/>
      <c r="T472" s="498"/>
      <c r="V472" s="479"/>
    </row>
    <row r="473" customFormat="false" ht="14.25" hidden="false" customHeight="true" outlineLevel="0" collapsed="false">
      <c r="B473" s="556"/>
      <c r="C473" s="479"/>
      <c r="F473" s="555"/>
      <c r="G473" s="479"/>
      <c r="J473" s="555"/>
      <c r="K473" s="479"/>
      <c r="R473" s="479"/>
      <c r="T473" s="498"/>
      <c r="V473" s="479"/>
    </row>
    <row r="474" customFormat="false" ht="14.25" hidden="false" customHeight="true" outlineLevel="0" collapsed="false">
      <c r="B474" s="556"/>
      <c r="C474" s="479"/>
      <c r="F474" s="555"/>
      <c r="G474" s="479"/>
      <c r="J474" s="555"/>
      <c r="K474" s="479"/>
      <c r="R474" s="479"/>
      <c r="T474" s="498"/>
      <c r="V474" s="479"/>
    </row>
    <row r="475" customFormat="false" ht="14.25" hidden="false" customHeight="true" outlineLevel="0" collapsed="false">
      <c r="B475" s="556"/>
      <c r="C475" s="479"/>
      <c r="F475" s="555"/>
      <c r="G475" s="479"/>
      <c r="J475" s="555"/>
      <c r="K475" s="479"/>
      <c r="R475" s="479"/>
      <c r="T475" s="498"/>
      <c r="V475" s="479"/>
    </row>
    <row r="476" customFormat="false" ht="14.25" hidden="false" customHeight="true" outlineLevel="0" collapsed="false">
      <c r="B476" s="556"/>
      <c r="C476" s="479"/>
      <c r="F476" s="555"/>
      <c r="G476" s="479"/>
      <c r="J476" s="555"/>
      <c r="K476" s="479"/>
      <c r="R476" s="479"/>
      <c r="T476" s="498"/>
      <c r="V476" s="479"/>
    </row>
    <row r="477" customFormat="false" ht="14.25" hidden="false" customHeight="true" outlineLevel="0" collapsed="false">
      <c r="B477" s="556"/>
      <c r="C477" s="479"/>
      <c r="F477" s="555"/>
      <c r="G477" s="479"/>
      <c r="J477" s="555"/>
      <c r="K477" s="479"/>
      <c r="R477" s="479"/>
      <c r="T477" s="498"/>
      <c r="V477" s="479"/>
    </row>
    <row r="478" customFormat="false" ht="14.25" hidden="false" customHeight="true" outlineLevel="0" collapsed="false">
      <c r="B478" s="556"/>
      <c r="C478" s="479"/>
      <c r="F478" s="555"/>
      <c r="G478" s="479"/>
      <c r="J478" s="555"/>
      <c r="K478" s="479"/>
      <c r="R478" s="479"/>
      <c r="T478" s="498"/>
      <c r="V478" s="479"/>
    </row>
    <row r="479" customFormat="false" ht="14.25" hidden="false" customHeight="true" outlineLevel="0" collapsed="false">
      <c r="B479" s="556"/>
      <c r="C479" s="479"/>
      <c r="F479" s="555"/>
      <c r="G479" s="479"/>
      <c r="J479" s="555"/>
      <c r="K479" s="479"/>
      <c r="R479" s="479"/>
      <c r="T479" s="498"/>
      <c r="V479" s="479"/>
    </row>
    <row r="480" customFormat="false" ht="14.25" hidden="false" customHeight="true" outlineLevel="0" collapsed="false">
      <c r="B480" s="556"/>
      <c r="C480" s="479"/>
      <c r="F480" s="555"/>
      <c r="G480" s="479"/>
      <c r="J480" s="555"/>
      <c r="K480" s="479"/>
      <c r="R480" s="479"/>
      <c r="T480" s="498"/>
      <c r="V480" s="479"/>
    </row>
    <row r="481" customFormat="false" ht="14.25" hidden="false" customHeight="true" outlineLevel="0" collapsed="false">
      <c r="B481" s="556"/>
      <c r="C481" s="479"/>
      <c r="F481" s="555"/>
      <c r="G481" s="479"/>
      <c r="J481" s="555"/>
      <c r="K481" s="479"/>
      <c r="R481" s="479"/>
      <c r="T481" s="498"/>
      <c r="V481" s="479"/>
    </row>
    <row r="482" customFormat="false" ht="14.25" hidden="false" customHeight="true" outlineLevel="0" collapsed="false">
      <c r="B482" s="556"/>
      <c r="C482" s="479"/>
      <c r="F482" s="555"/>
      <c r="G482" s="479"/>
      <c r="J482" s="555"/>
      <c r="K482" s="479"/>
      <c r="R482" s="479"/>
      <c r="T482" s="498"/>
      <c r="V482" s="479"/>
    </row>
    <row r="483" customFormat="false" ht="14.25" hidden="false" customHeight="true" outlineLevel="0" collapsed="false">
      <c r="B483" s="556"/>
      <c r="C483" s="479"/>
      <c r="F483" s="555"/>
      <c r="G483" s="479"/>
      <c r="J483" s="555"/>
      <c r="K483" s="479"/>
      <c r="R483" s="479"/>
      <c r="T483" s="498"/>
      <c r="V483" s="479"/>
    </row>
    <row r="484" customFormat="false" ht="14.25" hidden="false" customHeight="true" outlineLevel="0" collapsed="false">
      <c r="B484" s="556"/>
      <c r="C484" s="479"/>
      <c r="F484" s="555"/>
      <c r="G484" s="479"/>
      <c r="J484" s="555"/>
      <c r="K484" s="479"/>
      <c r="R484" s="479"/>
      <c r="T484" s="498"/>
      <c r="V484" s="479"/>
    </row>
    <row r="485" customFormat="false" ht="14.25" hidden="false" customHeight="true" outlineLevel="0" collapsed="false">
      <c r="B485" s="556"/>
      <c r="C485" s="479"/>
      <c r="F485" s="555"/>
      <c r="G485" s="479"/>
      <c r="J485" s="555"/>
      <c r="K485" s="479"/>
      <c r="R485" s="479"/>
      <c r="T485" s="498"/>
      <c r="V485" s="479"/>
    </row>
    <row r="486" customFormat="false" ht="14.25" hidden="false" customHeight="true" outlineLevel="0" collapsed="false">
      <c r="B486" s="556"/>
      <c r="C486" s="479"/>
      <c r="F486" s="555"/>
      <c r="G486" s="479"/>
      <c r="J486" s="555"/>
      <c r="K486" s="479"/>
      <c r="R486" s="479"/>
      <c r="T486" s="498"/>
      <c r="V486" s="479"/>
    </row>
    <row r="487" customFormat="false" ht="14.25" hidden="false" customHeight="true" outlineLevel="0" collapsed="false">
      <c r="B487" s="556"/>
      <c r="C487" s="479"/>
      <c r="F487" s="555"/>
      <c r="G487" s="479"/>
      <c r="J487" s="555"/>
      <c r="K487" s="479"/>
      <c r="R487" s="479"/>
      <c r="T487" s="498"/>
      <c r="V487" s="479"/>
    </row>
    <row r="488" customFormat="false" ht="14.25" hidden="false" customHeight="true" outlineLevel="0" collapsed="false">
      <c r="B488" s="556"/>
      <c r="C488" s="479"/>
      <c r="F488" s="555"/>
      <c r="G488" s="479"/>
      <c r="J488" s="555"/>
      <c r="K488" s="479"/>
      <c r="R488" s="479"/>
      <c r="T488" s="498"/>
      <c r="V488" s="479"/>
    </row>
    <row r="489" customFormat="false" ht="14.25" hidden="false" customHeight="true" outlineLevel="0" collapsed="false">
      <c r="B489" s="556"/>
      <c r="C489" s="479"/>
      <c r="F489" s="555"/>
      <c r="G489" s="479"/>
      <c r="J489" s="555"/>
      <c r="K489" s="479"/>
      <c r="R489" s="479"/>
      <c r="T489" s="498"/>
      <c r="V489" s="479"/>
    </row>
    <row r="490" customFormat="false" ht="14.25" hidden="false" customHeight="true" outlineLevel="0" collapsed="false">
      <c r="B490" s="556"/>
      <c r="C490" s="479"/>
      <c r="F490" s="555"/>
      <c r="G490" s="479"/>
      <c r="J490" s="555"/>
      <c r="K490" s="479"/>
      <c r="R490" s="479"/>
      <c r="T490" s="498"/>
      <c r="V490" s="479"/>
    </row>
    <row r="491" customFormat="false" ht="14.25" hidden="false" customHeight="true" outlineLevel="0" collapsed="false">
      <c r="B491" s="556"/>
      <c r="C491" s="479"/>
      <c r="F491" s="555"/>
      <c r="G491" s="479"/>
      <c r="J491" s="555"/>
      <c r="K491" s="479"/>
      <c r="R491" s="479"/>
      <c r="T491" s="498"/>
      <c r="V491" s="479"/>
    </row>
    <row r="492" customFormat="false" ht="14.25" hidden="false" customHeight="true" outlineLevel="0" collapsed="false">
      <c r="B492" s="556"/>
      <c r="C492" s="479"/>
      <c r="F492" s="555"/>
      <c r="G492" s="479"/>
      <c r="J492" s="555"/>
      <c r="K492" s="479"/>
      <c r="R492" s="479"/>
      <c r="T492" s="498"/>
      <c r="V492" s="479"/>
    </row>
    <row r="493" customFormat="false" ht="14.25" hidden="false" customHeight="true" outlineLevel="0" collapsed="false">
      <c r="B493" s="556"/>
      <c r="C493" s="479"/>
      <c r="F493" s="555"/>
      <c r="G493" s="479"/>
      <c r="J493" s="555"/>
      <c r="K493" s="479"/>
      <c r="R493" s="479"/>
      <c r="T493" s="498"/>
      <c r="V493" s="479"/>
    </row>
    <row r="494" customFormat="false" ht="14.25" hidden="false" customHeight="true" outlineLevel="0" collapsed="false">
      <c r="B494" s="556"/>
      <c r="C494" s="479"/>
      <c r="F494" s="555"/>
      <c r="G494" s="479"/>
      <c r="J494" s="555"/>
      <c r="K494" s="479"/>
      <c r="R494" s="479"/>
      <c r="T494" s="498"/>
      <c r="V494" s="479"/>
    </row>
    <row r="495" customFormat="false" ht="14.25" hidden="false" customHeight="true" outlineLevel="0" collapsed="false">
      <c r="B495" s="556"/>
      <c r="C495" s="479"/>
      <c r="F495" s="555"/>
      <c r="G495" s="479"/>
      <c r="J495" s="555"/>
      <c r="K495" s="479"/>
      <c r="R495" s="479"/>
      <c r="T495" s="498"/>
      <c r="V495" s="479"/>
    </row>
    <row r="496" customFormat="false" ht="14.25" hidden="false" customHeight="true" outlineLevel="0" collapsed="false">
      <c r="B496" s="556"/>
      <c r="C496" s="479"/>
      <c r="F496" s="555"/>
      <c r="G496" s="479"/>
      <c r="J496" s="555"/>
      <c r="K496" s="479"/>
      <c r="R496" s="479"/>
      <c r="T496" s="498"/>
      <c r="V496" s="479"/>
    </row>
    <row r="497" customFormat="false" ht="14.25" hidden="false" customHeight="true" outlineLevel="0" collapsed="false">
      <c r="B497" s="556"/>
      <c r="C497" s="479"/>
      <c r="F497" s="555"/>
      <c r="G497" s="479"/>
      <c r="J497" s="555"/>
      <c r="K497" s="479"/>
      <c r="R497" s="479"/>
      <c r="T497" s="498"/>
      <c r="V497" s="479"/>
    </row>
    <row r="498" customFormat="false" ht="14.25" hidden="false" customHeight="true" outlineLevel="0" collapsed="false">
      <c r="B498" s="556"/>
      <c r="C498" s="479"/>
      <c r="F498" s="555"/>
      <c r="G498" s="479"/>
      <c r="J498" s="555"/>
      <c r="K498" s="479"/>
      <c r="R498" s="479"/>
      <c r="T498" s="498"/>
      <c r="V498" s="479"/>
    </row>
    <row r="499" customFormat="false" ht="14.25" hidden="false" customHeight="true" outlineLevel="0" collapsed="false">
      <c r="B499" s="556"/>
      <c r="C499" s="479"/>
      <c r="F499" s="555"/>
      <c r="G499" s="479"/>
      <c r="J499" s="555"/>
      <c r="K499" s="479"/>
      <c r="R499" s="479"/>
      <c r="T499" s="498"/>
      <c r="V499" s="479"/>
    </row>
    <row r="500" customFormat="false" ht="14.25" hidden="false" customHeight="true" outlineLevel="0" collapsed="false">
      <c r="B500" s="556"/>
      <c r="C500" s="479"/>
      <c r="F500" s="555"/>
      <c r="G500" s="479"/>
      <c r="J500" s="555"/>
      <c r="K500" s="479"/>
      <c r="R500" s="479"/>
      <c r="T500" s="498"/>
      <c r="V500" s="479"/>
    </row>
    <row r="501" customFormat="false" ht="14.25" hidden="false" customHeight="true" outlineLevel="0" collapsed="false">
      <c r="B501" s="556"/>
      <c r="C501" s="479"/>
      <c r="F501" s="555"/>
      <c r="G501" s="479"/>
      <c r="J501" s="555"/>
      <c r="K501" s="479"/>
      <c r="R501" s="479"/>
      <c r="T501" s="498"/>
      <c r="V501" s="479"/>
    </row>
    <row r="502" customFormat="false" ht="14.25" hidden="false" customHeight="true" outlineLevel="0" collapsed="false">
      <c r="B502" s="556"/>
      <c r="C502" s="479"/>
      <c r="F502" s="555"/>
      <c r="G502" s="479"/>
      <c r="J502" s="555"/>
      <c r="K502" s="479"/>
      <c r="R502" s="479"/>
      <c r="T502" s="498"/>
      <c r="V502" s="479"/>
    </row>
    <row r="503" customFormat="false" ht="14.25" hidden="false" customHeight="true" outlineLevel="0" collapsed="false">
      <c r="B503" s="556"/>
      <c r="C503" s="479"/>
      <c r="F503" s="555"/>
      <c r="G503" s="479"/>
      <c r="J503" s="555"/>
      <c r="K503" s="479"/>
      <c r="R503" s="479"/>
      <c r="T503" s="498"/>
      <c r="V503" s="479"/>
    </row>
    <row r="504" customFormat="false" ht="14.25" hidden="false" customHeight="true" outlineLevel="0" collapsed="false">
      <c r="B504" s="556"/>
      <c r="C504" s="479"/>
      <c r="F504" s="555"/>
      <c r="G504" s="479"/>
      <c r="J504" s="555"/>
      <c r="K504" s="479"/>
      <c r="R504" s="479"/>
      <c r="T504" s="498"/>
      <c r="V504" s="479"/>
    </row>
    <row r="505" customFormat="false" ht="14.25" hidden="false" customHeight="true" outlineLevel="0" collapsed="false">
      <c r="B505" s="556"/>
      <c r="C505" s="479"/>
      <c r="F505" s="555"/>
      <c r="G505" s="479"/>
      <c r="J505" s="555"/>
      <c r="K505" s="479"/>
      <c r="R505" s="479"/>
      <c r="T505" s="498"/>
      <c r="V505" s="479"/>
    </row>
    <row r="506" customFormat="false" ht="14.25" hidden="false" customHeight="true" outlineLevel="0" collapsed="false">
      <c r="B506" s="556"/>
      <c r="C506" s="479"/>
      <c r="F506" s="555"/>
      <c r="G506" s="479"/>
      <c r="J506" s="555"/>
      <c r="K506" s="479"/>
      <c r="R506" s="479"/>
      <c r="T506" s="498"/>
      <c r="V506" s="479"/>
    </row>
    <row r="507" customFormat="false" ht="14.25" hidden="false" customHeight="true" outlineLevel="0" collapsed="false">
      <c r="B507" s="556"/>
      <c r="C507" s="479"/>
      <c r="F507" s="555"/>
      <c r="G507" s="479"/>
      <c r="J507" s="555"/>
      <c r="K507" s="479"/>
      <c r="R507" s="479"/>
      <c r="T507" s="498"/>
      <c r="V507" s="479"/>
    </row>
    <row r="508" customFormat="false" ht="14.25" hidden="false" customHeight="true" outlineLevel="0" collapsed="false">
      <c r="B508" s="556"/>
      <c r="C508" s="479"/>
      <c r="F508" s="555"/>
      <c r="G508" s="479"/>
      <c r="J508" s="555"/>
      <c r="K508" s="479"/>
      <c r="R508" s="479"/>
      <c r="T508" s="498"/>
      <c r="V508" s="479"/>
    </row>
    <row r="509" customFormat="false" ht="14.25" hidden="false" customHeight="true" outlineLevel="0" collapsed="false">
      <c r="B509" s="556"/>
      <c r="C509" s="479"/>
      <c r="F509" s="555"/>
      <c r="G509" s="479"/>
      <c r="J509" s="555"/>
      <c r="K509" s="479"/>
      <c r="R509" s="479"/>
      <c r="T509" s="498"/>
      <c r="V509" s="479"/>
    </row>
    <row r="510" customFormat="false" ht="14.25" hidden="false" customHeight="true" outlineLevel="0" collapsed="false">
      <c r="B510" s="556"/>
      <c r="C510" s="479"/>
      <c r="F510" s="555"/>
      <c r="G510" s="479"/>
      <c r="J510" s="555"/>
      <c r="K510" s="479"/>
      <c r="R510" s="479"/>
      <c r="T510" s="498"/>
      <c r="V510" s="479"/>
    </row>
    <row r="511" customFormat="false" ht="14.25" hidden="false" customHeight="true" outlineLevel="0" collapsed="false">
      <c r="B511" s="556"/>
      <c r="C511" s="479"/>
      <c r="F511" s="555"/>
      <c r="G511" s="479"/>
      <c r="J511" s="555"/>
      <c r="K511" s="479"/>
      <c r="R511" s="479"/>
      <c r="T511" s="498"/>
      <c r="V511" s="479"/>
    </row>
    <row r="512" customFormat="false" ht="14.25" hidden="false" customHeight="true" outlineLevel="0" collapsed="false">
      <c r="B512" s="556"/>
      <c r="C512" s="479"/>
      <c r="F512" s="555"/>
      <c r="G512" s="479"/>
      <c r="J512" s="555"/>
      <c r="K512" s="479"/>
      <c r="R512" s="479"/>
      <c r="T512" s="498"/>
      <c r="V512" s="479"/>
    </row>
    <row r="513" customFormat="false" ht="14.25" hidden="false" customHeight="true" outlineLevel="0" collapsed="false">
      <c r="B513" s="556"/>
      <c r="C513" s="479"/>
      <c r="F513" s="555"/>
      <c r="G513" s="479"/>
      <c r="J513" s="555"/>
      <c r="K513" s="479"/>
      <c r="R513" s="479"/>
      <c r="T513" s="498"/>
      <c r="V513" s="479"/>
    </row>
    <row r="514" customFormat="false" ht="14.25" hidden="false" customHeight="true" outlineLevel="0" collapsed="false">
      <c r="B514" s="556"/>
      <c r="C514" s="479"/>
      <c r="F514" s="555"/>
      <c r="G514" s="479"/>
      <c r="J514" s="555"/>
      <c r="K514" s="479"/>
      <c r="R514" s="479"/>
      <c r="T514" s="498"/>
      <c r="V514" s="479"/>
    </row>
    <row r="515" customFormat="false" ht="14.25" hidden="false" customHeight="true" outlineLevel="0" collapsed="false">
      <c r="B515" s="556"/>
      <c r="C515" s="479"/>
      <c r="F515" s="555"/>
      <c r="G515" s="479"/>
      <c r="J515" s="555"/>
      <c r="K515" s="479"/>
      <c r="R515" s="479"/>
      <c r="T515" s="498"/>
      <c r="V515" s="479"/>
    </row>
    <row r="516" customFormat="false" ht="14.25" hidden="false" customHeight="true" outlineLevel="0" collapsed="false">
      <c r="B516" s="556"/>
      <c r="C516" s="479"/>
      <c r="F516" s="555"/>
      <c r="G516" s="479"/>
      <c r="J516" s="555"/>
      <c r="K516" s="479"/>
      <c r="R516" s="479"/>
      <c r="T516" s="498"/>
      <c r="V516" s="479"/>
    </row>
    <row r="517" customFormat="false" ht="14.25" hidden="false" customHeight="true" outlineLevel="0" collapsed="false">
      <c r="B517" s="556"/>
      <c r="C517" s="479"/>
      <c r="F517" s="555"/>
      <c r="G517" s="479"/>
      <c r="J517" s="555"/>
      <c r="K517" s="479"/>
      <c r="R517" s="479"/>
      <c r="T517" s="498"/>
      <c r="V517" s="479"/>
    </row>
    <row r="518" customFormat="false" ht="14.25" hidden="false" customHeight="true" outlineLevel="0" collapsed="false">
      <c r="B518" s="556"/>
      <c r="C518" s="479"/>
      <c r="F518" s="555"/>
      <c r="G518" s="479"/>
      <c r="J518" s="555"/>
      <c r="K518" s="479"/>
      <c r="R518" s="479"/>
      <c r="T518" s="498"/>
      <c r="V518" s="479"/>
    </row>
    <row r="519" customFormat="false" ht="14.25" hidden="false" customHeight="true" outlineLevel="0" collapsed="false">
      <c r="B519" s="556"/>
      <c r="C519" s="479"/>
      <c r="F519" s="555"/>
      <c r="G519" s="479"/>
      <c r="J519" s="555"/>
      <c r="K519" s="479"/>
      <c r="R519" s="479"/>
      <c r="T519" s="498"/>
      <c r="V519" s="479"/>
    </row>
    <row r="520" customFormat="false" ht="14.25" hidden="false" customHeight="true" outlineLevel="0" collapsed="false">
      <c r="B520" s="556"/>
      <c r="C520" s="479"/>
      <c r="F520" s="555"/>
      <c r="G520" s="479"/>
      <c r="J520" s="555"/>
      <c r="K520" s="479"/>
      <c r="R520" s="479"/>
      <c r="T520" s="498"/>
      <c r="V520" s="479"/>
    </row>
    <row r="521" customFormat="false" ht="14.25" hidden="false" customHeight="true" outlineLevel="0" collapsed="false">
      <c r="B521" s="556"/>
      <c r="C521" s="479"/>
      <c r="F521" s="555"/>
      <c r="G521" s="479"/>
      <c r="J521" s="555"/>
      <c r="K521" s="479"/>
      <c r="R521" s="479"/>
      <c r="T521" s="498"/>
      <c r="V521" s="479"/>
    </row>
    <row r="522" customFormat="false" ht="14.25" hidden="false" customHeight="true" outlineLevel="0" collapsed="false">
      <c r="B522" s="556"/>
      <c r="C522" s="479"/>
      <c r="F522" s="555"/>
      <c r="G522" s="479"/>
      <c r="J522" s="555"/>
      <c r="K522" s="479"/>
      <c r="R522" s="479"/>
      <c r="T522" s="498"/>
      <c r="V522" s="479"/>
    </row>
    <row r="523" customFormat="false" ht="14.25" hidden="false" customHeight="true" outlineLevel="0" collapsed="false">
      <c r="B523" s="556"/>
      <c r="C523" s="479"/>
      <c r="F523" s="555"/>
      <c r="G523" s="479"/>
      <c r="J523" s="555"/>
      <c r="K523" s="479"/>
      <c r="R523" s="479"/>
      <c r="T523" s="498"/>
      <c r="V523" s="479"/>
    </row>
    <row r="524" customFormat="false" ht="14.25" hidden="false" customHeight="true" outlineLevel="0" collapsed="false">
      <c r="B524" s="556"/>
      <c r="C524" s="479"/>
      <c r="F524" s="555"/>
      <c r="G524" s="479"/>
      <c r="J524" s="555"/>
      <c r="K524" s="479"/>
      <c r="R524" s="479"/>
      <c r="T524" s="498"/>
      <c r="V524" s="479"/>
    </row>
    <row r="525" customFormat="false" ht="14.25" hidden="false" customHeight="true" outlineLevel="0" collapsed="false">
      <c r="B525" s="556"/>
      <c r="C525" s="479"/>
      <c r="F525" s="555"/>
      <c r="G525" s="479"/>
      <c r="J525" s="555"/>
      <c r="K525" s="479"/>
      <c r="R525" s="479"/>
      <c r="T525" s="498"/>
      <c r="V525" s="479"/>
    </row>
    <row r="526" customFormat="false" ht="14.25" hidden="false" customHeight="true" outlineLevel="0" collapsed="false">
      <c r="B526" s="556"/>
      <c r="C526" s="479"/>
      <c r="F526" s="555"/>
      <c r="G526" s="479"/>
      <c r="J526" s="555"/>
      <c r="K526" s="479"/>
      <c r="R526" s="479"/>
      <c r="T526" s="498"/>
      <c r="V526" s="479"/>
    </row>
    <row r="527" customFormat="false" ht="14.25" hidden="false" customHeight="true" outlineLevel="0" collapsed="false">
      <c r="B527" s="556"/>
      <c r="C527" s="479"/>
      <c r="F527" s="555"/>
      <c r="G527" s="479"/>
      <c r="J527" s="555"/>
      <c r="K527" s="479"/>
      <c r="R527" s="479"/>
      <c r="T527" s="498"/>
      <c r="V527" s="479"/>
    </row>
    <row r="528" customFormat="false" ht="14.25" hidden="false" customHeight="true" outlineLevel="0" collapsed="false">
      <c r="B528" s="556"/>
      <c r="C528" s="479"/>
      <c r="F528" s="555"/>
      <c r="G528" s="479"/>
      <c r="J528" s="555"/>
      <c r="K528" s="479"/>
      <c r="R528" s="479"/>
      <c r="T528" s="498"/>
      <c r="V528" s="479"/>
    </row>
    <row r="529" customFormat="false" ht="14.25" hidden="false" customHeight="true" outlineLevel="0" collapsed="false">
      <c r="B529" s="556"/>
      <c r="C529" s="479"/>
      <c r="F529" s="555"/>
      <c r="G529" s="479"/>
      <c r="J529" s="555"/>
      <c r="K529" s="479"/>
      <c r="R529" s="479"/>
      <c r="T529" s="498"/>
      <c r="V529" s="479"/>
    </row>
    <row r="530" customFormat="false" ht="14.25" hidden="false" customHeight="true" outlineLevel="0" collapsed="false">
      <c r="B530" s="556"/>
      <c r="C530" s="479"/>
      <c r="F530" s="555"/>
      <c r="G530" s="479"/>
      <c r="J530" s="555"/>
      <c r="K530" s="479"/>
      <c r="R530" s="479"/>
      <c r="T530" s="498"/>
      <c r="V530" s="479"/>
    </row>
    <row r="531" customFormat="false" ht="14.25" hidden="false" customHeight="true" outlineLevel="0" collapsed="false">
      <c r="B531" s="556"/>
      <c r="C531" s="479"/>
      <c r="F531" s="555"/>
      <c r="G531" s="479"/>
      <c r="J531" s="555"/>
      <c r="K531" s="479"/>
      <c r="R531" s="479"/>
      <c r="T531" s="498"/>
      <c r="V531" s="479"/>
    </row>
    <row r="532" customFormat="false" ht="14.25" hidden="false" customHeight="true" outlineLevel="0" collapsed="false">
      <c r="B532" s="556"/>
      <c r="C532" s="479"/>
      <c r="F532" s="555"/>
      <c r="G532" s="479"/>
      <c r="J532" s="555"/>
      <c r="K532" s="479"/>
      <c r="R532" s="479"/>
      <c r="T532" s="498"/>
      <c r="V532" s="479"/>
    </row>
    <row r="533" customFormat="false" ht="14.25" hidden="false" customHeight="true" outlineLevel="0" collapsed="false">
      <c r="B533" s="556"/>
      <c r="C533" s="479"/>
      <c r="F533" s="555"/>
      <c r="G533" s="479"/>
      <c r="J533" s="555"/>
      <c r="K533" s="479"/>
      <c r="R533" s="479"/>
      <c r="T533" s="498"/>
      <c r="V533" s="479"/>
    </row>
    <row r="534" customFormat="false" ht="14.25" hidden="false" customHeight="true" outlineLevel="0" collapsed="false">
      <c r="B534" s="556"/>
      <c r="C534" s="479"/>
      <c r="F534" s="555"/>
      <c r="G534" s="479"/>
      <c r="J534" s="555"/>
      <c r="K534" s="479"/>
      <c r="R534" s="479"/>
      <c r="T534" s="498"/>
      <c r="V534" s="479"/>
    </row>
    <row r="535" customFormat="false" ht="14.25" hidden="false" customHeight="true" outlineLevel="0" collapsed="false">
      <c r="B535" s="556"/>
      <c r="C535" s="479"/>
      <c r="F535" s="555"/>
      <c r="G535" s="479"/>
      <c r="J535" s="555"/>
      <c r="K535" s="479"/>
      <c r="R535" s="479"/>
      <c r="T535" s="498"/>
      <c r="V535" s="479"/>
    </row>
    <row r="536" customFormat="false" ht="14.25" hidden="false" customHeight="true" outlineLevel="0" collapsed="false">
      <c r="B536" s="556"/>
      <c r="C536" s="479"/>
      <c r="F536" s="555"/>
      <c r="G536" s="479"/>
      <c r="J536" s="555"/>
      <c r="K536" s="479"/>
      <c r="R536" s="479"/>
      <c r="T536" s="498"/>
      <c r="V536" s="479"/>
    </row>
    <row r="537" customFormat="false" ht="14.25" hidden="false" customHeight="true" outlineLevel="0" collapsed="false">
      <c r="B537" s="556"/>
      <c r="C537" s="479"/>
      <c r="F537" s="555"/>
      <c r="G537" s="479"/>
      <c r="J537" s="555"/>
      <c r="K537" s="479"/>
      <c r="R537" s="479"/>
      <c r="T537" s="498"/>
      <c r="V537" s="479"/>
    </row>
    <row r="538" customFormat="false" ht="14.25" hidden="false" customHeight="true" outlineLevel="0" collapsed="false">
      <c r="B538" s="556"/>
      <c r="C538" s="479"/>
      <c r="F538" s="555"/>
      <c r="G538" s="479"/>
      <c r="J538" s="555"/>
      <c r="K538" s="479"/>
      <c r="R538" s="479"/>
      <c r="T538" s="498"/>
      <c r="V538" s="479"/>
    </row>
    <row r="539" customFormat="false" ht="14.25" hidden="false" customHeight="true" outlineLevel="0" collapsed="false">
      <c r="B539" s="556"/>
      <c r="C539" s="479"/>
      <c r="F539" s="555"/>
      <c r="G539" s="479"/>
      <c r="J539" s="555"/>
      <c r="K539" s="479"/>
      <c r="R539" s="479"/>
      <c r="T539" s="498"/>
      <c r="V539" s="479"/>
    </row>
    <row r="540" customFormat="false" ht="14.25" hidden="false" customHeight="true" outlineLevel="0" collapsed="false">
      <c r="B540" s="556"/>
      <c r="C540" s="479"/>
      <c r="F540" s="555"/>
      <c r="G540" s="479"/>
      <c r="J540" s="555"/>
      <c r="K540" s="479"/>
      <c r="R540" s="479"/>
      <c r="T540" s="498"/>
      <c r="V540" s="479"/>
    </row>
    <row r="541" customFormat="false" ht="14.25" hidden="false" customHeight="true" outlineLevel="0" collapsed="false">
      <c r="B541" s="556"/>
      <c r="C541" s="479"/>
      <c r="F541" s="555"/>
      <c r="G541" s="479"/>
      <c r="J541" s="555"/>
      <c r="K541" s="479"/>
      <c r="R541" s="479"/>
      <c r="T541" s="498"/>
      <c r="V541" s="479"/>
    </row>
    <row r="542" customFormat="false" ht="14.25" hidden="false" customHeight="true" outlineLevel="0" collapsed="false">
      <c r="B542" s="556"/>
      <c r="C542" s="479"/>
      <c r="F542" s="555"/>
      <c r="G542" s="479"/>
      <c r="J542" s="555"/>
      <c r="K542" s="479"/>
      <c r="R542" s="479"/>
      <c r="T542" s="498"/>
      <c r="V542" s="479"/>
    </row>
    <row r="543" customFormat="false" ht="14.25" hidden="false" customHeight="true" outlineLevel="0" collapsed="false">
      <c r="B543" s="556"/>
      <c r="C543" s="479"/>
      <c r="F543" s="555"/>
      <c r="G543" s="479"/>
      <c r="J543" s="555"/>
      <c r="K543" s="479"/>
      <c r="R543" s="479"/>
      <c r="T543" s="498"/>
      <c r="V543" s="479"/>
    </row>
    <row r="544" customFormat="false" ht="14.25" hidden="false" customHeight="true" outlineLevel="0" collapsed="false">
      <c r="B544" s="556"/>
      <c r="C544" s="479"/>
      <c r="F544" s="555"/>
      <c r="G544" s="479"/>
      <c r="J544" s="555"/>
      <c r="K544" s="479"/>
      <c r="R544" s="479"/>
      <c r="T544" s="498"/>
      <c r="V544" s="479"/>
    </row>
    <row r="545" customFormat="false" ht="14.25" hidden="false" customHeight="true" outlineLevel="0" collapsed="false">
      <c r="B545" s="556"/>
      <c r="C545" s="479"/>
      <c r="F545" s="555"/>
      <c r="G545" s="479"/>
      <c r="J545" s="555"/>
      <c r="K545" s="479"/>
      <c r="R545" s="479"/>
      <c r="T545" s="498"/>
      <c r="V545" s="479"/>
    </row>
    <row r="546" customFormat="false" ht="14.25" hidden="false" customHeight="true" outlineLevel="0" collapsed="false">
      <c r="B546" s="556"/>
      <c r="C546" s="479"/>
      <c r="F546" s="555"/>
      <c r="G546" s="479"/>
      <c r="J546" s="555"/>
      <c r="K546" s="479"/>
      <c r="R546" s="479"/>
      <c r="T546" s="498"/>
      <c r="V546" s="479"/>
    </row>
    <row r="547" customFormat="false" ht="14.25" hidden="false" customHeight="true" outlineLevel="0" collapsed="false">
      <c r="B547" s="556"/>
      <c r="C547" s="479"/>
      <c r="F547" s="555"/>
      <c r="G547" s="479"/>
      <c r="J547" s="555"/>
      <c r="K547" s="479"/>
      <c r="R547" s="479"/>
      <c r="T547" s="498"/>
      <c r="V547" s="479"/>
    </row>
    <row r="548" customFormat="false" ht="14.25" hidden="false" customHeight="true" outlineLevel="0" collapsed="false">
      <c r="B548" s="556"/>
      <c r="C548" s="479"/>
      <c r="F548" s="555"/>
      <c r="G548" s="479"/>
      <c r="J548" s="555"/>
      <c r="K548" s="479"/>
      <c r="R548" s="479"/>
      <c r="T548" s="498"/>
      <c r="V548" s="479"/>
    </row>
    <row r="549" customFormat="false" ht="14.25" hidden="false" customHeight="true" outlineLevel="0" collapsed="false">
      <c r="B549" s="556"/>
      <c r="C549" s="479"/>
      <c r="F549" s="555"/>
      <c r="G549" s="479"/>
      <c r="J549" s="555"/>
      <c r="K549" s="479"/>
      <c r="R549" s="479"/>
      <c r="T549" s="498"/>
      <c r="V549" s="479"/>
    </row>
    <row r="550" customFormat="false" ht="14.25" hidden="false" customHeight="true" outlineLevel="0" collapsed="false">
      <c r="B550" s="556"/>
      <c r="C550" s="479"/>
      <c r="F550" s="555"/>
      <c r="G550" s="479"/>
      <c r="J550" s="555"/>
      <c r="K550" s="479"/>
      <c r="R550" s="479"/>
      <c r="T550" s="498"/>
      <c r="V550" s="479"/>
    </row>
    <row r="551" customFormat="false" ht="14.25" hidden="false" customHeight="true" outlineLevel="0" collapsed="false">
      <c r="B551" s="556"/>
      <c r="C551" s="479"/>
      <c r="F551" s="555"/>
      <c r="G551" s="479"/>
      <c r="J551" s="555"/>
      <c r="K551" s="479"/>
      <c r="R551" s="479"/>
      <c r="T551" s="498"/>
      <c r="V551" s="479"/>
    </row>
    <row r="552" customFormat="false" ht="14.25" hidden="false" customHeight="true" outlineLevel="0" collapsed="false">
      <c r="B552" s="556"/>
      <c r="C552" s="479"/>
      <c r="F552" s="555"/>
      <c r="G552" s="479"/>
      <c r="J552" s="555"/>
      <c r="K552" s="479"/>
      <c r="R552" s="479"/>
      <c r="T552" s="498"/>
      <c r="V552" s="479"/>
    </row>
    <row r="553" customFormat="false" ht="14.25" hidden="false" customHeight="true" outlineLevel="0" collapsed="false">
      <c r="B553" s="556"/>
      <c r="C553" s="479"/>
      <c r="F553" s="555"/>
      <c r="G553" s="479"/>
      <c r="J553" s="555"/>
      <c r="K553" s="479"/>
      <c r="R553" s="479"/>
      <c r="T553" s="498"/>
      <c r="V553" s="479"/>
    </row>
    <row r="554" customFormat="false" ht="14.25" hidden="false" customHeight="true" outlineLevel="0" collapsed="false">
      <c r="B554" s="556"/>
      <c r="C554" s="479"/>
      <c r="F554" s="555"/>
      <c r="G554" s="479"/>
      <c r="J554" s="555"/>
      <c r="K554" s="479"/>
      <c r="R554" s="479"/>
      <c r="T554" s="498"/>
      <c r="V554" s="479"/>
    </row>
    <row r="555" customFormat="false" ht="14.25" hidden="false" customHeight="true" outlineLevel="0" collapsed="false">
      <c r="B555" s="556"/>
      <c r="C555" s="479"/>
      <c r="F555" s="555"/>
      <c r="G555" s="479"/>
      <c r="J555" s="555"/>
      <c r="K555" s="479"/>
      <c r="R555" s="479"/>
      <c r="T555" s="498"/>
      <c r="V555" s="479"/>
    </row>
    <row r="556" customFormat="false" ht="14.25" hidden="false" customHeight="true" outlineLevel="0" collapsed="false">
      <c r="B556" s="556"/>
      <c r="C556" s="479"/>
      <c r="F556" s="555"/>
      <c r="G556" s="479"/>
      <c r="J556" s="555"/>
      <c r="K556" s="479"/>
      <c r="R556" s="479"/>
      <c r="T556" s="498"/>
      <c r="V556" s="479"/>
    </row>
    <row r="557" customFormat="false" ht="14.25" hidden="false" customHeight="true" outlineLevel="0" collapsed="false">
      <c r="B557" s="556"/>
      <c r="C557" s="479"/>
      <c r="F557" s="555"/>
      <c r="G557" s="479"/>
      <c r="J557" s="555"/>
      <c r="K557" s="479"/>
      <c r="R557" s="479"/>
      <c r="T557" s="498"/>
      <c r="V557" s="479"/>
    </row>
    <row r="558" customFormat="false" ht="14.25" hidden="false" customHeight="true" outlineLevel="0" collapsed="false">
      <c r="B558" s="556"/>
      <c r="C558" s="479"/>
      <c r="F558" s="555"/>
      <c r="G558" s="479"/>
      <c r="J558" s="555"/>
      <c r="K558" s="479"/>
      <c r="R558" s="479"/>
      <c r="T558" s="498"/>
      <c r="V558" s="479"/>
    </row>
    <row r="559" customFormat="false" ht="14.25" hidden="false" customHeight="true" outlineLevel="0" collapsed="false">
      <c r="B559" s="556"/>
      <c r="C559" s="479"/>
      <c r="F559" s="555"/>
      <c r="G559" s="479"/>
      <c r="J559" s="555"/>
      <c r="K559" s="479"/>
      <c r="R559" s="479"/>
      <c r="T559" s="498"/>
      <c r="V559" s="479"/>
    </row>
    <row r="560" customFormat="false" ht="14.25" hidden="false" customHeight="true" outlineLevel="0" collapsed="false">
      <c r="B560" s="556"/>
      <c r="C560" s="479"/>
      <c r="F560" s="555"/>
      <c r="G560" s="479"/>
      <c r="J560" s="555"/>
      <c r="K560" s="479"/>
      <c r="R560" s="479"/>
      <c r="T560" s="498"/>
      <c r="V560" s="479"/>
    </row>
    <row r="561" customFormat="false" ht="14.25" hidden="false" customHeight="true" outlineLevel="0" collapsed="false">
      <c r="B561" s="556"/>
      <c r="C561" s="479"/>
      <c r="F561" s="555"/>
      <c r="G561" s="479"/>
      <c r="J561" s="555"/>
      <c r="K561" s="479"/>
      <c r="R561" s="479"/>
      <c r="T561" s="498"/>
      <c r="V561" s="479"/>
    </row>
    <row r="562" customFormat="false" ht="14.25" hidden="false" customHeight="true" outlineLevel="0" collapsed="false">
      <c r="B562" s="556"/>
      <c r="C562" s="479"/>
      <c r="F562" s="555"/>
      <c r="G562" s="479"/>
      <c r="J562" s="555"/>
      <c r="K562" s="479"/>
      <c r="R562" s="479"/>
      <c r="T562" s="498"/>
      <c r="V562" s="479"/>
    </row>
    <row r="563" customFormat="false" ht="14.25" hidden="false" customHeight="true" outlineLevel="0" collapsed="false">
      <c r="B563" s="556"/>
      <c r="C563" s="479"/>
      <c r="F563" s="555"/>
      <c r="G563" s="479"/>
      <c r="J563" s="555"/>
      <c r="K563" s="479"/>
      <c r="R563" s="479"/>
      <c r="T563" s="498"/>
      <c r="V563" s="479"/>
    </row>
    <row r="564" customFormat="false" ht="14.25" hidden="false" customHeight="true" outlineLevel="0" collapsed="false">
      <c r="B564" s="556"/>
      <c r="C564" s="479"/>
      <c r="F564" s="555"/>
      <c r="G564" s="479"/>
      <c r="J564" s="555"/>
      <c r="K564" s="479"/>
      <c r="R564" s="479"/>
      <c r="T564" s="498"/>
      <c r="V564" s="479"/>
    </row>
    <row r="565" customFormat="false" ht="14.25" hidden="false" customHeight="true" outlineLevel="0" collapsed="false">
      <c r="B565" s="556"/>
      <c r="C565" s="479"/>
      <c r="F565" s="555"/>
      <c r="G565" s="479"/>
      <c r="J565" s="555"/>
      <c r="K565" s="479"/>
      <c r="R565" s="479"/>
      <c r="T565" s="498"/>
      <c r="V565" s="479"/>
    </row>
    <row r="566" customFormat="false" ht="14.25" hidden="false" customHeight="true" outlineLevel="0" collapsed="false">
      <c r="B566" s="556"/>
      <c r="C566" s="479"/>
      <c r="F566" s="555"/>
      <c r="G566" s="479"/>
      <c r="J566" s="555"/>
      <c r="K566" s="479"/>
      <c r="R566" s="479"/>
      <c r="T566" s="498"/>
      <c r="V566" s="479"/>
    </row>
    <row r="567" customFormat="false" ht="14.25" hidden="false" customHeight="true" outlineLevel="0" collapsed="false">
      <c r="B567" s="556"/>
      <c r="C567" s="479"/>
      <c r="F567" s="555"/>
      <c r="G567" s="479"/>
      <c r="J567" s="555"/>
      <c r="K567" s="479"/>
      <c r="R567" s="479"/>
      <c r="T567" s="498"/>
      <c r="V567" s="479"/>
    </row>
    <row r="568" customFormat="false" ht="14.25" hidden="false" customHeight="true" outlineLevel="0" collapsed="false">
      <c r="B568" s="556"/>
      <c r="C568" s="479"/>
      <c r="F568" s="555"/>
      <c r="G568" s="479"/>
      <c r="J568" s="555"/>
      <c r="K568" s="479"/>
      <c r="R568" s="479"/>
      <c r="T568" s="498"/>
      <c r="V568" s="479"/>
    </row>
    <row r="569" customFormat="false" ht="14.25" hidden="false" customHeight="true" outlineLevel="0" collapsed="false">
      <c r="B569" s="556"/>
      <c r="C569" s="479"/>
      <c r="F569" s="555"/>
      <c r="G569" s="479"/>
      <c r="J569" s="555"/>
      <c r="K569" s="479"/>
      <c r="R569" s="479"/>
      <c r="T569" s="498"/>
      <c r="V569" s="479"/>
    </row>
    <row r="570" customFormat="false" ht="14.25" hidden="false" customHeight="true" outlineLevel="0" collapsed="false">
      <c r="B570" s="556"/>
      <c r="C570" s="479"/>
      <c r="F570" s="555"/>
      <c r="G570" s="479"/>
      <c r="J570" s="555"/>
      <c r="K570" s="479"/>
      <c r="R570" s="479"/>
      <c r="T570" s="498"/>
      <c r="V570" s="479"/>
    </row>
    <row r="571" customFormat="false" ht="14.25" hidden="false" customHeight="true" outlineLevel="0" collapsed="false">
      <c r="B571" s="556"/>
      <c r="C571" s="479"/>
      <c r="F571" s="555"/>
      <c r="G571" s="479"/>
      <c r="J571" s="555"/>
      <c r="K571" s="479"/>
      <c r="R571" s="479"/>
      <c r="T571" s="498"/>
      <c r="V571" s="479"/>
    </row>
    <row r="572" customFormat="false" ht="14.25" hidden="false" customHeight="true" outlineLevel="0" collapsed="false">
      <c r="B572" s="556"/>
      <c r="C572" s="479"/>
      <c r="F572" s="555"/>
      <c r="G572" s="479"/>
      <c r="J572" s="555"/>
      <c r="K572" s="479"/>
      <c r="R572" s="479"/>
      <c r="T572" s="498"/>
      <c r="V572" s="479"/>
    </row>
    <row r="573" customFormat="false" ht="14.25" hidden="false" customHeight="true" outlineLevel="0" collapsed="false">
      <c r="B573" s="556"/>
      <c r="C573" s="479"/>
      <c r="F573" s="555"/>
      <c r="G573" s="479"/>
      <c r="J573" s="555"/>
      <c r="K573" s="479"/>
      <c r="R573" s="479"/>
      <c r="T573" s="498"/>
      <c r="V573" s="479"/>
    </row>
    <row r="574" customFormat="false" ht="14.25" hidden="false" customHeight="true" outlineLevel="0" collapsed="false">
      <c r="B574" s="556"/>
      <c r="C574" s="479"/>
      <c r="F574" s="555"/>
      <c r="G574" s="479"/>
      <c r="J574" s="555"/>
      <c r="K574" s="479"/>
      <c r="R574" s="479"/>
      <c r="T574" s="498"/>
      <c r="V574" s="479"/>
    </row>
    <row r="575" customFormat="false" ht="14.25" hidden="false" customHeight="true" outlineLevel="0" collapsed="false">
      <c r="B575" s="556"/>
      <c r="C575" s="479"/>
      <c r="F575" s="555"/>
      <c r="G575" s="479"/>
      <c r="J575" s="555"/>
      <c r="K575" s="479"/>
      <c r="R575" s="479"/>
      <c r="T575" s="498"/>
      <c r="V575" s="479"/>
    </row>
    <row r="576" customFormat="false" ht="14.25" hidden="false" customHeight="true" outlineLevel="0" collapsed="false">
      <c r="B576" s="556"/>
      <c r="C576" s="479"/>
      <c r="F576" s="555"/>
      <c r="G576" s="479"/>
      <c r="J576" s="555"/>
      <c r="K576" s="479"/>
      <c r="R576" s="479"/>
      <c r="T576" s="498"/>
      <c r="V576" s="479"/>
    </row>
    <row r="577" customFormat="false" ht="14.25" hidden="false" customHeight="true" outlineLevel="0" collapsed="false">
      <c r="B577" s="556"/>
      <c r="C577" s="479"/>
      <c r="F577" s="555"/>
      <c r="G577" s="479"/>
      <c r="J577" s="555"/>
      <c r="K577" s="479"/>
      <c r="R577" s="479"/>
      <c r="T577" s="498"/>
      <c r="V577" s="479"/>
    </row>
    <row r="578" customFormat="false" ht="14.25" hidden="false" customHeight="true" outlineLevel="0" collapsed="false">
      <c r="B578" s="556"/>
      <c r="C578" s="479"/>
      <c r="F578" s="555"/>
      <c r="G578" s="479"/>
      <c r="J578" s="555"/>
      <c r="K578" s="479"/>
      <c r="R578" s="479"/>
      <c r="T578" s="498"/>
      <c r="V578" s="479"/>
    </row>
    <row r="579" customFormat="false" ht="14.25" hidden="false" customHeight="true" outlineLevel="0" collapsed="false">
      <c r="B579" s="556"/>
      <c r="C579" s="479"/>
      <c r="F579" s="555"/>
      <c r="G579" s="479"/>
      <c r="J579" s="555"/>
      <c r="K579" s="479"/>
      <c r="R579" s="479"/>
      <c r="T579" s="498"/>
      <c r="V579" s="479"/>
    </row>
    <row r="580" customFormat="false" ht="14.25" hidden="false" customHeight="true" outlineLevel="0" collapsed="false">
      <c r="B580" s="556"/>
      <c r="C580" s="479"/>
      <c r="F580" s="555"/>
      <c r="G580" s="479"/>
      <c r="J580" s="555"/>
      <c r="K580" s="479"/>
      <c r="R580" s="479"/>
      <c r="T580" s="498"/>
      <c r="V580" s="479"/>
    </row>
    <row r="581" customFormat="false" ht="14.25" hidden="false" customHeight="true" outlineLevel="0" collapsed="false">
      <c r="B581" s="556"/>
      <c r="C581" s="479"/>
      <c r="F581" s="555"/>
      <c r="G581" s="479"/>
      <c r="J581" s="555"/>
      <c r="K581" s="479"/>
      <c r="R581" s="479"/>
      <c r="T581" s="498"/>
      <c r="V581" s="479"/>
    </row>
    <row r="582" customFormat="false" ht="14.25" hidden="false" customHeight="true" outlineLevel="0" collapsed="false">
      <c r="B582" s="556"/>
      <c r="C582" s="479"/>
      <c r="F582" s="555"/>
      <c r="G582" s="479"/>
      <c r="J582" s="555"/>
      <c r="K582" s="479"/>
      <c r="R582" s="479"/>
      <c r="T582" s="498"/>
      <c r="V582" s="479"/>
    </row>
    <row r="583" customFormat="false" ht="14.25" hidden="false" customHeight="true" outlineLevel="0" collapsed="false">
      <c r="B583" s="556"/>
      <c r="C583" s="479"/>
      <c r="F583" s="555"/>
      <c r="G583" s="479"/>
      <c r="J583" s="555"/>
      <c r="K583" s="479"/>
      <c r="R583" s="479"/>
      <c r="T583" s="498"/>
      <c r="V583" s="479"/>
    </row>
    <row r="584" customFormat="false" ht="14.25" hidden="false" customHeight="true" outlineLevel="0" collapsed="false">
      <c r="B584" s="556"/>
      <c r="C584" s="479"/>
      <c r="F584" s="555"/>
      <c r="G584" s="479"/>
      <c r="J584" s="555"/>
      <c r="K584" s="479"/>
      <c r="R584" s="479"/>
      <c r="T584" s="498"/>
      <c r="V584" s="479"/>
    </row>
    <row r="585" customFormat="false" ht="14.25" hidden="false" customHeight="true" outlineLevel="0" collapsed="false">
      <c r="B585" s="556"/>
      <c r="C585" s="479"/>
      <c r="F585" s="555"/>
      <c r="G585" s="479"/>
      <c r="J585" s="555"/>
      <c r="K585" s="479"/>
      <c r="R585" s="479"/>
      <c r="T585" s="498"/>
      <c r="V585" s="479"/>
    </row>
    <row r="586" customFormat="false" ht="14.25" hidden="false" customHeight="true" outlineLevel="0" collapsed="false">
      <c r="B586" s="556"/>
      <c r="C586" s="479"/>
      <c r="F586" s="555"/>
      <c r="G586" s="479"/>
      <c r="J586" s="555"/>
      <c r="K586" s="479"/>
      <c r="R586" s="479"/>
      <c r="T586" s="498"/>
      <c r="V586" s="479"/>
    </row>
    <row r="587" customFormat="false" ht="14.25" hidden="false" customHeight="true" outlineLevel="0" collapsed="false">
      <c r="B587" s="556"/>
      <c r="C587" s="479"/>
      <c r="F587" s="555"/>
      <c r="G587" s="479"/>
      <c r="J587" s="555"/>
      <c r="K587" s="479"/>
      <c r="R587" s="479"/>
      <c r="T587" s="498"/>
      <c r="V587" s="479"/>
    </row>
    <row r="588" customFormat="false" ht="14.25" hidden="false" customHeight="true" outlineLevel="0" collapsed="false">
      <c r="B588" s="556"/>
      <c r="C588" s="479"/>
      <c r="F588" s="555"/>
      <c r="G588" s="479"/>
      <c r="J588" s="555"/>
      <c r="K588" s="479"/>
      <c r="R588" s="479"/>
      <c r="T588" s="498"/>
      <c r="V588" s="479"/>
    </row>
    <row r="589" customFormat="false" ht="14.25" hidden="false" customHeight="true" outlineLevel="0" collapsed="false">
      <c r="B589" s="556"/>
      <c r="C589" s="479"/>
      <c r="F589" s="555"/>
      <c r="G589" s="479"/>
      <c r="J589" s="555"/>
      <c r="K589" s="479"/>
      <c r="R589" s="479"/>
      <c r="T589" s="498"/>
      <c r="V589" s="479"/>
    </row>
    <row r="590" customFormat="false" ht="14.25" hidden="false" customHeight="true" outlineLevel="0" collapsed="false">
      <c r="B590" s="556"/>
      <c r="C590" s="479"/>
      <c r="F590" s="555"/>
      <c r="G590" s="479"/>
      <c r="J590" s="555"/>
      <c r="K590" s="479"/>
      <c r="R590" s="479"/>
      <c r="T590" s="498"/>
      <c r="V590" s="479"/>
    </row>
    <row r="591" customFormat="false" ht="14.25" hidden="false" customHeight="true" outlineLevel="0" collapsed="false">
      <c r="B591" s="556"/>
      <c r="C591" s="479"/>
      <c r="F591" s="555"/>
      <c r="G591" s="479"/>
      <c r="J591" s="555"/>
      <c r="K591" s="479"/>
      <c r="R591" s="479"/>
      <c r="T591" s="498"/>
      <c r="V591" s="479"/>
    </row>
    <row r="592" customFormat="false" ht="14.25" hidden="false" customHeight="true" outlineLevel="0" collapsed="false">
      <c r="B592" s="556"/>
      <c r="C592" s="479"/>
      <c r="F592" s="555"/>
      <c r="G592" s="479"/>
      <c r="J592" s="555"/>
      <c r="K592" s="479"/>
      <c r="R592" s="479"/>
      <c r="T592" s="498"/>
      <c r="V592" s="479"/>
    </row>
    <row r="593" customFormat="false" ht="14.25" hidden="false" customHeight="true" outlineLevel="0" collapsed="false">
      <c r="B593" s="556"/>
      <c r="C593" s="479"/>
      <c r="F593" s="555"/>
      <c r="G593" s="479"/>
      <c r="J593" s="555"/>
      <c r="K593" s="479"/>
      <c r="R593" s="479"/>
      <c r="T593" s="498"/>
      <c r="V593" s="479"/>
    </row>
    <row r="594" customFormat="false" ht="14.25" hidden="false" customHeight="true" outlineLevel="0" collapsed="false">
      <c r="B594" s="556"/>
      <c r="C594" s="479"/>
      <c r="F594" s="555"/>
      <c r="G594" s="479"/>
      <c r="J594" s="555"/>
      <c r="K594" s="479"/>
      <c r="R594" s="479"/>
      <c r="T594" s="498"/>
      <c r="V594" s="479"/>
    </row>
    <row r="595" customFormat="false" ht="14.25" hidden="false" customHeight="true" outlineLevel="0" collapsed="false">
      <c r="B595" s="556"/>
      <c r="C595" s="479"/>
      <c r="F595" s="555"/>
      <c r="G595" s="479"/>
      <c r="J595" s="555"/>
      <c r="K595" s="479"/>
      <c r="R595" s="479"/>
      <c r="T595" s="498"/>
      <c r="V595" s="479"/>
    </row>
    <row r="596" customFormat="false" ht="14.25" hidden="false" customHeight="true" outlineLevel="0" collapsed="false">
      <c r="B596" s="556"/>
      <c r="C596" s="479"/>
      <c r="F596" s="555"/>
      <c r="G596" s="479"/>
      <c r="J596" s="555"/>
      <c r="K596" s="479"/>
      <c r="R596" s="479"/>
      <c r="T596" s="498"/>
      <c r="V596" s="479"/>
    </row>
    <row r="597" customFormat="false" ht="14.25" hidden="false" customHeight="true" outlineLevel="0" collapsed="false">
      <c r="B597" s="556"/>
      <c r="C597" s="479"/>
      <c r="F597" s="555"/>
      <c r="G597" s="479"/>
      <c r="J597" s="555"/>
      <c r="K597" s="479"/>
      <c r="R597" s="479"/>
      <c r="T597" s="498"/>
      <c r="V597" s="479"/>
    </row>
    <row r="598" customFormat="false" ht="14.25" hidden="false" customHeight="true" outlineLevel="0" collapsed="false">
      <c r="B598" s="556"/>
      <c r="C598" s="479"/>
      <c r="F598" s="555"/>
      <c r="G598" s="479"/>
      <c r="J598" s="555"/>
      <c r="K598" s="479"/>
      <c r="R598" s="479"/>
      <c r="T598" s="498"/>
      <c r="V598" s="479"/>
    </row>
    <row r="599" customFormat="false" ht="14.25" hidden="false" customHeight="true" outlineLevel="0" collapsed="false">
      <c r="B599" s="556"/>
      <c r="C599" s="479"/>
      <c r="F599" s="555"/>
      <c r="G599" s="479"/>
      <c r="J599" s="555"/>
      <c r="K599" s="479"/>
      <c r="R599" s="479"/>
      <c r="T599" s="498"/>
      <c r="V599" s="479"/>
    </row>
    <row r="600" customFormat="false" ht="14.25" hidden="false" customHeight="true" outlineLevel="0" collapsed="false">
      <c r="B600" s="556"/>
      <c r="C600" s="479"/>
      <c r="F600" s="555"/>
      <c r="G600" s="479"/>
      <c r="J600" s="555"/>
      <c r="K600" s="479"/>
      <c r="R600" s="479"/>
      <c r="T600" s="498"/>
      <c r="V600" s="479"/>
    </row>
    <row r="601" customFormat="false" ht="14.25" hidden="false" customHeight="true" outlineLevel="0" collapsed="false">
      <c r="B601" s="556"/>
      <c r="C601" s="479"/>
      <c r="F601" s="555"/>
      <c r="G601" s="479"/>
      <c r="J601" s="555"/>
      <c r="K601" s="479"/>
      <c r="R601" s="479"/>
      <c r="T601" s="498"/>
      <c r="V601" s="479"/>
    </row>
    <row r="602" customFormat="false" ht="14.25" hidden="false" customHeight="true" outlineLevel="0" collapsed="false">
      <c r="B602" s="556"/>
      <c r="C602" s="479"/>
      <c r="F602" s="555"/>
      <c r="G602" s="479"/>
      <c r="J602" s="555"/>
      <c r="K602" s="479"/>
      <c r="R602" s="479"/>
      <c r="T602" s="498"/>
      <c r="V602" s="479"/>
    </row>
    <row r="603" customFormat="false" ht="14.25" hidden="false" customHeight="true" outlineLevel="0" collapsed="false">
      <c r="B603" s="556"/>
      <c r="C603" s="479"/>
      <c r="F603" s="555"/>
      <c r="G603" s="479"/>
      <c r="J603" s="555"/>
      <c r="K603" s="479"/>
      <c r="R603" s="479"/>
      <c r="T603" s="498"/>
      <c r="V603" s="479"/>
    </row>
    <row r="604" customFormat="false" ht="14.25" hidden="false" customHeight="true" outlineLevel="0" collapsed="false">
      <c r="B604" s="556"/>
      <c r="C604" s="479"/>
      <c r="F604" s="555"/>
      <c r="G604" s="479"/>
      <c r="J604" s="555"/>
      <c r="K604" s="479"/>
      <c r="R604" s="479"/>
      <c r="T604" s="498"/>
      <c r="V604" s="479"/>
    </row>
    <row r="605" customFormat="false" ht="14.25" hidden="false" customHeight="true" outlineLevel="0" collapsed="false">
      <c r="B605" s="556"/>
      <c r="C605" s="479"/>
      <c r="F605" s="555"/>
      <c r="G605" s="479"/>
      <c r="J605" s="555"/>
      <c r="K605" s="479"/>
      <c r="R605" s="479"/>
      <c r="T605" s="498"/>
      <c r="V605" s="479"/>
    </row>
    <row r="606" customFormat="false" ht="14.25" hidden="false" customHeight="true" outlineLevel="0" collapsed="false">
      <c r="B606" s="556"/>
      <c r="C606" s="479"/>
      <c r="F606" s="555"/>
      <c r="G606" s="479"/>
      <c r="J606" s="555"/>
      <c r="K606" s="479"/>
      <c r="R606" s="479"/>
      <c r="T606" s="498"/>
      <c r="V606" s="479"/>
    </row>
    <row r="607" customFormat="false" ht="14.25" hidden="false" customHeight="true" outlineLevel="0" collapsed="false">
      <c r="B607" s="556"/>
      <c r="C607" s="479"/>
      <c r="F607" s="555"/>
      <c r="G607" s="479"/>
      <c r="J607" s="555"/>
      <c r="K607" s="479"/>
      <c r="R607" s="479"/>
      <c r="T607" s="498"/>
      <c r="V607" s="479"/>
    </row>
    <row r="608" customFormat="false" ht="14.25" hidden="false" customHeight="true" outlineLevel="0" collapsed="false">
      <c r="B608" s="556"/>
      <c r="C608" s="479"/>
      <c r="F608" s="555"/>
      <c r="G608" s="479"/>
      <c r="J608" s="555"/>
      <c r="K608" s="479"/>
      <c r="R608" s="479"/>
      <c r="T608" s="498"/>
      <c r="V608" s="479"/>
    </row>
    <row r="609" customFormat="false" ht="14.25" hidden="false" customHeight="true" outlineLevel="0" collapsed="false">
      <c r="B609" s="556"/>
      <c r="C609" s="479"/>
      <c r="F609" s="555"/>
      <c r="G609" s="479"/>
      <c r="J609" s="555"/>
      <c r="K609" s="479"/>
      <c r="R609" s="479"/>
      <c r="T609" s="498"/>
      <c r="V609" s="479"/>
    </row>
    <row r="610" customFormat="false" ht="14.25" hidden="false" customHeight="true" outlineLevel="0" collapsed="false">
      <c r="B610" s="556"/>
      <c r="C610" s="479"/>
      <c r="F610" s="555"/>
      <c r="G610" s="479"/>
      <c r="J610" s="555"/>
      <c r="K610" s="479"/>
      <c r="R610" s="479"/>
      <c r="T610" s="498"/>
      <c r="V610" s="479"/>
    </row>
    <row r="611" customFormat="false" ht="14.25" hidden="false" customHeight="true" outlineLevel="0" collapsed="false">
      <c r="B611" s="556"/>
      <c r="C611" s="479"/>
      <c r="F611" s="555"/>
      <c r="G611" s="479"/>
      <c r="J611" s="555"/>
      <c r="K611" s="479"/>
      <c r="R611" s="479"/>
      <c r="T611" s="498"/>
      <c r="V611" s="479"/>
    </row>
    <row r="612" customFormat="false" ht="14.25" hidden="false" customHeight="true" outlineLevel="0" collapsed="false">
      <c r="B612" s="556"/>
      <c r="C612" s="479"/>
      <c r="F612" s="555"/>
      <c r="G612" s="479"/>
      <c r="J612" s="555"/>
      <c r="K612" s="479"/>
      <c r="R612" s="479"/>
      <c r="T612" s="498"/>
      <c r="V612" s="479"/>
    </row>
    <row r="613" customFormat="false" ht="14.25" hidden="false" customHeight="true" outlineLevel="0" collapsed="false">
      <c r="B613" s="556"/>
      <c r="C613" s="479"/>
      <c r="F613" s="555"/>
      <c r="G613" s="479"/>
      <c r="J613" s="555"/>
      <c r="K613" s="479"/>
      <c r="R613" s="479"/>
      <c r="T613" s="498"/>
      <c r="V613" s="479"/>
    </row>
    <row r="614" customFormat="false" ht="14.25" hidden="false" customHeight="true" outlineLevel="0" collapsed="false">
      <c r="B614" s="556"/>
      <c r="C614" s="479"/>
      <c r="F614" s="555"/>
      <c r="G614" s="479"/>
      <c r="J614" s="555"/>
      <c r="K614" s="479"/>
      <c r="R614" s="479"/>
      <c r="T614" s="498"/>
      <c r="V614" s="479"/>
    </row>
    <row r="615" customFormat="false" ht="14.25" hidden="false" customHeight="true" outlineLevel="0" collapsed="false">
      <c r="B615" s="556"/>
      <c r="C615" s="479"/>
      <c r="F615" s="555"/>
      <c r="G615" s="479"/>
      <c r="J615" s="555"/>
      <c r="K615" s="479"/>
      <c r="R615" s="479"/>
      <c r="T615" s="498"/>
      <c r="V615" s="479"/>
    </row>
    <row r="616" customFormat="false" ht="14.25" hidden="false" customHeight="true" outlineLevel="0" collapsed="false">
      <c r="B616" s="556"/>
      <c r="C616" s="479"/>
      <c r="F616" s="555"/>
      <c r="G616" s="479"/>
      <c r="J616" s="555"/>
      <c r="K616" s="479"/>
      <c r="R616" s="479"/>
      <c r="T616" s="498"/>
      <c r="V616" s="479"/>
    </row>
    <row r="617" customFormat="false" ht="14.25" hidden="false" customHeight="true" outlineLevel="0" collapsed="false">
      <c r="B617" s="556"/>
      <c r="C617" s="479"/>
      <c r="F617" s="555"/>
      <c r="G617" s="479"/>
      <c r="J617" s="555"/>
      <c r="K617" s="479"/>
      <c r="R617" s="479"/>
      <c r="T617" s="498"/>
      <c r="V617" s="479"/>
    </row>
    <row r="618" customFormat="false" ht="14.25" hidden="false" customHeight="true" outlineLevel="0" collapsed="false">
      <c r="B618" s="556"/>
      <c r="C618" s="479"/>
      <c r="F618" s="555"/>
      <c r="G618" s="479"/>
      <c r="J618" s="555"/>
      <c r="K618" s="479"/>
      <c r="R618" s="479"/>
      <c r="T618" s="498"/>
      <c r="V618" s="479"/>
    </row>
    <row r="619" customFormat="false" ht="14.25" hidden="false" customHeight="true" outlineLevel="0" collapsed="false">
      <c r="B619" s="556"/>
      <c r="C619" s="479"/>
      <c r="F619" s="555"/>
      <c r="G619" s="479"/>
      <c r="J619" s="555"/>
      <c r="K619" s="479"/>
      <c r="R619" s="479"/>
      <c r="T619" s="498"/>
      <c r="V619" s="479"/>
    </row>
    <row r="620" customFormat="false" ht="14.25" hidden="false" customHeight="true" outlineLevel="0" collapsed="false">
      <c r="B620" s="556"/>
      <c r="C620" s="479"/>
      <c r="F620" s="555"/>
      <c r="G620" s="479"/>
      <c r="J620" s="555"/>
      <c r="K620" s="479"/>
      <c r="R620" s="479"/>
      <c r="T620" s="498"/>
      <c r="V620" s="479"/>
    </row>
    <row r="621" customFormat="false" ht="14.25" hidden="false" customHeight="true" outlineLevel="0" collapsed="false">
      <c r="B621" s="556"/>
      <c r="C621" s="479"/>
      <c r="F621" s="555"/>
      <c r="G621" s="479"/>
      <c r="J621" s="555"/>
      <c r="K621" s="479"/>
      <c r="R621" s="479"/>
      <c r="T621" s="498"/>
      <c r="V621" s="479"/>
    </row>
    <row r="622" customFormat="false" ht="14.25" hidden="false" customHeight="true" outlineLevel="0" collapsed="false">
      <c r="B622" s="556"/>
      <c r="C622" s="479"/>
      <c r="F622" s="555"/>
      <c r="G622" s="479"/>
      <c r="J622" s="555"/>
      <c r="K622" s="479"/>
      <c r="R622" s="479"/>
      <c r="T622" s="498"/>
      <c r="V622" s="479"/>
    </row>
    <row r="623" customFormat="false" ht="14.25" hidden="false" customHeight="true" outlineLevel="0" collapsed="false">
      <c r="B623" s="556"/>
      <c r="C623" s="479"/>
      <c r="F623" s="555"/>
      <c r="G623" s="479"/>
      <c r="J623" s="555"/>
      <c r="K623" s="479"/>
      <c r="R623" s="479"/>
      <c r="T623" s="498"/>
      <c r="V623" s="479"/>
    </row>
    <row r="624" customFormat="false" ht="14.25" hidden="false" customHeight="true" outlineLevel="0" collapsed="false">
      <c r="B624" s="556"/>
      <c r="C624" s="479"/>
      <c r="F624" s="555"/>
      <c r="G624" s="479"/>
      <c r="J624" s="555"/>
      <c r="K624" s="479"/>
      <c r="R624" s="479"/>
      <c r="T624" s="498"/>
      <c r="V624" s="479"/>
    </row>
    <row r="625" customFormat="false" ht="14.25" hidden="false" customHeight="true" outlineLevel="0" collapsed="false">
      <c r="B625" s="556"/>
      <c r="C625" s="479"/>
      <c r="F625" s="555"/>
      <c r="G625" s="479"/>
      <c r="J625" s="555"/>
      <c r="K625" s="479"/>
      <c r="R625" s="479"/>
      <c r="T625" s="498"/>
      <c r="V625" s="479"/>
    </row>
    <row r="626" customFormat="false" ht="14.25" hidden="false" customHeight="true" outlineLevel="0" collapsed="false">
      <c r="B626" s="556"/>
      <c r="C626" s="479"/>
      <c r="F626" s="555"/>
      <c r="G626" s="479"/>
      <c r="J626" s="555"/>
      <c r="K626" s="479"/>
      <c r="R626" s="479"/>
      <c r="T626" s="498"/>
      <c r="V626" s="479"/>
    </row>
    <row r="627" customFormat="false" ht="14.25" hidden="false" customHeight="true" outlineLevel="0" collapsed="false">
      <c r="B627" s="556"/>
      <c r="C627" s="479"/>
      <c r="F627" s="555"/>
      <c r="G627" s="479"/>
      <c r="J627" s="555"/>
      <c r="K627" s="479"/>
      <c r="R627" s="479"/>
      <c r="T627" s="498"/>
      <c r="V627" s="479"/>
    </row>
    <row r="628" customFormat="false" ht="14.25" hidden="false" customHeight="true" outlineLevel="0" collapsed="false">
      <c r="B628" s="556"/>
      <c r="C628" s="479"/>
      <c r="F628" s="555"/>
      <c r="G628" s="479"/>
      <c r="J628" s="555"/>
      <c r="K628" s="479"/>
      <c r="R628" s="479"/>
      <c r="T628" s="498"/>
      <c r="V628" s="479"/>
    </row>
    <row r="629" customFormat="false" ht="14.25" hidden="false" customHeight="true" outlineLevel="0" collapsed="false">
      <c r="B629" s="556"/>
      <c r="C629" s="479"/>
      <c r="F629" s="555"/>
      <c r="G629" s="479"/>
      <c r="J629" s="555"/>
      <c r="K629" s="479"/>
      <c r="R629" s="479"/>
      <c r="T629" s="498"/>
      <c r="V629" s="479"/>
    </row>
    <row r="630" customFormat="false" ht="14.25" hidden="false" customHeight="true" outlineLevel="0" collapsed="false">
      <c r="B630" s="556"/>
      <c r="C630" s="479"/>
      <c r="F630" s="555"/>
      <c r="G630" s="479"/>
      <c r="J630" s="555"/>
      <c r="K630" s="479"/>
      <c r="R630" s="479"/>
      <c r="T630" s="498"/>
      <c r="V630" s="479"/>
    </row>
    <row r="631" customFormat="false" ht="14.25" hidden="false" customHeight="true" outlineLevel="0" collapsed="false">
      <c r="B631" s="556"/>
      <c r="C631" s="479"/>
      <c r="F631" s="555"/>
      <c r="G631" s="479"/>
      <c r="J631" s="555"/>
      <c r="K631" s="479"/>
      <c r="R631" s="479"/>
      <c r="T631" s="498"/>
      <c r="V631" s="479"/>
    </row>
    <row r="632" customFormat="false" ht="14.25" hidden="false" customHeight="true" outlineLevel="0" collapsed="false">
      <c r="B632" s="556"/>
      <c r="C632" s="479"/>
      <c r="F632" s="555"/>
      <c r="G632" s="479"/>
      <c r="J632" s="555"/>
      <c r="K632" s="479"/>
      <c r="R632" s="479"/>
      <c r="T632" s="498"/>
      <c r="V632" s="479"/>
    </row>
    <row r="633" customFormat="false" ht="14.25" hidden="false" customHeight="true" outlineLevel="0" collapsed="false">
      <c r="B633" s="556"/>
      <c r="C633" s="479"/>
      <c r="F633" s="555"/>
      <c r="G633" s="479"/>
      <c r="J633" s="555"/>
      <c r="K633" s="479"/>
      <c r="R633" s="479"/>
      <c r="T633" s="498"/>
      <c r="V633" s="479"/>
    </row>
    <row r="634" customFormat="false" ht="14.25" hidden="false" customHeight="true" outlineLevel="0" collapsed="false">
      <c r="B634" s="556"/>
      <c r="C634" s="479"/>
      <c r="F634" s="555"/>
      <c r="G634" s="479"/>
      <c r="J634" s="555"/>
      <c r="K634" s="479"/>
      <c r="R634" s="479"/>
      <c r="T634" s="498"/>
      <c r="V634" s="479"/>
    </row>
    <row r="635" customFormat="false" ht="14.25" hidden="false" customHeight="true" outlineLevel="0" collapsed="false">
      <c r="B635" s="556"/>
      <c r="C635" s="479"/>
      <c r="F635" s="555"/>
      <c r="G635" s="479"/>
      <c r="J635" s="555"/>
      <c r="K635" s="479"/>
      <c r="R635" s="479"/>
      <c r="T635" s="498"/>
      <c r="V635" s="479"/>
    </row>
    <row r="636" customFormat="false" ht="14.25" hidden="false" customHeight="true" outlineLevel="0" collapsed="false">
      <c r="B636" s="556"/>
      <c r="C636" s="479"/>
      <c r="F636" s="555"/>
      <c r="G636" s="479"/>
      <c r="J636" s="555"/>
      <c r="K636" s="479"/>
      <c r="R636" s="479"/>
      <c r="T636" s="498"/>
      <c r="V636" s="479"/>
    </row>
    <row r="637" customFormat="false" ht="14.25" hidden="false" customHeight="true" outlineLevel="0" collapsed="false">
      <c r="B637" s="556"/>
      <c r="C637" s="479"/>
      <c r="F637" s="555"/>
      <c r="G637" s="479"/>
      <c r="J637" s="555"/>
      <c r="K637" s="479"/>
      <c r="R637" s="479"/>
      <c r="T637" s="498"/>
      <c r="V637" s="479"/>
    </row>
    <row r="638" customFormat="false" ht="14.25" hidden="false" customHeight="true" outlineLevel="0" collapsed="false">
      <c r="B638" s="556"/>
      <c r="C638" s="479"/>
      <c r="F638" s="555"/>
      <c r="G638" s="479"/>
      <c r="J638" s="555"/>
      <c r="K638" s="479"/>
      <c r="R638" s="479"/>
      <c r="T638" s="498"/>
      <c r="V638" s="479"/>
    </row>
    <row r="639" customFormat="false" ht="14.25" hidden="false" customHeight="true" outlineLevel="0" collapsed="false">
      <c r="B639" s="556"/>
      <c r="C639" s="479"/>
      <c r="F639" s="555"/>
      <c r="G639" s="479"/>
      <c r="J639" s="555"/>
      <c r="K639" s="479"/>
      <c r="R639" s="479"/>
      <c r="T639" s="498"/>
      <c r="V639" s="479"/>
    </row>
    <row r="640" customFormat="false" ht="14.25" hidden="false" customHeight="true" outlineLevel="0" collapsed="false">
      <c r="B640" s="556"/>
      <c r="C640" s="479"/>
      <c r="F640" s="555"/>
      <c r="G640" s="479"/>
      <c r="J640" s="555"/>
      <c r="K640" s="479"/>
      <c r="R640" s="479"/>
      <c r="T640" s="498"/>
      <c r="V640" s="479"/>
    </row>
    <row r="641" customFormat="false" ht="14.25" hidden="false" customHeight="true" outlineLevel="0" collapsed="false">
      <c r="B641" s="556"/>
      <c r="C641" s="479"/>
      <c r="F641" s="555"/>
      <c r="G641" s="479"/>
      <c r="J641" s="555"/>
      <c r="K641" s="479"/>
      <c r="R641" s="479"/>
      <c r="T641" s="498"/>
      <c r="V641" s="479"/>
    </row>
    <row r="642" customFormat="false" ht="14.25" hidden="false" customHeight="true" outlineLevel="0" collapsed="false">
      <c r="B642" s="556"/>
      <c r="C642" s="479"/>
      <c r="F642" s="555"/>
      <c r="G642" s="479"/>
      <c r="J642" s="555"/>
      <c r="K642" s="479"/>
      <c r="R642" s="479"/>
      <c r="T642" s="498"/>
      <c r="V642" s="479"/>
    </row>
    <row r="643" customFormat="false" ht="14.25" hidden="false" customHeight="true" outlineLevel="0" collapsed="false">
      <c r="B643" s="556"/>
      <c r="C643" s="479"/>
      <c r="F643" s="555"/>
      <c r="G643" s="479"/>
      <c r="J643" s="555"/>
      <c r="K643" s="479"/>
      <c r="R643" s="479"/>
      <c r="T643" s="498"/>
      <c r="V643" s="479"/>
    </row>
    <row r="644" customFormat="false" ht="14.25" hidden="false" customHeight="true" outlineLevel="0" collapsed="false">
      <c r="B644" s="556"/>
      <c r="C644" s="479"/>
      <c r="F644" s="555"/>
      <c r="G644" s="479"/>
      <c r="J644" s="555"/>
      <c r="K644" s="479"/>
      <c r="R644" s="479"/>
      <c r="T644" s="498"/>
      <c r="V644" s="479"/>
    </row>
    <row r="645" customFormat="false" ht="14.25" hidden="false" customHeight="true" outlineLevel="0" collapsed="false">
      <c r="B645" s="556"/>
      <c r="C645" s="479"/>
      <c r="F645" s="555"/>
      <c r="G645" s="479"/>
      <c r="J645" s="555"/>
      <c r="K645" s="479"/>
      <c r="R645" s="479"/>
      <c r="T645" s="498"/>
      <c r="V645" s="479"/>
    </row>
    <row r="646" customFormat="false" ht="14.25" hidden="false" customHeight="true" outlineLevel="0" collapsed="false">
      <c r="B646" s="556"/>
      <c r="C646" s="479"/>
      <c r="F646" s="555"/>
      <c r="G646" s="479"/>
      <c r="J646" s="555"/>
      <c r="K646" s="479"/>
      <c r="R646" s="479"/>
      <c r="T646" s="498"/>
      <c r="V646" s="479"/>
    </row>
    <row r="647" customFormat="false" ht="14.25" hidden="false" customHeight="true" outlineLevel="0" collapsed="false">
      <c r="B647" s="556"/>
      <c r="C647" s="479"/>
      <c r="F647" s="555"/>
      <c r="G647" s="479"/>
      <c r="J647" s="555"/>
      <c r="K647" s="479"/>
      <c r="R647" s="479"/>
      <c r="T647" s="498"/>
      <c r="V647" s="479"/>
    </row>
    <row r="648" customFormat="false" ht="14.25" hidden="false" customHeight="true" outlineLevel="0" collapsed="false">
      <c r="B648" s="556"/>
      <c r="C648" s="479"/>
      <c r="F648" s="555"/>
      <c r="G648" s="479"/>
      <c r="J648" s="555"/>
      <c r="K648" s="479"/>
      <c r="R648" s="479"/>
      <c r="T648" s="498"/>
      <c r="V648" s="479"/>
    </row>
    <row r="649" customFormat="false" ht="14.25" hidden="false" customHeight="true" outlineLevel="0" collapsed="false">
      <c r="B649" s="556"/>
      <c r="C649" s="479"/>
      <c r="F649" s="555"/>
      <c r="G649" s="479"/>
      <c r="J649" s="555"/>
      <c r="K649" s="479"/>
      <c r="R649" s="479"/>
      <c r="T649" s="498"/>
      <c r="V649" s="479"/>
    </row>
    <row r="650" customFormat="false" ht="14.25" hidden="false" customHeight="true" outlineLevel="0" collapsed="false">
      <c r="B650" s="556"/>
      <c r="C650" s="479"/>
      <c r="F650" s="555"/>
      <c r="G650" s="479"/>
      <c r="J650" s="555"/>
      <c r="K650" s="479"/>
      <c r="R650" s="479"/>
      <c r="T650" s="498"/>
      <c r="V650" s="479"/>
    </row>
    <row r="651" customFormat="false" ht="14.25" hidden="false" customHeight="true" outlineLevel="0" collapsed="false">
      <c r="B651" s="556"/>
      <c r="C651" s="479"/>
      <c r="F651" s="555"/>
      <c r="G651" s="479"/>
      <c r="J651" s="555"/>
      <c r="K651" s="479"/>
      <c r="R651" s="479"/>
      <c r="T651" s="498"/>
      <c r="V651" s="479"/>
    </row>
    <row r="652" customFormat="false" ht="14.25" hidden="false" customHeight="true" outlineLevel="0" collapsed="false">
      <c r="B652" s="556"/>
      <c r="C652" s="479"/>
      <c r="F652" s="555"/>
      <c r="G652" s="479"/>
      <c r="J652" s="555"/>
      <c r="K652" s="479"/>
      <c r="R652" s="479"/>
      <c r="T652" s="498"/>
      <c r="V652" s="479"/>
    </row>
    <row r="653" customFormat="false" ht="14.25" hidden="false" customHeight="true" outlineLevel="0" collapsed="false">
      <c r="B653" s="556"/>
      <c r="C653" s="479"/>
      <c r="F653" s="555"/>
      <c r="G653" s="479"/>
      <c r="J653" s="555"/>
      <c r="K653" s="479"/>
      <c r="R653" s="479"/>
      <c r="T653" s="498"/>
      <c r="V653" s="479"/>
    </row>
    <row r="654" customFormat="false" ht="14.25" hidden="false" customHeight="true" outlineLevel="0" collapsed="false">
      <c r="B654" s="556"/>
      <c r="C654" s="479"/>
      <c r="F654" s="555"/>
      <c r="G654" s="479"/>
      <c r="J654" s="555"/>
      <c r="K654" s="479"/>
      <c r="R654" s="479"/>
      <c r="T654" s="498"/>
      <c r="V654" s="479"/>
    </row>
    <row r="655" customFormat="false" ht="14.25" hidden="false" customHeight="true" outlineLevel="0" collapsed="false">
      <c r="B655" s="556"/>
      <c r="C655" s="479"/>
      <c r="F655" s="555"/>
      <c r="G655" s="479"/>
      <c r="J655" s="555"/>
      <c r="K655" s="479"/>
      <c r="R655" s="479"/>
      <c r="T655" s="498"/>
      <c r="V655" s="479"/>
    </row>
    <row r="656" customFormat="false" ht="14.25" hidden="false" customHeight="true" outlineLevel="0" collapsed="false">
      <c r="B656" s="556"/>
      <c r="C656" s="479"/>
      <c r="F656" s="555"/>
      <c r="G656" s="479"/>
      <c r="J656" s="555"/>
      <c r="K656" s="479"/>
      <c r="R656" s="479"/>
      <c r="T656" s="498"/>
      <c r="V656" s="479"/>
    </row>
    <row r="657" customFormat="false" ht="14.25" hidden="false" customHeight="true" outlineLevel="0" collapsed="false">
      <c r="B657" s="556"/>
      <c r="C657" s="479"/>
      <c r="F657" s="555"/>
      <c r="G657" s="479"/>
      <c r="J657" s="555"/>
      <c r="K657" s="479"/>
      <c r="R657" s="479"/>
      <c r="T657" s="498"/>
      <c r="V657" s="479"/>
    </row>
    <row r="658" customFormat="false" ht="14.25" hidden="false" customHeight="true" outlineLevel="0" collapsed="false">
      <c r="B658" s="556"/>
      <c r="C658" s="479"/>
      <c r="F658" s="555"/>
      <c r="G658" s="479"/>
      <c r="J658" s="555"/>
      <c r="K658" s="479"/>
      <c r="R658" s="479"/>
      <c r="T658" s="498"/>
      <c r="V658" s="479"/>
    </row>
    <row r="659" customFormat="false" ht="14.25" hidden="false" customHeight="true" outlineLevel="0" collapsed="false">
      <c r="B659" s="556"/>
      <c r="C659" s="479"/>
      <c r="F659" s="555"/>
      <c r="G659" s="479"/>
      <c r="J659" s="555"/>
      <c r="K659" s="479"/>
      <c r="R659" s="479"/>
      <c r="T659" s="498"/>
      <c r="V659" s="479"/>
    </row>
    <row r="660" customFormat="false" ht="14.25" hidden="false" customHeight="true" outlineLevel="0" collapsed="false">
      <c r="B660" s="556"/>
      <c r="C660" s="479"/>
      <c r="F660" s="555"/>
      <c r="G660" s="479"/>
      <c r="J660" s="555"/>
      <c r="K660" s="479"/>
      <c r="R660" s="479"/>
      <c r="T660" s="498"/>
      <c r="V660" s="479"/>
    </row>
    <row r="661" customFormat="false" ht="14.25" hidden="false" customHeight="true" outlineLevel="0" collapsed="false">
      <c r="B661" s="556"/>
      <c r="C661" s="479"/>
      <c r="F661" s="555"/>
      <c r="G661" s="479"/>
      <c r="J661" s="555"/>
      <c r="K661" s="479"/>
      <c r="R661" s="479"/>
      <c r="T661" s="498"/>
      <c r="V661" s="479"/>
    </row>
    <row r="662" customFormat="false" ht="14.25" hidden="false" customHeight="true" outlineLevel="0" collapsed="false">
      <c r="B662" s="556"/>
      <c r="C662" s="479"/>
      <c r="F662" s="555"/>
      <c r="G662" s="479"/>
      <c r="J662" s="555"/>
      <c r="K662" s="479"/>
      <c r="R662" s="479"/>
      <c r="T662" s="498"/>
      <c r="V662" s="479"/>
    </row>
    <row r="663" customFormat="false" ht="14.25" hidden="false" customHeight="true" outlineLevel="0" collapsed="false">
      <c r="B663" s="556"/>
      <c r="C663" s="479"/>
      <c r="F663" s="555"/>
      <c r="G663" s="479"/>
      <c r="J663" s="555"/>
      <c r="K663" s="479"/>
      <c r="R663" s="479"/>
      <c r="T663" s="498"/>
      <c r="V663" s="479"/>
    </row>
    <row r="664" customFormat="false" ht="14.25" hidden="false" customHeight="true" outlineLevel="0" collapsed="false">
      <c r="B664" s="556"/>
      <c r="C664" s="479"/>
      <c r="F664" s="555"/>
      <c r="G664" s="479"/>
      <c r="J664" s="555"/>
      <c r="K664" s="479"/>
      <c r="R664" s="479"/>
      <c r="T664" s="498"/>
      <c r="V664" s="479"/>
    </row>
    <row r="665" customFormat="false" ht="14.25" hidden="false" customHeight="true" outlineLevel="0" collapsed="false">
      <c r="B665" s="556"/>
      <c r="C665" s="479"/>
      <c r="F665" s="555"/>
      <c r="G665" s="479"/>
      <c r="J665" s="555"/>
      <c r="K665" s="479"/>
      <c r="R665" s="479"/>
      <c r="T665" s="498"/>
      <c r="V665" s="479"/>
    </row>
    <row r="666" customFormat="false" ht="14.25" hidden="false" customHeight="true" outlineLevel="0" collapsed="false">
      <c r="B666" s="556"/>
      <c r="C666" s="479"/>
      <c r="F666" s="555"/>
      <c r="G666" s="479"/>
      <c r="J666" s="555"/>
      <c r="K666" s="479"/>
      <c r="R666" s="479"/>
      <c r="T666" s="498"/>
      <c r="V666" s="479"/>
    </row>
    <row r="667" customFormat="false" ht="14.25" hidden="false" customHeight="true" outlineLevel="0" collapsed="false">
      <c r="B667" s="556"/>
      <c r="C667" s="479"/>
      <c r="F667" s="555"/>
      <c r="G667" s="479"/>
      <c r="J667" s="555"/>
      <c r="K667" s="479"/>
      <c r="R667" s="479"/>
      <c r="T667" s="498"/>
      <c r="V667" s="479"/>
    </row>
    <row r="668" customFormat="false" ht="14.25" hidden="false" customHeight="true" outlineLevel="0" collapsed="false">
      <c r="B668" s="556"/>
      <c r="C668" s="479"/>
      <c r="F668" s="555"/>
      <c r="G668" s="479"/>
      <c r="J668" s="555"/>
      <c r="K668" s="479"/>
      <c r="R668" s="479"/>
      <c r="T668" s="498"/>
      <c r="V668" s="479"/>
    </row>
    <row r="669" customFormat="false" ht="14.25" hidden="false" customHeight="true" outlineLevel="0" collapsed="false">
      <c r="B669" s="556"/>
      <c r="C669" s="479"/>
      <c r="F669" s="555"/>
      <c r="G669" s="479"/>
      <c r="J669" s="555"/>
      <c r="K669" s="479"/>
      <c r="R669" s="479"/>
      <c r="T669" s="498"/>
      <c r="V669" s="479"/>
    </row>
    <row r="670" customFormat="false" ht="14.25" hidden="false" customHeight="true" outlineLevel="0" collapsed="false">
      <c r="B670" s="556"/>
      <c r="C670" s="479"/>
      <c r="F670" s="555"/>
      <c r="G670" s="479"/>
      <c r="J670" s="555"/>
      <c r="K670" s="479"/>
      <c r="R670" s="479"/>
      <c r="T670" s="498"/>
      <c r="V670" s="479"/>
    </row>
    <row r="671" customFormat="false" ht="14.25" hidden="false" customHeight="true" outlineLevel="0" collapsed="false">
      <c r="B671" s="556"/>
      <c r="C671" s="479"/>
      <c r="F671" s="555"/>
      <c r="G671" s="479"/>
      <c r="J671" s="555"/>
      <c r="K671" s="479"/>
      <c r="R671" s="479"/>
      <c r="T671" s="498"/>
      <c r="V671" s="479"/>
    </row>
    <row r="672" customFormat="false" ht="14.25" hidden="false" customHeight="true" outlineLevel="0" collapsed="false">
      <c r="B672" s="556"/>
      <c r="C672" s="479"/>
      <c r="F672" s="555"/>
      <c r="G672" s="479"/>
      <c r="J672" s="555"/>
      <c r="K672" s="479"/>
      <c r="R672" s="479"/>
      <c r="T672" s="498"/>
      <c r="V672" s="479"/>
    </row>
    <row r="673" customFormat="false" ht="14.25" hidden="false" customHeight="true" outlineLevel="0" collapsed="false">
      <c r="B673" s="556"/>
      <c r="C673" s="479"/>
      <c r="F673" s="555"/>
      <c r="G673" s="479"/>
      <c r="J673" s="555"/>
      <c r="K673" s="479"/>
      <c r="R673" s="479"/>
      <c r="T673" s="498"/>
      <c r="V673" s="479"/>
    </row>
    <row r="674" customFormat="false" ht="14.25" hidden="false" customHeight="true" outlineLevel="0" collapsed="false">
      <c r="B674" s="556"/>
      <c r="C674" s="479"/>
      <c r="F674" s="555"/>
      <c r="G674" s="479"/>
      <c r="J674" s="555"/>
      <c r="K674" s="479"/>
      <c r="R674" s="479"/>
      <c r="T674" s="498"/>
      <c r="V674" s="479"/>
    </row>
    <row r="675" customFormat="false" ht="14.25" hidden="false" customHeight="true" outlineLevel="0" collapsed="false">
      <c r="B675" s="556"/>
      <c r="C675" s="479"/>
      <c r="F675" s="555"/>
      <c r="G675" s="479"/>
      <c r="J675" s="555"/>
      <c r="K675" s="479"/>
      <c r="R675" s="479"/>
      <c r="T675" s="498"/>
      <c r="V675" s="479"/>
    </row>
    <row r="676" customFormat="false" ht="14.25" hidden="false" customHeight="true" outlineLevel="0" collapsed="false">
      <c r="B676" s="556"/>
      <c r="C676" s="479"/>
      <c r="F676" s="555"/>
      <c r="G676" s="479"/>
      <c r="J676" s="555"/>
      <c r="K676" s="479"/>
      <c r="R676" s="479"/>
      <c r="T676" s="498"/>
      <c r="V676" s="479"/>
    </row>
    <row r="677" customFormat="false" ht="14.25" hidden="false" customHeight="true" outlineLevel="0" collapsed="false">
      <c r="B677" s="556"/>
      <c r="C677" s="479"/>
      <c r="F677" s="555"/>
      <c r="G677" s="479"/>
      <c r="J677" s="555"/>
      <c r="K677" s="479"/>
      <c r="R677" s="479"/>
      <c r="T677" s="498"/>
      <c r="V677" s="479"/>
    </row>
    <row r="678" customFormat="false" ht="14.25" hidden="false" customHeight="true" outlineLevel="0" collapsed="false">
      <c r="B678" s="556"/>
      <c r="C678" s="479"/>
      <c r="F678" s="555"/>
      <c r="G678" s="479"/>
      <c r="J678" s="555"/>
      <c r="K678" s="479"/>
      <c r="R678" s="479"/>
      <c r="T678" s="498"/>
      <c r="V678" s="479"/>
    </row>
    <row r="679" customFormat="false" ht="14.25" hidden="false" customHeight="true" outlineLevel="0" collapsed="false">
      <c r="B679" s="556"/>
      <c r="C679" s="479"/>
      <c r="F679" s="555"/>
      <c r="G679" s="479"/>
      <c r="J679" s="555"/>
      <c r="K679" s="479"/>
      <c r="R679" s="479"/>
      <c r="T679" s="498"/>
      <c r="V679" s="479"/>
    </row>
    <row r="680" customFormat="false" ht="14.25" hidden="false" customHeight="true" outlineLevel="0" collapsed="false">
      <c r="B680" s="556"/>
      <c r="C680" s="479"/>
      <c r="F680" s="555"/>
      <c r="G680" s="479"/>
      <c r="J680" s="555"/>
      <c r="K680" s="479"/>
      <c r="R680" s="479"/>
      <c r="T680" s="498"/>
      <c r="V680" s="479"/>
    </row>
    <row r="681" customFormat="false" ht="14.25" hidden="false" customHeight="true" outlineLevel="0" collapsed="false">
      <c r="B681" s="556"/>
      <c r="C681" s="479"/>
      <c r="F681" s="555"/>
      <c r="G681" s="479"/>
      <c r="J681" s="555"/>
      <c r="K681" s="479"/>
      <c r="R681" s="479"/>
      <c r="T681" s="498"/>
      <c r="V681" s="479"/>
    </row>
    <row r="682" customFormat="false" ht="14.25" hidden="false" customHeight="true" outlineLevel="0" collapsed="false">
      <c r="B682" s="556"/>
      <c r="C682" s="479"/>
      <c r="F682" s="555"/>
      <c r="G682" s="479"/>
      <c r="J682" s="555"/>
      <c r="K682" s="479"/>
      <c r="R682" s="479"/>
      <c r="T682" s="498"/>
      <c r="V682" s="479"/>
    </row>
    <row r="683" customFormat="false" ht="14.25" hidden="false" customHeight="true" outlineLevel="0" collapsed="false">
      <c r="B683" s="556"/>
      <c r="C683" s="479"/>
      <c r="F683" s="555"/>
      <c r="G683" s="479"/>
      <c r="J683" s="555"/>
      <c r="K683" s="479"/>
      <c r="R683" s="479"/>
      <c r="T683" s="498"/>
      <c r="V683" s="479"/>
    </row>
    <row r="684" customFormat="false" ht="14.25" hidden="false" customHeight="true" outlineLevel="0" collapsed="false">
      <c r="B684" s="556"/>
      <c r="C684" s="479"/>
      <c r="F684" s="555"/>
      <c r="G684" s="479"/>
      <c r="J684" s="555"/>
      <c r="K684" s="479"/>
      <c r="R684" s="479"/>
      <c r="T684" s="498"/>
      <c r="V684" s="479"/>
    </row>
    <row r="685" customFormat="false" ht="14.25" hidden="false" customHeight="true" outlineLevel="0" collapsed="false">
      <c r="B685" s="556"/>
      <c r="C685" s="479"/>
      <c r="F685" s="555"/>
      <c r="G685" s="479"/>
      <c r="J685" s="555"/>
      <c r="K685" s="479"/>
      <c r="R685" s="479"/>
      <c r="T685" s="498"/>
      <c r="V685" s="479"/>
    </row>
    <row r="686" customFormat="false" ht="14.25" hidden="false" customHeight="true" outlineLevel="0" collapsed="false">
      <c r="B686" s="556"/>
      <c r="C686" s="479"/>
      <c r="F686" s="555"/>
      <c r="G686" s="479"/>
      <c r="J686" s="555"/>
      <c r="K686" s="479"/>
      <c r="R686" s="479"/>
      <c r="T686" s="498"/>
      <c r="V686" s="479"/>
    </row>
    <row r="687" customFormat="false" ht="14.25" hidden="false" customHeight="true" outlineLevel="0" collapsed="false">
      <c r="B687" s="556"/>
      <c r="C687" s="479"/>
      <c r="F687" s="555"/>
      <c r="G687" s="479"/>
      <c r="J687" s="555"/>
      <c r="K687" s="479"/>
      <c r="R687" s="479"/>
      <c r="T687" s="498"/>
      <c r="V687" s="479"/>
    </row>
    <row r="688" customFormat="false" ht="14.25" hidden="false" customHeight="true" outlineLevel="0" collapsed="false">
      <c r="B688" s="556"/>
      <c r="C688" s="479"/>
      <c r="F688" s="555"/>
      <c r="G688" s="479"/>
      <c r="J688" s="555"/>
      <c r="K688" s="479"/>
      <c r="R688" s="479"/>
      <c r="T688" s="498"/>
      <c r="V688" s="479"/>
    </row>
    <row r="689" customFormat="false" ht="14.25" hidden="false" customHeight="true" outlineLevel="0" collapsed="false">
      <c r="B689" s="556"/>
      <c r="C689" s="479"/>
      <c r="F689" s="555"/>
      <c r="G689" s="479"/>
      <c r="J689" s="555"/>
      <c r="K689" s="479"/>
      <c r="R689" s="479"/>
      <c r="T689" s="498"/>
      <c r="V689" s="479"/>
    </row>
    <row r="690" customFormat="false" ht="14.25" hidden="false" customHeight="true" outlineLevel="0" collapsed="false">
      <c r="B690" s="556"/>
      <c r="C690" s="479"/>
      <c r="F690" s="555"/>
      <c r="G690" s="479"/>
      <c r="J690" s="555"/>
      <c r="K690" s="479"/>
      <c r="R690" s="479"/>
      <c r="T690" s="498"/>
      <c r="V690" s="479"/>
    </row>
    <row r="691" customFormat="false" ht="14.25" hidden="false" customHeight="true" outlineLevel="0" collapsed="false">
      <c r="B691" s="556"/>
      <c r="C691" s="479"/>
      <c r="F691" s="555"/>
      <c r="G691" s="479"/>
      <c r="J691" s="555"/>
      <c r="K691" s="479"/>
      <c r="R691" s="479"/>
      <c r="T691" s="498"/>
      <c r="V691" s="479"/>
    </row>
    <row r="692" customFormat="false" ht="14.25" hidden="false" customHeight="true" outlineLevel="0" collapsed="false">
      <c r="B692" s="556"/>
      <c r="C692" s="479"/>
      <c r="F692" s="555"/>
      <c r="G692" s="479"/>
      <c r="J692" s="555"/>
      <c r="K692" s="479"/>
      <c r="R692" s="479"/>
      <c r="T692" s="498"/>
      <c r="V692" s="479"/>
    </row>
    <row r="693" customFormat="false" ht="14.25" hidden="false" customHeight="true" outlineLevel="0" collapsed="false">
      <c r="B693" s="556"/>
      <c r="C693" s="479"/>
      <c r="F693" s="555"/>
      <c r="G693" s="479"/>
      <c r="J693" s="555"/>
      <c r="K693" s="479"/>
      <c r="R693" s="479"/>
      <c r="T693" s="498"/>
      <c r="V693" s="479"/>
    </row>
    <row r="694" customFormat="false" ht="14.25" hidden="false" customHeight="true" outlineLevel="0" collapsed="false">
      <c r="B694" s="556"/>
      <c r="C694" s="479"/>
      <c r="F694" s="555"/>
      <c r="G694" s="479"/>
      <c r="J694" s="555"/>
      <c r="K694" s="479"/>
      <c r="R694" s="479"/>
      <c r="T694" s="498"/>
      <c r="V694" s="479"/>
    </row>
    <row r="695" customFormat="false" ht="14.25" hidden="false" customHeight="true" outlineLevel="0" collapsed="false">
      <c r="B695" s="556"/>
      <c r="C695" s="479"/>
      <c r="F695" s="555"/>
      <c r="G695" s="479"/>
      <c r="J695" s="555"/>
      <c r="K695" s="479"/>
      <c r="R695" s="479"/>
      <c r="T695" s="498"/>
      <c r="V695" s="479"/>
    </row>
    <row r="696" customFormat="false" ht="14.25" hidden="false" customHeight="true" outlineLevel="0" collapsed="false">
      <c r="B696" s="556"/>
      <c r="C696" s="479"/>
      <c r="F696" s="555"/>
      <c r="G696" s="479"/>
      <c r="J696" s="555"/>
      <c r="K696" s="479"/>
      <c r="R696" s="479"/>
      <c r="T696" s="498"/>
      <c r="V696" s="479"/>
    </row>
    <row r="697" customFormat="false" ht="14.25" hidden="false" customHeight="true" outlineLevel="0" collapsed="false">
      <c r="B697" s="556"/>
      <c r="C697" s="479"/>
      <c r="F697" s="555"/>
      <c r="G697" s="479"/>
      <c r="J697" s="555"/>
      <c r="K697" s="479"/>
      <c r="R697" s="479"/>
      <c r="T697" s="498"/>
      <c r="V697" s="479"/>
    </row>
    <row r="698" customFormat="false" ht="14.25" hidden="false" customHeight="true" outlineLevel="0" collapsed="false">
      <c r="B698" s="556"/>
      <c r="C698" s="479"/>
      <c r="F698" s="555"/>
      <c r="G698" s="479"/>
      <c r="J698" s="555"/>
      <c r="K698" s="479"/>
      <c r="R698" s="479"/>
      <c r="T698" s="498"/>
      <c r="V698" s="479"/>
    </row>
    <row r="699" customFormat="false" ht="14.25" hidden="false" customHeight="true" outlineLevel="0" collapsed="false">
      <c r="B699" s="556"/>
      <c r="C699" s="479"/>
      <c r="F699" s="555"/>
      <c r="G699" s="479"/>
      <c r="J699" s="555"/>
      <c r="K699" s="479"/>
      <c r="R699" s="479"/>
      <c r="T699" s="498"/>
      <c r="V699" s="479"/>
    </row>
    <row r="700" customFormat="false" ht="14.25" hidden="false" customHeight="true" outlineLevel="0" collapsed="false">
      <c r="B700" s="556"/>
      <c r="C700" s="479"/>
      <c r="F700" s="555"/>
      <c r="G700" s="479"/>
      <c r="J700" s="555"/>
      <c r="K700" s="479"/>
      <c r="R700" s="479"/>
      <c r="T700" s="498"/>
      <c r="V700" s="479"/>
    </row>
    <row r="701" customFormat="false" ht="14.25" hidden="false" customHeight="true" outlineLevel="0" collapsed="false">
      <c r="B701" s="556"/>
      <c r="C701" s="479"/>
      <c r="F701" s="555"/>
      <c r="G701" s="479"/>
      <c r="J701" s="555"/>
      <c r="K701" s="479"/>
      <c r="R701" s="479"/>
      <c r="T701" s="498"/>
      <c r="V701" s="479"/>
    </row>
    <row r="702" customFormat="false" ht="14.25" hidden="false" customHeight="true" outlineLevel="0" collapsed="false">
      <c r="B702" s="556"/>
      <c r="C702" s="479"/>
      <c r="F702" s="555"/>
      <c r="G702" s="479"/>
      <c r="J702" s="555"/>
      <c r="K702" s="479"/>
      <c r="R702" s="479"/>
      <c r="T702" s="498"/>
      <c r="V702" s="479"/>
    </row>
    <row r="703" customFormat="false" ht="14.25" hidden="false" customHeight="true" outlineLevel="0" collapsed="false">
      <c r="B703" s="556"/>
      <c r="C703" s="479"/>
      <c r="F703" s="555"/>
      <c r="G703" s="479"/>
      <c r="J703" s="555"/>
      <c r="K703" s="479"/>
      <c r="R703" s="479"/>
      <c r="T703" s="498"/>
      <c r="V703" s="479"/>
    </row>
    <row r="704" customFormat="false" ht="14.25" hidden="false" customHeight="true" outlineLevel="0" collapsed="false">
      <c r="B704" s="556"/>
      <c r="C704" s="479"/>
      <c r="F704" s="555"/>
      <c r="G704" s="479"/>
      <c r="J704" s="555"/>
      <c r="K704" s="479"/>
      <c r="R704" s="479"/>
      <c r="T704" s="498"/>
      <c r="V704" s="479"/>
    </row>
    <row r="705" customFormat="false" ht="14.25" hidden="false" customHeight="true" outlineLevel="0" collapsed="false">
      <c r="B705" s="556"/>
      <c r="C705" s="479"/>
      <c r="F705" s="555"/>
      <c r="G705" s="479"/>
      <c r="J705" s="555"/>
      <c r="K705" s="479"/>
      <c r="R705" s="479"/>
      <c r="T705" s="498"/>
      <c r="V705" s="479"/>
    </row>
    <row r="706" customFormat="false" ht="14.25" hidden="false" customHeight="true" outlineLevel="0" collapsed="false">
      <c r="B706" s="556"/>
      <c r="C706" s="479"/>
      <c r="F706" s="555"/>
      <c r="G706" s="479"/>
      <c r="J706" s="555"/>
      <c r="K706" s="479"/>
      <c r="R706" s="479"/>
      <c r="T706" s="498"/>
      <c r="V706" s="479"/>
    </row>
    <row r="707" customFormat="false" ht="14.25" hidden="false" customHeight="true" outlineLevel="0" collapsed="false">
      <c r="B707" s="556"/>
      <c r="C707" s="479"/>
      <c r="F707" s="555"/>
      <c r="G707" s="479"/>
      <c r="J707" s="555"/>
      <c r="K707" s="479"/>
      <c r="R707" s="479"/>
      <c r="T707" s="498"/>
      <c r="V707" s="479"/>
    </row>
    <row r="708" customFormat="false" ht="14.25" hidden="false" customHeight="true" outlineLevel="0" collapsed="false">
      <c r="B708" s="556"/>
      <c r="C708" s="479"/>
      <c r="F708" s="555"/>
      <c r="G708" s="479"/>
      <c r="J708" s="555"/>
      <c r="K708" s="479"/>
      <c r="R708" s="479"/>
      <c r="T708" s="498"/>
      <c r="V708" s="479"/>
    </row>
    <row r="709" customFormat="false" ht="14.25" hidden="false" customHeight="true" outlineLevel="0" collapsed="false">
      <c r="B709" s="556"/>
      <c r="C709" s="479"/>
      <c r="F709" s="555"/>
      <c r="G709" s="479"/>
      <c r="J709" s="555"/>
      <c r="K709" s="479"/>
      <c r="R709" s="479"/>
      <c r="T709" s="498"/>
      <c r="V709" s="479"/>
    </row>
    <row r="710" customFormat="false" ht="14.25" hidden="false" customHeight="true" outlineLevel="0" collapsed="false">
      <c r="B710" s="556"/>
      <c r="C710" s="479"/>
      <c r="F710" s="555"/>
      <c r="G710" s="479"/>
      <c r="J710" s="555"/>
      <c r="K710" s="479"/>
      <c r="R710" s="479"/>
      <c r="T710" s="498"/>
      <c r="V710" s="479"/>
    </row>
    <row r="711" customFormat="false" ht="14.25" hidden="false" customHeight="true" outlineLevel="0" collapsed="false">
      <c r="B711" s="556"/>
      <c r="C711" s="479"/>
      <c r="F711" s="555"/>
      <c r="G711" s="479"/>
      <c r="J711" s="555"/>
      <c r="K711" s="479"/>
      <c r="R711" s="479"/>
      <c r="T711" s="498"/>
      <c r="V711" s="479"/>
    </row>
    <row r="712" customFormat="false" ht="14.25" hidden="false" customHeight="true" outlineLevel="0" collapsed="false">
      <c r="B712" s="556"/>
      <c r="C712" s="479"/>
      <c r="F712" s="555"/>
      <c r="G712" s="479"/>
      <c r="J712" s="555"/>
      <c r="K712" s="479"/>
      <c r="R712" s="479"/>
      <c r="T712" s="498"/>
      <c r="V712" s="479"/>
    </row>
    <row r="713" customFormat="false" ht="14.25" hidden="false" customHeight="true" outlineLevel="0" collapsed="false">
      <c r="B713" s="556"/>
      <c r="C713" s="479"/>
      <c r="F713" s="555"/>
      <c r="G713" s="479"/>
      <c r="J713" s="555"/>
      <c r="K713" s="479"/>
      <c r="R713" s="479"/>
      <c r="T713" s="498"/>
      <c r="V713" s="479"/>
    </row>
    <row r="714" customFormat="false" ht="14.25" hidden="false" customHeight="true" outlineLevel="0" collapsed="false">
      <c r="B714" s="556"/>
      <c r="C714" s="479"/>
      <c r="F714" s="555"/>
      <c r="G714" s="479"/>
      <c r="J714" s="555"/>
      <c r="K714" s="479"/>
      <c r="R714" s="479"/>
      <c r="T714" s="498"/>
      <c r="V714" s="479"/>
    </row>
    <row r="715" customFormat="false" ht="14.25" hidden="false" customHeight="true" outlineLevel="0" collapsed="false">
      <c r="B715" s="556"/>
      <c r="C715" s="479"/>
      <c r="F715" s="555"/>
      <c r="G715" s="479"/>
      <c r="J715" s="555"/>
      <c r="K715" s="479"/>
      <c r="R715" s="479"/>
      <c r="T715" s="498"/>
      <c r="V715" s="479"/>
    </row>
    <row r="716" customFormat="false" ht="14.25" hidden="false" customHeight="true" outlineLevel="0" collapsed="false">
      <c r="B716" s="556"/>
      <c r="C716" s="479"/>
      <c r="F716" s="555"/>
      <c r="G716" s="479"/>
      <c r="J716" s="555"/>
      <c r="K716" s="479"/>
      <c r="R716" s="479"/>
      <c r="T716" s="498"/>
      <c r="V716" s="479"/>
    </row>
    <row r="717" customFormat="false" ht="14.25" hidden="false" customHeight="true" outlineLevel="0" collapsed="false">
      <c r="B717" s="556"/>
      <c r="C717" s="479"/>
      <c r="F717" s="555"/>
      <c r="G717" s="479"/>
      <c r="J717" s="555"/>
      <c r="K717" s="479"/>
      <c r="R717" s="479"/>
      <c r="T717" s="498"/>
      <c r="V717" s="479"/>
    </row>
    <row r="718" customFormat="false" ht="14.25" hidden="false" customHeight="true" outlineLevel="0" collapsed="false">
      <c r="B718" s="556"/>
      <c r="C718" s="479"/>
      <c r="F718" s="555"/>
      <c r="G718" s="479"/>
      <c r="J718" s="555"/>
      <c r="K718" s="479"/>
      <c r="R718" s="479"/>
      <c r="T718" s="498"/>
      <c r="V718" s="479"/>
    </row>
    <row r="719" customFormat="false" ht="14.25" hidden="false" customHeight="true" outlineLevel="0" collapsed="false">
      <c r="B719" s="556"/>
      <c r="C719" s="479"/>
      <c r="F719" s="555"/>
      <c r="G719" s="479"/>
      <c r="J719" s="555"/>
      <c r="K719" s="479"/>
      <c r="R719" s="479"/>
      <c r="T719" s="498"/>
      <c r="V719" s="479"/>
    </row>
    <row r="720" customFormat="false" ht="14.25" hidden="false" customHeight="true" outlineLevel="0" collapsed="false">
      <c r="B720" s="556"/>
      <c r="C720" s="479"/>
      <c r="F720" s="555"/>
      <c r="G720" s="479"/>
      <c r="J720" s="555"/>
      <c r="K720" s="479"/>
      <c r="R720" s="479"/>
      <c r="T720" s="498"/>
      <c r="V720" s="479"/>
    </row>
    <row r="721" customFormat="false" ht="14.25" hidden="false" customHeight="true" outlineLevel="0" collapsed="false">
      <c r="B721" s="556"/>
      <c r="C721" s="479"/>
      <c r="F721" s="555"/>
      <c r="G721" s="479"/>
      <c r="J721" s="555"/>
      <c r="K721" s="479"/>
      <c r="R721" s="479"/>
      <c r="T721" s="498"/>
      <c r="V721" s="479"/>
    </row>
    <row r="722" customFormat="false" ht="14.25" hidden="false" customHeight="true" outlineLevel="0" collapsed="false">
      <c r="B722" s="556"/>
      <c r="C722" s="479"/>
      <c r="F722" s="555"/>
      <c r="G722" s="479"/>
      <c r="J722" s="555"/>
      <c r="K722" s="479"/>
      <c r="R722" s="479"/>
      <c r="T722" s="498"/>
      <c r="V722" s="479"/>
    </row>
    <row r="723" customFormat="false" ht="14.25" hidden="false" customHeight="true" outlineLevel="0" collapsed="false">
      <c r="B723" s="556"/>
      <c r="C723" s="479"/>
      <c r="F723" s="555"/>
      <c r="G723" s="479"/>
      <c r="J723" s="555"/>
      <c r="K723" s="479"/>
      <c r="R723" s="479"/>
      <c r="T723" s="498"/>
      <c r="V723" s="479"/>
    </row>
    <row r="724" customFormat="false" ht="14.25" hidden="false" customHeight="true" outlineLevel="0" collapsed="false">
      <c r="B724" s="556"/>
      <c r="C724" s="479"/>
      <c r="F724" s="555"/>
      <c r="G724" s="479"/>
      <c r="J724" s="555"/>
      <c r="K724" s="479"/>
      <c r="R724" s="479"/>
      <c r="T724" s="498"/>
      <c r="V724" s="479"/>
    </row>
    <row r="725" customFormat="false" ht="14.25" hidden="false" customHeight="true" outlineLevel="0" collapsed="false">
      <c r="B725" s="556"/>
      <c r="C725" s="479"/>
      <c r="F725" s="555"/>
      <c r="G725" s="479"/>
      <c r="J725" s="555"/>
      <c r="K725" s="479"/>
      <c r="R725" s="479"/>
      <c r="T725" s="498"/>
      <c r="V725" s="479"/>
    </row>
    <row r="726" customFormat="false" ht="14.25" hidden="false" customHeight="true" outlineLevel="0" collapsed="false">
      <c r="B726" s="556"/>
      <c r="C726" s="479"/>
      <c r="F726" s="555"/>
      <c r="G726" s="479"/>
      <c r="J726" s="555"/>
      <c r="K726" s="479"/>
      <c r="R726" s="479"/>
      <c r="T726" s="498"/>
      <c r="V726" s="479"/>
    </row>
    <row r="727" customFormat="false" ht="14.25" hidden="false" customHeight="true" outlineLevel="0" collapsed="false">
      <c r="B727" s="556"/>
      <c r="C727" s="479"/>
      <c r="F727" s="555"/>
      <c r="G727" s="479"/>
      <c r="J727" s="555"/>
      <c r="K727" s="479"/>
      <c r="R727" s="479"/>
      <c r="T727" s="498"/>
      <c r="V727" s="479"/>
    </row>
    <row r="728" customFormat="false" ht="14.25" hidden="false" customHeight="true" outlineLevel="0" collapsed="false">
      <c r="B728" s="556"/>
      <c r="C728" s="479"/>
      <c r="F728" s="555"/>
      <c r="G728" s="479"/>
      <c r="J728" s="555"/>
      <c r="K728" s="479"/>
      <c r="R728" s="479"/>
      <c r="T728" s="498"/>
      <c r="V728" s="479"/>
    </row>
    <row r="729" customFormat="false" ht="14.25" hidden="false" customHeight="true" outlineLevel="0" collapsed="false">
      <c r="B729" s="556"/>
      <c r="C729" s="479"/>
      <c r="F729" s="555"/>
      <c r="G729" s="479"/>
      <c r="J729" s="555"/>
      <c r="K729" s="479"/>
      <c r="R729" s="479"/>
      <c r="T729" s="498"/>
      <c r="V729" s="479"/>
    </row>
    <row r="730" customFormat="false" ht="14.25" hidden="false" customHeight="true" outlineLevel="0" collapsed="false">
      <c r="B730" s="556"/>
      <c r="C730" s="479"/>
      <c r="F730" s="555"/>
      <c r="G730" s="479"/>
      <c r="J730" s="555"/>
      <c r="K730" s="479"/>
      <c r="R730" s="479"/>
      <c r="T730" s="498"/>
      <c r="V730" s="479"/>
    </row>
    <row r="731" customFormat="false" ht="14.25" hidden="false" customHeight="true" outlineLevel="0" collapsed="false">
      <c r="B731" s="556"/>
      <c r="C731" s="479"/>
      <c r="F731" s="555"/>
      <c r="G731" s="479"/>
      <c r="J731" s="555"/>
      <c r="K731" s="479"/>
      <c r="R731" s="479"/>
      <c r="T731" s="498"/>
      <c r="V731" s="479"/>
    </row>
    <row r="732" customFormat="false" ht="14.25" hidden="false" customHeight="true" outlineLevel="0" collapsed="false">
      <c r="B732" s="556"/>
      <c r="C732" s="479"/>
      <c r="F732" s="555"/>
      <c r="G732" s="479"/>
      <c r="J732" s="555"/>
      <c r="K732" s="479"/>
      <c r="R732" s="479"/>
      <c r="T732" s="498"/>
      <c r="V732" s="479"/>
    </row>
    <row r="733" customFormat="false" ht="14.25" hidden="false" customHeight="true" outlineLevel="0" collapsed="false">
      <c r="B733" s="556"/>
      <c r="C733" s="479"/>
      <c r="F733" s="555"/>
      <c r="G733" s="479"/>
      <c r="J733" s="555"/>
      <c r="K733" s="479"/>
      <c r="R733" s="479"/>
      <c r="T733" s="498"/>
      <c r="V733" s="479"/>
    </row>
    <row r="734" customFormat="false" ht="14.25" hidden="false" customHeight="true" outlineLevel="0" collapsed="false">
      <c r="B734" s="556"/>
      <c r="C734" s="479"/>
      <c r="F734" s="555"/>
      <c r="G734" s="479"/>
      <c r="J734" s="555"/>
      <c r="K734" s="479"/>
      <c r="R734" s="479"/>
      <c r="T734" s="498"/>
      <c r="V734" s="479"/>
    </row>
    <row r="735" customFormat="false" ht="14.25" hidden="false" customHeight="true" outlineLevel="0" collapsed="false">
      <c r="B735" s="556"/>
      <c r="C735" s="479"/>
      <c r="F735" s="555"/>
      <c r="G735" s="479"/>
      <c r="J735" s="555"/>
      <c r="K735" s="479"/>
      <c r="R735" s="479"/>
      <c r="T735" s="498"/>
      <c r="V735" s="479"/>
    </row>
    <row r="736" customFormat="false" ht="14.25" hidden="false" customHeight="true" outlineLevel="0" collapsed="false">
      <c r="B736" s="556"/>
      <c r="C736" s="479"/>
      <c r="F736" s="555"/>
      <c r="G736" s="479"/>
      <c r="J736" s="555"/>
      <c r="K736" s="479"/>
      <c r="R736" s="479"/>
      <c r="T736" s="498"/>
      <c r="V736" s="479"/>
    </row>
    <row r="737" customFormat="false" ht="14.25" hidden="false" customHeight="true" outlineLevel="0" collapsed="false">
      <c r="B737" s="556"/>
      <c r="C737" s="479"/>
      <c r="F737" s="555"/>
      <c r="G737" s="479"/>
      <c r="J737" s="555"/>
      <c r="K737" s="479"/>
      <c r="R737" s="479"/>
      <c r="T737" s="498"/>
      <c r="V737" s="479"/>
    </row>
    <row r="738" customFormat="false" ht="14.25" hidden="false" customHeight="true" outlineLevel="0" collapsed="false">
      <c r="B738" s="556"/>
      <c r="C738" s="479"/>
      <c r="F738" s="555"/>
      <c r="G738" s="479"/>
      <c r="J738" s="555"/>
      <c r="K738" s="479"/>
      <c r="R738" s="479"/>
      <c r="T738" s="498"/>
      <c r="V738" s="479"/>
    </row>
    <row r="739" customFormat="false" ht="14.25" hidden="false" customHeight="true" outlineLevel="0" collapsed="false">
      <c r="B739" s="556"/>
      <c r="C739" s="479"/>
      <c r="F739" s="555"/>
      <c r="G739" s="479"/>
      <c r="J739" s="555"/>
      <c r="K739" s="479"/>
      <c r="R739" s="479"/>
      <c r="T739" s="498"/>
      <c r="V739" s="479"/>
    </row>
    <row r="740" customFormat="false" ht="14.25" hidden="false" customHeight="true" outlineLevel="0" collapsed="false">
      <c r="B740" s="556"/>
      <c r="C740" s="479"/>
      <c r="F740" s="555"/>
      <c r="G740" s="479"/>
      <c r="J740" s="555"/>
      <c r="K740" s="479"/>
      <c r="R740" s="479"/>
      <c r="T740" s="498"/>
      <c r="V740" s="479"/>
    </row>
    <row r="741" customFormat="false" ht="14.25" hidden="false" customHeight="true" outlineLevel="0" collapsed="false">
      <c r="B741" s="556"/>
      <c r="C741" s="479"/>
      <c r="F741" s="555"/>
      <c r="G741" s="479"/>
      <c r="J741" s="555"/>
      <c r="K741" s="479"/>
      <c r="R741" s="479"/>
      <c r="T741" s="498"/>
      <c r="V741" s="479"/>
    </row>
    <row r="742" customFormat="false" ht="14.25" hidden="false" customHeight="true" outlineLevel="0" collapsed="false">
      <c r="B742" s="556"/>
      <c r="C742" s="479"/>
      <c r="F742" s="555"/>
      <c r="G742" s="479"/>
      <c r="J742" s="555"/>
      <c r="K742" s="479"/>
      <c r="R742" s="479"/>
      <c r="T742" s="498"/>
      <c r="V742" s="479"/>
    </row>
    <row r="743" customFormat="false" ht="14.25" hidden="false" customHeight="true" outlineLevel="0" collapsed="false">
      <c r="B743" s="556"/>
      <c r="C743" s="479"/>
      <c r="F743" s="555"/>
      <c r="G743" s="479"/>
      <c r="J743" s="555"/>
      <c r="K743" s="479"/>
      <c r="R743" s="479"/>
      <c r="T743" s="498"/>
      <c r="V743" s="479"/>
    </row>
    <row r="744" customFormat="false" ht="14.25" hidden="false" customHeight="true" outlineLevel="0" collapsed="false">
      <c r="B744" s="556"/>
      <c r="C744" s="479"/>
      <c r="F744" s="555"/>
      <c r="G744" s="479"/>
      <c r="J744" s="555"/>
      <c r="K744" s="479"/>
      <c r="R744" s="479"/>
      <c r="T744" s="498"/>
      <c r="V744" s="479"/>
    </row>
    <row r="745" customFormat="false" ht="14.25" hidden="false" customHeight="true" outlineLevel="0" collapsed="false">
      <c r="B745" s="556"/>
      <c r="C745" s="479"/>
      <c r="F745" s="555"/>
      <c r="G745" s="479"/>
      <c r="J745" s="555"/>
      <c r="K745" s="479"/>
      <c r="R745" s="479"/>
      <c r="T745" s="498"/>
      <c r="V745" s="479"/>
    </row>
    <row r="746" customFormat="false" ht="14.25" hidden="false" customHeight="true" outlineLevel="0" collapsed="false">
      <c r="B746" s="556"/>
      <c r="C746" s="479"/>
      <c r="F746" s="555"/>
      <c r="G746" s="479"/>
      <c r="J746" s="555"/>
      <c r="K746" s="479"/>
      <c r="R746" s="479"/>
      <c r="T746" s="498"/>
      <c r="V746" s="479"/>
    </row>
    <row r="747" customFormat="false" ht="14.25" hidden="false" customHeight="true" outlineLevel="0" collapsed="false">
      <c r="B747" s="556"/>
      <c r="C747" s="479"/>
      <c r="F747" s="555"/>
      <c r="G747" s="479"/>
      <c r="J747" s="555"/>
      <c r="K747" s="479"/>
      <c r="R747" s="479"/>
      <c r="T747" s="498"/>
      <c r="V747" s="479"/>
    </row>
    <row r="748" customFormat="false" ht="14.25" hidden="false" customHeight="true" outlineLevel="0" collapsed="false">
      <c r="B748" s="556"/>
      <c r="C748" s="479"/>
      <c r="F748" s="555"/>
      <c r="G748" s="479"/>
      <c r="J748" s="555"/>
      <c r="K748" s="479"/>
      <c r="R748" s="479"/>
      <c r="T748" s="498"/>
      <c r="V748" s="479"/>
    </row>
    <row r="749" customFormat="false" ht="14.25" hidden="false" customHeight="true" outlineLevel="0" collapsed="false">
      <c r="B749" s="556"/>
      <c r="C749" s="479"/>
      <c r="F749" s="555"/>
      <c r="G749" s="479"/>
      <c r="J749" s="555"/>
      <c r="K749" s="479"/>
      <c r="R749" s="479"/>
      <c r="T749" s="498"/>
      <c r="V749" s="479"/>
    </row>
    <row r="750" customFormat="false" ht="14.25" hidden="false" customHeight="true" outlineLevel="0" collapsed="false">
      <c r="B750" s="556"/>
      <c r="C750" s="479"/>
      <c r="F750" s="555"/>
      <c r="G750" s="479"/>
      <c r="J750" s="555"/>
      <c r="K750" s="479"/>
      <c r="R750" s="479"/>
      <c r="T750" s="498"/>
      <c r="V750" s="479"/>
    </row>
    <row r="751" customFormat="false" ht="14.25" hidden="false" customHeight="true" outlineLevel="0" collapsed="false">
      <c r="B751" s="556"/>
      <c r="C751" s="479"/>
      <c r="F751" s="555"/>
      <c r="G751" s="479"/>
      <c r="J751" s="555"/>
      <c r="K751" s="479"/>
      <c r="R751" s="479"/>
      <c r="T751" s="498"/>
      <c r="V751" s="479"/>
    </row>
    <row r="752" customFormat="false" ht="14.25" hidden="false" customHeight="true" outlineLevel="0" collapsed="false">
      <c r="B752" s="556"/>
      <c r="C752" s="479"/>
      <c r="F752" s="555"/>
      <c r="G752" s="479"/>
      <c r="J752" s="555"/>
      <c r="K752" s="479"/>
      <c r="R752" s="479"/>
      <c r="T752" s="498"/>
      <c r="V752" s="479"/>
    </row>
    <row r="753" customFormat="false" ht="14.25" hidden="false" customHeight="true" outlineLevel="0" collapsed="false">
      <c r="B753" s="556"/>
      <c r="C753" s="479"/>
      <c r="F753" s="555"/>
      <c r="G753" s="479"/>
      <c r="J753" s="555"/>
      <c r="K753" s="479"/>
      <c r="R753" s="479"/>
      <c r="T753" s="498"/>
      <c r="V753" s="479"/>
    </row>
    <row r="754" customFormat="false" ht="14.25" hidden="false" customHeight="true" outlineLevel="0" collapsed="false">
      <c r="B754" s="556"/>
      <c r="C754" s="479"/>
      <c r="F754" s="555"/>
      <c r="G754" s="479"/>
      <c r="J754" s="555"/>
      <c r="K754" s="479"/>
      <c r="R754" s="479"/>
      <c r="T754" s="498"/>
      <c r="V754" s="479"/>
    </row>
    <row r="755" customFormat="false" ht="14.25" hidden="false" customHeight="true" outlineLevel="0" collapsed="false">
      <c r="B755" s="556"/>
      <c r="C755" s="479"/>
      <c r="F755" s="555"/>
      <c r="G755" s="479"/>
      <c r="J755" s="555"/>
      <c r="K755" s="479"/>
      <c r="R755" s="479"/>
      <c r="T755" s="498"/>
      <c r="V755" s="479"/>
    </row>
    <row r="756" customFormat="false" ht="14.25" hidden="false" customHeight="true" outlineLevel="0" collapsed="false">
      <c r="B756" s="556"/>
      <c r="C756" s="479"/>
      <c r="F756" s="555"/>
      <c r="G756" s="479"/>
      <c r="J756" s="555"/>
      <c r="K756" s="479"/>
      <c r="R756" s="479"/>
      <c r="T756" s="498"/>
      <c r="V756" s="479"/>
    </row>
    <row r="757" customFormat="false" ht="14.25" hidden="false" customHeight="true" outlineLevel="0" collapsed="false">
      <c r="B757" s="556"/>
      <c r="C757" s="479"/>
      <c r="F757" s="555"/>
      <c r="G757" s="479"/>
      <c r="J757" s="555"/>
      <c r="K757" s="479"/>
      <c r="R757" s="479"/>
      <c r="T757" s="498"/>
      <c r="V757" s="479"/>
    </row>
    <row r="758" customFormat="false" ht="14.25" hidden="false" customHeight="true" outlineLevel="0" collapsed="false">
      <c r="B758" s="556"/>
      <c r="C758" s="479"/>
      <c r="F758" s="555"/>
      <c r="G758" s="479"/>
      <c r="J758" s="555"/>
      <c r="K758" s="479"/>
      <c r="R758" s="479"/>
      <c r="T758" s="498"/>
      <c r="V758" s="479"/>
    </row>
    <row r="759" customFormat="false" ht="14.25" hidden="false" customHeight="true" outlineLevel="0" collapsed="false">
      <c r="B759" s="556"/>
      <c r="C759" s="479"/>
      <c r="F759" s="555"/>
      <c r="G759" s="479"/>
      <c r="J759" s="555"/>
      <c r="K759" s="479"/>
      <c r="R759" s="479"/>
      <c r="T759" s="498"/>
      <c r="V759" s="479"/>
    </row>
    <row r="760" customFormat="false" ht="14.25" hidden="false" customHeight="true" outlineLevel="0" collapsed="false">
      <c r="B760" s="556"/>
      <c r="C760" s="479"/>
      <c r="F760" s="555"/>
      <c r="G760" s="479"/>
      <c r="J760" s="555"/>
      <c r="K760" s="479"/>
      <c r="R760" s="479"/>
      <c r="T760" s="498"/>
      <c r="V760" s="479"/>
    </row>
    <row r="761" customFormat="false" ht="14.25" hidden="false" customHeight="true" outlineLevel="0" collapsed="false">
      <c r="B761" s="556"/>
      <c r="C761" s="479"/>
      <c r="F761" s="555"/>
      <c r="G761" s="479"/>
      <c r="J761" s="555"/>
      <c r="K761" s="479"/>
      <c r="R761" s="479"/>
      <c r="T761" s="498"/>
      <c r="V761" s="479"/>
    </row>
    <row r="762" customFormat="false" ht="14.25" hidden="false" customHeight="true" outlineLevel="0" collapsed="false">
      <c r="B762" s="556"/>
      <c r="C762" s="479"/>
      <c r="F762" s="555"/>
      <c r="G762" s="479"/>
      <c r="J762" s="555"/>
      <c r="K762" s="479"/>
      <c r="R762" s="479"/>
      <c r="T762" s="498"/>
      <c r="V762" s="479"/>
    </row>
    <row r="763" customFormat="false" ht="14.25" hidden="false" customHeight="true" outlineLevel="0" collapsed="false">
      <c r="B763" s="556"/>
      <c r="C763" s="479"/>
      <c r="F763" s="555"/>
      <c r="G763" s="479"/>
      <c r="J763" s="555"/>
      <c r="K763" s="479"/>
      <c r="R763" s="479"/>
      <c r="T763" s="498"/>
      <c r="V763" s="479"/>
    </row>
    <row r="764" customFormat="false" ht="14.25" hidden="false" customHeight="true" outlineLevel="0" collapsed="false">
      <c r="B764" s="556"/>
      <c r="C764" s="479"/>
      <c r="F764" s="555"/>
      <c r="G764" s="479"/>
      <c r="J764" s="555"/>
      <c r="K764" s="479"/>
      <c r="R764" s="479"/>
      <c r="T764" s="498"/>
      <c r="V764" s="479"/>
    </row>
    <row r="765" customFormat="false" ht="14.25" hidden="false" customHeight="true" outlineLevel="0" collapsed="false">
      <c r="B765" s="556"/>
      <c r="C765" s="479"/>
      <c r="F765" s="555"/>
      <c r="G765" s="479"/>
      <c r="J765" s="555"/>
      <c r="K765" s="479"/>
      <c r="R765" s="479"/>
      <c r="T765" s="498"/>
      <c r="V765" s="479"/>
    </row>
    <row r="766" customFormat="false" ht="14.25" hidden="false" customHeight="true" outlineLevel="0" collapsed="false">
      <c r="B766" s="556"/>
      <c r="C766" s="479"/>
      <c r="F766" s="555"/>
      <c r="G766" s="479"/>
      <c r="J766" s="555"/>
      <c r="K766" s="479"/>
      <c r="R766" s="479"/>
      <c r="T766" s="498"/>
      <c r="V766" s="479"/>
    </row>
    <row r="767" customFormat="false" ht="14.25" hidden="false" customHeight="true" outlineLevel="0" collapsed="false">
      <c r="B767" s="556"/>
      <c r="C767" s="479"/>
      <c r="F767" s="555"/>
      <c r="G767" s="479"/>
      <c r="J767" s="555"/>
      <c r="K767" s="479"/>
      <c r="R767" s="479"/>
      <c r="T767" s="498"/>
      <c r="V767" s="479"/>
    </row>
    <row r="768" customFormat="false" ht="14.25" hidden="false" customHeight="true" outlineLevel="0" collapsed="false">
      <c r="B768" s="556"/>
      <c r="C768" s="479"/>
      <c r="F768" s="555"/>
      <c r="G768" s="479"/>
      <c r="J768" s="555"/>
      <c r="K768" s="479"/>
      <c r="R768" s="479"/>
      <c r="T768" s="498"/>
      <c r="V768" s="479"/>
    </row>
    <row r="769" customFormat="false" ht="14.25" hidden="false" customHeight="true" outlineLevel="0" collapsed="false">
      <c r="B769" s="556"/>
      <c r="C769" s="479"/>
      <c r="F769" s="555"/>
      <c r="G769" s="479"/>
      <c r="J769" s="555"/>
      <c r="K769" s="479"/>
      <c r="R769" s="479"/>
      <c r="T769" s="498"/>
      <c r="V769" s="479"/>
    </row>
    <row r="770" customFormat="false" ht="14.25" hidden="false" customHeight="true" outlineLevel="0" collapsed="false">
      <c r="B770" s="556"/>
      <c r="C770" s="479"/>
      <c r="F770" s="555"/>
      <c r="G770" s="479"/>
      <c r="J770" s="555"/>
      <c r="K770" s="479"/>
      <c r="R770" s="479"/>
      <c r="T770" s="498"/>
      <c r="V770" s="479"/>
    </row>
    <row r="771" customFormat="false" ht="14.25" hidden="false" customHeight="true" outlineLevel="0" collapsed="false">
      <c r="B771" s="556"/>
      <c r="C771" s="479"/>
      <c r="F771" s="555"/>
      <c r="G771" s="479"/>
      <c r="J771" s="555"/>
      <c r="K771" s="479"/>
      <c r="R771" s="479"/>
      <c r="T771" s="498"/>
      <c r="V771" s="479"/>
    </row>
    <row r="772" customFormat="false" ht="14.25" hidden="false" customHeight="true" outlineLevel="0" collapsed="false">
      <c r="B772" s="556"/>
      <c r="C772" s="479"/>
      <c r="F772" s="555"/>
      <c r="G772" s="479"/>
      <c r="J772" s="555"/>
      <c r="K772" s="479"/>
      <c r="R772" s="479"/>
      <c r="T772" s="498"/>
      <c r="V772" s="479"/>
    </row>
    <row r="773" customFormat="false" ht="14.25" hidden="false" customHeight="true" outlineLevel="0" collapsed="false">
      <c r="B773" s="556"/>
      <c r="C773" s="479"/>
      <c r="F773" s="555"/>
      <c r="G773" s="479"/>
      <c r="J773" s="555"/>
      <c r="K773" s="479"/>
      <c r="R773" s="479"/>
      <c r="T773" s="498"/>
      <c r="V773" s="479"/>
    </row>
    <row r="774" customFormat="false" ht="14.25" hidden="false" customHeight="true" outlineLevel="0" collapsed="false">
      <c r="B774" s="556"/>
      <c r="C774" s="479"/>
      <c r="F774" s="555"/>
      <c r="G774" s="479"/>
      <c r="J774" s="555"/>
      <c r="K774" s="479"/>
      <c r="R774" s="479"/>
      <c r="T774" s="498"/>
      <c r="V774" s="479"/>
    </row>
    <row r="775" customFormat="false" ht="14.25" hidden="false" customHeight="true" outlineLevel="0" collapsed="false">
      <c r="B775" s="556"/>
      <c r="C775" s="479"/>
      <c r="F775" s="555"/>
      <c r="G775" s="479"/>
      <c r="J775" s="555"/>
      <c r="K775" s="479"/>
      <c r="R775" s="479"/>
      <c r="T775" s="498"/>
      <c r="V775" s="479"/>
    </row>
    <row r="776" customFormat="false" ht="14.25" hidden="false" customHeight="true" outlineLevel="0" collapsed="false">
      <c r="B776" s="556"/>
      <c r="C776" s="479"/>
      <c r="F776" s="555"/>
      <c r="G776" s="479"/>
      <c r="J776" s="555"/>
      <c r="K776" s="479"/>
      <c r="R776" s="479"/>
      <c r="T776" s="498"/>
      <c r="V776" s="479"/>
    </row>
    <row r="777" customFormat="false" ht="14.25" hidden="false" customHeight="true" outlineLevel="0" collapsed="false">
      <c r="B777" s="556"/>
      <c r="C777" s="479"/>
      <c r="F777" s="555"/>
      <c r="G777" s="479"/>
      <c r="J777" s="555"/>
      <c r="K777" s="479"/>
      <c r="R777" s="479"/>
      <c r="T777" s="498"/>
      <c r="V777" s="479"/>
    </row>
    <row r="778" customFormat="false" ht="14.25" hidden="false" customHeight="true" outlineLevel="0" collapsed="false">
      <c r="B778" s="556"/>
      <c r="C778" s="479"/>
      <c r="F778" s="555"/>
      <c r="G778" s="479"/>
      <c r="J778" s="555"/>
      <c r="K778" s="479"/>
      <c r="R778" s="479"/>
      <c r="T778" s="498"/>
      <c r="V778" s="479"/>
    </row>
    <row r="779" customFormat="false" ht="14.25" hidden="false" customHeight="true" outlineLevel="0" collapsed="false">
      <c r="B779" s="556"/>
      <c r="C779" s="479"/>
      <c r="F779" s="555"/>
      <c r="G779" s="479"/>
      <c r="J779" s="555"/>
      <c r="K779" s="479"/>
      <c r="R779" s="479"/>
      <c r="T779" s="498"/>
      <c r="V779" s="479"/>
    </row>
    <row r="780" customFormat="false" ht="14.25" hidden="false" customHeight="true" outlineLevel="0" collapsed="false">
      <c r="B780" s="556"/>
      <c r="C780" s="479"/>
      <c r="F780" s="555"/>
      <c r="G780" s="479"/>
      <c r="J780" s="555"/>
      <c r="K780" s="479"/>
      <c r="R780" s="479"/>
      <c r="T780" s="498"/>
      <c r="V780" s="479"/>
    </row>
    <row r="781" customFormat="false" ht="14.25" hidden="false" customHeight="true" outlineLevel="0" collapsed="false">
      <c r="B781" s="556"/>
      <c r="C781" s="479"/>
      <c r="F781" s="555"/>
      <c r="G781" s="479"/>
      <c r="J781" s="555"/>
      <c r="K781" s="479"/>
      <c r="R781" s="479"/>
      <c r="T781" s="498"/>
      <c r="V781" s="479"/>
    </row>
    <row r="782" customFormat="false" ht="14.25" hidden="false" customHeight="true" outlineLevel="0" collapsed="false">
      <c r="B782" s="556"/>
      <c r="C782" s="479"/>
      <c r="F782" s="555"/>
      <c r="G782" s="479"/>
      <c r="J782" s="555"/>
      <c r="K782" s="479"/>
      <c r="R782" s="479"/>
      <c r="T782" s="498"/>
      <c r="V782" s="479"/>
    </row>
    <row r="783" customFormat="false" ht="14.25" hidden="false" customHeight="true" outlineLevel="0" collapsed="false">
      <c r="B783" s="556"/>
      <c r="C783" s="479"/>
      <c r="F783" s="555"/>
      <c r="G783" s="479"/>
      <c r="J783" s="555"/>
      <c r="K783" s="479"/>
      <c r="R783" s="479"/>
      <c r="T783" s="498"/>
      <c r="V783" s="479"/>
    </row>
    <row r="784" customFormat="false" ht="14.25" hidden="false" customHeight="true" outlineLevel="0" collapsed="false">
      <c r="B784" s="556"/>
      <c r="C784" s="479"/>
      <c r="F784" s="555"/>
      <c r="G784" s="479"/>
      <c r="J784" s="555"/>
      <c r="K784" s="479"/>
      <c r="R784" s="479"/>
      <c r="T784" s="498"/>
      <c r="V784" s="479"/>
    </row>
    <row r="785" customFormat="false" ht="14.25" hidden="false" customHeight="true" outlineLevel="0" collapsed="false">
      <c r="B785" s="556"/>
      <c r="C785" s="479"/>
      <c r="F785" s="555"/>
      <c r="G785" s="479"/>
      <c r="J785" s="555"/>
      <c r="K785" s="479"/>
      <c r="R785" s="479"/>
      <c r="T785" s="498"/>
      <c r="V785" s="479"/>
    </row>
    <row r="786" customFormat="false" ht="14.25" hidden="false" customHeight="true" outlineLevel="0" collapsed="false">
      <c r="B786" s="556"/>
      <c r="C786" s="479"/>
      <c r="F786" s="555"/>
      <c r="G786" s="479"/>
      <c r="J786" s="555"/>
      <c r="K786" s="479"/>
      <c r="R786" s="479"/>
      <c r="T786" s="498"/>
      <c r="V786" s="479"/>
    </row>
    <row r="787" customFormat="false" ht="14.25" hidden="false" customHeight="true" outlineLevel="0" collapsed="false">
      <c r="B787" s="556"/>
      <c r="C787" s="479"/>
      <c r="F787" s="555"/>
      <c r="G787" s="479"/>
      <c r="J787" s="555"/>
      <c r="K787" s="479"/>
      <c r="R787" s="479"/>
      <c r="T787" s="498"/>
      <c r="V787" s="479"/>
    </row>
    <row r="788" customFormat="false" ht="14.25" hidden="false" customHeight="true" outlineLevel="0" collapsed="false">
      <c r="B788" s="556"/>
      <c r="C788" s="479"/>
      <c r="F788" s="555"/>
      <c r="G788" s="479"/>
      <c r="J788" s="555"/>
      <c r="K788" s="479"/>
      <c r="R788" s="479"/>
      <c r="T788" s="498"/>
      <c r="V788" s="479"/>
    </row>
    <row r="789" customFormat="false" ht="14.25" hidden="false" customHeight="true" outlineLevel="0" collapsed="false">
      <c r="B789" s="556"/>
      <c r="C789" s="479"/>
      <c r="F789" s="555"/>
      <c r="G789" s="479"/>
      <c r="J789" s="555"/>
      <c r="K789" s="479"/>
      <c r="R789" s="479"/>
      <c r="T789" s="498"/>
      <c r="V789" s="479"/>
    </row>
    <row r="790" customFormat="false" ht="14.25" hidden="false" customHeight="true" outlineLevel="0" collapsed="false">
      <c r="B790" s="556"/>
      <c r="C790" s="479"/>
      <c r="F790" s="555"/>
      <c r="G790" s="479"/>
      <c r="J790" s="555"/>
      <c r="K790" s="479"/>
      <c r="R790" s="479"/>
      <c r="T790" s="498"/>
      <c r="V790" s="479"/>
    </row>
    <row r="791" customFormat="false" ht="14.25" hidden="false" customHeight="true" outlineLevel="0" collapsed="false">
      <c r="B791" s="556"/>
      <c r="C791" s="479"/>
      <c r="F791" s="555"/>
      <c r="G791" s="479"/>
      <c r="J791" s="555"/>
      <c r="K791" s="479"/>
      <c r="R791" s="479"/>
      <c r="T791" s="498"/>
      <c r="V791" s="479"/>
    </row>
    <row r="792" customFormat="false" ht="14.25" hidden="false" customHeight="true" outlineLevel="0" collapsed="false">
      <c r="B792" s="556"/>
      <c r="C792" s="479"/>
      <c r="F792" s="555"/>
      <c r="G792" s="479"/>
      <c r="J792" s="555"/>
      <c r="K792" s="479"/>
      <c r="R792" s="479"/>
      <c r="T792" s="498"/>
      <c r="V792" s="479"/>
    </row>
    <row r="793" customFormat="false" ht="14.25" hidden="false" customHeight="true" outlineLevel="0" collapsed="false">
      <c r="B793" s="556"/>
      <c r="C793" s="479"/>
      <c r="F793" s="555"/>
      <c r="G793" s="479"/>
      <c r="J793" s="555"/>
      <c r="K793" s="479"/>
      <c r="R793" s="479"/>
      <c r="T793" s="498"/>
      <c r="V793" s="479"/>
    </row>
    <row r="794" customFormat="false" ht="14.25" hidden="false" customHeight="true" outlineLevel="0" collapsed="false">
      <c r="B794" s="556"/>
      <c r="C794" s="479"/>
      <c r="F794" s="555"/>
      <c r="G794" s="479"/>
      <c r="J794" s="555"/>
      <c r="K794" s="479"/>
      <c r="R794" s="479"/>
      <c r="T794" s="498"/>
      <c r="V794" s="479"/>
    </row>
    <row r="795" customFormat="false" ht="14.25" hidden="false" customHeight="true" outlineLevel="0" collapsed="false">
      <c r="B795" s="556"/>
      <c r="C795" s="479"/>
      <c r="F795" s="555"/>
      <c r="G795" s="479"/>
      <c r="J795" s="555"/>
      <c r="K795" s="479"/>
      <c r="R795" s="479"/>
      <c r="T795" s="498"/>
      <c r="V795" s="479"/>
    </row>
    <row r="796" customFormat="false" ht="14.25" hidden="false" customHeight="true" outlineLevel="0" collapsed="false">
      <c r="B796" s="556"/>
      <c r="C796" s="479"/>
      <c r="F796" s="555"/>
      <c r="G796" s="479"/>
      <c r="J796" s="555"/>
      <c r="K796" s="479"/>
      <c r="R796" s="479"/>
      <c r="T796" s="498"/>
      <c r="V796" s="479"/>
    </row>
    <row r="797" customFormat="false" ht="14.25" hidden="false" customHeight="true" outlineLevel="0" collapsed="false">
      <c r="B797" s="556"/>
      <c r="C797" s="479"/>
      <c r="F797" s="555"/>
      <c r="G797" s="479"/>
      <c r="J797" s="555"/>
      <c r="K797" s="479"/>
      <c r="R797" s="479"/>
      <c r="T797" s="498"/>
      <c r="V797" s="479"/>
    </row>
    <row r="798" customFormat="false" ht="14.25" hidden="false" customHeight="true" outlineLevel="0" collapsed="false">
      <c r="B798" s="556"/>
      <c r="C798" s="479"/>
      <c r="F798" s="555"/>
      <c r="G798" s="479"/>
      <c r="J798" s="555"/>
      <c r="K798" s="479"/>
      <c r="R798" s="479"/>
      <c r="T798" s="498"/>
      <c r="V798" s="479"/>
    </row>
    <row r="799" customFormat="false" ht="14.25" hidden="false" customHeight="true" outlineLevel="0" collapsed="false">
      <c r="B799" s="556"/>
      <c r="C799" s="479"/>
      <c r="F799" s="555"/>
      <c r="G799" s="479"/>
      <c r="J799" s="555"/>
      <c r="K799" s="479"/>
      <c r="R799" s="479"/>
      <c r="T799" s="498"/>
      <c r="V799" s="479"/>
    </row>
    <row r="800" customFormat="false" ht="14.25" hidden="false" customHeight="true" outlineLevel="0" collapsed="false">
      <c r="B800" s="556"/>
      <c r="C800" s="479"/>
      <c r="F800" s="555"/>
      <c r="G800" s="479"/>
      <c r="J800" s="555"/>
      <c r="K800" s="479"/>
      <c r="R800" s="479"/>
      <c r="T800" s="498"/>
      <c r="V800" s="479"/>
    </row>
    <row r="801" customFormat="false" ht="14.25" hidden="false" customHeight="true" outlineLevel="0" collapsed="false">
      <c r="B801" s="556"/>
      <c r="C801" s="479"/>
      <c r="F801" s="555"/>
      <c r="G801" s="479"/>
      <c r="J801" s="555"/>
      <c r="K801" s="479"/>
      <c r="R801" s="479"/>
      <c r="T801" s="498"/>
      <c r="V801" s="479"/>
    </row>
    <row r="802" customFormat="false" ht="14.25" hidden="false" customHeight="true" outlineLevel="0" collapsed="false">
      <c r="B802" s="556"/>
      <c r="C802" s="479"/>
      <c r="F802" s="555"/>
      <c r="G802" s="479"/>
      <c r="J802" s="555"/>
      <c r="K802" s="479"/>
      <c r="R802" s="479"/>
      <c r="T802" s="498"/>
      <c r="V802" s="479"/>
    </row>
    <row r="803" customFormat="false" ht="14.25" hidden="false" customHeight="true" outlineLevel="0" collapsed="false">
      <c r="B803" s="556"/>
      <c r="C803" s="479"/>
      <c r="F803" s="555"/>
      <c r="G803" s="479"/>
      <c r="J803" s="555"/>
      <c r="K803" s="479"/>
      <c r="R803" s="479"/>
      <c r="T803" s="498"/>
      <c r="V803" s="479"/>
    </row>
    <row r="804" customFormat="false" ht="14.25" hidden="false" customHeight="true" outlineLevel="0" collapsed="false">
      <c r="B804" s="556"/>
      <c r="C804" s="479"/>
      <c r="F804" s="555"/>
      <c r="G804" s="479"/>
      <c r="J804" s="555"/>
      <c r="K804" s="479"/>
      <c r="R804" s="479"/>
      <c r="T804" s="498"/>
      <c r="V804" s="479"/>
    </row>
    <row r="805" customFormat="false" ht="14.25" hidden="false" customHeight="true" outlineLevel="0" collapsed="false">
      <c r="B805" s="556"/>
      <c r="C805" s="479"/>
      <c r="F805" s="555"/>
      <c r="G805" s="479"/>
      <c r="J805" s="555"/>
      <c r="K805" s="479"/>
      <c r="R805" s="479"/>
      <c r="T805" s="498"/>
      <c r="V805" s="479"/>
    </row>
    <row r="806" customFormat="false" ht="14.25" hidden="false" customHeight="true" outlineLevel="0" collapsed="false">
      <c r="B806" s="556"/>
      <c r="C806" s="479"/>
      <c r="F806" s="555"/>
      <c r="G806" s="479"/>
      <c r="J806" s="555"/>
      <c r="K806" s="479"/>
      <c r="R806" s="479"/>
      <c r="T806" s="498"/>
      <c r="V806" s="479"/>
    </row>
    <row r="807" customFormat="false" ht="14.25" hidden="false" customHeight="true" outlineLevel="0" collapsed="false">
      <c r="B807" s="556"/>
      <c r="C807" s="479"/>
      <c r="F807" s="555"/>
      <c r="G807" s="479"/>
      <c r="J807" s="555"/>
      <c r="K807" s="479"/>
      <c r="R807" s="479"/>
      <c r="T807" s="498"/>
      <c r="V807" s="479"/>
    </row>
    <row r="808" customFormat="false" ht="14.25" hidden="false" customHeight="true" outlineLevel="0" collapsed="false">
      <c r="B808" s="556"/>
      <c r="C808" s="479"/>
      <c r="F808" s="555"/>
      <c r="G808" s="479"/>
      <c r="J808" s="555"/>
      <c r="K808" s="479"/>
      <c r="R808" s="479"/>
      <c r="T808" s="498"/>
      <c r="V808" s="479"/>
    </row>
    <row r="809" customFormat="false" ht="14.25" hidden="false" customHeight="true" outlineLevel="0" collapsed="false">
      <c r="B809" s="556"/>
      <c r="C809" s="479"/>
      <c r="F809" s="555"/>
      <c r="G809" s="479"/>
      <c r="J809" s="555"/>
      <c r="K809" s="479"/>
      <c r="R809" s="479"/>
      <c r="T809" s="498"/>
      <c r="V809" s="479"/>
    </row>
    <row r="810" customFormat="false" ht="14.25" hidden="false" customHeight="true" outlineLevel="0" collapsed="false">
      <c r="B810" s="556"/>
      <c r="C810" s="479"/>
      <c r="F810" s="555"/>
      <c r="G810" s="479"/>
      <c r="J810" s="555"/>
      <c r="K810" s="479"/>
      <c r="R810" s="479"/>
      <c r="T810" s="498"/>
      <c r="V810" s="479"/>
    </row>
    <row r="811" customFormat="false" ht="14.25" hidden="false" customHeight="true" outlineLevel="0" collapsed="false">
      <c r="B811" s="556"/>
      <c r="C811" s="479"/>
      <c r="F811" s="555"/>
      <c r="G811" s="479"/>
      <c r="J811" s="555"/>
      <c r="K811" s="479"/>
      <c r="R811" s="479"/>
      <c r="T811" s="498"/>
      <c r="V811" s="479"/>
    </row>
    <row r="812" customFormat="false" ht="14.25" hidden="false" customHeight="true" outlineLevel="0" collapsed="false">
      <c r="B812" s="556"/>
      <c r="C812" s="479"/>
      <c r="F812" s="555"/>
      <c r="G812" s="479"/>
      <c r="J812" s="555"/>
      <c r="K812" s="479"/>
      <c r="R812" s="479"/>
      <c r="T812" s="498"/>
      <c r="V812" s="479"/>
    </row>
    <row r="813" customFormat="false" ht="14.25" hidden="false" customHeight="true" outlineLevel="0" collapsed="false">
      <c r="B813" s="556"/>
      <c r="C813" s="479"/>
      <c r="F813" s="555"/>
      <c r="G813" s="479"/>
      <c r="J813" s="555"/>
      <c r="K813" s="479"/>
      <c r="R813" s="479"/>
      <c r="T813" s="498"/>
      <c r="V813" s="479"/>
    </row>
    <row r="814" customFormat="false" ht="14.25" hidden="false" customHeight="true" outlineLevel="0" collapsed="false">
      <c r="B814" s="556"/>
      <c r="C814" s="479"/>
      <c r="F814" s="555"/>
      <c r="G814" s="479"/>
      <c r="J814" s="555"/>
      <c r="K814" s="479"/>
      <c r="R814" s="479"/>
      <c r="T814" s="498"/>
      <c r="V814" s="479"/>
    </row>
    <row r="815" customFormat="false" ht="14.25" hidden="false" customHeight="true" outlineLevel="0" collapsed="false">
      <c r="B815" s="556"/>
      <c r="C815" s="479"/>
      <c r="F815" s="555"/>
      <c r="G815" s="479"/>
      <c r="J815" s="555"/>
      <c r="K815" s="479"/>
      <c r="R815" s="479"/>
      <c r="T815" s="498"/>
      <c r="V815" s="479"/>
    </row>
    <row r="816" customFormat="false" ht="14.25" hidden="false" customHeight="true" outlineLevel="0" collapsed="false">
      <c r="B816" s="556"/>
      <c r="C816" s="479"/>
      <c r="F816" s="555"/>
      <c r="G816" s="479"/>
      <c r="J816" s="555"/>
      <c r="K816" s="479"/>
      <c r="R816" s="479"/>
      <c r="T816" s="498"/>
      <c r="V816" s="479"/>
    </row>
    <row r="817" customFormat="false" ht="14.25" hidden="false" customHeight="true" outlineLevel="0" collapsed="false">
      <c r="B817" s="556"/>
      <c r="C817" s="479"/>
      <c r="F817" s="555"/>
      <c r="G817" s="479"/>
      <c r="J817" s="555"/>
      <c r="K817" s="479"/>
      <c r="R817" s="479"/>
      <c r="T817" s="498"/>
      <c r="V817" s="479"/>
    </row>
    <row r="818" customFormat="false" ht="14.25" hidden="false" customHeight="true" outlineLevel="0" collapsed="false">
      <c r="B818" s="556"/>
      <c r="C818" s="479"/>
      <c r="F818" s="555"/>
      <c r="G818" s="479"/>
      <c r="J818" s="555"/>
      <c r="K818" s="479"/>
      <c r="R818" s="479"/>
      <c r="T818" s="498"/>
      <c r="V818" s="479"/>
    </row>
    <row r="819" customFormat="false" ht="14.25" hidden="false" customHeight="true" outlineLevel="0" collapsed="false">
      <c r="B819" s="556"/>
      <c r="C819" s="479"/>
      <c r="F819" s="555"/>
      <c r="G819" s="479"/>
      <c r="J819" s="555"/>
      <c r="K819" s="479"/>
      <c r="R819" s="479"/>
      <c r="T819" s="498"/>
      <c r="V819" s="479"/>
    </row>
    <row r="820" customFormat="false" ht="14.25" hidden="false" customHeight="true" outlineLevel="0" collapsed="false">
      <c r="B820" s="556"/>
      <c r="C820" s="479"/>
      <c r="F820" s="555"/>
      <c r="G820" s="479"/>
      <c r="J820" s="555"/>
      <c r="K820" s="479"/>
      <c r="R820" s="479"/>
      <c r="T820" s="498"/>
      <c r="V820" s="479"/>
    </row>
    <row r="821" customFormat="false" ht="14.25" hidden="false" customHeight="true" outlineLevel="0" collapsed="false">
      <c r="B821" s="556"/>
      <c r="C821" s="479"/>
      <c r="F821" s="555"/>
      <c r="G821" s="479"/>
      <c r="J821" s="555"/>
      <c r="K821" s="479"/>
      <c r="R821" s="479"/>
      <c r="T821" s="498"/>
      <c r="V821" s="479"/>
    </row>
    <row r="822" customFormat="false" ht="14.25" hidden="false" customHeight="true" outlineLevel="0" collapsed="false">
      <c r="B822" s="556"/>
      <c r="C822" s="479"/>
      <c r="F822" s="555"/>
      <c r="G822" s="479"/>
      <c r="J822" s="555"/>
      <c r="K822" s="479"/>
      <c r="R822" s="479"/>
      <c r="T822" s="498"/>
      <c r="V822" s="479"/>
    </row>
    <row r="823" customFormat="false" ht="14.25" hidden="false" customHeight="true" outlineLevel="0" collapsed="false">
      <c r="B823" s="556"/>
      <c r="C823" s="479"/>
      <c r="F823" s="555"/>
      <c r="G823" s="479"/>
      <c r="J823" s="555"/>
      <c r="K823" s="479"/>
      <c r="R823" s="479"/>
      <c r="T823" s="498"/>
      <c r="V823" s="479"/>
    </row>
    <row r="824" customFormat="false" ht="14.25" hidden="false" customHeight="true" outlineLevel="0" collapsed="false">
      <c r="B824" s="556"/>
      <c r="C824" s="479"/>
      <c r="F824" s="555"/>
      <c r="G824" s="479"/>
      <c r="J824" s="555"/>
      <c r="K824" s="479"/>
      <c r="R824" s="479"/>
      <c r="T824" s="498"/>
      <c r="V824" s="479"/>
    </row>
    <row r="825" customFormat="false" ht="14.25" hidden="false" customHeight="true" outlineLevel="0" collapsed="false">
      <c r="B825" s="556"/>
      <c r="C825" s="479"/>
      <c r="F825" s="555"/>
      <c r="G825" s="479"/>
      <c r="J825" s="555"/>
      <c r="K825" s="479"/>
      <c r="R825" s="479"/>
      <c r="T825" s="498"/>
      <c r="V825" s="479"/>
    </row>
    <row r="826" customFormat="false" ht="14.25" hidden="false" customHeight="true" outlineLevel="0" collapsed="false">
      <c r="B826" s="556"/>
      <c r="C826" s="479"/>
      <c r="F826" s="555"/>
      <c r="G826" s="479"/>
      <c r="J826" s="555"/>
      <c r="K826" s="479"/>
      <c r="R826" s="479"/>
      <c r="T826" s="498"/>
      <c r="V826" s="479"/>
    </row>
    <row r="827" customFormat="false" ht="14.25" hidden="false" customHeight="true" outlineLevel="0" collapsed="false">
      <c r="B827" s="556"/>
      <c r="C827" s="479"/>
      <c r="F827" s="555"/>
      <c r="G827" s="479"/>
      <c r="J827" s="555"/>
      <c r="K827" s="479"/>
      <c r="R827" s="479"/>
      <c r="T827" s="498"/>
      <c r="V827" s="479"/>
    </row>
    <row r="828" customFormat="false" ht="14.25" hidden="false" customHeight="true" outlineLevel="0" collapsed="false">
      <c r="B828" s="556"/>
      <c r="C828" s="479"/>
      <c r="F828" s="555"/>
      <c r="G828" s="479"/>
      <c r="J828" s="555"/>
      <c r="K828" s="479"/>
      <c r="R828" s="479"/>
      <c r="T828" s="498"/>
      <c r="V828" s="479"/>
    </row>
    <row r="829" customFormat="false" ht="14.25" hidden="false" customHeight="true" outlineLevel="0" collapsed="false">
      <c r="B829" s="556"/>
      <c r="C829" s="479"/>
      <c r="F829" s="555"/>
      <c r="G829" s="479"/>
      <c r="J829" s="555"/>
      <c r="K829" s="479"/>
      <c r="R829" s="479"/>
      <c r="T829" s="498"/>
      <c r="V829" s="479"/>
    </row>
    <row r="830" customFormat="false" ht="14.25" hidden="false" customHeight="true" outlineLevel="0" collapsed="false">
      <c r="B830" s="556"/>
      <c r="C830" s="479"/>
      <c r="F830" s="555"/>
      <c r="G830" s="479"/>
      <c r="J830" s="555"/>
      <c r="K830" s="479"/>
      <c r="R830" s="479"/>
      <c r="T830" s="498"/>
      <c r="V830" s="479"/>
    </row>
    <row r="831" customFormat="false" ht="14.25" hidden="false" customHeight="true" outlineLevel="0" collapsed="false">
      <c r="B831" s="556"/>
      <c r="C831" s="479"/>
      <c r="F831" s="555"/>
      <c r="G831" s="479"/>
      <c r="J831" s="555"/>
      <c r="K831" s="479"/>
      <c r="R831" s="479"/>
      <c r="T831" s="498"/>
      <c r="V831" s="479"/>
    </row>
    <row r="832" customFormat="false" ht="14.25" hidden="false" customHeight="true" outlineLevel="0" collapsed="false">
      <c r="B832" s="556"/>
      <c r="C832" s="479"/>
      <c r="F832" s="555"/>
      <c r="G832" s="479"/>
      <c r="J832" s="555"/>
      <c r="K832" s="479"/>
      <c r="R832" s="479"/>
      <c r="T832" s="498"/>
      <c r="V832" s="479"/>
    </row>
    <row r="833" customFormat="false" ht="14.25" hidden="false" customHeight="true" outlineLevel="0" collapsed="false">
      <c r="B833" s="556"/>
      <c r="C833" s="479"/>
      <c r="F833" s="555"/>
      <c r="G833" s="479"/>
      <c r="J833" s="555"/>
      <c r="K833" s="479"/>
      <c r="R833" s="479"/>
      <c r="T833" s="498"/>
      <c r="V833" s="479"/>
    </row>
    <row r="834" customFormat="false" ht="14.25" hidden="false" customHeight="true" outlineLevel="0" collapsed="false">
      <c r="B834" s="556"/>
      <c r="C834" s="479"/>
      <c r="F834" s="555"/>
      <c r="G834" s="479"/>
      <c r="J834" s="555"/>
      <c r="K834" s="479"/>
      <c r="R834" s="479"/>
      <c r="T834" s="498"/>
      <c r="V834" s="479"/>
    </row>
    <row r="835" customFormat="false" ht="14.25" hidden="false" customHeight="true" outlineLevel="0" collapsed="false">
      <c r="B835" s="556"/>
      <c r="C835" s="479"/>
      <c r="F835" s="555"/>
      <c r="G835" s="479"/>
      <c r="J835" s="555"/>
      <c r="K835" s="479"/>
      <c r="R835" s="479"/>
      <c r="T835" s="498"/>
      <c r="V835" s="479"/>
    </row>
    <row r="836" customFormat="false" ht="14.25" hidden="false" customHeight="true" outlineLevel="0" collapsed="false">
      <c r="B836" s="556"/>
      <c r="C836" s="479"/>
      <c r="F836" s="555"/>
      <c r="G836" s="479"/>
      <c r="J836" s="555"/>
      <c r="K836" s="479"/>
      <c r="R836" s="479"/>
      <c r="T836" s="498"/>
      <c r="V836" s="479"/>
    </row>
    <row r="837" customFormat="false" ht="14.25" hidden="false" customHeight="true" outlineLevel="0" collapsed="false">
      <c r="B837" s="556"/>
      <c r="C837" s="479"/>
      <c r="F837" s="555"/>
      <c r="G837" s="479"/>
      <c r="J837" s="555"/>
      <c r="K837" s="479"/>
      <c r="R837" s="479"/>
      <c r="T837" s="498"/>
      <c r="V837" s="479"/>
    </row>
    <row r="838" customFormat="false" ht="14.25" hidden="false" customHeight="true" outlineLevel="0" collapsed="false">
      <c r="B838" s="556"/>
      <c r="C838" s="479"/>
      <c r="F838" s="555"/>
      <c r="G838" s="479"/>
      <c r="J838" s="555"/>
      <c r="K838" s="479"/>
      <c r="R838" s="479"/>
      <c r="T838" s="498"/>
      <c r="V838" s="479"/>
    </row>
    <row r="839" customFormat="false" ht="14.25" hidden="false" customHeight="true" outlineLevel="0" collapsed="false">
      <c r="B839" s="556"/>
      <c r="C839" s="479"/>
      <c r="F839" s="555"/>
      <c r="G839" s="479"/>
      <c r="J839" s="555"/>
      <c r="K839" s="479"/>
      <c r="R839" s="479"/>
      <c r="T839" s="498"/>
      <c r="V839" s="479"/>
    </row>
    <row r="840" customFormat="false" ht="14.25" hidden="false" customHeight="true" outlineLevel="0" collapsed="false">
      <c r="B840" s="556"/>
      <c r="C840" s="479"/>
      <c r="F840" s="555"/>
      <c r="G840" s="479"/>
      <c r="J840" s="555"/>
      <c r="K840" s="479"/>
      <c r="R840" s="479"/>
      <c r="T840" s="498"/>
      <c r="V840" s="479"/>
    </row>
    <row r="841" customFormat="false" ht="14.25" hidden="false" customHeight="true" outlineLevel="0" collapsed="false">
      <c r="B841" s="556"/>
      <c r="C841" s="479"/>
      <c r="F841" s="555"/>
      <c r="G841" s="479"/>
      <c r="J841" s="555"/>
      <c r="K841" s="479"/>
      <c r="R841" s="479"/>
      <c r="T841" s="498"/>
      <c r="V841" s="479"/>
    </row>
    <row r="842" customFormat="false" ht="14.25" hidden="false" customHeight="true" outlineLevel="0" collapsed="false">
      <c r="B842" s="556"/>
      <c r="C842" s="479"/>
      <c r="F842" s="555"/>
      <c r="G842" s="479"/>
      <c r="J842" s="555"/>
      <c r="K842" s="479"/>
      <c r="R842" s="479"/>
      <c r="T842" s="498"/>
      <c r="V842" s="479"/>
    </row>
    <row r="843" customFormat="false" ht="14.25" hidden="false" customHeight="true" outlineLevel="0" collapsed="false">
      <c r="B843" s="556"/>
      <c r="C843" s="479"/>
      <c r="F843" s="555"/>
      <c r="G843" s="479"/>
      <c r="J843" s="555"/>
      <c r="K843" s="479"/>
      <c r="R843" s="479"/>
      <c r="T843" s="498"/>
      <c r="V843" s="479"/>
    </row>
    <row r="844" customFormat="false" ht="14.25" hidden="false" customHeight="true" outlineLevel="0" collapsed="false">
      <c r="B844" s="556"/>
      <c r="C844" s="479"/>
      <c r="F844" s="555"/>
      <c r="G844" s="479"/>
      <c r="J844" s="555"/>
      <c r="K844" s="479"/>
      <c r="R844" s="479"/>
      <c r="T844" s="498"/>
      <c r="V844" s="479"/>
    </row>
    <row r="845" customFormat="false" ht="14.25" hidden="false" customHeight="true" outlineLevel="0" collapsed="false">
      <c r="B845" s="556"/>
      <c r="C845" s="479"/>
      <c r="F845" s="555"/>
      <c r="G845" s="479"/>
      <c r="J845" s="555"/>
      <c r="K845" s="479"/>
      <c r="R845" s="479"/>
      <c r="T845" s="498"/>
      <c r="V845" s="479"/>
    </row>
    <row r="846" customFormat="false" ht="14.25" hidden="false" customHeight="true" outlineLevel="0" collapsed="false">
      <c r="B846" s="556"/>
      <c r="C846" s="479"/>
      <c r="F846" s="555"/>
      <c r="G846" s="479"/>
      <c r="J846" s="555"/>
      <c r="K846" s="479"/>
      <c r="R846" s="479"/>
      <c r="T846" s="498"/>
      <c r="V846" s="479"/>
    </row>
    <row r="847" customFormat="false" ht="14.25" hidden="false" customHeight="true" outlineLevel="0" collapsed="false">
      <c r="B847" s="556"/>
      <c r="C847" s="479"/>
      <c r="F847" s="555"/>
      <c r="G847" s="479"/>
      <c r="J847" s="555"/>
      <c r="K847" s="479"/>
      <c r="R847" s="479"/>
      <c r="T847" s="498"/>
      <c r="V847" s="479"/>
    </row>
    <row r="848" customFormat="false" ht="14.25" hidden="false" customHeight="true" outlineLevel="0" collapsed="false">
      <c r="B848" s="556"/>
      <c r="C848" s="479"/>
      <c r="F848" s="555"/>
      <c r="G848" s="479"/>
      <c r="J848" s="555"/>
      <c r="K848" s="479"/>
      <c r="R848" s="479"/>
      <c r="T848" s="498"/>
      <c r="V848" s="479"/>
    </row>
    <row r="849" customFormat="false" ht="14.25" hidden="false" customHeight="true" outlineLevel="0" collapsed="false">
      <c r="B849" s="556"/>
      <c r="C849" s="479"/>
      <c r="F849" s="555"/>
      <c r="G849" s="479"/>
      <c r="J849" s="555"/>
      <c r="K849" s="479"/>
      <c r="R849" s="479"/>
      <c r="T849" s="498"/>
      <c r="V849" s="479"/>
    </row>
    <row r="850" customFormat="false" ht="14.25" hidden="false" customHeight="true" outlineLevel="0" collapsed="false">
      <c r="B850" s="556"/>
      <c r="C850" s="479"/>
      <c r="F850" s="555"/>
      <c r="G850" s="479"/>
      <c r="J850" s="555"/>
      <c r="K850" s="479"/>
      <c r="R850" s="479"/>
      <c r="T850" s="498"/>
      <c r="V850" s="479"/>
    </row>
    <row r="851" customFormat="false" ht="14.25" hidden="false" customHeight="true" outlineLevel="0" collapsed="false">
      <c r="B851" s="556"/>
      <c r="C851" s="479"/>
      <c r="F851" s="555"/>
      <c r="G851" s="479"/>
      <c r="J851" s="555"/>
      <c r="K851" s="479"/>
      <c r="R851" s="479"/>
      <c r="T851" s="498"/>
      <c r="V851" s="479"/>
    </row>
    <row r="852" customFormat="false" ht="14.25" hidden="false" customHeight="true" outlineLevel="0" collapsed="false">
      <c r="B852" s="556"/>
      <c r="C852" s="479"/>
      <c r="F852" s="555"/>
      <c r="G852" s="479"/>
      <c r="J852" s="555"/>
      <c r="K852" s="479"/>
      <c r="R852" s="479"/>
      <c r="T852" s="498"/>
      <c r="V852" s="479"/>
    </row>
    <row r="853" customFormat="false" ht="14.25" hidden="false" customHeight="true" outlineLevel="0" collapsed="false">
      <c r="B853" s="556"/>
      <c r="C853" s="479"/>
      <c r="F853" s="555"/>
      <c r="G853" s="479"/>
      <c r="J853" s="555"/>
      <c r="K853" s="479"/>
      <c r="R853" s="479"/>
      <c r="T853" s="498"/>
      <c r="V853" s="479"/>
    </row>
    <row r="854" customFormat="false" ht="14.25" hidden="false" customHeight="true" outlineLevel="0" collapsed="false">
      <c r="B854" s="556"/>
      <c r="C854" s="479"/>
      <c r="F854" s="555"/>
      <c r="G854" s="479"/>
      <c r="J854" s="555"/>
      <c r="K854" s="479"/>
      <c r="R854" s="479"/>
      <c r="T854" s="498"/>
      <c r="V854" s="479"/>
    </row>
    <row r="855" customFormat="false" ht="14.25" hidden="false" customHeight="true" outlineLevel="0" collapsed="false">
      <c r="B855" s="556"/>
      <c r="C855" s="479"/>
      <c r="F855" s="555"/>
      <c r="G855" s="479"/>
      <c r="J855" s="555"/>
      <c r="K855" s="479"/>
      <c r="R855" s="479"/>
      <c r="T855" s="498"/>
      <c r="V855" s="479"/>
    </row>
    <row r="856" customFormat="false" ht="14.25" hidden="false" customHeight="true" outlineLevel="0" collapsed="false">
      <c r="B856" s="556"/>
      <c r="C856" s="479"/>
      <c r="F856" s="555"/>
      <c r="G856" s="479"/>
      <c r="J856" s="555"/>
      <c r="K856" s="479"/>
      <c r="R856" s="479"/>
      <c r="T856" s="498"/>
      <c r="V856" s="479"/>
    </row>
    <row r="857" customFormat="false" ht="14.25" hidden="false" customHeight="true" outlineLevel="0" collapsed="false">
      <c r="B857" s="556"/>
      <c r="C857" s="479"/>
      <c r="F857" s="555"/>
      <c r="G857" s="479"/>
      <c r="J857" s="555"/>
      <c r="K857" s="479"/>
      <c r="R857" s="479"/>
      <c r="T857" s="498"/>
      <c r="V857" s="479"/>
    </row>
    <row r="858" customFormat="false" ht="14.25" hidden="false" customHeight="true" outlineLevel="0" collapsed="false">
      <c r="B858" s="556"/>
      <c r="C858" s="479"/>
      <c r="F858" s="555"/>
      <c r="G858" s="479"/>
      <c r="J858" s="555"/>
      <c r="K858" s="479"/>
      <c r="R858" s="479"/>
      <c r="T858" s="498"/>
      <c r="V858" s="479"/>
    </row>
    <row r="859" customFormat="false" ht="14.25" hidden="false" customHeight="true" outlineLevel="0" collapsed="false">
      <c r="B859" s="556"/>
      <c r="C859" s="479"/>
      <c r="F859" s="555"/>
      <c r="G859" s="479"/>
      <c r="J859" s="555"/>
      <c r="K859" s="479"/>
      <c r="R859" s="479"/>
      <c r="T859" s="498"/>
      <c r="V859" s="479"/>
    </row>
    <row r="860" customFormat="false" ht="14.25" hidden="false" customHeight="true" outlineLevel="0" collapsed="false">
      <c r="B860" s="556"/>
      <c r="C860" s="479"/>
      <c r="F860" s="555"/>
      <c r="G860" s="479"/>
      <c r="J860" s="555"/>
      <c r="K860" s="479"/>
      <c r="R860" s="479"/>
      <c r="T860" s="498"/>
      <c r="V860" s="479"/>
    </row>
    <row r="861" customFormat="false" ht="14.25" hidden="false" customHeight="true" outlineLevel="0" collapsed="false">
      <c r="B861" s="556"/>
      <c r="C861" s="479"/>
      <c r="F861" s="555"/>
      <c r="G861" s="479"/>
      <c r="J861" s="555"/>
      <c r="K861" s="479"/>
      <c r="R861" s="479"/>
      <c r="T861" s="498"/>
      <c r="V861" s="479"/>
    </row>
    <row r="862" customFormat="false" ht="14.25" hidden="false" customHeight="true" outlineLevel="0" collapsed="false">
      <c r="B862" s="556"/>
      <c r="C862" s="479"/>
      <c r="F862" s="555"/>
      <c r="G862" s="479"/>
      <c r="J862" s="555"/>
      <c r="K862" s="479"/>
      <c r="R862" s="479"/>
      <c r="T862" s="498"/>
      <c r="V862" s="479"/>
    </row>
    <row r="863" customFormat="false" ht="14.25" hidden="false" customHeight="true" outlineLevel="0" collapsed="false">
      <c r="B863" s="556"/>
      <c r="C863" s="479"/>
      <c r="F863" s="555"/>
      <c r="G863" s="479"/>
      <c r="J863" s="555"/>
      <c r="K863" s="479"/>
      <c r="R863" s="479"/>
      <c r="T863" s="498"/>
      <c r="V863" s="479"/>
    </row>
    <row r="864" customFormat="false" ht="14.25" hidden="false" customHeight="true" outlineLevel="0" collapsed="false">
      <c r="B864" s="556"/>
      <c r="C864" s="479"/>
      <c r="F864" s="555"/>
      <c r="G864" s="479"/>
      <c r="J864" s="555"/>
      <c r="K864" s="479"/>
      <c r="R864" s="479"/>
      <c r="T864" s="498"/>
      <c r="V864" s="479"/>
    </row>
    <row r="865" customFormat="false" ht="14.25" hidden="false" customHeight="true" outlineLevel="0" collapsed="false">
      <c r="B865" s="556"/>
      <c r="C865" s="479"/>
      <c r="F865" s="555"/>
      <c r="G865" s="479"/>
      <c r="J865" s="555"/>
      <c r="K865" s="479"/>
      <c r="R865" s="479"/>
      <c r="T865" s="498"/>
      <c r="V865" s="479"/>
    </row>
    <row r="866" customFormat="false" ht="14.25" hidden="false" customHeight="true" outlineLevel="0" collapsed="false">
      <c r="B866" s="556"/>
      <c r="C866" s="479"/>
      <c r="F866" s="555"/>
      <c r="G866" s="479"/>
      <c r="J866" s="555"/>
      <c r="K866" s="479"/>
      <c r="R866" s="479"/>
      <c r="T866" s="498"/>
      <c r="V866" s="479"/>
    </row>
    <row r="867" customFormat="false" ht="14.25" hidden="false" customHeight="true" outlineLevel="0" collapsed="false">
      <c r="B867" s="556"/>
      <c r="C867" s="479"/>
      <c r="F867" s="555"/>
      <c r="G867" s="479"/>
      <c r="J867" s="555"/>
      <c r="K867" s="479"/>
      <c r="R867" s="479"/>
      <c r="T867" s="498"/>
      <c r="V867" s="479"/>
    </row>
    <row r="868" customFormat="false" ht="14.25" hidden="false" customHeight="true" outlineLevel="0" collapsed="false">
      <c r="B868" s="556"/>
      <c r="C868" s="479"/>
      <c r="F868" s="555"/>
      <c r="G868" s="479"/>
      <c r="J868" s="555"/>
      <c r="K868" s="479"/>
      <c r="R868" s="479"/>
      <c r="T868" s="498"/>
      <c r="V868" s="479"/>
    </row>
    <row r="869" customFormat="false" ht="14.25" hidden="false" customHeight="true" outlineLevel="0" collapsed="false">
      <c r="B869" s="556"/>
      <c r="C869" s="479"/>
      <c r="F869" s="555"/>
      <c r="G869" s="479"/>
      <c r="J869" s="555"/>
      <c r="K869" s="479"/>
      <c r="R869" s="479"/>
      <c r="T869" s="498"/>
      <c r="V869" s="479"/>
    </row>
    <row r="870" customFormat="false" ht="14.25" hidden="false" customHeight="true" outlineLevel="0" collapsed="false">
      <c r="B870" s="556"/>
      <c r="C870" s="479"/>
      <c r="F870" s="555"/>
      <c r="G870" s="479"/>
      <c r="J870" s="555"/>
      <c r="K870" s="479"/>
      <c r="R870" s="479"/>
      <c r="T870" s="498"/>
      <c r="V870" s="479"/>
    </row>
    <row r="871" customFormat="false" ht="14.25" hidden="false" customHeight="true" outlineLevel="0" collapsed="false">
      <c r="B871" s="556"/>
      <c r="C871" s="479"/>
      <c r="F871" s="555"/>
      <c r="G871" s="479"/>
      <c r="J871" s="555"/>
      <c r="K871" s="479"/>
      <c r="R871" s="479"/>
      <c r="T871" s="498"/>
      <c r="V871" s="479"/>
    </row>
    <row r="872" customFormat="false" ht="14.25" hidden="false" customHeight="true" outlineLevel="0" collapsed="false">
      <c r="B872" s="556"/>
      <c r="C872" s="479"/>
      <c r="F872" s="555"/>
      <c r="G872" s="479"/>
      <c r="J872" s="555"/>
      <c r="K872" s="479"/>
      <c r="R872" s="479"/>
      <c r="T872" s="498"/>
      <c r="V872" s="479"/>
    </row>
    <row r="873" customFormat="false" ht="14.25" hidden="false" customHeight="true" outlineLevel="0" collapsed="false">
      <c r="B873" s="556"/>
      <c r="C873" s="479"/>
      <c r="F873" s="555"/>
      <c r="G873" s="479"/>
      <c r="J873" s="555"/>
      <c r="K873" s="479"/>
      <c r="R873" s="479"/>
      <c r="T873" s="498"/>
      <c r="V873" s="479"/>
    </row>
    <row r="874" customFormat="false" ht="14.25" hidden="false" customHeight="true" outlineLevel="0" collapsed="false">
      <c r="B874" s="556"/>
      <c r="C874" s="479"/>
      <c r="F874" s="555"/>
      <c r="G874" s="479"/>
      <c r="J874" s="555"/>
      <c r="K874" s="479"/>
      <c r="R874" s="479"/>
      <c r="T874" s="498"/>
      <c r="V874" s="479"/>
    </row>
    <row r="875" customFormat="false" ht="14.25" hidden="false" customHeight="true" outlineLevel="0" collapsed="false">
      <c r="B875" s="556"/>
      <c r="C875" s="479"/>
      <c r="F875" s="555"/>
      <c r="G875" s="479"/>
      <c r="J875" s="555"/>
      <c r="K875" s="479"/>
      <c r="R875" s="479"/>
      <c r="T875" s="498"/>
      <c r="V875" s="479"/>
    </row>
    <row r="876" customFormat="false" ht="14.25" hidden="false" customHeight="true" outlineLevel="0" collapsed="false">
      <c r="B876" s="556"/>
      <c r="C876" s="479"/>
      <c r="F876" s="555"/>
      <c r="G876" s="479"/>
      <c r="J876" s="555"/>
      <c r="K876" s="479"/>
      <c r="R876" s="479"/>
      <c r="T876" s="498"/>
      <c r="V876" s="479"/>
    </row>
    <row r="877" customFormat="false" ht="14.25" hidden="false" customHeight="true" outlineLevel="0" collapsed="false">
      <c r="B877" s="556"/>
      <c r="C877" s="479"/>
      <c r="F877" s="555"/>
      <c r="G877" s="479"/>
      <c r="J877" s="555"/>
      <c r="K877" s="479"/>
      <c r="R877" s="479"/>
      <c r="T877" s="498"/>
      <c r="V877" s="479"/>
    </row>
    <row r="878" customFormat="false" ht="14.25" hidden="false" customHeight="true" outlineLevel="0" collapsed="false">
      <c r="B878" s="556"/>
      <c r="C878" s="479"/>
      <c r="F878" s="555"/>
      <c r="G878" s="479"/>
      <c r="J878" s="555"/>
      <c r="K878" s="479"/>
      <c r="R878" s="479"/>
      <c r="T878" s="498"/>
      <c r="V878" s="479"/>
    </row>
    <row r="879" customFormat="false" ht="14.25" hidden="false" customHeight="true" outlineLevel="0" collapsed="false">
      <c r="B879" s="556"/>
      <c r="C879" s="479"/>
      <c r="F879" s="555"/>
      <c r="G879" s="479"/>
      <c r="J879" s="555"/>
      <c r="K879" s="479"/>
      <c r="R879" s="479"/>
      <c r="T879" s="498"/>
      <c r="V879" s="479"/>
    </row>
    <row r="880" customFormat="false" ht="14.25" hidden="false" customHeight="true" outlineLevel="0" collapsed="false">
      <c r="B880" s="556"/>
      <c r="C880" s="479"/>
      <c r="F880" s="555"/>
      <c r="G880" s="479"/>
      <c r="J880" s="555"/>
      <c r="K880" s="479"/>
      <c r="R880" s="479"/>
      <c r="T880" s="498"/>
      <c r="V880" s="479"/>
    </row>
    <row r="881" customFormat="false" ht="14.25" hidden="false" customHeight="true" outlineLevel="0" collapsed="false">
      <c r="B881" s="556"/>
      <c r="C881" s="479"/>
      <c r="F881" s="555"/>
      <c r="G881" s="479"/>
      <c r="J881" s="555"/>
      <c r="K881" s="479"/>
      <c r="R881" s="479"/>
      <c r="T881" s="498"/>
      <c r="V881" s="479"/>
    </row>
    <row r="882" customFormat="false" ht="14.25" hidden="false" customHeight="true" outlineLevel="0" collapsed="false">
      <c r="B882" s="556"/>
      <c r="C882" s="479"/>
      <c r="F882" s="555"/>
      <c r="G882" s="479"/>
      <c r="J882" s="555"/>
      <c r="K882" s="479"/>
      <c r="R882" s="479"/>
      <c r="T882" s="498"/>
      <c r="V882" s="479"/>
    </row>
    <row r="883" customFormat="false" ht="14.25" hidden="false" customHeight="true" outlineLevel="0" collapsed="false">
      <c r="B883" s="556"/>
      <c r="C883" s="479"/>
      <c r="F883" s="555"/>
      <c r="G883" s="479"/>
      <c r="J883" s="555"/>
      <c r="K883" s="479"/>
      <c r="R883" s="479"/>
      <c r="T883" s="498"/>
      <c r="V883" s="479"/>
    </row>
    <row r="884" customFormat="false" ht="14.25" hidden="false" customHeight="true" outlineLevel="0" collapsed="false">
      <c r="B884" s="556"/>
      <c r="C884" s="479"/>
      <c r="F884" s="555"/>
      <c r="G884" s="479"/>
      <c r="J884" s="555"/>
      <c r="K884" s="479"/>
      <c r="R884" s="479"/>
      <c r="T884" s="498"/>
      <c r="V884" s="479"/>
    </row>
    <row r="885" customFormat="false" ht="14.25" hidden="false" customHeight="true" outlineLevel="0" collapsed="false">
      <c r="B885" s="556"/>
      <c r="C885" s="479"/>
      <c r="F885" s="555"/>
      <c r="G885" s="479"/>
      <c r="J885" s="555"/>
      <c r="K885" s="479"/>
      <c r="R885" s="479"/>
      <c r="T885" s="498"/>
      <c r="V885" s="479"/>
    </row>
    <row r="886" customFormat="false" ht="14.25" hidden="false" customHeight="true" outlineLevel="0" collapsed="false">
      <c r="B886" s="556"/>
      <c r="C886" s="479"/>
      <c r="F886" s="555"/>
      <c r="G886" s="479"/>
      <c r="J886" s="555"/>
      <c r="K886" s="479"/>
      <c r="R886" s="479"/>
      <c r="T886" s="498"/>
      <c r="V886" s="479"/>
    </row>
    <row r="887" customFormat="false" ht="14.25" hidden="false" customHeight="true" outlineLevel="0" collapsed="false">
      <c r="B887" s="556"/>
      <c r="C887" s="479"/>
      <c r="F887" s="555"/>
      <c r="G887" s="479"/>
      <c r="J887" s="555"/>
      <c r="K887" s="479"/>
      <c r="R887" s="479"/>
      <c r="T887" s="498"/>
      <c r="V887" s="479"/>
    </row>
    <row r="888" customFormat="false" ht="14.25" hidden="false" customHeight="true" outlineLevel="0" collapsed="false">
      <c r="B888" s="556"/>
      <c r="C888" s="479"/>
      <c r="F888" s="555"/>
      <c r="G888" s="479"/>
      <c r="J888" s="555"/>
      <c r="K888" s="479"/>
      <c r="R888" s="479"/>
      <c r="T888" s="498"/>
      <c r="V888" s="479"/>
    </row>
    <row r="889" customFormat="false" ht="14.25" hidden="false" customHeight="true" outlineLevel="0" collapsed="false">
      <c r="B889" s="556"/>
      <c r="C889" s="479"/>
      <c r="F889" s="555"/>
      <c r="G889" s="479"/>
      <c r="J889" s="555"/>
      <c r="K889" s="479"/>
      <c r="R889" s="479"/>
      <c r="T889" s="498"/>
      <c r="V889" s="479"/>
    </row>
    <row r="890" customFormat="false" ht="14.25" hidden="false" customHeight="true" outlineLevel="0" collapsed="false">
      <c r="B890" s="556"/>
      <c r="C890" s="479"/>
      <c r="F890" s="555"/>
      <c r="G890" s="479"/>
      <c r="J890" s="555"/>
      <c r="K890" s="479"/>
      <c r="R890" s="479"/>
      <c r="T890" s="498"/>
      <c r="V890" s="479"/>
    </row>
    <row r="891" customFormat="false" ht="14.25" hidden="false" customHeight="true" outlineLevel="0" collapsed="false">
      <c r="B891" s="556"/>
      <c r="C891" s="479"/>
      <c r="F891" s="555"/>
      <c r="G891" s="479"/>
      <c r="J891" s="555"/>
      <c r="K891" s="479"/>
      <c r="R891" s="479"/>
      <c r="T891" s="498"/>
      <c r="V891" s="479"/>
    </row>
    <row r="892" customFormat="false" ht="14.25" hidden="false" customHeight="true" outlineLevel="0" collapsed="false">
      <c r="B892" s="556"/>
      <c r="C892" s="479"/>
      <c r="F892" s="555"/>
      <c r="G892" s="479"/>
      <c r="J892" s="555"/>
      <c r="K892" s="479"/>
      <c r="R892" s="479"/>
      <c r="T892" s="498"/>
      <c r="V892" s="479"/>
    </row>
    <row r="893" customFormat="false" ht="14.25" hidden="false" customHeight="true" outlineLevel="0" collapsed="false">
      <c r="B893" s="556"/>
      <c r="C893" s="479"/>
      <c r="F893" s="555"/>
      <c r="G893" s="479"/>
      <c r="J893" s="555"/>
      <c r="K893" s="479"/>
      <c r="R893" s="479"/>
      <c r="T893" s="498"/>
      <c r="V893" s="479"/>
    </row>
    <row r="894" customFormat="false" ht="14.25" hidden="false" customHeight="true" outlineLevel="0" collapsed="false">
      <c r="B894" s="556"/>
      <c r="C894" s="479"/>
      <c r="F894" s="555"/>
      <c r="G894" s="479"/>
      <c r="J894" s="555"/>
      <c r="K894" s="479"/>
      <c r="R894" s="479"/>
      <c r="T894" s="498"/>
      <c r="V894" s="479"/>
    </row>
    <row r="895" customFormat="false" ht="14.25" hidden="false" customHeight="true" outlineLevel="0" collapsed="false">
      <c r="B895" s="556"/>
      <c r="C895" s="479"/>
      <c r="F895" s="555"/>
      <c r="G895" s="479"/>
      <c r="J895" s="555"/>
      <c r="K895" s="479"/>
      <c r="R895" s="479"/>
      <c r="T895" s="498"/>
      <c r="V895" s="479"/>
    </row>
    <row r="896" customFormat="false" ht="14.25" hidden="false" customHeight="true" outlineLevel="0" collapsed="false">
      <c r="B896" s="556"/>
      <c r="C896" s="479"/>
      <c r="F896" s="555"/>
      <c r="G896" s="479"/>
      <c r="J896" s="555"/>
      <c r="K896" s="479"/>
      <c r="R896" s="479"/>
      <c r="T896" s="498"/>
      <c r="V896" s="479"/>
    </row>
    <row r="897" customFormat="false" ht="14.25" hidden="false" customHeight="true" outlineLevel="0" collapsed="false">
      <c r="B897" s="556"/>
      <c r="C897" s="479"/>
      <c r="F897" s="555"/>
      <c r="G897" s="479"/>
      <c r="J897" s="555"/>
      <c r="K897" s="479"/>
      <c r="R897" s="479"/>
      <c r="T897" s="498"/>
      <c r="V897" s="479"/>
    </row>
    <row r="898" customFormat="false" ht="14.25" hidden="false" customHeight="true" outlineLevel="0" collapsed="false">
      <c r="B898" s="556"/>
      <c r="C898" s="479"/>
      <c r="F898" s="555"/>
      <c r="G898" s="479"/>
      <c r="J898" s="555"/>
      <c r="K898" s="479"/>
      <c r="R898" s="479"/>
      <c r="T898" s="498"/>
      <c r="V898" s="479"/>
    </row>
    <row r="899" customFormat="false" ht="14.25" hidden="false" customHeight="true" outlineLevel="0" collapsed="false">
      <c r="B899" s="556"/>
      <c r="C899" s="479"/>
      <c r="F899" s="555"/>
      <c r="G899" s="479"/>
      <c r="J899" s="555"/>
      <c r="K899" s="479"/>
      <c r="R899" s="479"/>
      <c r="T899" s="498"/>
      <c r="V899" s="479"/>
    </row>
    <row r="900" customFormat="false" ht="14.25" hidden="false" customHeight="true" outlineLevel="0" collapsed="false">
      <c r="B900" s="556"/>
      <c r="C900" s="479"/>
      <c r="F900" s="555"/>
      <c r="G900" s="479"/>
      <c r="J900" s="555"/>
      <c r="K900" s="479"/>
      <c r="R900" s="479"/>
      <c r="T900" s="498"/>
      <c r="V900" s="479"/>
    </row>
    <row r="901" customFormat="false" ht="14.25" hidden="false" customHeight="true" outlineLevel="0" collapsed="false">
      <c r="B901" s="556"/>
      <c r="C901" s="479"/>
      <c r="F901" s="555"/>
      <c r="G901" s="479"/>
      <c r="J901" s="555"/>
      <c r="K901" s="479"/>
      <c r="R901" s="479"/>
      <c r="T901" s="498"/>
      <c r="V901" s="479"/>
    </row>
    <row r="902" customFormat="false" ht="14.25" hidden="false" customHeight="true" outlineLevel="0" collapsed="false">
      <c r="B902" s="556"/>
      <c r="C902" s="479"/>
      <c r="F902" s="555"/>
      <c r="G902" s="479"/>
      <c r="J902" s="555"/>
      <c r="K902" s="479"/>
      <c r="R902" s="479"/>
      <c r="T902" s="498"/>
      <c r="V902" s="479"/>
    </row>
    <row r="903" customFormat="false" ht="14.25" hidden="false" customHeight="true" outlineLevel="0" collapsed="false">
      <c r="B903" s="556"/>
      <c r="C903" s="479"/>
      <c r="F903" s="555"/>
      <c r="G903" s="479"/>
      <c r="J903" s="555"/>
      <c r="K903" s="479"/>
      <c r="R903" s="479"/>
      <c r="T903" s="498"/>
      <c r="V903" s="479"/>
    </row>
    <row r="904" customFormat="false" ht="14.25" hidden="false" customHeight="true" outlineLevel="0" collapsed="false">
      <c r="B904" s="556"/>
      <c r="C904" s="479"/>
      <c r="F904" s="555"/>
      <c r="G904" s="479"/>
      <c r="J904" s="555"/>
      <c r="K904" s="479"/>
      <c r="R904" s="479"/>
      <c r="T904" s="498"/>
      <c r="V904" s="479"/>
    </row>
    <row r="905" customFormat="false" ht="14.25" hidden="false" customHeight="true" outlineLevel="0" collapsed="false">
      <c r="B905" s="556"/>
      <c r="C905" s="479"/>
      <c r="F905" s="555"/>
      <c r="G905" s="479"/>
      <c r="J905" s="555"/>
      <c r="K905" s="479"/>
      <c r="R905" s="479"/>
      <c r="T905" s="498"/>
      <c r="V905" s="479"/>
    </row>
    <row r="906" customFormat="false" ht="14.25" hidden="false" customHeight="true" outlineLevel="0" collapsed="false">
      <c r="B906" s="556"/>
      <c r="C906" s="479"/>
      <c r="F906" s="555"/>
      <c r="G906" s="479"/>
      <c r="J906" s="555"/>
      <c r="K906" s="479"/>
      <c r="R906" s="479"/>
      <c r="T906" s="498"/>
      <c r="V906" s="479"/>
    </row>
    <row r="907" customFormat="false" ht="14.25" hidden="false" customHeight="true" outlineLevel="0" collapsed="false">
      <c r="B907" s="556"/>
      <c r="C907" s="479"/>
      <c r="F907" s="555"/>
      <c r="G907" s="479"/>
      <c r="J907" s="555"/>
      <c r="K907" s="479"/>
      <c r="R907" s="479"/>
      <c r="T907" s="498"/>
      <c r="V907" s="479"/>
    </row>
    <row r="908" customFormat="false" ht="14.25" hidden="false" customHeight="true" outlineLevel="0" collapsed="false">
      <c r="B908" s="556"/>
      <c r="C908" s="479"/>
      <c r="F908" s="555"/>
      <c r="G908" s="479"/>
      <c r="J908" s="555"/>
      <c r="K908" s="479"/>
      <c r="R908" s="479"/>
      <c r="T908" s="498"/>
      <c r="V908" s="479"/>
    </row>
    <row r="909" customFormat="false" ht="14.25" hidden="false" customHeight="true" outlineLevel="0" collapsed="false">
      <c r="B909" s="556"/>
      <c r="C909" s="479"/>
      <c r="F909" s="555"/>
      <c r="G909" s="479"/>
      <c r="J909" s="555"/>
      <c r="K909" s="479"/>
      <c r="R909" s="479"/>
      <c r="T909" s="498"/>
      <c r="V909" s="479"/>
    </row>
    <row r="910" customFormat="false" ht="14.25" hidden="false" customHeight="true" outlineLevel="0" collapsed="false">
      <c r="B910" s="556"/>
      <c r="C910" s="479"/>
      <c r="F910" s="555"/>
      <c r="G910" s="479"/>
      <c r="J910" s="555"/>
      <c r="K910" s="479"/>
      <c r="R910" s="479"/>
      <c r="T910" s="498"/>
      <c r="V910" s="479"/>
    </row>
    <row r="911" customFormat="false" ht="14.25" hidden="false" customHeight="true" outlineLevel="0" collapsed="false">
      <c r="B911" s="556"/>
      <c r="C911" s="479"/>
      <c r="F911" s="555"/>
      <c r="G911" s="479"/>
      <c r="J911" s="555"/>
      <c r="K911" s="479"/>
      <c r="R911" s="479"/>
      <c r="T911" s="498"/>
      <c r="V911" s="479"/>
    </row>
    <row r="912" customFormat="false" ht="14.25" hidden="false" customHeight="true" outlineLevel="0" collapsed="false">
      <c r="B912" s="556"/>
      <c r="C912" s="479"/>
      <c r="F912" s="555"/>
      <c r="G912" s="479"/>
      <c r="J912" s="555"/>
      <c r="K912" s="479"/>
      <c r="R912" s="479"/>
      <c r="T912" s="498"/>
      <c r="V912" s="479"/>
    </row>
    <row r="913" customFormat="false" ht="14.25" hidden="false" customHeight="true" outlineLevel="0" collapsed="false">
      <c r="B913" s="556"/>
      <c r="C913" s="479"/>
      <c r="F913" s="555"/>
      <c r="G913" s="479"/>
      <c r="J913" s="555"/>
      <c r="K913" s="479"/>
      <c r="R913" s="479"/>
      <c r="T913" s="498"/>
      <c r="V913" s="479"/>
    </row>
    <row r="914" customFormat="false" ht="14.25" hidden="false" customHeight="true" outlineLevel="0" collapsed="false">
      <c r="B914" s="556"/>
      <c r="C914" s="479"/>
      <c r="F914" s="555"/>
      <c r="G914" s="479"/>
      <c r="J914" s="555"/>
      <c r="K914" s="479"/>
      <c r="R914" s="479"/>
      <c r="T914" s="498"/>
      <c r="V914" s="479"/>
    </row>
    <row r="915" customFormat="false" ht="14.25" hidden="false" customHeight="true" outlineLevel="0" collapsed="false">
      <c r="B915" s="556"/>
      <c r="C915" s="479"/>
      <c r="F915" s="555"/>
      <c r="G915" s="479"/>
      <c r="J915" s="555"/>
      <c r="K915" s="479"/>
      <c r="R915" s="479"/>
      <c r="T915" s="498"/>
      <c r="V915" s="479"/>
    </row>
    <row r="916" customFormat="false" ht="14.25" hidden="false" customHeight="true" outlineLevel="0" collapsed="false">
      <c r="B916" s="556"/>
      <c r="C916" s="479"/>
      <c r="F916" s="555"/>
      <c r="G916" s="479"/>
      <c r="J916" s="555"/>
      <c r="K916" s="479"/>
      <c r="R916" s="479"/>
      <c r="T916" s="498"/>
      <c r="V916" s="479"/>
    </row>
    <row r="917" customFormat="false" ht="14.25" hidden="false" customHeight="true" outlineLevel="0" collapsed="false">
      <c r="B917" s="556"/>
      <c r="C917" s="479"/>
      <c r="F917" s="555"/>
      <c r="G917" s="479"/>
      <c r="J917" s="555"/>
      <c r="K917" s="479"/>
      <c r="R917" s="479"/>
      <c r="T917" s="498"/>
      <c r="V917" s="479"/>
    </row>
    <row r="918" customFormat="false" ht="14.25" hidden="false" customHeight="true" outlineLevel="0" collapsed="false">
      <c r="B918" s="556"/>
      <c r="C918" s="479"/>
      <c r="F918" s="555"/>
      <c r="G918" s="479"/>
      <c r="J918" s="555"/>
      <c r="K918" s="479"/>
      <c r="R918" s="479"/>
      <c r="T918" s="498"/>
      <c r="V918" s="479"/>
    </row>
    <row r="919" customFormat="false" ht="14.25" hidden="false" customHeight="true" outlineLevel="0" collapsed="false">
      <c r="B919" s="556"/>
      <c r="C919" s="479"/>
      <c r="F919" s="555"/>
      <c r="G919" s="479"/>
      <c r="J919" s="555"/>
      <c r="K919" s="479"/>
      <c r="R919" s="479"/>
      <c r="T919" s="498"/>
      <c r="V919" s="479"/>
    </row>
    <row r="920" customFormat="false" ht="14.25" hidden="false" customHeight="true" outlineLevel="0" collapsed="false">
      <c r="B920" s="556"/>
      <c r="C920" s="479"/>
      <c r="F920" s="555"/>
      <c r="G920" s="479"/>
      <c r="J920" s="555"/>
      <c r="K920" s="479"/>
      <c r="R920" s="479"/>
      <c r="T920" s="498"/>
      <c r="V920" s="479"/>
    </row>
    <row r="921" customFormat="false" ht="14.25" hidden="false" customHeight="true" outlineLevel="0" collapsed="false">
      <c r="B921" s="556"/>
      <c r="C921" s="479"/>
      <c r="F921" s="555"/>
      <c r="G921" s="479"/>
      <c r="J921" s="555"/>
      <c r="K921" s="479"/>
      <c r="R921" s="479"/>
      <c r="T921" s="498"/>
      <c r="V921" s="479"/>
    </row>
    <row r="922" customFormat="false" ht="14.25" hidden="false" customHeight="true" outlineLevel="0" collapsed="false">
      <c r="B922" s="556"/>
      <c r="C922" s="479"/>
      <c r="F922" s="555"/>
      <c r="G922" s="479"/>
      <c r="J922" s="555"/>
      <c r="K922" s="479"/>
      <c r="R922" s="479"/>
      <c r="T922" s="498"/>
      <c r="V922" s="479"/>
    </row>
    <row r="923" customFormat="false" ht="14.25" hidden="false" customHeight="true" outlineLevel="0" collapsed="false">
      <c r="B923" s="556"/>
      <c r="C923" s="479"/>
      <c r="F923" s="555"/>
      <c r="G923" s="479"/>
      <c r="J923" s="555"/>
      <c r="K923" s="479"/>
      <c r="R923" s="479"/>
      <c r="T923" s="498"/>
      <c r="V923" s="479"/>
    </row>
    <row r="924" customFormat="false" ht="14.25" hidden="false" customHeight="true" outlineLevel="0" collapsed="false">
      <c r="B924" s="556"/>
      <c r="C924" s="479"/>
      <c r="F924" s="555"/>
      <c r="G924" s="479"/>
      <c r="J924" s="555"/>
      <c r="K924" s="479"/>
      <c r="R924" s="479"/>
      <c r="T924" s="498"/>
      <c r="V924" s="479"/>
    </row>
    <row r="925" customFormat="false" ht="14.25" hidden="false" customHeight="true" outlineLevel="0" collapsed="false">
      <c r="B925" s="556"/>
      <c r="C925" s="479"/>
      <c r="F925" s="555"/>
      <c r="G925" s="479"/>
      <c r="J925" s="555"/>
      <c r="K925" s="479"/>
      <c r="R925" s="479"/>
      <c r="T925" s="498"/>
      <c r="V925" s="479"/>
    </row>
    <row r="926" customFormat="false" ht="14.25" hidden="false" customHeight="true" outlineLevel="0" collapsed="false">
      <c r="B926" s="556"/>
      <c r="C926" s="479"/>
      <c r="F926" s="555"/>
      <c r="G926" s="479"/>
      <c r="J926" s="555"/>
      <c r="K926" s="479"/>
      <c r="R926" s="479"/>
      <c r="T926" s="498"/>
      <c r="V926" s="479"/>
    </row>
    <row r="927" customFormat="false" ht="14.25" hidden="false" customHeight="true" outlineLevel="0" collapsed="false">
      <c r="B927" s="556"/>
      <c r="C927" s="479"/>
      <c r="F927" s="555"/>
      <c r="G927" s="479"/>
      <c r="J927" s="555"/>
      <c r="K927" s="479"/>
      <c r="R927" s="479"/>
      <c r="T927" s="498"/>
      <c r="V927" s="479"/>
    </row>
    <row r="928" customFormat="false" ht="14.25" hidden="false" customHeight="true" outlineLevel="0" collapsed="false">
      <c r="B928" s="556"/>
      <c r="C928" s="479"/>
      <c r="F928" s="555"/>
      <c r="G928" s="479"/>
      <c r="J928" s="555"/>
      <c r="K928" s="479"/>
      <c r="R928" s="479"/>
      <c r="T928" s="498"/>
      <c r="V928" s="479"/>
    </row>
    <row r="929" customFormat="false" ht="14.25" hidden="false" customHeight="true" outlineLevel="0" collapsed="false">
      <c r="B929" s="556"/>
      <c r="C929" s="479"/>
      <c r="F929" s="555"/>
      <c r="G929" s="479"/>
      <c r="J929" s="555"/>
      <c r="K929" s="479"/>
      <c r="R929" s="479"/>
      <c r="T929" s="498"/>
      <c r="V929" s="479"/>
    </row>
    <row r="930" customFormat="false" ht="14.25" hidden="false" customHeight="true" outlineLevel="0" collapsed="false">
      <c r="B930" s="556"/>
      <c r="C930" s="479"/>
      <c r="F930" s="555"/>
      <c r="G930" s="479"/>
      <c r="J930" s="555"/>
      <c r="K930" s="479"/>
      <c r="R930" s="479"/>
      <c r="T930" s="498"/>
      <c r="V930" s="479"/>
    </row>
    <row r="931" customFormat="false" ht="14.25" hidden="false" customHeight="true" outlineLevel="0" collapsed="false">
      <c r="B931" s="556"/>
      <c r="C931" s="479"/>
      <c r="F931" s="555"/>
      <c r="G931" s="479"/>
      <c r="J931" s="555"/>
      <c r="K931" s="479"/>
      <c r="R931" s="479"/>
      <c r="T931" s="498"/>
      <c r="V931" s="479"/>
    </row>
    <row r="932" customFormat="false" ht="14.25" hidden="false" customHeight="true" outlineLevel="0" collapsed="false">
      <c r="B932" s="556"/>
      <c r="C932" s="479"/>
      <c r="F932" s="555"/>
      <c r="G932" s="479"/>
      <c r="J932" s="555"/>
      <c r="K932" s="479"/>
      <c r="R932" s="479"/>
      <c r="T932" s="498"/>
      <c r="V932" s="479"/>
    </row>
    <row r="933" customFormat="false" ht="14.25" hidden="false" customHeight="true" outlineLevel="0" collapsed="false">
      <c r="B933" s="556"/>
      <c r="C933" s="479"/>
      <c r="F933" s="555"/>
      <c r="G933" s="479"/>
      <c r="J933" s="555"/>
      <c r="K933" s="479"/>
      <c r="R933" s="479"/>
      <c r="T933" s="498"/>
      <c r="V933" s="479"/>
    </row>
    <row r="934" customFormat="false" ht="14.25" hidden="false" customHeight="true" outlineLevel="0" collapsed="false">
      <c r="B934" s="556"/>
      <c r="C934" s="479"/>
      <c r="F934" s="555"/>
      <c r="G934" s="479"/>
      <c r="J934" s="555"/>
      <c r="K934" s="479"/>
      <c r="R934" s="479"/>
      <c r="T934" s="498"/>
      <c r="V934" s="479"/>
    </row>
    <row r="935" customFormat="false" ht="14.25" hidden="false" customHeight="true" outlineLevel="0" collapsed="false">
      <c r="B935" s="556"/>
      <c r="C935" s="479"/>
      <c r="F935" s="555"/>
      <c r="G935" s="479"/>
      <c r="J935" s="555"/>
      <c r="K935" s="479"/>
      <c r="R935" s="479"/>
      <c r="T935" s="498"/>
      <c r="V935" s="479"/>
    </row>
    <row r="936" customFormat="false" ht="14.25" hidden="false" customHeight="true" outlineLevel="0" collapsed="false">
      <c r="B936" s="556"/>
      <c r="C936" s="479"/>
      <c r="F936" s="555"/>
      <c r="G936" s="479"/>
      <c r="J936" s="555"/>
      <c r="K936" s="479"/>
      <c r="R936" s="479"/>
      <c r="T936" s="498"/>
      <c r="V936" s="479"/>
    </row>
    <row r="937" customFormat="false" ht="14.25" hidden="false" customHeight="true" outlineLevel="0" collapsed="false">
      <c r="B937" s="556"/>
      <c r="C937" s="479"/>
      <c r="F937" s="555"/>
      <c r="G937" s="479"/>
      <c r="J937" s="555"/>
      <c r="K937" s="479"/>
      <c r="R937" s="479"/>
      <c r="T937" s="498"/>
      <c r="V937" s="479"/>
    </row>
    <row r="938" customFormat="false" ht="14.25" hidden="false" customHeight="true" outlineLevel="0" collapsed="false">
      <c r="B938" s="556"/>
      <c r="C938" s="479"/>
      <c r="F938" s="555"/>
      <c r="G938" s="479"/>
      <c r="J938" s="555"/>
      <c r="K938" s="479"/>
      <c r="R938" s="479"/>
      <c r="T938" s="498"/>
      <c r="V938" s="479"/>
    </row>
    <row r="939" customFormat="false" ht="14.25" hidden="false" customHeight="true" outlineLevel="0" collapsed="false">
      <c r="B939" s="556"/>
      <c r="C939" s="479"/>
      <c r="F939" s="555"/>
      <c r="G939" s="479"/>
      <c r="J939" s="555"/>
      <c r="K939" s="479"/>
      <c r="R939" s="479"/>
      <c r="T939" s="498"/>
      <c r="V939" s="479"/>
    </row>
    <row r="940" customFormat="false" ht="14.25" hidden="false" customHeight="true" outlineLevel="0" collapsed="false">
      <c r="B940" s="556"/>
      <c r="C940" s="479"/>
      <c r="F940" s="555"/>
      <c r="G940" s="479"/>
      <c r="J940" s="555"/>
      <c r="K940" s="479"/>
      <c r="R940" s="479"/>
      <c r="T940" s="498"/>
      <c r="V940" s="479"/>
    </row>
    <row r="941" customFormat="false" ht="14.25" hidden="false" customHeight="true" outlineLevel="0" collapsed="false">
      <c r="B941" s="556"/>
      <c r="C941" s="479"/>
      <c r="F941" s="555"/>
      <c r="G941" s="479"/>
      <c r="J941" s="555"/>
      <c r="K941" s="479"/>
      <c r="R941" s="479"/>
      <c r="T941" s="498"/>
      <c r="V941" s="479"/>
    </row>
    <row r="942" customFormat="false" ht="14.25" hidden="false" customHeight="true" outlineLevel="0" collapsed="false">
      <c r="B942" s="556"/>
      <c r="C942" s="479"/>
      <c r="F942" s="555"/>
      <c r="G942" s="479"/>
      <c r="J942" s="555"/>
      <c r="K942" s="479"/>
      <c r="R942" s="479"/>
      <c r="T942" s="498"/>
      <c r="V942" s="479"/>
    </row>
    <row r="943" customFormat="false" ht="14.25" hidden="false" customHeight="true" outlineLevel="0" collapsed="false">
      <c r="B943" s="556"/>
      <c r="C943" s="479"/>
      <c r="F943" s="555"/>
      <c r="G943" s="479"/>
      <c r="J943" s="555"/>
      <c r="K943" s="479"/>
      <c r="R943" s="479"/>
      <c r="T943" s="498"/>
      <c r="V943" s="479"/>
    </row>
    <row r="944" customFormat="false" ht="14.25" hidden="false" customHeight="true" outlineLevel="0" collapsed="false">
      <c r="B944" s="556"/>
      <c r="C944" s="479"/>
      <c r="F944" s="555"/>
      <c r="G944" s="479"/>
      <c r="J944" s="555"/>
      <c r="K944" s="479"/>
      <c r="R944" s="479"/>
      <c r="T944" s="498"/>
      <c r="V944" s="479"/>
    </row>
    <row r="945" customFormat="false" ht="14.25" hidden="false" customHeight="true" outlineLevel="0" collapsed="false">
      <c r="B945" s="556"/>
      <c r="C945" s="479"/>
      <c r="F945" s="555"/>
      <c r="G945" s="479"/>
      <c r="J945" s="555"/>
      <c r="K945" s="479"/>
      <c r="R945" s="479"/>
      <c r="T945" s="498"/>
      <c r="V945" s="479"/>
    </row>
    <row r="946" customFormat="false" ht="14.25" hidden="false" customHeight="true" outlineLevel="0" collapsed="false">
      <c r="B946" s="556"/>
      <c r="C946" s="479"/>
      <c r="F946" s="555"/>
      <c r="G946" s="479"/>
      <c r="J946" s="555"/>
      <c r="K946" s="479"/>
      <c r="R946" s="479"/>
      <c r="T946" s="498"/>
      <c r="V946" s="479"/>
    </row>
    <row r="947" customFormat="false" ht="14.25" hidden="false" customHeight="true" outlineLevel="0" collapsed="false">
      <c r="B947" s="556"/>
      <c r="C947" s="479"/>
      <c r="F947" s="555"/>
      <c r="G947" s="479"/>
      <c r="J947" s="555"/>
      <c r="K947" s="479"/>
      <c r="R947" s="479"/>
      <c r="T947" s="498"/>
      <c r="V947" s="479"/>
    </row>
    <row r="948" customFormat="false" ht="14.25" hidden="false" customHeight="true" outlineLevel="0" collapsed="false">
      <c r="B948" s="556"/>
      <c r="C948" s="479"/>
      <c r="F948" s="555"/>
      <c r="G948" s="479"/>
      <c r="J948" s="555"/>
      <c r="K948" s="479"/>
      <c r="R948" s="479"/>
      <c r="T948" s="498"/>
      <c r="V948" s="479"/>
    </row>
    <row r="949" customFormat="false" ht="14.25" hidden="false" customHeight="true" outlineLevel="0" collapsed="false">
      <c r="B949" s="556"/>
      <c r="C949" s="479"/>
      <c r="F949" s="555"/>
      <c r="G949" s="479"/>
      <c r="J949" s="555"/>
      <c r="K949" s="479"/>
      <c r="R949" s="479"/>
      <c r="T949" s="498"/>
      <c r="V949" s="479"/>
    </row>
    <row r="950" customFormat="false" ht="14.25" hidden="false" customHeight="true" outlineLevel="0" collapsed="false">
      <c r="B950" s="556"/>
      <c r="C950" s="479"/>
      <c r="F950" s="555"/>
      <c r="G950" s="479"/>
      <c r="J950" s="555"/>
      <c r="K950" s="479"/>
      <c r="R950" s="479"/>
      <c r="T950" s="498"/>
      <c r="V950" s="479"/>
    </row>
    <row r="951" customFormat="false" ht="14.25" hidden="false" customHeight="true" outlineLevel="0" collapsed="false">
      <c r="B951" s="556"/>
      <c r="C951" s="479"/>
      <c r="F951" s="555"/>
      <c r="G951" s="479"/>
      <c r="J951" s="555"/>
      <c r="K951" s="479"/>
      <c r="R951" s="479"/>
      <c r="T951" s="498"/>
      <c r="V951" s="479"/>
    </row>
    <row r="952" customFormat="false" ht="14.25" hidden="false" customHeight="true" outlineLevel="0" collapsed="false">
      <c r="B952" s="556"/>
      <c r="C952" s="479"/>
      <c r="F952" s="555"/>
      <c r="G952" s="479"/>
      <c r="J952" s="555"/>
      <c r="K952" s="479"/>
      <c r="R952" s="479"/>
      <c r="T952" s="498"/>
      <c r="V952" s="479"/>
    </row>
    <row r="953" customFormat="false" ht="14.25" hidden="false" customHeight="true" outlineLevel="0" collapsed="false">
      <c r="B953" s="556"/>
      <c r="C953" s="479"/>
      <c r="F953" s="555"/>
      <c r="G953" s="479"/>
      <c r="J953" s="555"/>
      <c r="K953" s="479"/>
      <c r="R953" s="479"/>
      <c r="T953" s="498"/>
      <c r="V953" s="479"/>
    </row>
    <row r="954" customFormat="false" ht="14.25" hidden="false" customHeight="true" outlineLevel="0" collapsed="false">
      <c r="B954" s="556"/>
      <c r="C954" s="479"/>
      <c r="F954" s="555"/>
      <c r="G954" s="479"/>
      <c r="J954" s="555"/>
      <c r="K954" s="479"/>
      <c r="R954" s="479"/>
      <c r="T954" s="498"/>
      <c r="V954" s="479"/>
    </row>
    <row r="955" customFormat="false" ht="14.25" hidden="false" customHeight="true" outlineLevel="0" collapsed="false">
      <c r="B955" s="556"/>
      <c r="C955" s="479"/>
      <c r="F955" s="555"/>
      <c r="G955" s="479"/>
      <c r="J955" s="555"/>
      <c r="K955" s="479"/>
      <c r="R955" s="479"/>
      <c r="T955" s="498"/>
      <c r="V955" s="479"/>
    </row>
    <row r="956" customFormat="false" ht="14.25" hidden="false" customHeight="true" outlineLevel="0" collapsed="false">
      <c r="B956" s="556"/>
      <c r="C956" s="479"/>
      <c r="F956" s="555"/>
      <c r="G956" s="479"/>
      <c r="J956" s="555"/>
      <c r="K956" s="479"/>
      <c r="R956" s="479"/>
      <c r="T956" s="498"/>
      <c r="V956" s="479"/>
    </row>
    <row r="957" customFormat="false" ht="14.25" hidden="false" customHeight="true" outlineLevel="0" collapsed="false">
      <c r="B957" s="556"/>
      <c r="C957" s="479"/>
      <c r="F957" s="555"/>
      <c r="G957" s="479"/>
      <c r="J957" s="555"/>
      <c r="K957" s="479"/>
      <c r="R957" s="479"/>
      <c r="T957" s="498"/>
      <c r="V957" s="479"/>
    </row>
    <row r="958" customFormat="false" ht="14.25" hidden="false" customHeight="true" outlineLevel="0" collapsed="false">
      <c r="B958" s="556"/>
      <c r="C958" s="479"/>
      <c r="F958" s="555"/>
      <c r="G958" s="479"/>
      <c r="J958" s="555"/>
      <c r="K958" s="479"/>
      <c r="R958" s="479"/>
      <c r="T958" s="498"/>
      <c r="V958" s="479"/>
    </row>
    <row r="959" customFormat="false" ht="14.25" hidden="false" customHeight="true" outlineLevel="0" collapsed="false">
      <c r="B959" s="556"/>
      <c r="C959" s="479"/>
      <c r="F959" s="555"/>
      <c r="G959" s="479"/>
      <c r="J959" s="555"/>
      <c r="K959" s="479"/>
      <c r="R959" s="479"/>
      <c r="T959" s="498"/>
      <c r="V959" s="479"/>
    </row>
    <row r="960" customFormat="false" ht="14.25" hidden="false" customHeight="true" outlineLevel="0" collapsed="false">
      <c r="B960" s="556"/>
      <c r="C960" s="479"/>
      <c r="F960" s="555"/>
      <c r="G960" s="479"/>
      <c r="J960" s="555"/>
      <c r="K960" s="479"/>
      <c r="R960" s="479"/>
      <c r="T960" s="498"/>
      <c r="V960" s="479"/>
    </row>
    <row r="961" customFormat="false" ht="14.25" hidden="false" customHeight="true" outlineLevel="0" collapsed="false">
      <c r="B961" s="556"/>
      <c r="C961" s="479"/>
      <c r="F961" s="555"/>
      <c r="G961" s="479"/>
      <c r="J961" s="555"/>
      <c r="K961" s="479"/>
      <c r="R961" s="479"/>
      <c r="T961" s="498"/>
      <c r="V961" s="479"/>
    </row>
    <row r="962" customFormat="false" ht="14.25" hidden="false" customHeight="true" outlineLevel="0" collapsed="false">
      <c r="B962" s="556"/>
      <c r="C962" s="479"/>
      <c r="F962" s="555"/>
      <c r="G962" s="479"/>
      <c r="J962" s="555"/>
      <c r="K962" s="479"/>
      <c r="R962" s="479"/>
      <c r="T962" s="498"/>
      <c r="V962" s="479"/>
    </row>
    <row r="963" customFormat="false" ht="14.25" hidden="false" customHeight="true" outlineLevel="0" collapsed="false">
      <c r="B963" s="556"/>
      <c r="C963" s="479"/>
      <c r="F963" s="555"/>
      <c r="G963" s="479"/>
      <c r="J963" s="555"/>
      <c r="K963" s="479"/>
      <c r="R963" s="479"/>
      <c r="T963" s="498"/>
      <c r="V963" s="479"/>
    </row>
    <row r="964" customFormat="false" ht="14.25" hidden="false" customHeight="true" outlineLevel="0" collapsed="false">
      <c r="B964" s="556"/>
      <c r="C964" s="479"/>
      <c r="F964" s="555"/>
      <c r="G964" s="479"/>
      <c r="J964" s="555"/>
      <c r="K964" s="479"/>
      <c r="R964" s="479"/>
      <c r="T964" s="498"/>
      <c r="V964" s="479"/>
    </row>
    <row r="965" customFormat="false" ht="14.25" hidden="false" customHeight="true" outlineLevel="0" collapsed="false">
      <c r="B965" s="556"/>
      <c r="C965" s="479"/>
      <c r="F965" s="555"/>
      <c r="G965" s="479"/>
      <c r="J965" s="555"/>
      <c r="K965" s="479"/>
      <c r="R965" s="479"/>
      <c r="T965" s="498"/>
      <c r="V965" s="479"/>
    </row>
    <row r="966" customFormat="false" ht="14.25" hidden="false" customHeight="true" outlineLevel="0" collapsed="false">
      <c r="B966" s="556"/>
      <c r="C966" s="479"/>
      <c r="F966" s="555"/>
      <c r="G966" s="479"/>
      <c r="J966" s="555"/>
      <c r="K966" s="479"/>
      <c r="R966" s="479"/>
      <c r="T966" s="498"/>
      <c r="V966" s="479"/>
    </row>
    <row r="967" customFormat="false" ht="14.25" hidden="false" customHeight="true" outlineLevel="0" collapsed="false">
      <c r="B967" s="556"/>
      <c r="C967" s="479"/>
      <c r="F967" s="555"/>
      <c r="G967" s="479"/>
      <c r="J967" s="555"/>
      <c r="K967" s="479"/>
      <c r="R967" s="479"/>
      <c r="T967" s="498"/>
      <c r="V967" s="479"/>
    </row>
    <row r="968" customFormat="false" ht="14.25" hidden="false" customHeight="true" outlineLevel="0" collapsed="false">
      <c r="B968" s="556"/>
      <c r="C968" s="479"/>
      <c r="F968" s="555"/>
      <c r="G968" s="479"/>
      <c r="J968" s="555"/>
      <c r="K968" s="479"/>
      <c r="R968" s="479"/>
      <c r="T968" s="498"/>
      <c r="V968" s="479"/>
    </row>
    <row r="969" customFormat="false" ht="14.25" hidden="false" customHeight="true" outlineLevel="0" collapsed="false">
      <c r="B969" s="556"/>
      <c r="C969" s="479"/>
      <c r="F969" s="555"/>
      <c r="G969" s="479"/>
      <c r="J969" s="555"/>
      <c r="K969" s="479"/>
      <c r="R969" s="479"/>
      <c r="T969" s="498"/>
      <c r="V969" s="479"/>
    </row>
    <row r="970" customFormat="false" ht="14.25" hidden="false" customHeight="true" outlineLevel="0" collapsed="false">
      <c r="B970" s="556"/>
      <c r="C970" s="479"/>
      <c r="F970" s="555"/>
      <c r="G970" s="479"/>
      <c r="J970" s="555"/>
      <c r="K970" s="479"/>
      <c r="R970" s="479"/>
      <c r="T970" s="498"/>
      <c r="V970" s="479"/>
    </row>
    <row r="971" customFormat="false" ht="14.25" hidden="false" customHeight="true" outlineLevel="0" collapsed="false">
      <c r="B971" s="556"/>
      <c r="C971" s="479"/>
      <c r="F971" s="555"/>
      <c r="G971" s="479"/>
      <c r="J971" s="555"/>
      <c r="K971" s="479"/>
      <c r="R971" s="479"/>
      <c r="T971" s="498"/>
      <c r="V971" s="479"/>
    </row>
    <row r="972" customFormat="false" ht="14.25" hidden="false" customHeight="true" outlineLevel="0" collapsed="false">
      <c r="B972" s="556"/>
      <c r="C972" s="479"/>
      <c r="F972" s="555"/>
      <c r="G972" s="479"/>
      <c r="J972" s="555"/>
      <c r="K972" s="479"/>
      <c r="R972" s="479"/>
      <c r="T972" s="498"/>
      <c r="V972" s="479"/>
    </row>
    <row r="973" customFormat="false" ht="14.25" hidden="false" customHeight="true" outlineLevel="0" collapsed="false">
      <c r="B973" s="556"/>
      <c r="C973" s="479"/>
      <c r="F973" s="555"/>
      <c r="G973" s="479"/>
      <c r="J973" s="555"/>
      <c r="K973" s="479"/>
      <c r="R973" s="479"/>
      <c r="T973" s="498"/>
      <c r="V973" s="479"/>
    </row>
    <row r="974" customFormat="false" ht="14.25" hidden="false" customHeight="true" outlineLevel="0" collapsed="false">
      <c r="B974" s="556"/>
      <c r="C974" s="479"/>
      <c r="F974" s="555"/>
      <c r="G974" s="479"/>
      <c r="J974" s="555"/>
      <c r="K974" s="479"/>
      <c r="R974" s="479"/>
      <c r="T974" s="498"/>
      <c r="V974" s="479"/>
    </row>
    <row r="975" customFormat="false" ht="14.25" hidden="false" customHeight="true" outlineLevel="0" collapsed="false">
      <c r="B975" s="556"/>
      <c r="C975" s="479"/>
      <c r="F975" s="555"/>
      <c r="G975" s="479"/>
      <c r="J975" s="555"/>
      <c r="K975" s="479"/>
      <c r="R975" s="479"/>
      <c r="T975" s="498"/>
      <c r="V975" s="479"/>
    </row>
    <row r="976" customFormat="false" ht="14.25" hidden="false" customHeight="true" outlineLevel="0" collapsed="false">
      <c r="B976" s="556"/>
      <c r="C976" s="479"/>
      <c r="F976" s="555"/>
      <c r="G976" s="479"/>
      <c r="J976" s="555"/>
      <c r="K976" s="479"/>
      <c r="R976" s="479"/>
      <c r="T976" s="498"/>
      <c r="V976" s="479"/>
    </row>
    <row r="977" customFormat="false" ht="14.25" hidden="false" customHeight="true" outlineLevel="0" collapsed="false">
      <c r="B977" s="556"/>
      <c r="C977" s="479"/>
      <c r="F977" s="555"/>
      <c r="G977" s="479"/>
      <c r="J977" s="555"/>
      <c r="K977" s="479"/>
      <c r="R977" s="479"/>
      <c r="T977" s="498"/>
      <c r="V977" s="479"/>
    </row>
    <row r="978" customFormat="false" ht="14.25" hidden="false" customHeight="true" outlineLevel="0" collapsed="false">
      <c r="B978" s="556"/>
      <c r="C978" s="479"/>
      <c r="F978" s="555"/>
      <c r="G978" s="479"/>
      <c r="J978" s="555"/>
      <c r="K978" s="479"/>
      <c r="R978" s="479"/>
      <c r="T978" s="498"/>
      <c r="V978" s="479"/>
    </row>
    <row r="979" customFormat="false" ht="14.25" hidden="false" customHeight="true" outlineLevel="0" collapsed="false">
      <c r="B979" s="556"/>
      <c r="C979" s="479"/>
      <c r="F979" s="555"/>
      <c r="G979" s="479"/>
      <c r="J979" s="555"/>
      <c r="K979" s="479"/>
      <c r="R979" s="479"/>
      <c r="T979" s="498"/>
      <c r="V979" s="479"/>
    </row>
    <row r="980" customFormat="false" ht="14.25" hidden="false" customHeight="true" outlineLevel="0" collapsed="false">
      <c r="B980" s="556"/>
      <c r="C980" s="479"/>
      <c r="F980" s="555"/>
      <c r="G980" s="479"/>
      <c r="J980" s="555"/>
      <c r="K980" s="479"/>
      <c r="R980" s="479"/>
      <c r="T980" s="498"/>
      <c r="V980" s="479"/>
    </row>
    <row r="981" customFormat="false" ht="14.25" hidden="false" customHeight="true" outlineLevel="0" collapsed="false">
      <c r="B981" s="556"/>
      <c r="C981" s="479"/>
      <c r="F981" s="555"/>
      <c r="G981" s="479"/>
      <c r="J981" s="555"/>
      <c r="K981" s="479"/>
      <c r="R981" s="479"/>
      <c r="T981" s="498"/>
      <c r="V981" s="479"/>
    </row>
    <row r="982" customFormat="false" ht="14.25" hidden="false" customHeight="true" outlineLevel="0" collapsed="false">
      <c r="B982" s="556"/>
      <c r="C982" s="479"/>
      <c r="F982" s="555"/>
      <c r="G982" s="479"/>
      <c r="J982" s="555"/>
      <c r="K982" s="479"/>
      <c r="R982" s="479"/>
      <c r="T982" s="498"/>
      <c r="V982" s="479"/>
    </row>
    <row r="983" customFormat="false" ht="14.25" hidden="false" customHeight="true" outlineLevel="0" collapsed="false">
      <c r="B983" s="556"/>
      <c r="C983" s="479"/>
      <c r="F983" s="555"/>
      <c r="G983" s="479"/>
      <c r="J983" s="555"/>
      <c r="K983" s="479"/>
      <c r="R983" s="479"/>
      <c r="T983" s="498"/>
      <c r="V983" s="479"/>
    </row>
    <row r="984" customFormat="false" ht="14.25" hidden="false" customHeight="true" outlineLevel="0" collapsed="false">
      <c r="B984" s="556"/>
      <c r="C984" s="479"/>
      <c r="F984" s="555"/>
      <c r="G984" s="479"/>
      <c r="J984" s="555"/>
      <c r="K984" s="479"/>
      <c r="R984" s="479"/>
      <c r="T984" s="498"/>
      <c r="V984" s="479"/>
    </row>
    <row r="985" customFormat="false" ht="14.25" hidden="false" customHeight="true" outlineLevel="0" collapsed="false">
      <c r="B985" s="556"/>
      <c r="C985" s="479"/>
      <c r="F985" s="555"/>
      <c r="G985" s="479"/>
      <c r="J985" s="555"/>
      <c r="K985" s="479"/>
      <c r="R985" s="479"/>
      <c r="T985" s="498"/>
      <c r="V985" s="479"/>
    </row>
    <row r="986" customFormat="false" ht="14.25" hidden="false" customHeight="true" outlineLevel="0" collapsed="false">
      <c r="B986" s="556"/>
      <c r="C986" s="479"/>
      <c r="F986" s="555"/>
      <c r="G986" s="479"/>
      <c r="J986" s="555"/>
      <c r="K986" s="479"/>
      <c r="R986" s="479"/>
      <c r="T986" s="498"/>
      <c r="V986" s="479"/>
    </row>
    <row r="987" customFormat="false" ht="14.25" hidden="false" customHeight="true" outlineLevel="0" collapsed="false">
      <c r="B987" s="556"/>
      <c r="C987" s="479"/>
      <c r="F987" s="555"/>
      <c r="G987" s="479"/>
      <c r="J987" s="555"/>
      <c r="K987" s="479"/>
      <c r="R987" s="479"/>
      <c r="T987" s="498"/>
      <c r="V987" s="479"/>
    </row>
    <row r="988" customFormat="false" ht="14.25" hidden="false" customHeight="true" outlineLevel="0" collapsed="false">
      <c r="B988" s="556"/>
      <c r="C988" s="479"/>
      <c r="F988" s="555"/>
      <c r="G988" s="479"/>
      <c r="J988" s="555"/>
      <c r="K988" s="479"/>
      <c r="R988" s="479"/>
      <c r="T988" s="498"/>
      <c r="V988" s="479"/>
    </row>
    <row r="989" customFormat="false" ht="14.25" hidden="false" customHeight="true" outlineLevel="0" collapsed="false">
      <c r="B989" s="556"/>
      <c r="C989" s="479"/>
      <c r="F989" s="555"/>
      <c r="G989" s="479"/>
      <c r="J989" s="555"/>
      <c r="K989" s="479"/>
      <c r="R989" s="479"/>
      <c r="T989" s="498"/>
      <c r="V989" s="479"/>
    </row>
    <row r="990" customFormat="false" ht="14.25" hidden="false" customHeight="true" outlineLevel="0" collapsed="false">
      <c r="B990" s="556"/>
      <c r="C990" s="479"/>
      <c r="F990" s="555"/>
      <c r="G990" s="479"/>
      <c r="J990" s="555"/>
      <c r="K990" s="479"/>
      <c r="R990" s="479"/>
      <c r="T990" s="498"/>
      <c r="V990" s="479"/>
    </row>
    <row r="991" customFormat="false" ht="14.25" hidden="false" customHeight="true" outlineLevel="0" collapsed="false">
      <c r="B991" s="556"/>
      <c r="C991" s="479"/>
      <c r="F991" s="555"/>
      <c r="G991" s="479"/>
      <c r="J991" s="555"/>
      <c r="K991" s="479"/>
      <c r="R991" s="479"/>
      <c r="T991" s="498"/>
      <c r="V991" s="479"/>
    </row>
    <row r="992" customFormat="false" ht="14.25" hidden="false" customHeight="true" outlineLevel="0" collapsed="false">
      <c r="B992" s="556"/>
      <c r="C992" s="479"/>
      <c r="F992" s="555"/>
      <c r="G992" s="479"/>
      <c r="J992" s="555"/>
      <c r="K992" s="479"/>
      <c r="R992" s="479"/>
      <c r="T992" s="498"/>
      <c r="V992" s="479"/>
    </row>
    <row r="993" customFormat="false" ht="14.25" hidden="false" customHeight="true" outlineLevel="0" collapsed="false">
      <c r="B993" s="556"/>
      <c r="C993" s="479"/>
      <c r="F993" s="555"/>
      <c r="G993" s="479"/>
      <c r="J993" s="555"/>
      <c r="K993" s="479"/>
      <c r="R993" s="479"/>
      <c r="T993" s="498"/>
      <c r="V993" s="479"/>
    </row>
    <row r="994" customFormat="false" ht="14.25" hidden="false" customHeight="true" outlineLevel="0" collapsed="false">
      <c r="B994" s="556"/>
      <c r="C994" s="479"/>
      <c r="F994" s="555"/>
      <c r="G994" s="479"/>
      <c r="J994" s="555"/>
      <c r="K994" s="479"/>
      <c r="R994" s="479"/>
      <c r="T994" s="498"/>
      <c r="V994" s="479"/>
    </row>
    <row r="995" customFormat="false" ht="14.25" hidden="false" customHeight="true" outlineLevel="0" collapsed="false">
      <c r="B995" s="556"/>
      <c r="C995" s="479"/>
      <c r="F995" s="555"/>
      <c r="G995" s="479"/>
      <c r="J995" s="555"/>
      <c r="K995" s="479"/>
      <c r="R995" s="479"/>
      <c r="T995" s="498"/>
      <c r="V995" s="479"/>
    </row>
    <row r="996" customFormat="false" ht="14.25" hidden="false" customHeight="true" outlineLevel="0" collapsed="false">
      <c r="B996" s="556"/>
      <c r="C996" s="479"/>
      <c r="F996" s="555"/>
      <c r="G996" s="479"/>
      <c r="J996" s="555"/>
      <c r="K996" s="479"/>
      <c r="R996" s="479"/>
      <c r="T996" s="498"/>
      <c r="V996" s="479"/>
    </row>
    <row r="997" customFormat="false" ht="14.25" hidden="false" customHeight="true" outlineLevel="0" collapsed="false">
      <c r="B997" s="556"/>
      <c r="C997" s="479"/>
      <c r="F997" s="555"/>
      <c r="G997" s="479"/>
      <c r="J997" s="555"/>
      <c r="K997" s="479"/>
      <c r="R997" s="479"/>
      <c r="T997" s="498"/>
      <c r="V997" s="479"/>
    </row>
    <row r="998" customFormat="false" ht="14.25" hidden="false" customHeight="true" outlineLevel="0" collapsed="false">
      <c r="B998" s="556"/>
      <c r="C998" s="479"/>
      <c r="F998" s="555"/>
      <c r="G998" s="479"/>
      <c r="J998" s="555"/>
      <c r="K998" s="479"/>
      <c r="R998" s="479"/>
      <c r="T998" s="498"/>
      <c r="V998" s="479"/>
    </row>
    <row r="999" customFormat="false" ht="14.25" hidden="false" customHeight="true" outlineLevel="0" collapsed="false">
      <c r="B999" s="556"/>
      <c r="C999" s="479"/>
      <c r="F999" s="555"/>
      <c r="G999" s="479"/>
      <c r="J999" s="555"/>
      <c r="K999" s="479"/>
      <c r="R999" s="479"/>
      <c r="T999" s="498"/>
      <c r="V999" s="479"/>
    </row>
    <row r="1000" customFormat="false" ht="14.25" hidden="false" customHeight="true" outlineLevel="0" collapsed="false">
      <c r="B1000" s="556"/>
      <c r="C1000" s="479"/>
      <c r="F1000" s="555"/>
      <c r="G1000" s="479"/>
      <c r="J1000" s="555"/>
      <c r="K1000" s="479"/>
      <c r="R1000" s="479"/>
      <c r="T1000" s="498"/>
      <c r="V1000" s="479"/>
    </row>
  </sheetData>
  <autoFilter ref="A10:B10"/>
  <mergeCells count="46">
    <mergeCell ref="L2:L4"/>
    <mergeCell ref="D3:D10"/>
    <mergeCell ref="H3:H9"/>
    <mergeCell ref="S3:S8"/>
    <mergeCell ref="W3:W8"/>
    <mergeCell ref="L5:L8"/>
    <mergeCell ref="L9:L17"/>
    <mergeCell ref="S9:S13"/>
    <mergeCell ref="H10:H16"/>
    <mergeCell ref="D11:D18"/>
    <mergeCell ref="S14:S18"/>
    <mergeCell ref="H17:H23"/>
    <mergeCell ref="L18:L20"/>
    <mergeCell ref="D19:D26"/>
    <mergeCell ref="S19:S24"/>
    <mergeCell ref="L21:L25"/>
    <mergeCell ref="H24:H30"/>
    <mergeCell ref="L26:L29"/>
    <mergeCell ref="D27:D34"/>
    <mergeCell ref="H31:H37"/>
    <mergeCell ref="D35:D42"/>
    <mergeCell ref="H38:H44"/>
    <mergeCell ref="D43:D50"/>
    <mergeCell ref="H45:H51"/>
    <mergeCell ref="D51:D58"/>
    <mergeCell ref="H52:H58"/>
    <mergeCell ref="D59:D66"/>
    <mergeCell ref="H59:H65"/>
    <mergeCell ref="H66:H72"/>
    <mergeCell ref="D67:D74"/>
    <mergeCell ref="H73:H79"/>
    <mergeCell ref="D75:D82"/>
    <mergeCell ref="H80:H86"/>
    <mergeCell ref="D83:D90"/>
    <mergeCell ref="H87:H93"/>
    <mergeCell ref="D91:D98"/>
    <mergeCell ref="H94:H100"/>
    <mergeCell ref="D99:D106"/>
    <mergeCell ref="H101:H107"/>
    <mergeCell ref="D107:D114"/>
    <mergeCell ref="H108:H114"/>
    <mergeCell ref="D115:D122"/>
    <mergeCell ref="H115:H121"/>
    <mergeCell ref="H122:H128"/>
    <mergeCell ref="D123:D130"/>
    <mergeCell ref="D131:D13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15.29"/>
    <col collapsed="false" customWidth="true" hidden="false" outlineLevel="0" max="2" min="2" style="0" width="31.7"/>
    <col collapsed="false" customWidth="true" hidden="false" outlineLevel="0" max="3" min="3" style="0" width="11.99"/>
    <col collapsed="false" customWidth="true" hidden="false" outlineLevel="0" max="4" min="4" style="0" width="12.86"/>
    <col collapsed="false" customWidth="true" hidden="false" outlineLevel="0" max="5" min="5" style="0" width="5.01"/>
    <col collapsed="false" customWidth="true" hidden="false" outlineLevel="0" max="26" min="6" style="0" width="9.13"/>
  </cols>
  <sheetData>
    <row r="1" customFormat="false" ht="14.25" hidden="false" customHeight="true" outlineLevel="0" collapsed="false">
      <c r="A1" s="557" t="s">
        <v>189</v>
      </c>
      <c r="B1" s="558" t="str">
        <f aca="false">IF(Summary!B14="","",Summary!B14)</f>
        <v>J34A</v>
      </c>
      <c r="C1" s="558"/>
      <c r="D1" s="558"/>
      <c r="E1" s="559"/>
    </row>
    <row r="2" customFormat="false" ht="14.25" hidden="false" customHeight="true" outlineLevel="0" collapsed="false">
      <c r="A2" s="560" t="s">
        <v>352</v>
      </c>
      <c r="B2" s="196" t="str">
        <f aca="false">IF(Summary!E15="","",Summary!E15)</f>
        <v>PCB ASSY A</v>
      </c>
      <c r="E2" s="561"/>
    </row>
    <row r="3" customFormat="false" ht="14.25" hidden="false" customHeight="true" outlineLevel="0" collapsed="false">
      <c r="A3" s="560" t="s">
        <v>394</v>
      </c>
      <c r="B3" s="196" t="str">
        <f aca="false">IF(Summary!B15="","",Summary!B15)</f>
        <v>10009-8N027</v>
      </c>
      <c r="E3" s="561"/>
    </row>
    <row r="4" customFormat="false" ht="14.25" hidden="false" customHeight="true" outlineLevel="0" collapsed="false">
      <c r="A4" s="560" t="s">
        <v>7</v>
      </c>
      <c r="B4" s="196" t="str">
        <f aca="false">IF(Summary!B8="","",Summary!B8)</f>
        <v/>
      </c>
      <c r="E4" s="561"/>
    </row>
    <row r="5" customFormat="false" ht="14.25" hidden="false" customHeight="true" outlineLevel="0" collapsed="false">
      <c r="A5" s="560" t="s">
        <v>39</v>
      </c>
      <c r="B5" s="244" t="n">
        <f aca="false">IF(Summary!B20="","",Summary!B20)</f>
        <v>3.084</v>
      </c>
      <c r="E5" s="561"/>
    </row>
    <row r="6" customFormat="false" ht="14.25" hidden="false" customHeight="true" outlineLevel="0" collapsed="false">
      <c r="A6" s="560" t="s">
        <v>40</v>
      </c>
      <c r="B6" s="244" t="n">
        <f aca="false">IF(Summary!B21="","",Summary!B21)</f>
        <v>0</v>
      </c>
      <c r="E6" s="561"/>
    </row>
    <row r="7" customFormat="false" ht="14.25" hidden="false" customHeight="true" outlineLevel="0" collapsed="false">
      <c r="A7" s="560" t="s">
        <v>81</v>
      </c>
      <c r="B7" s="196" t="e">
        <f aca="false">IF(summary!#ref!="","",summary!#ref!)</f>
        <v>#NAME?</v>
      </c>
      <c r="E7" s="561"/>
    </row>
    <row r="8" customFormat="false" ht="14.25" hidden="false" customHeight="true" outlineLevel="0" collapsed="false">
      <c r="A8" s="560" t="s">
        <v>41</v>
      </c>
      <c r="B8" s="244" t="n">
        <f aca="false">IF(Summary!B22="","",Summary!B22)</f>
        <v>0</v>
      </c>
      <c r="E8" s="561"/>
    </row>
    <row r="9" customFormat="false" ht="14.25" hidden="false" customHeight="true" outlineLevel="0" collapsed="false">
      <c r="A9" s="560" t="s">
        <v>42</v>
      </c>
      <c r="B9" s="244" t="n">
        <f aca="false">IF(Summary!B23="","",Summary!B23)</f>
        <v>0</v>
      </c>
      <c r="E9" s="561"/>
    </row>
    <row r="10" customFormat="false" ht="14.25" hidden="false" customHeight="true" outlineLevel="0" collapsed="false">
      <c r="A10" s="560" t="s">
        <v>395</v>
      </c>
      <c r="B10" s="244" t="n">
        <f aca="false">IF(Summary!B24="","",Summary!B24)</f>
        <v>0.3084</v>
      </c>
      <c r="E10" s="561"/>
    </row>
    <row r="11" customFormat="false" ht="14.25" hidden="false" customHeight="true" outlineLevel="0" collapsed="false">
      <c r="A11" s="560" t="s">
        <v>396</v>
      </c>
      <c r="B11" s="196" t="e">
        <f aca="false">IF(summary!#ref!="","",summary!#ref!)</f>
        <v>#NAME?</v>
      </c>
      <c r="E11" s="561"/>
    </row>
    <row r="12" customFormat="false" ht="14.25" hidden="false" customHeight="true" outlineLevel="0" collapsed="false">
      <c r="A12" s="560" t="s">
        <v>397</v>
      </c>
      <c r="B12" s="244" t="n">
        <f aca="false">IF(Summary!B25="","",Summary!B25)</f>
        <v>0</v>
      </c>
      <c r="E12" s="561"/>
    </row>
    <row r="13" customFormat="false" ht="14.25" hidden="false" customHeight="true" outlineLevel="0" collapsed="false">
      <c r="A13" s="560" t="s">
        <v>398</v>
      </c>
      <c r="B13" s="244" t="n">
        <f aca="false">IF(Summary!B26="","",Summary!B26)</f>
        <v>3.3924</v>
      </c>
      <c r="E13" s="561"/>
    </row>
    <row r="14" customFormat="false" ht="14.25" hidden="false" customHeight="true" outlineLevel="0" collapsed="false">
      <c r="A14" s="485"/>
      <c r="E14" s="561"/>
    </row>
    <row r="15" customFormat="false" ht="14.25" hidden="false" customHeight="true" outlineLevel="0" collapsed="false">
      <c r="A15" s="560" t="s">
        <v>399</v>
      </c>
      <c r="B15" s="196" t="e">
        <f aca="false">IF('components and materials'!#ref!="","",'components and materials'!#ref!)</f>
        <v>#VALUE!</v>
      </c>
      <c r="C15" s="196" t="str">
        <f aca="false">IF('Components and Materials'!F3="","",'Components and Materials'!F3)</f>
        <v>Connectors</v>
      </c>
      <c r="D15" s="196" t="str">
        <f aca="false">IF('Components and Materials'!K3="","",'Components and Materials'!K3)</f>
        <v/>
      </c>
      <c r="E15" s="562" t="n">
        <f aca="false">IF('Components and Materials'!J3="","",'Components and Materials'!J3)</f>
        <v>1</v>
      </c>
    </row>
    <row r="16" customFormat="false" ht="14.25" hidden="false" customHeight="true" outlineLevel="0" collapsed="false">
      <c r="A16" s="560" t="s">
        <v>400</v>
      </c>
      <c r="B16" s="196" t="e">
        <f aca="false">IF('components and materials'!#ref!="","",'components and materials'!#ref!)</f>
        <v>#VALUE!</v>
      </c>
      <c r="C16" s="196" t="str">
        <f aca="false">IF('Components and Materials'!F4="","",'Components and Materials'!F4)</f>
        <v>Misc</v>
      </c>
      <c r="D16" s="196" t="str">
        <f aca="false">IF('Components and Materials'!K4="","",'Components and Materials'!K4)</f>
        <v/>
      </c>
      <c r="E16" s="562" t="n">
        <f aca="false">IF('Components and Materials'!J4="","",'Components and Materials'!J4)</f>
        <v>1</v>
      </c>
    </row>
    <row r="17" customFormat="false" ht="14.25" hidden="false" customHeight="true" outlineLevel="0" collapsed="false">
      <c r="A17" s="560" t="s">
        <v>401</v>
      </c>
      <c r="B17" s="196" t="e">
        <f aca="false">IF('components and materials'!#ref!="","",'components and materials'!#ref!)</f>
        <v>#VALUE!</v>
      </c>
      <c r="C17" s="196" t="str">
        <f aca="false">IF('Components and Materials'!F5="","",'Components and Materials'!F5)</f>
        <v>LED</v>
      </c>
      <c r="D17" s="244" t="n">
        <f aca="false">IF('Components and Materials'!K5="","",'Components and Materials'!K5)</f>
        <v>0.257</v>
      </c>
      <c r="E17" s="562" t="n">
        <f aca="false">IF('Components and Materials'!J5="","",'Components and Materials'!J5)</f>
        <v>7</v>
      </c>
    </row>
    <row r="18" customFormat="false" ht="14.25" hidden="false" customHeight="true" outlineLevel="0" collapsed="false">
      <c r="A18" s="560" t="s">
        <v>402</v>
      </c>
      <c r="B18" s="196" t="e">
        <f aca="false">IF('components and materials'!#ref!="","",'components and materials'!#ref!)</f>
        <v>#VALUE!</v>
      </c>
      <c r="C18" s="196" t="str">
        <f aca="false">IF('Components and Materials'!F6="","",'Components and Materials'!F6)</f>
        <v>LED</v>
      </c>
      <c r="D18" s="244" t="n">
        <f aca="false">IF('Components and Materials'!K6="","",'Components and Materials'!K6)</f>
        <v>0.257</v>
      </c>
      <c r="E18" s="562" t="n">
        <f aca="false">IF('Components and Materials'!J6="","",'Components and Materials'!J6)</f>
        <v>5</v>
      </c>
    </row>
    <row r="19" customFormat="false" ht="14.25" hidden="false" customHeight="true" outlineLevel="0" collapsed="false">
      <c r="A19" s="560" t="s">
        <v>403</v>
      </c>
      <c r="B19" s="196" t="e">
        <f aca="false">IF('components and materials'!#ref!="","",'components and materials'!#ref!)</f>
        <v>#VALUE!</v>
      </c>
      <c r="C19" s="196" t="str">
        <f aca="false">IF('Components and Materials'!F7="","",'Components and Materials'!F7)</f>
        <v>PCB</v>
      </c>
      <c r="D19" s="196" t="str">
        <f aca="false">IF('Components and Materials'!K7="","",'Components and Materials'!K7)</f>
        <v/>
      </c>
      <c r="E19" s="562" t="n">
        <f aca="false">IF('Components and Materials'!J7="","",'Components and Materials'!J7)</f>
        <v>1</v>
      </c>
    </row>
    <row r="20" customFormat="false" ht="14.25" hidden="false" customHeight="true" outlineLevel="0" collapsed="false">
      <c r="A20" s="560" t="s">
        <v>404</v>
      </c>
      <c r="B20" s="196" t="e">
        <f aca="false">IF('components and materials'!#ref!="","",'components and materials'!#ref!)</f>
        <v>#VALUE!</v>
      </c>
      <c r="C20" s="196" t="str">
        <f aca="false">IF('Components and Materials'!F8="","",'Components and Materials'!F8)</f>
        <v/>
      </c>
      <c r="D20" s="196" t="str">
        <f aca="false">IF('Components and Materials'!K8="","",'Components and Materials'!K8)</f>
        <v/>
      </c>
      <c r="E20" s="561" t="str">
        <f aca="false">IF('Components and Materials'!J8="","",'Components and Materials'!J8)</f>
        <v/>
      </c>
    </row>
    <row r="21" customFormat="false" ht="14.25" hidden="false" customHeight="true" outlineLevel="0" collapsed="false">
      <c r="A21" s="560" t="s">
        <v>405</v>
      </c>
      <c r="B21" s="196" t="e">
        <f aca="false">IF('components and materials'!#ref!="","",'components and materials'!#ref!)</f>
        <v>#VALUE!</v>
      </c>
      <c r="C21" s="196" t="str">
        <f aca="false">IF('Components and Materials'!F9="","",'Components and Materials'!F9)</f>
        <v/>
      </c>
      <c r="D21" s="196" t="str">
        <f aca="false">IF('Components and Materials'!K9="","",'Components and Materials'!K9)</f>
        <v/>
      </c>
      <c r="E21" s="561" t="str">
        <f aca="false">IF('Components and Materials'!J9="","",'Components and Materials'!J9)</f>
        <v/>
      </c>
    </row>
    <row r="22" customFormat="false" ht="14.25" hidden="false" customHeight="true" outlineLevel="0" collapsed="false">
      <c r="A22" s="560" t="s">
        <v>406</v>
      </c>
      <c r="B22" s="196" t="e">
        <f aca="false">IF('components and materials'!#ref!="","",'components and materials'!#ref!)</f>
        <v>#VALUE!</v>
      </c>
      <c r="C22" s="196" t="str">
        <f aca="false">IF('Components and Materials'!F180="","",'Components and Materials'!F180)</f>
        <v/>
      </c>
      <c r="D22" s="196" t="str">
        <f aca="false">IF('Components and Materials'!K180="","",'Components and Materials'!K180)</f>
        <v/>
      </c>
      <c r="E22" s="561" t="str">
        <f aca="false">IF('Components and Materials'!J180="","",'Components and Materials'!J180)</f>
        <v/>
      </c>
    </row>
    <row r="23" customFormat="false" ht="14.25" hidden="false" customHeight="true" outlineLevel="0" collapsed="false">
      <c r="A23" s="560" t="s">
        <v>407</v>
      </c>
      <c r="B23" s="196" t="e">
        <f aca="false">IF('components and materials'!#ref!="","",'components and materials'!#ref!)</f>
        <v>#VALUE!</v>
      </c>
      <c r="C23" s="196" t="str">
        <f aca="false">IF('Components and Materials'!F181="","",'Components and Materials'!F181)</f>
        <v/>
      </c>
      <c r="D23" s="196" t="str">
        <f aca="false">IF('Components and Materials'!K181="","",'Components and Materials'!K181)</f>
        <v/>
      </c>
      <c r="E23" s="561" t="str">
        <f aca="false">IF('Components and Materials'!J181="","",'Components and Materials'!J181)</f>
        <v/>
      </c>
    </row>
    <row r="24" customFormat="false" ht="14.25" hidden="false" customHeight="true" outlineLevel="0" collapsed="false">
      <c r="A24" s="560" t="s">
        <v>408</v>
      </c>
      <c r="B24" s="196" t="e">
        <f aca="false">IF('components and materials'!#ref!="","",'components and materials'!#ref!)</f>
        <v>#VALUE!</v>
      </c>
      <c r="C24" s="196" t="str">
        <f aca="false">IF('Components and Materials'!F182="","",'Components and Materials'!F182)</f>
        <v/>
      </c>
      <c r="D24" s="196" t="str">
        <f aca="false">IF('Components and Materials'!K182="","",'Components and Materials'!K182)</f>
        <v/>
      </c>
      <c r="E24" s="561" t="str">
        <f aca="false">IF('Components and Materials'!J182="","",'Components and Materials'!J182)</f>
        <v/>
      </c>
    </row>
    <row r="25" customFormat="false" ht="14.25" hidden="false" customHeight="true" outlineLevel="0" collapsed="false">
      <c r="A25" s="560" t="s">
        <v>409</v>
      </c>
      <c r="B25" s="196" t="e">
        <f aca="false">IF('components and materials'!#ref!="","",'components and materials'!#ref!)</f>
        <v>#VALUE!</v>
      </c>
      <c r="C25" s="196" t="e">
        <f aca="false">IF('components and materials'!#ref!="","",'components and materials'!#ref!)</f>
        <v>#VALUE!</v>
      </c>
      <c r="D25" s="196" t="str">
        <f aca="false">IF('Components and Materials'!K183="","",'Components and Materials'!K183)</f>
        <v/>
      </c>
      <c r="E25" s="561" t="str">
        <f aca="false">IF('Components and Materials'!J183="","",'Components and Materials'!J183)</f>
        <v/>
      </c>
    </row>
    <row r="26" customFormat="false" ht="14.25" hidden="false" customHeight="true" outlineLevel="0" collapsed="false">
      <c r="A26" s="560" t="s">
        <v>410</v>
      </c>
      <c r="B26" s="196" t="e">
        <f aca="false">IF('components and materials'!#ref!="","",'components and materials'!#ref!)</f>
        <v>#VALUE!</v>
      </c>
      <c r="C26" s="196" t="str">
        <f aca="false">IF('Components and Materials'!F184="","",'Components and Materials'!F184)</f>
        <v/>
      </c>
      <c r="D26" s="196" t="str">
        <f aca="false">IF('Components and Materials'!K184="","",'Components and Materials'!K184)</f>
        <v/>
      </c>
      <c r="E26" s="561" t="str">
        <f aca="false">IF('Components and Materials'!J184="","",'Components and Materials'!J184)</f>
        <v/>
      </c>
    </row>
    <row r="27" customFormat="false" ht="14.25" hidden="false" customHeight="true" outlineLevel="0" collapsed="false">
      <c r="A27" s="560" t="s">
        <v>411</v>
      </c>
      <c r="B27" s="196" t="e">
        <f aca="false">IF('components and materials'!#ref!="","",'components and materials'!#ref!)</f>
        <v>#VALUE!</v>
      </c>
      <c r="C27" s="196" t="str">
        <f aca="false">IF('Components and Materials'!F185="","",'Components and Materials'!F185)</f>
        <v/>
      </c>
      <c r="D27" s="196" t="str">
        <f aca="false">IF('Components and Materials'!K185="","",'Components and Materials'!K185)</f>
        <v/>
      </c>
      <c r="E27" s="561" t="str">
        <f aca="false">IF('Components and Materials'!J185="","",'Components and Materials'!J185)</f>
        <v/>
      </c>
    </row>
    <row r="28" customFormat="false" ht="14.25" hidden="false" customHeight="true" outlineLevel="0" collapsed="false">
      <c r="A28" s="560" t="s">
        <v>412</v>
      </c>
      <c r="B28" s="196" t="e">
        <f aca="false">IF('components and materials'!#ref!="","",'components and materials'!#ref!)</f>
        <v>#VALUE!</v>
      </c>
      <c r="C28" s="196" t="str">
        <f aca="false">IF('Components and Materials'!F186="","",'Components and Materials'!F186)</f>
        <v/>
      </c>
      <c r="D28" s="196" t="str">
        <f aca="false">IF('Components and Materials'!K186="","",'Components and Materials'!K186)</f>
        <v/>
      </c>
      <c r="E28" s="561" t="str">
        <f aca="false">IF('Components and Materials'!J186="","",'Components and Materials'!J186)</f>
        <v/>
      </c>
    </row>
    <row r="29" customFormat="false" ht="14.25" hidden="false" customHeight="true" outlineLevel="0" collapsed="false">
      <c r="A29" s="560" t="s">
        <v>413</v>
      </c>
      <c r="B29" s="196" t="e">
        <f aca="false">IF('components and materials'!#ref!="","",'components and materials'!#ref!)</f>
        <v>#VALUE!</v>
      </c>
      <c r="C29" s="196" t="str">
        <f aca="false">IF('Components and Materials'!F187="","",'Components and Materials'!F187)</f>
        <v/>
      </c>
      <c r="D29" s="196" t="str">
        <f aca="false">IF('Components and Materials'!K187="","",'Components and Materials'!K187)</f>
        <v/>
      </c>
      <c r="E29" s="561" t="str">
        <f aca="false">IF('Components and Materials'!J187="","",'Components and Materials'!J187)</f>
        <v/>
      </c>
    </row>
    <row r="30" customFormat="false" ht="14.25" hidden="false" customHeight="true" outlineLevel="0" collapsed="false">
      <c r="A30" s="560" t="s">
        <v>414</v>
      </c>
      <c r="B30" s="196" t="e">
        <f aca="false">IF('components and materials'!#ref!="","",'components and materials'!#ref!)</f>
        <v>#VALUE!</v>
      </c>
      <c r="C30" s="196" t="str">
        <f aca="false">IF('Components and Materials'!F188="","",'Components and Materials'!F188)</f>
        <v/>
      </c>
      <c r="D30" s="196" t="str">
        <f aca="false">IF('Components and Materials'!K188="","",'Components and Materials'!K188)</f>
        <v/>
      </c>
      <c r="E30" s="561" t="str">
        <f aca="false">IF('Components and Materials'!J188="","",'Components and Materials'!J188)</f>
        <v/>
      </c>
    </row>
    <row r="31" customFormat="false" ht="14.25" hidden="false" customHeight="true" outlineLevel="0" collapsed="false">
      <c r="A31" s="560" t="s">
        <v>415</v>
      </c>
      <c r="B31" s="196" t="e">
        <f aca="false">IF('components and materials'!#ref!="","",'components and materials'!#ref!)</f>
        <v>#VALUE!</v>
      </c>
      <c r="C31" s="196" t="str">
        <f aca="false">IF('Components and Materials'!F189="","",'Components and Materials'!F189)</f>
        <v/>
      </c>
      <c r="D31" s="196" t="str">
        <f aca="false">IF('Components and Materials'!K189="","",'Components and Materials'!K189)</f>
        <v/>
      </c>
      <c r="E31" s="561" t="str">
        <f aca="false">IF('Components and Materials'!J189="","",'Components and Materials'!J189)</f>
        <v/>
      </c>
    </row>
    <row r="32" customFormat="false" ht="14.25" hidden="false" customHeight="true" outlineLevel="0" collapsed="false">
      <c r="A32" s="560" t="s">
        <v>416</v>
      </c>
      <c r="B32" s="196" t="e">
        <f aca="false">IF('components and materials'!#ref!="","",'components and materials'!#ref!)</f>
        <v>#VALUE!</v>
      </c>
      <c r="C32" s="196" t="str">
        <f aca="false">IF('Components and Materials'!F190="","",'Components and Materials'!F190)</f>
        <v/>
      </c>
      <c r="D32" s="196" t="str">
        <f aca="false">IF('Components and Materials'!K190="","",'Components and Materials'!K190)</f>
        <v/>
      </c>
      <c r="E32" s="561" t="str">
        <f aca="false">IF('Components and Materials'!J190="","",'Components and Materials'!J190)</f>
        <v/>
      </c>
    </row>
    <row r="33" customFormat="false" ht="14.25" hidden="false" customHeight="true" outlineLevel="0" collapsed="false">
      <c r="A33" s="560" t="s">
        <v>417</v>
      </c>
      <c r="B33" s="196" t="e">
        <f aca="false">IF('components and materials'!#ref!="","",'components and materials'!#ref!)</f>
        <v>#VALUE!</v>
      </c>
      <c r="C33" s="196" t="str">
        <f aca="false">IF('Components and Materials'!F191="","",'Components and Materials'!F191)</f>
        <v/>
      </c>
      <c r="D33" s="196" t="str">
        <f aca="false">IF('Components and Materials'!K191="","",'Components and Materials'!K191)</f>
        <v/>
      </c>
      <c r="E33" s="561" t="str">
        <f aca="false">IF('Components and Materials'!J191="","",'Components and Materials'!J191)</f>
        <v/>
      </c>
    </row>
    <row r="34" customFormat="false" ht="14.25" hidden="false" customHeight="true" outlineLevel="0" collapsed="false">
      <c r="A34" s="560" t="s">
        <v>418</v>
      </c>
      <c r="B34" s="196" t="e">
        <f aca="false">IF('components and materials'!#ref!="","",'components and materials'!#ref!)</f>
        <v>#VALUE!</v>
      </c>
      <c r="C34" s="196" t="str">
        <f aca="false">IF('Components and Materials'!F192="","",'Components and Materials'!F192)</f>
        <v/>
      </c>
      <c r="D34" s="196" t="str">
        <f aca="false">IF('Components and Materials'!K192="","",'Components and Materials'!K192)</f>
        <v/>
      </c>
      <c r="E34" s="561" t="str">
        <f aca="false">IF('Components and Materials'!J192="","",'Components and Materials'!J192)</f>
        <v/>
      </c>
    </row>
    <row r="35" customFormat="false" ht="14.25" hidden="false" customHeight="true" outlineLevel="0" collapsed="false">
      <c r="A35" s="560" t="s">
        <v>419</v>
      </c>
      <c r="B35" s="196" t="e">
        <f aca="false">IF('components and materials'!#ref!="","",'components and materials'!#ref!)</f>
        <v>#VALUE!</v>
      </c>
      <c r="C35" s="196" t="str">
        <f aca="false">IF('Components and Materials'!F193="","",'Components and Materials'!F193)</f>
        <v/>
      </c>
      <c r="D35" s="196" t="str">
        <f aca="false">IF('Components and Materials'!K193="","",'Components and Materials'!K193)</f>
        <v/>
      </c>
      <c r="E35" s="561" t="str">
        <f aca="false">IF('Components and Materials'!J193="","",'Components and Materials'!J193)</f>
        <v/>
      </c>
    </row>
    <row r="36" customFormat="false" ht="14.25" hidden="false" customHeight="true" outlineLevel="0" collapsed="false">
      <c r="A36" s="560" t="s">
        <v>420</v>
      </c>
      <c r="B36" s="196" t="e">
        <f aca="false">IF('components and materials'!#ref!="","",'components and materials'!#ref!)</f>
        <v>#VALUE!</v>
      </c>
      <c r="C36" s="196" t="str">
        <f aca="false">IF('Components and Materials'!F194="","",'Components and Materials'!F194)</f>
        <v/>
      </c>
      <c r="D36" s="196" t="str">
        <f aca="false">IF('Components and Materials'!K194="","",'Components and Materials'!K194)</f>
        <v/>
      </c>
      <c r="E36" s="561" t="str">
        <f aca="false">IF('Components and Materials'!J194="","",'Components and Materials'!J194)</f>
        <v/>
      </c>
    </row>
    <row r="37" customFormat="false" ht="14.25" hidden="false" customHeight="true" outlineLevel="0" collapsed="false">
      <c r="A37" s="560" t="s">
        <v>421</v>
      </c>
      <c r="B37" s="196" t="e">
        <f aca="false">IF('components and materials'!#ref!="","",'components and materials'!#ref!)</f>
        <v>#VALUE!</v>
      </c>
      <c r="C37" s="196" t="str">
        <f aca="false">IF('Components and Materials'!F195="","",'Components and Materials'!F195)</f>
        <v/>
      </c>
      <c r="D37" s="196" t="str">
        <f aca="false">IF('Components and Materials'!K195="","",'Components and Materials'!K195)</f>
        <v/>
      </c>
      <c r="E37" s="561" t="str">
        <f aca="false">IF('Components and Materials'!J195="","",'Components and Materials'!J195)</f>
        <v/>
      </c>
    </row>
    <row r="38" customFormat="false" ht="14.25" hidden="false" customHeight="true" outlineLevel="0" collapsed="false">
      <c r="A38" s="560" t="s">
        <v>422</v>
      </c>
      <c r="B38" s="196" t="e">
        <f aca="false">IF('components and materials'!#ref!="","",'components and materials'!#ref!)</f>
        <v>#VALUE!</v>
      </c>
      <c r="C38" s="196" t="str">
        <f aca="false">IF('Components and Materials'!F196="","",'Components and Materials'!F196)</f>
        <v/>
      </c>
      <c r="D38" s="196" t="str">
        <f aca="false">IF('Components and Materials'!K196="","",'Components and Materials'!K196)</f>
        <v/>
      </c>
      <c r="E38" s="561" t="str">
        <f aca="false">IF('Components and Materials'!J196="","",'Components and Materials'!J196)</f>
        <v/>
      </c>
    </row>
    <row r="39" customFormat="false" ht="14.25" hidden="false" customHeight="true" outlineLevel="0" collapsed="false">
      <c r="A39" s="560" t="s">
        <v>423</v>
      </c>
      <c r="B39" s="196" t="e">
        <f aca="false">IF('components and materials'!#ref!="","",'components and materials'!#ref!)</f>
        <v>#VALUE!</v>
      </c>
      <c r="C39" s="196" t="str">
        <f aca="false">IF('Components and Materials'!F200="","",'Components and Materials'!F200)</f>
        <v/>
      </c>
      <c r="D39" s="196" t="str">
        <f aca="false">IF('Components and Materials'!K200="","",'Components and Materials'!K200)</f>
        <v/>
      </c>
      <c r="E39" s="561" t="str">
        <f aca="false">IF('Components and Materials'!J200="","",'Components and Materials'!J200)</f>
        <v/>
      </c>
    </row>
    <row r="40" customFormat="false" ht="14.25" hidden="false" customHeight="true" outlineLevel="0" collapsed="false">
      <c r="A40" s="560" t="s">
        <v>424</v>
      </c>
      <c r="B40" s="196" t="e">
        <f aca="false">IF('components and materials'!#ref!="","",'components and materials'!#ref!)</f>
        <v>#VALUE!</v>
      </c>
      <c r="C40" s="196" t="str">
        <f aca="false">IF('Components and Materials'!F201="","",'Components and Materials'!F201)</f>
        <v/>
      </c>
      <c r="D40" s="196" t="str">
        <f aca="false">IF('Components and Materials'!K201="","",'Components and Materials'!K201)</f>
        <v/>
      </c>
      <c r="E40" s="561" t="str">
        <f aca="false">IF('Components and Materials'!J201="","",'Components and Materials'!J201)</f>
        <v/>
      </c>
    </row>
    <row r="41" customFormat="false" ht="14.25" hidden="false" customHeight="true" outlineLevel="0" collapsed="false">
      <c r="A41" s="560" t="s">
        <v>425</v>
      </c>
      <c r="B41" s="196" t="e">
        <f aca="false">IF('components and materials'!#ref!="","",'components and materials'!#ref!)</f>
        <v>#VALUE!</v>
      </c>
      <c r="C41" s="196" t="str">
        <f aca="false">IF('Components and Materials'!F202="","",'Components and Materials'!F202)</f>
        <v/>
      </c>
      <c r="D41" s="196" t="str">
        <f aca="false">IF('Components and Materials'!K202="","",'Components and Materials'!K202)</f>
        <v/>
      </c>
      <c r="E41" s="561" t="str">
        <f aca="false">IF('Components and Materials'!J202="","",'Components and Materials'!J202)</f>
        <v/>
      </c>
    </row>
    <row r="42" customFormat="false" ht="14.25" hidden="false" customHeight="true" outlineLevel="0" collapsed="false">
      <c r="A42" s="560" t="s">
        <v>426</v>
      </c>
      <c r="B42" s="196" t="e">
        <f aca="false">IF('components and materials'!#ref!="","",'components and materials'!#ref!)</f>
        <v>#VALUE!</v>
      </c>
      <c r="C42" s="196" t="e">
        <f aca="false">IF('components and materials'!#ref!="","",'components and materials'!#ref!)</f>
        <v>#VALUE!</v>
      </c>
      <c r="D42" s="196" t="e">
        <f aca="false">IF('components and materials'!#ref!="","",'components and materials'!#ref!)</f>
        <v>#VALUE!</v>
      </c>
      <c r="E42" s="561" t="e">
        <f aca="false">IF('components and materials'!#ref!="","",'components and materials'!#ref!)</f>
        <v>#VALUE!</v>
      </c>
    </row>
    <row r="43" customFormat="false" ht="14.25" hidden="false" customHeight="true" outlineLevel="0" collapsed="false">
      <c r="A43" s="560" t="s">
        <v>427</v>
      </c>
      <c r="B43" s="196" t="e">
        <f aca="false">IF('components and materials'!#ref!="","",'components and materials'!#ref!)</f>
        <v>#VALUE!</v>
      </c>
      <c r="C43" s="196" t="e">
        <f aca="false">IF('components and materials'!#ref!="","",'components and materials'!#ref!)</f>
        <v>#VALUE!</v>
      </c>
      <c r="D43" s="196" t="e">
        <f aca="false">IF('components and materials'!#ref!="","",'components and materials'!#ref!)</f>
        <v>#VALUE!</v>
      </c>
      <c r="E43" s="561" t="e">
        <f aca="false">IF('components and materials'!#ref!="","",'components and materials'!#ref!)</f>
        <v>#VALUE!</v>
      </c>
    </row>
    <row r="44" customFormat="false" ht="14.25" hidden="false" customHeight="true" outlineLevel="0" collapsed="false">
      <c r="A44" s="560" t="s">
        <v>428</v>
      </c>
      <c r="B44" s="196" t="e">
        <f aca="false">IF('components and materials'!#ref!="","",'components and materials'!#ref!)</f>
        <v>#VALUE!</v>
      </c>
      <c r="C44" s="196" t="e">
        <f aca="false">IF('components and materials'!#ref!="","",'components and materials'!#ref!)</f>
        <v>#VALUE!</v>
      </c>
      <c r="D44" s="196" t="e">
        <f aca="false">IF('components and materials'!#ref!="","",'components and materials'!#ref!)</f>
        <v>#VALUE!</v>
      </c>
      <c r="E44" s="561" t="e">
        <f aca="false">IF('components and materials'!#ref!="","",'components and materials'!#ref!)</f>
        <v>#VALUE!</v>
      </c>
    </row>
    <row r="45" customFormat="false" ht="14.25" hidden="false" customHeight="true" outlineLevel="0" collapsed="false">
      <c r="A45" s="560" t="s">
        <v>429</v>
      </c>
      <c r="B45" s="196" t="e">
        <f aca="false">IF('components and materials'!#ref!="","",'components and materials'!#ref!)</f>
        <v>#VALUE!</v>
      </c>
      <c r="C45" s="196" t="e">
        <f aca="false">IF('components and materials'!#ref!="","",'components and materials'!#ref!)</f>
        <v>#VALUE!</v>
      </c>
      <c r="D45" s="196" t="e">
        <f aca="false">IF('components and materials'!#ref!="","",'components and materials'!#ref!)</f>
        <v>#VALUE!</v>
      </c>
      <c r="E45" s="561" t="e">
        <f aca="false">IF('components and materials'!#ref!="","",'components and materials'!#ref!)</f>
        <v>#VALUE!</v>
      </c>
    </row>
    <row r="46" customFormat="false" ht="14.25" hidden="false" customHeight="true" outlineLevel="0" collapsed="false">
      <c r="A46" s="560" t="s">
        <v>430</v>
      </c>
      <c r="B46" s="196" t="e">
        <f aca="false">IF('components and materials'!#ref!="","",'components and materials'!#ref!)</f>
        <v>#VALUE!</v>
      </c>
      <c r="C46" s="196" t="e">
        <f aca="false">IF('components and materials'!#ref!="","",'components and materials'!#ref!)</f>
        <v>#VALUE!</v>
      </c>
      <c r="D46" s="196" t="e">
        <f aca="false">IF('components and materials'!#ref!="","",'components and materials'!#ref!)</f>
        <v>#VALUE!</v>
      </c>
      <c r="E46" s="561" t="e">
        <f aca="false">IF('components and materials'!#ref!="","",'components and materials'!#ref!)</f>
        <v>#VALUE!</v>
      </c>
    </row>
    <row r="47" customFormat="false" ht="14.25" hidden="false" customHeight="true" outlineLevel="0" collapsed="false">
      <c r="A47" s="560" t="s">
        <v>431</v>
      </c>
      <c r="B47" s="196" t="e">
        <f aca="false">IF('components and materials'!#ref!="","",'components and materials'!#ref!)</f>
        <v>#VALUE!</v>
      </c>
      <c r="C47" s="196" t="e">
        <f aca="false">IF('components and materials'!#ref!="","",'components and materials'!#ref!)</f>
        <v>#VALUE!</v>
      </c>
      <c r="D47" s="196" t="e">
        <f aca="false">IF('components and materials'!#ref!="","",'components and materials'!#ref!)</f>
        <v>#VALUE!</v>
      </c>
      <c r="E47" s="561" t="e">
        <f aca="false">IF('components and materials'!#ref!="","",'components and materials'!#ref!)</f>
        <v>#VALUE!</v>
      </c>
    </row>
    <row r="48" customFormat="false" ht="14.25" hidden="false" customHeight="true" outlineLevel="0" collapsed="false">
      <c r="A48" s="560" t="s">
        <v>432</v>
      </c>
      <c r="B48" s="196" t="e">
        <f aca="false">IF('components and materials'!#ref!="","",'components and materials'!#ref!)</f>
        <v>#VALUE!</v>
      </c>
      <c r="C48" s="196" t="e">
        <f aca="false">IF('components and materials'!#ref!="","",'components and materials'!#ref!)</f>
        <v>#VALUE!</v>
      </c>
      <c r="D48" s="196" t="e">
        <f aca="false">IF('components and materials'!#ref!="","",'components and materials'!#ref!)</f>
        <v>#VALUE!</v>
      </c>
      <c r="E48" s="561" t="e">
        <f aca="false">IF('components and materials'!#ref!="","",'components and materials'!#ref!)</f>
        <v>#VALUE!</v>
      </c>
    </row>
    <row r="49" customFormat="false" ht="14.25" hidden="false" customHeight="true" outlineLevel="0" collapsed="false">
      <c r="A49" s="560" t="s">
        <v>433</v>
      </c>
      <c r="B49" s="196" t="e">
        <f aca="false">IF('components and materials'!#ref!="","",'components and materials'!#ref!)</f>
        <v>#VALUE!</v>
      </c>
      <c r="C49" s="196" t="e">
        <f aca="false">IF('components and materials'!#ref!="","",'components and materials'!#ref!)</f>
        <v>#VALUE!</v>
      </c>
      <c r="D49" s="196" t="e">
        <f aca="false">IF('components and materials'!#ref!="","",'components and materials'!#ref!)</f>
        <v>#VALUE!</v>
      </c>
      <c r="E49" s="561" t="e">
        <f aca="false">IF('components and materials'!#ref!="","",'components and materials'!#ref!)</f>
        <v>#VALUE!</v>
      </c>
    </row>
    <row r="50" customFormat="false" ht="14.25" hidden="false" customHeight="true" outlineLevel="0" collapsed="false">
      <c r="A50" s="560" t="s">
        <v>434</v>
      </c>
      <c r="B50" s="196" t="e">
        <f aca="false">IF('components and materials'!#ref!="","",'components and materials'!#ref!)</f>
        <v>#VALUE!</v>
      </c>
      <c r="C50" s="196" t="e">
        <f aca="false">IF('components and materials'!#ref!="","",'components and materials'!#ref!)</f>
        <v>#VALUE!</v>
      </c>
      <c r="D50" s="196" t="e">
        <f aca="false">IF('components and materials'!#ref!="","",'components and materials'!#ref!)</f>
        <v>#VALUE!</v>
      </c>
      <c r="E50" s="561" t="e">
        <f aca="false">IF('components and materials'!#ref!="","",'components and materials'!#ref!)</f>
        <v>#VALUE!</v>
      </c>
    </row>
    <row r="51" customFormat="false" ht="14.25" hidden="false" customHeight="true" outlineLevel="0" collapsed="false">
      <c r="A51" s="560" t="s">
        <v>435</v>
      </c>
      <c r="B51" s="196" t="e">
        <f aca="false">IF('components and materials'!#ref!="","",'components and materials'!#ref!)</f>
        <v>#VALUE!</v>
      </c>
      <c r="C51" s="196" t="e">
        <f aca="false">IF('components and materials'!#ref!="","",'components and materials'!#ref!)</f>
        <v>#VALUE!</v>
      </c>
      <c r="D51" s="196" t="e">
        <f aca="false">IF('components and materials'!#ref!="","",'components and materials'!#ref!)</f>
        <v>#VALUE!</v>
      </c>
      <c r="E51" s="561" t="e">
        <f aca="false">IF('components and materials'!#ref!="","",'components and materials'!#ref!)</f>
        <v>#VALUE!</v>
      </c>
    </row>
    <row r="52" customFormat="false" ht="14.25" hidden="false" customHeight="true" outlineLevel="0" collapsed="false">
      <c r="A52" s="560" t="s">
        <v>436</v>
      </c>
      <c r="B52" s="196" t="e">
        <f aca="false">IF('components and materials'!#ref!="","",'components and materials'!#ref!)</f>
        <v>#VALUE!</v>
      </c>
      <c r="C52" s="196" t="e">
        <f aca="false">IF('components and materials'!#ref!="","",'components and materials'!#ref!)</f>
        <v>#VALUE!</v>
      </c>
      <c r="D52" s="196" t="e">
        <f aca="false">IF('components and materials'!#ref!="","",'components and materials'!#ref!)</f>
        <v>#VALUE!</v>
      </c>
      <c r="E52" s="561" t="e">
        <f aca="false">IF('components and materials'!#ref!="","",'components and materials'!#ref!)</f>
        <v>#VALUE!</v>
      </c>
    </row>
    <row r="53" customFormat="false" ht="14.25" hidden="false" customHeight="true" outlineLevel="0" collapsed="false">
      <c r="A53" s="560" t="s">
        <v>437</v>
      </c>
      <c r="B53" s="196" t="e">
        <f aca="false">IF('components and materials'!#ref!="","",'components and materials'!#ref!)</f>
        <v>#VALUE!</v>
      </c>
      <c r="C53" s="196" t="e">
        <f aca="false">IF('components and materials'!#ref!="","",'components and materials'!#ref!)</f>
        <v>#VALUE!</v>
      </c>
      <c r="D53" s="196" t="e">
        <f aca="false">IF('components and materials'!#ref!="","",'components and materials'!#ref!)</f>
        <v>#VALUE!</v>
      </c>
      <c r="E53" s="561" t="e">
        <f aca="false">IF('components and materials'!#ref!="","",'components and materials'!#ref!)</f>
        <v>#VALUE!</v>
      </c>
    </row>
    <row r="54" customFormat="false" ht="14.25" hidden="false" customHeight="true" outlineLevel="0" collapsed="false">
      <c r="A54" s="560" t="s">
        <v>438</v>
      </c>
      <c r="B54" s="196" t="e">
        <f aca="false">IF('components and materials'!#ref!="","",'components and materials'!#ref!)</f>
        <v>#VALUE!</v>
      </c>
      <c r="C54" s="196" t="e">
        <f aca="false">IF('components and materials'!#ref!="","",'components and materials'!#ref!)</f>
        <v>#VALUE!</v>
      </c>
      <c r="D54" s="196" t="e">
        <f aca="false">IF('components and materials'!#ref!="","",'components and materials'!#ref!)</f>
        <v>#VALUE!</v>
      </c>
      <c r="E54" s="561" t="e">
        <f aca="false">IF('components and materials'!#ref!="","",'components and materials'!#ref!)</f>
        <v>#VALUE!</v>
      </c>
    </row>
    <row r="55" customFormat="false" ht="14.25" hidden="false" customHeight="true" outlineLevel="0" collapsed="false">
      <c r="A55" s="560" t="s">
        <v>439</v>
      </c>
      <c r="B55" s="196" t="e">
        <f aca="false">IF('components and materials'!#ref!="","",'components and materials'!#ref!)</f>
        <v>#VALUE!</v>
      </c>
      <c r="C55" s="196" t="e">
        <f aca="false">IF('components and materials'!#ref!="","",'components and materials'!#ref!)</f>
        <v>#VALUE!</v>
      </c>
      <c r="D55" s="196" t="e">
        <f aca="false">IF('components and materials'!#ref!="","",'components and materials'!#ref!)</f>
        <v>#VALUE!</v>
      </c>
      <c r="E55" s="561" t="e">
        <f aca="false">IF('components and materials'!#ref!="","",'components and materials'!#ref!)</f>
        <v>#VALUE!</v>
      </c>
    </row>
    <row r="56" customFormat="false" ht="14.25" hidden="false" customHeight="true" outlineLevel="0" collapsed="false">
      <c r="A56" s="560" t="s">
        <v>440</v>
      </c>
      <c r="B56" s="196" t="e">
        <f aca="false">IF('components and materials'!#ref!="","",'components and materials'!#ref!)</f>
        <v>#VALUE!</v>
      </c>
      <c r="C56" s="196" t="e">
        <f aca="false">IF('components and materials'!#ref!="","",'components and materials'!#ref!)</f>
        <v>#VALUE!</v>
      </c>
      <c r="D56" s="196" t="e">
        <f aca="false">IF('components and materials'!#ref!="","",'components and materials'!#ref!)</f>
        <v>#VALUE!</v>
      </c>
      <c r="E56" s="561" t="e">
        <f aca="false">IF('components and materials'!#ref!="","",'components and materials'!#ref!)</f>
        <v>#VALUE!</v>
      </c>
    </row>
    <row r="57" customFormat="false" ht="14.25" hidden="false" customHeight="true" outlineLevel="0" collapsed="false">
      <c r="A57" s="560" t="s">
        <v>441</v>
      </c>
      <c r="B57" s="196" t="e">
        <f aca="false">IF('components and materials'!#ref!="","",'components and materials'!#ref!)</f>
        <v>#VALUE!</v>
      </c>
      <c r="C57" s="196" t="e">
        <f aca="false">IF('components and materials'!#ref!="","",'components and materials'!#ref!)</f>
        <v>#VALUE!</v>
      </c>
      <c r="D57" s="196" t="e">
        <f aca="false">IF('components and materials'!#ref!="","",'components and materials'!#ref!)</f>
        <v>#VALUE!</v>
      </c>
      <c r="E57" s="561" t="e">
        <f aca="false">IF('components and materials'!#ref!="","",'components and materials'!#ref!)</f>
        <v>#VALUE!</v>
      </c>
    </row>
    <row r="58" customFormat="false" ht="14.25" hidden="false" customHeight="true" outlineLevel="0" collapsed="false">
      <c r="A58" s="560" t="s">
        <v>442</v>
      </c>
      <c r="B58" s="196" t="e">
        <f aca="false">IF('components and materials'!#ref!="","",'components and materials'!#ref!)</f>
        <v>#VALUE!</v>
      </c>
      <c r="C58" s="196" t="e">
        <f aca="false">IF('components and materials'!#ref!="","",'components and materials'!#ref!)</f>
        <v>#VALUE!</v>
      </c>
      <c r="D58" s="196" t="e">
        <f aca="false">IF('components and materials'!#ref!="","",'components and materials'!#ref!)</f>
        <v>#VALUE!</v>
      </c>
      <c r="E58" s="561" t="e">
        <f aca="false">IF('components and materials'!#ref!="","",'components and materials'!#ref!)</f>
        <v>#VALUE!</v>
      </c>
    </row>
    <row r="59" customFormat="false" ht="14.25" hidden="false" customHeight="true" outlineLevel="0" collapsed="false">
      <c r="A59" s="560" t="s">
        <v>443</v>
      </c>
      <c r="B59" s="196" t="e">
        <f aca="false">IF('components and materials'!#ref!="","",'components and materials'!#ref!)</f>
        <v>#VALUE!</v>
      </c>
      <c r="C59" s="196" t="e">
        <f aca="false">IF('components and materials'!#ref!="","",'components and materials'!#ref!)</f>
        <v>#VALUE!</v>
      </c>
      <c r="D59" s="196" t="e">
        <f aca="false">IF('components and materials'!#ref!="","",'components and materials'!#ref!)</f>
        <v>#VALUE!</v>
      </c>
      <c r="E59" s="561" t="e">
        <f aca="false">IF('components and materials'!#ref!="","",'components and materials'!#ref!)</f>
        <v>#VALUE!</v>
      </c>
    </row>
    <row r="60" customFormat="false" ht="14.25" hidden="false" customHeight="true" outlineLevel="0" collapsed="false">
      <c r="A60" s="560" t="s">
        <v>444</v>
      </c>
      <c r="B60" s="196" t="e">
        <f aca="false">IF('components and materials'!#ref!="","",'components and materials'!#ref!)</f>
        <v>#VALUE!</v>
      </c>
      <c r="C60" s="196" t="e">
        <f aca="false">IF('components and materials'!#ref!="","",'components and materials'!#ref!)</f>
        <v>#VALUE!</v>
      </c>
      <c r="D60" s="196" t="e">
        <f aca="false">IF('components and materials'!#ref!="","",'components and materials'!#ref!)</f>
        <v>#VALUE!</v>
      </c>
      <c r="E60" s="561" t="e">
        <f aca="false">IF('components and materials'!#ref!="","",'components and materials'!#ref!)</f>
        <v>#VALUE!</v>
      </c>
    </row>
    <row r="61" customFormat="false" ht="14.25" hidden="false" customHeight="true" outlineLevel="0" collapsed="false">
      <c r="A61" s="560" t="s">
        <v>445</v>
      </c>
      <c r="B61" s="196" t="e">
        <f aca="false">IF('components and materials'!#ref!="","",'components and materials'!#ref!)</f>
        <v>#VALUE!</v>
      </c>
      <c r="C61" s="196" t="e">
        <f aca="false">IF('components and materials'!#ref!="","",'components and materials'!#ref!)</f>
        <v>#VALUE!</v>
      </c>
      <c r="D61" s="196" t="e">
        <f aca="false">IF('components and materials'!#ref!="","",'components and materials'!#ref!)</f>
        <v>#VALUE!</v>
      </c>
      <c r="E61" s="561" t="e">
        <f aca="false">IF('components and materials'!#ref!="","",'components and materials'!#ref!)</f>
        <v>#VALUE!</v>
      </c>
    </row>
    <row r="62" customFormat="false" ht="14.25" hidden="false" customHeight="true" outlineLevel="0" collapsed="false">
      <c r="A62" s="560" t="s">
        <v>446</v>
      </c>
      <c r="B62" s="196" t="e">
        <f aca="false">IF('components and materials'!#ref!="","",'components and materials'!#ref!)</f>
        <v>#VALUE!</v>
      </c>
      <c r="C62" s="196" t="e">
        <f aca="false">IF('components and materials'!#ref!="","",'components and materials'!#ref!)</f>
        <v>#VALUE!</v>
      </c>
      <c r="D62" s="196" t="e">
        <f aca="false">IF('components and materials'!#ref!="","",'components and materials'!#ref!)</f>
        <v>#VALUE!</v>
      </c>
      <c r="E62" s="561" t="e">
        <f aca="false">IF('components and materials'!#ref!="","",'components and materials'!#ref!)</f>
        <v>#VALUE!</v>
      </c>
    </row>
    <row r="63" customFormat="false" ht="14.25" hidden="false" customHeight="true" outlineLevel="0" collapsed="false">
      <c r="A63" s="560" t="s">
        <v>447</v>
      </c>
      <c r="B63" s="196" t="e">
        <f aca="false">IF('components and materials'!#ref!="","",'components and materials'!#ref!)</f>
        <v>#VALUE!</v>
      </c>
      <c r="C63" s="196" t="e">
        <f aca="false">IF('components and materials'!#ref!="","",'components and materials'!#ref!)</f>
        <v>#VALUE!</v>
      </c>
      <c r="D63" s="196" t="e">
        <f aca="false">IF('components and materials'!#ref!="","",'components and materials'!#ref!)</f>
        <v>#VALUE!</v>
      </c>
      <c r="E63" s="561" t="e">
        <f aca="false">IF('components and materials'!#ref!="","",'components and materials'!#ref!)</f>
        <v>#VALUE!</v>
      </c>
    </row>
    <row r="64" customFormat="false" ht="14.25" hidden="false" customHeight="true" outlineLevel="0" collapsed="false">
      <c r="A64" s="560" t="s">
        <v>448</v>
      </c>
      <c r="B64" s="196" t="e">
        <f aca="false">IF('components and materials'!#ref!="","",'components and materials'!#ref!)</f>
        <v>#VALUE!</v>
      </c>
      <c r="C64" s="196" t="e">
        <f aca="false">IF('components and materials'!#ref!="","",'components and materials'!#ref!)</f>
        <v>#VALUE!</v>
      </c>
      <c r="D64" s="196" t="e">
        <f aca="false">IF('components and materials'!#ref!="","",'components and materials'!#ref!)</f>
        <v>#VALUE!</v>
      </c>
      <c r="E64" s="561" t="e">
        <f aca="false">IF('components and materials'!#ref!="","",'components and materials'!#ref!)</f>
        <v>#VALUE!</v>
      </c>
    </row>
    <row r="65" customFormat="false" ht="14.25" hidden="false" customHeight="true" outlineLevel="0" collapsed="false">
      <c r="A65" s="560" t="s">
        <v>449</v>
      </c>
      <c r="B65" s="196" t="e">
        <f aca="false">IF('components and materials'!#ref!="","",'components and materials'!#ref!)</f>
        <v>#VALUE!</v>
      </c>
      <c r="C65" s="196" t="e">
        <f aca="false">IF('components and materials'!#ref!="","",'components and materials'!#ref!)</f>
        <v>#VALUE!</v>
      </c>
      <c r="D65" s="196" t="e">
        <f aca="false">IF('components and materials'!#ref!="","",'components and materials'!#ref!)</f>
        <v>#VALUE!</v>
      </c>
      <c r="E65" s="561" t="e">
        <f aca="false">IF('components and materials'!#ref!="","",'components and materials'!#ref!)</f>
        <v>#VALUE!</v>
      </c>
    </row>
    <row r="66" customFormat="false" ht="14.25" hidden="false" customHeight="true" outlineLevel="0" collapsed="false">
      <c r="A66" s="560" t="s">
        <v>450</v>
      </c>
      <c r="B66" s="196" t="e">
        <f aca="false">IF('components and materials'!#ref!="","",'components and materials'!#ref!)</f>
        <v>#VALUE!</v>
      </c>
      <c r="C66" s="196" t="e">
        <f aca="false">IF('components and materials'!#ref!="","",'components and materials'!#ref!)</f>
        <v>#VALUE!</v>
      </c>
      <c r="D66" s="196" t="e">
        <f aca="false">IF('components and materials'!#ref!="","",'components and materials'!#ref!)</f>
        <v>#VALUE!</v>
      </c>
      <c r="E66" s="561" t="e">
        <f aca="false">IF('components and materials'!#ref!="","",'components and materials'!#ref!)</f>
        <v>#VALUE!</v>
      </c>
    </row>
    <row r="67" customFormat="false" ht="14.25" hidden="false" customHeight="true" outlineLevel="0" collapsed="false">
      <c r="A67" s="560" t="s">
        <v>451</v>
      </c>
      <c r="B67" s="196" t="e">
        <f aca="false">IF('components and materials'!#ref!="","",'components and materials'!#ref!)</f>
        <v>#VALUE!</v>
      </c>
      <c r="C67" s="196" t="e">
        <f aca="false">IF('components and materials'!#ref!="","",'components and materials'!#ref!)</f>
        <v>#VALUE!</v>
      </c>
      <c r="D67" s="196" t="e">
        <f aca="false">IF('components and materials'!#ref!="","",'components and materials'!#ref!)</f>
        <v>#VALUE!</v>
      </c>
      <c r="E67" s="561" t="e">
        <f aca="false">IF('components and materials'!#ref!="","",'components and materials'!#ref!)</f>
        <v>#VALUE!</v>
      </c>
    </row>
    <row r="68" customFormat="false" ht="14.25" hidden="false" customHeight="true" outlineLevel="0" collapsed="false">
      <c r="A68" s="560" t="s">
        <v>452</v>
      </c>
      <c r="B68" s="196" t="e">
        <f aca="false">IF('components and materials'!#ref!="","",'components and materials'!#ref!)</f>
        <v>#VALUE!</v>
      </c>
      <c r="C68" s="196" t="e">
        <f aca="false">IF('components and materials'!#ref!="","",'components and materials'!#ref!)</f>
        <v>#VALUE!</v>
      </c>
      <c r="D68" s="196" t="e">
        <f aca="false">IF('components and materials'!#ref!="","",'components and materials'!#ref!)</f>
        <v>#VALUE!</v>
      </c>
      <c r="E68" s="561" t="e">
        <f aca="false">IF('components and materials'!#ref!="","",'components and materials'!#ref!)</f>
        <v>#VALUE!</v>
      </c>
    </row>
    <row r="69" customFormat="false" ht="14.25" hidden="false" customHeight="true" outlineLevel="0" collapsed="false">
      <c r="A69" s="560" t="s">
        <v>453</v>
      </c>
      <c r="B69" s="196" t="e">
        <f aca="false">IF('components and materials'!#ref!="","",'components and materials'!#ref!)</f>
        <v>#VALUE!</v>
      </c>
      <c r="C69" s="196" t="e">
        <f aca="false">IF('components and materials'!#ref!="","",'components and materials'!#ref!)</f>
        <v>#VALUE!</v>
      </c>
      <c r="D69" s="196" t="e">
        <f aca="false">IF('components and materials'!#ref!="","",'components and materials'!#ref!)</f>
        <v>#VALUE!</v>
      </c>
      <c r="E69" s="561" t="e">
        <f aca="false">IF('components and materials'!#ref!="","",'components and materials'!#ref!)</f>
        <v>#VALUE!</v>
      </c>
    </row>
    <row r="70" customFormat="false" ht="14.25" hidden="false" customHeight="true" outlineLevel="0" collapsed="false">
      <c r="A70" s="560" t="s">
        <v>454</v>
      </c>
      <c r="B70" s="196" t="e">
        <f aca="false">IF('components and materials'!#ref!="","",'components and materials'!#ref!)</f>
        <v>#VALUE!</v>
      </c>
      <c r="C70" s="196" t="e">
        <f aca="false">IF('components and materials'!#ref!="","",'components and materials'!#ref!)</f>
        <v>#VALUE!</v>
      </c>
      <c r="D70" s="196" t="e">
        <f aca="false">IF('components and materials'!#ref!="","",'components and materials'!#ref!)</f>
        <v>#VALUE!</v>
      </c>
      <c r="E70" s="561" t="e">
        <f aca="false">IF('components and materials'!#ref!="","",'components and materials'!#ref!)</f>
        <v>#VALUE!</v>
      </c>
    </row>
    <row r="71" customFormat="false" ht="14.25" hidden="false" customHeight="true" outlineLevel="0" collapsed="false">
      <c r="A71" s="560" t="s">
        <v>455</v>
      </c>
      <c r="B71" s="196" t="e">
        <f aca="false">IF('components and materials'!#ref!="","",'components and materials'!#ref!)</f>
        <v>#VALUE!</v>
      </c>
      <c r="C71" s="196" t="e">
        <f aca="false">IF('components and materials'!#ref!="","",'components and materials'!#ref!)</f>
        <v>#VALUE!</v>
      </c>
      <c r="D71" s="196" t="e">
        <f aca="false">IF('components and materials'!#ref!="","",'components and materials'!#ref!)</f>
        <v>#VALUE!</v>
      </c>
      <c r="E71" s="561" t="e">
        <f aca="false">IF('components and materials'!#ref!="","",'components and materials'!#ref!)</f>
        <v>#VALUE!</v>
      </c>
    </row>
    <row r="72" customFormat="false" ht="14.25" hidden="false" customHeight="true" outlineLevel="0" collapsed="false">
      <c r="A72" s="560" t="s">
        <v>456</v>
      </c>
      <c r="B72" s="196" t="e">
        <f aca="false">IF('components and materials'!#ref!="","",'components and materials'!#ref!)</f>
        <v>#VALUE!</v>
      </c>
      <c r="C72" s="196" t="e">
        <f aca="false">IF('components and materials'!#ref!="","",'components and materials'!#ref!)</f>
        <v>#VALUE!</v>
      </c>
      <c r="D72" s="196" t="e">
        <f aca="false">IF('components and materials'!#ref!="","",'components and materials'!#ref!)</f>
        <v>#VALUE!</v>
      </c>
      <c r="E72" s="561" t="e">
        <f aca="false">IF('components and materials'!#ref!="","",'components and materials'!#ref!)</f>
        <v>#VALUE!</v>
      </c>
    </row>
    <row r="73" customFormat="false" ht="14.25" hidden="false" customHeight="true" outlineLevel="0" collapsed="false">
      <c r="A73" s="560" t="s">
        <v>457</v>
      </c>
      <c r="B73" s="196" t="e">
        <f aca="false">IF('components and materials'!#ref!="","",'components and materials'!#ref!)</f>
        <v>#VALUE!</v>
      </c>
      <c r="C73" s="196" t="e">
        <f aca="false">IF('components and materials'!#ref!="","",'components and materials'!#ref!)</f>
        <v>#VALUE!</v>
      </c>
      <c r="D73" s="196" t="e">
        <f aca="false">IF('components and materials'!#ref!="","",'components and materials'!#ref!)</f>
        <v>#VALUE!</v>
      </c>
      <c r="E73" s="561" t="e">
        <f aca="false">IF('components and materials'!#ref!="","",'components and materials'!#ref!)</f>
        <v>#VALUE!</v>
      </c>
    </row>
    <row r="74" customFormat="false" ht="14.25" hidden="false" customHeight="true" outlineLevel="0" collapsed="false">
      <c r="A74" s="560" t="s">
        <v>458</v>
      </c>
      <c r="B74" s="196" t="e">
        <f aca="false">IF('components and materials'!#ref!="","",'components and materials'!#ref!)</f>
        <v>#VALUE!</v>
      </c>
      <c r="C74" s="196" t="e">
        <f aca="false">IF('components and materials'!#ref!="","",'components and materials'!#ref!)</f>
        <v>#VALUE!</v>
      </c>
      <c r="D74" s="196" t="e">
        <f aca="false">IF('components and materials'!#ref!="","",'components and materials'!#ref!)</f>
        <v>#VALUE!</v>
      </c>
      <c r="E74" s="561" t="e">
        <f aca="false">IF('components and materials'!#ref!="","",'components and materials'!#ref!)</f>
        <v>#VALUE!</v>
      </c>
    </row>
    <row r="75" customFormat="false" ht="14.25" hidden="false" customHeight="true" outlineLevel="0" collapsed="false">
      <c r="A75" s="560" t="s">
        <v>459</v>
      </c>
      <c r="B75" s="196" t="e">
        <f aca="false">IF('components and materials'!#ref!="","",'components and materials'!#ref!)</f>
        <v>#VALUE!</v>
      </c>
      <c r="C75" s="196" t="e">
        <f aca="false">IF('components and materials'!#ref!="","",'components and materials'!#ref!)</f>
        <v>#VALUE!</v>
      </c>
      <c r="D75" s="196" t="e">
        <f aca="false">IF('components and materials'!#ref!="","",'components and materials'!#ref!)</f>
        <v>#VALUE!</v>
      </c>
      <c r="E75" s="561" t="e">
        <f aca="false">IF('components and materials'!#ref!="","",'components and materials'!#ref!)</f>
        <v>#VALUE!</v>
      </c>
    </row>
    <row r="76" customFormat="false" ht="14.25" hidden="false" customHeight="true" outlineLevel="0" collapsed="false">
      <c r="A76" s="560" t="s">
        <v>460</v>
      </c>
      <c r="B76" s="196" t="e">
        <f aca="false">IF('components and materials'!#ref!="","",'components and materials'!#ref!)</f>
        <v>#VALUE!</v>
      </c>
      <c r="C76" s="196" t="e">
        <f aca="false">IF('components and materials'!#ref!="","",'components and materials'!#ref!)</f>
        <v>#VALUE!</v>
      </c>
      <c r="D76" s="196" t="e">
        <f aca="false">IF('components and materials'!#ref!="","",'components and materials'!#ref!)</f>
        <v>#VALUE!</v>
      </c>
      <c r="E76" s="561" t="e">
        <f aca="false">IF('components and materials'!#ref!="","",'components and materials'!#ref!)</f>
        <v>#VALUE!</v>
      </c>
    </row>
    <row r="77" customFormat="false" ht="14.25" hidden="false" customHeight="true" outlineLevel="0" collapsed="false">
      <c r="A77" s="560" t="s">
        <v>461</v>
      </c>
      <c r="B77" s="196" t="e">
        <f aca="false">IF('components and materials'!#ref!="","",'components and materials'!#ref!)</f>
        <v>#VALUE!</v>
      </c>
      <c r="C77" s="196" t="e">
        <f aca="false">IF('components and materials'!#ref!="","",'components and materials'!#ref!)</f>
        <v>#VALUE!</v>
      </c>
      <c r="D77" s="196" t="e">
        <f aca="false">IF('components and materials'!#ref!="","",'components and materials'!#ref!)</f>
        <v>#VALUE!</v>
      </c>
      <c r="E77" s="561" t="e">
        <f aca="false">IF('components and materials'!#ref!="","",'components and materials'!#ref!)</f>
        <v>#VALUE!</v>
      </c>
    </row>
    <row r="78" customFormat="false" ht="14.25" hidden="false" customHeight="true" outlineLevel="0" collapsed="false">
      <c r="A78" s="560" t="s">
        <v>462</v>
      </c>
      <c r="B78" s="196" t="e">
        <f aca="false">IF('components and materials'!#ref!="","",'components and materials'!#ref!)</f>
        <v>#VALUE!</v>
      </c>
      <c r="C78" s="196" t="e">
        <f aca="false">IF('components and materials'!#ref!="","",'components and materials'!#ref!)</f>
        <v>#VALUE!</v>
      </c>
      <c r="D78" s="196" t="e">
        <f aca="false">IF('components and materials'!#ref!="","",'components and materials'!#ref!)</f>
        <v>#VALUE!</v>
      </c>
      <c r="E78" s="561" t="e">
        <f aca="false">IF('components and materials'!#ref!="","",'components and materials'!#ref!)</f>
        <v>#VALUE!</v>
      </c>
    </row>
    <row r="79" customFormat="false" ht="14.25" hidden="false" customHeight="true" outlineLevel="0" collapsed="false">
      <c r="A79" s="560" t="s">
        <v>463</v>
      </c>
      <c r="B79" s="196" t="e">
        <f aca="false">IF('components and materials'!#ref!="","",'components and materials'!#ref!)</f>
        <v>#VALUE!</v>
      </c>
      <c r="C79" s="196" t="e">
        <f aca="false">IF('components and materials'!#ref!="","",'components and materials'!#ref!)</f>
        <v>#VALUE!</v>
      </c>
      <c r="D79" s="196" t="e">
        <f aca="false">IF('components and materials'!#ref!="","",'components and materials'!#ref!)</f>
        <v>#VALUE!</v>
      </c>
      <c r="E79" s="561" t="e">
        <f aca="false">IF('components and materials'!#ref!="","",'components and materials'!#ref!)</f>
        <v>#VALUE!</v>
      </c>
    </row>
    <row r="80" customFormat="false" ht="14.25" hidden="false" customHeight="true" outlineLevel="0" collapsed="false">
      <c r="A80" s="560" t="s">
        <v>464</v>
      </c>
      <c r="B80" s="196" t="e">
        <f aca="false">IF('components and materials'!#ref!="","",'components and materials'!#ref!)</f>
        <v>#VALUE!</v>
      </c>
      <c r="C80" s="196" t="e">
        <f aca="false">IF('components and materials'!#ref!="","",'components and materials'!#ref!)</f>
        <v>#VALUE!</v>
      </c>
      <c r="D80" s="196" t="e">
        <f aca="false">IF('components and materials'!#ref!="","",'components and materials'!#ref!)</f>
        <v>#VALUE!</v>
      </c>
      <c r="E80" s="561" t="e">
        <f aca="false">IF('components and materials'!#ref!="","",'components and materials'!#ref!)</f>
        <v>#VALUE!</v>
      </c>
    </row>
    <row r="81" customFormat="false" ht="14.25" hidden="false" customHeight="true" outlineLevel="0" collapsed="false">
      <c r="A81" s="560" t="s">
        <v>465</v>
      </c>
      <c r="B81" s="196" t="e">
        <f aca="false">IF('components and materials'!#ref!="","",'components and materials'!#ref!)</f>
        <v>#VALUE!</v>
      </c>
      <c r="C81" s="196" t="e">
        <f aca="false">IF('components and materials'!#ref!="","",'components and materials'!#ref!)</f>
        <v>#VALUE!</v>
      </c>
      <c r="D81" s="196" t="e">
        <f aca="false">IF('components and materials'!#ref!="","",'components and materials'!#ref!)</f>
        <v>#VALUE!</v>
      </c>
      <c r="E81" s="561" t="e">
        <f aca="false">IF('components and materials'!#ref!="","",'components and materials'!#ref!)</f>
        <v>#VALUE!</v>
      </c>
    </row>
    <row r="82" customFormat="false" ht="14.25" hidden="false" customHeight="true" outlineLevel="0" collapsed="false">
      <c r="A82" s="560" t="s">
        <v>466</v>
      </c>
      <c r="B82" s="196" t="e">
        <f aca="false">IF('components and materials'!#ref!="","",'components and materials'!#ref!)</f>
        <v>#VALUE!</v>
      </c>
      <c r="C82" s="196" t="e">
        <f aca="false">IF('components and materials'!#ref!="","",'components and materials'!#ref!)</f>
        <v>#VALUE!</v>
      </c>
      <c r="D82" s="196" t="e">
        <f aca="false">IF('components and materials'!#ref!="","",'components and materials'!#ref!)</f>
        <v>#VALUE!</v>
      </c>
      <c r="E82" s="561" t="e">
        <f aca="false">IF('components and materials'!#ref!="","",'components and materials'!#ref!)</f>
        <v>#VALUE!</v>
      </c>
    </row>
    <row r="83" customFormat="false" ht="14.25" hidden="false" customHeight="true" outlineLevel="0" collapsed="false">
      <c r="A83" s="560" t="s">
        <v>467</v>
      </c>
      <c r="B83" s="196" t="e">
        <f aca="false">IF('components and materials'!#ref!="","",'components and materials'!#ref!)</f>
        <v>#VALUE!</v>
      </c>
      <c r="C83" s="196" t="e">
        <f aca="false">IF('components and materials'!#ref!="","",'components and materials'!#ref!)</f>
        <v>#VALUE!</v>
      </c>
      <c r="D83" s="196" t="e">
        <f aca="false">IF('components and materials'!#ref!="","",'components and materials'!#ref!)</f>
        <v>#VALUE!</v>
      </c>
      <c r="E83" s="561" t="e">
        <f aca="false">IF('components and materials'!#ref!="","",'components and materials'!#ref!)</f>
        <v>#VALUE!</v>
      </c>
    </row>
    <row r="84" customFormat="false" ht="14.25" hidden="false" customHeight="true" outlineLevel="0" collapsed="false">
      <c r="A84" s="560" t="s">
        <v>468</v>
      </c>
      <c r="B84" s="196" t="e">
        <f aca="false">IF('components and materials'!#ref!="","",'components and materials'!#ref!)</f>
        <v>#VALUE!</v>
      </c>
      <c r="C84" s="196" t="e">
        <f aca="false">IF('components and materials'!#ref!="","",'components and materials'!#ref!)</f>
        <v>#VALUE!</v>
      </c>
      <c r="D84" s="196" t="e">
        <f aca="false">IF('components and materials'!#ref!="","",'components and materials'!#ref!)</f>
        <v>#VALUE!</v>
      </c>
      <c r="E84" s="561" t="e">
        <f aca="false">IF('components and materials'!#ref!="","",'components and materials'!#ref!)</f>
        <v>#VALUE!</v>
      </c>
    </row>
    <row r="85" customFormat="false" ht="14.25" hidden="false" customHeight="true" outlineLevel="0" collapsed="false">
      <c r="A85" s="560" t="s">
        <v>469</v>
      </c>
      <c r="B85" s="196" t="e">
        <f aca="false">IF('components and materials'!#ref!="","",'components and materials'!#ref!)</f>
        <v>#VALUE!</v>
      </c>
      <c r="C85" s="196" t="e">
        <f aca="false">IF('components and materials'!#ref!="","",'components and materials'!#ref!)</f>
        <v>#VALUE!</v>
      </c>
      <c r="D85" s="196" t="e">
        <f aca="false">IF('components and materials'!#ref!="","",'components and materials'!#ref!)</f>
        <v>#VALUE!</v>
      </c>
      <c r="E85" s="561" t="e">
        <f aca="false">IF('components and materials'!#ref!="","",'components and materials'!#ref!)</f>
        <v>#VALUE!</v>
      </c>
    </row>
    <row r="86" customFormat="false" ht="14.25" hidden="false" customHeight="true" outlineLevel="0" collapsed="false">
      <c r="A86" s="560" t="s">
        <v>470</v>
      </c>
      <c r="B86" s="196" t="e">
        <f aca="false">IF('components and materials'!#ref!="","",'components and materials'!#ref!)</f>
        <v>#VALUE!</v>
      </c>
      <c r="C86" s="196" t="e">
        <f aca="false">IF('components and materials'!#ref!="","",'components and materials'!#ref!)</f>
        <v>#VALUE!</v>
      </c>
      <c r="D86" s="196" t="e">
        <f aca="false">IF('components and materials'!#ref!="","",'components and materials'!#ref!)</f>
        <v>#VALUE!</v>
      </c>
      <c r="E86" s="561" t="e">
        <f aca="false">IF('components and materials'!#ref!="","",'components and materials'!#ref!)</f>
        <v>#VALUE!</v>
      </c>
    </row>
    <row r="87" customFormat="false" ht="14.25" hidden="false" customHeight="true" outlineLevel="0" collapsed="false">
      <c r="A87" s="560" t="s">
        <v>471</v>
      </c>
      <c r="B87" s="196" t="e">
        <f aca="false">IF('components and materials'!#ref!="","",'components and materials'!#ref!)</f>
        <v>#VALUE!</v>
      </c>
      <c r="C87" s="196" t="e">
        <f aca="false">IF('components and materials'!#ref!="","",'components and materials'!#ref!)</f>
        <v>#VALUE!</v>
      </c>
      <c r="D87" s="196" t="e">
        <f aca="false">IF('components and materials'!#ref!="","",'components and materials'!#ref!)</f>
        <v>#VALUE!</v>
      </c>
      <c r="E87" s="561" t="e">
        <f aca="false">IF('components and materials'!#ref!="","",'components and materials'!#ref!)</f>
        <v>#VALUE!</v>
      </c>
    </row>
    <row r="88" customFormat="false" ht="14.25" hidden="false" customHeight="true" outlineLevel="0" collapsed="false">
      <c r="A88" s="560" t="s">
        <v>472</v>
      </c>
      <c r="B88" s="196" t="e">
        <f aca="false">IF('components and materials'!#ref!="","",'components and materials'!#ref!)</f>
        <v>#VALUE!</v>
      </c>
      <c r="C88" s="196" t="e">
        <f aca="false">IF('components and materials'!#ref!="","",'components and materials'!#ref!)</f>
        <v>#VALUE!</v>
      </c>
      <c r="D88" s="196" t="e">
        <f aca="false">IF('components and materials'!#ref!="","",'components and materials'!#ref!)</f>
        <v>#VALUE!</v>
      </c>
      <c r="E88" s="561" t="e">
        <f aca="false">IF('components and materials'!#ref!="","",'components and materials'!#ref!)</f>
        <v>#VALUE!</v>
      </c>
    </row>
    <row r="89" customFormat="false" ht="14.25" hidden="false" customHeight="true" outlineLevel="0" collapsed="false">
      <c r="A89" s="560" t="s">
        <v>473</v>
      </c>
      <c r="B89" s="196" t="e">
        <f aca="false">IF('components and materials'!#ref!="","",'components and materials'!#ref!)</f>
        <v>#VALUE!</v>
      </c>
      <c r="C89" s="196" t="e">
        <f aca="false">IF('components and materials'!#ref!="","",'components and materials'!#ref!)</f>
        <v>#VALUE!</v>
      </c>
      <c r="D89" s="196" t="e">
        <f aca="false">IF('components and materials'!#ref!="","",'components and materials'!#ref!)</f>
        <v>#VALUE!</v>
      </c>
      <c r="E89" s="561" t="e">
        <f aca="false">IF('components and materials'!#ref!="","",'components and materials'!#ref!)</f>
        <v>#VALUE!</v>
      </c>
    </row>
    <row r="90" customFormat="false" ht="14.25" hidden="false" customHeight="true" outlineLevel="0" collapsed="false">
      <c r="A90" s="560" t="s">
        <v>474</v>
      </c>
      <c r="B90" s="196" t="e">
        <f aca="false">IF('components and materials'!#ref!="","",'components and materials'!#ref!)</f>
        <v>#VALUE!</v>
      </c>
      <c r="C90" s="196" t="e">
        <f aca="false">IF('components and materials'!#ref!="","",'components and materials'!#ref!)</f>
        <v>#VALUE!</v>
      </c>
      <c r="D90" s="196" t="e">
        <f aca="false">IF('components and materials'!#ref!="","",'components and materials'!#ref!)</f>
        <v>#VALUE!</v>
      </c>
      <c r="E90" s="561" t="e">
        <f aca="false">IF('components and materials'!#ref!="","",'components and materials'!#ref!)</f>
        <v>#VALUE!</v>
      </c>
    </row>
    <row r="91" customFormat="false" ht="14.25" hidden="false" customHeight="true" outlineLevel="0" collapsed="false">
      <c r="A91" s="560" t="s">
        <v>475</v>
      </c>
      <c r="B91" s="196" t="e">
        <f aca="false">IF('components and materials'!#ref!="","",'components and materials'!#ref!)</f>
        <v>#VALUE!</v>
      </c>
      <c r="C91" s="196" t="e">
        <f aca="false">IF('components and materials'!#ref!="","",'components and materials'!#ref!)</f>
        <v>#VALUE!</v>
      </c>
      <c r="D91" s="196" t="e">
        <f aca="false">IF('components and materials'!#ref!="","",'components and materials'!#ref!)</f>
        <v>#VALUE!</v>
      </c>
      <c r="E91" s="561" t="e">
        <f aca="false">IF('components and materials'!#ref!="","",'components and materials'!#ref!)</f>
        <v>#VALUE!</v>
      </c>
    </row>
    <row r="92" customFormat="false" ht="14.25" hidden="false" customHeight="true" outlineLevel="0" collapsed="false">
      <c r="A92" s="560" t="s">
        <v>476</v>
      </c>
      <c r="B92" s="196" t="e">
        <f aca="false">IF('components and materials'!#ref!="","",'components and materials'!#ref!)</f>
        <v>#VALUE!</v>
      </c>
      <c r="C92" s="196" t="e">
        <f aca="false">IF('components and materials'!#ref!="","",'components and materials'!#ref!)</f>
        <v>#VALUE!</v>
      </c>
      <c r="D92" s="196" t="e">
        <f aca="false">IF('components and materials'!#ref!="","",'components and materials'!#ref!)</f>
        <v>#VALUE!</v>
      </c>
      <c r="E92" s="561" t="e">
        <f aca="false">IF('components and materials'!#ref!="","",'components and materials'!#ref!)</f>
        <v>#VALUE!</v>
      </c>
    </row>
    <row r="93" customFormat="false" ht="14.25" hidden="false" customHeight="true" outlineLevel="0" collapsed="false">
      <c r="A93" s="560" t="s">
        <v>477</v>
      </c>
      <c r="B93" s="196" t="e">
        <f aca="false">IF('components and materials'!#ref!="","",'components and materials'!#ref!)</f>
        <v>#VALUE!</v>
      </c>
      <c r="C93" s="196" t="e">
        <f aca="false">IF('components and materials'!#ref!="","",'components and materials'!#ref!)</f>
        <v>#VALUE!</v>
      </c>
      <c r="D93" s="196" t="e">
        <f aca="false">IF('components and materials'!#ref!="","",'components and materials'!#ref!)</f>
        <v>#VALUE!</v>
      </c>
      <c r="E93" s="561" t="e">
        <f aca="false">IF('components and materials'!#ref!="","",'components and materials'!#ref!)</f>
        <v>#VALUE!</v>
      </c>
    </row>
    <row r="94" customFormat="false" ht="14.25" hidden="false" customHeight="true" outlineLevel="0" collapsed="false">
      <c r="A94" s="560" t="s">
        <v>478</v>
      </c>
      <c r="B94" s="196" t="e">
        <f aca="false">IF('components and materials'!#ref!="","",'components and materials'!#ref!)</f>
        <v>#VALUE!</v>
      </c>
      <c r="C94" s="196" t="e">
        <f aca="false">IF('components and materials'!#ref!="","",'components and materials'!#ref!)</f>
        <v>#VALUE!</v>
      </c>
      <c r="D94" s="196" t="e">
        <f aca="false">IF('components and materials'!#ref!="","",'components and materials'!#ref!)</f>
        <v>#VALUE!</v>
      </c>
      <c r="E94" s="561" t="e">
        <f aca="false">IF('components and materials'!#ref!="","",'components and materials'!#ref!)</f>
        <v>#VALUE!</v>
      </c>
    </row>
    <row r="95" customFormat="false" ht="14.25" hidden="false" customHeight="true" outlineLevel="0" collapsed="false">
      <c r="A95" s="560" t="s">
        <v>479</v>
      </c>
      <c r="B95" s="196" t="e">
        <f aca="false">IF('components and materials'!#ref!="","",'components and materials'!#ref!)</f>
        <v>#VALUE!</v>
      </c>
      <c r="C95" s="196" t="e">
        <f aca="false">IF('components and materials'!#ref!="","",'components and materials'!#ref!)</f>
        <v>#VALUE!</v>
      </c>
      <c r="D95" s="196" t="e">
        <f aca="false">IF('components and materials'!#ref!="","",'components and materials'!#ref!)</f>
        <v>#VALUE!</v>
      </c>
      <c r="E95" s="561" t="e">
        <f aca="false">IF('components and materials'!#ref!="","",'components and materials'!#ref!)</f>
        <v>#VALUE!</v>
      </c>
    </row>
    <row r="96" customFormat="false" ht="14.25" hidden="false" customHeight="true" outlineLevel="0" collapsed="false">
      <c r="A96" s="560" t="s">
        <v>480</v>
      </c>
      <c r="B96" s="196" t="e">
        <f aca="false">IF('components and materials'!#ref!="","",'components and materials'!#ref!)</f>
        <v>#VALUE!</v>
      </c>
      <c r="C96" s="196" t="e">
        <f aca="false">IF('components and materials'!#ref!="","",'components and materials'!#ref!)</f>
        <v>#VALUE!</v>
      </c>
      <c r="D96" s="196" t="e">
        <f aca="false">IF('components and materials'!#ref!="","",'components and materials'!#ref!)</f>
        <v>#VALUE!</v>
      </c>
      <c r="E96" s="561" t="e">
        <f aca="false">IF('components and materials'!#ref!="","",'components and materials'!#ref!)</f>
        <v>#VALUE!</v>
      </c>
    </row>
    <row r="97" customFormat="false" ht="14.25" hidden="false" customHeight="true" outlineLevel="0" collapsed="false">
      <c r="A97" s="560" t="s">
        <v>481</v>
      </c>
      <c r="B97" s="196" t="e">
        <f aca="false">IF('components and materials'!#ref!="","",'components and materials'!#ref!)</f>
        <v>#VALUE!</v>
      </c>
      <c r="C97" s="196" t="e">
        <f aca="false">IF('components and materials'!#ref!="","",'components and materials'!#ref!)</f>
        <v>#VALUE!</v>
      </c>
      <c r="D97" s="196" t="e">
        <f aca="false">IF('components and materials'!#ref!="","",'components and materials'!#ref!)</f>
        <v>#VALUE!</v>
      </c>
      <c r="E97" s="561" t="e">
        <f aca="false">IF('components and materials'!#ref!="","",'components and materials'!#ref!)</f>
        <v>#VALUE!</v>
      </c>
    </row>
    <row r="98" customFormat="false" ht="14.25" hidden="false" customHeight="true" outlineLevel="0" collapsed="false">
      <c r="A98" s="560" t="s">
        <v>482</v>
      </c>
      <c r="B98" s="196" t="e">
        <f aca="false">IF('components and materials'!#ref!="","",'components and materials'!#ref!)</f>
        <v>#VALUE!</v>
      </c>
      <c r="C98" s="196" t="e">
        <f aca="false">IF('components and materials'!#ref!="","",'components and materials'!#ref!)</f>
        <v>#VALUE!</v>
      </c>
      <c r="D98" s="196" t="e">
        <f aca="false">IF('components and materials'!#ref!="","",'components and materials'!#ref!)</f>
        <v>#VALUE!</v>
      </c>
      <c r="E98" s="561" t="e">
        <f aca="false">IF('components and materials'!#ref!="","",'components and materials'!#ref!)</f>
        <v>#VALUE!</v>
      </c>
    </row>
    <row r="99" customFormat="false" ht="14.25" hidden="false" customHeight="true" outlineLevel="0" collapsed="false">
      <c r="A99" s="560" t="s">
        <v>483</v>
      </c>
      <c r="B99" s="196" t="e">
        <f aca="false">IF('components and materials'!#ref!="","",'components and materials'!#ref!)</f>
        <v>#VALUE!</v>
      </c>
      <c r="C99" s="196" t="e">
        <f aca="false">IF('components and materials'!#ref!="","",'components and materials'!#ref!)</f>
        <v>#VALUE!</v>
      </c>
      <c r="D99" s="196" t="e">
        <f aca="false">IF('components and materials'!#ref!="","",'components and materials'!#ref!)</f>
        <v>#VALUE!</v>
      </c>
      <c r="E99" s="561" t="e">
        <f aca="false">IF('components and materials'!#ref!="","",'components and materials'!#ref!)</f>
        <v>#VALUE!</v>
      </c>
    </row>
    <row r="100" customFormat="false" ht="14.25" hidden="false" customHeight="true" outlineLevel="0" collapsed="false">
      <c r="A100" s="560" t="s">
        <v>484</v>
      </c>
      <c r="B100" s="196" t="e">
        <f aca="false">IF('components and materials'!#ref!="","",'components and materials'!#ref!)</f>
        <v>#VALUE!</v>
      </c>
      <c r="C100" s="196" t="e">
        <f aca="false">IF('components and materials'!#ref!="","",'components and materials'!#ref!)</f>
        <v>#VALUE!</v>
      </c>
      <c r="D100" s="196" t="e">
        <f aca="false">IF('components and materials'!#ref!="","",'components and materials'!#ref!)</f>
        <v>#VALUE!</v>
      </c>
      <c r="E100" s="561" t="e">
        <f aca="false">IF('components and materials'!#ref!="","",'components and materials'!#ref!)</f>
        <v>#VALUE!</v>
      </c>
    </row>
    <row r="101" customFormat="false" ht="14.25" hidden="false" customHeight="true" outlineLevel="0" collapsed="false">
      <c r="A101" s="560" t="s">
        <v>485</v>
      </c>
      <c r="B101" s="196" t="e">
        <f aca="false">IF('components and materials'!#ref!="","",'components and materials'!#ref!)</f>
        <v>#VALUE!</v>
      </c>
      <c r="C101" s="196" t="e">
        <f aca="false">IF('components and materials'!#ref!="","",'components and materials'!#ref!)</f>
        <v>#VALUE!</v>
      </c>
      <c r="D101" s="196" t="e">
        <f aca="false">IF('components and materials'!#ref!="","",'components and materials'!#ref!)</f>
        <v>#VALUE!</v>
      </c>
      <c r="E101" s="561" t="e">
        <f aca="false">IF('components and materials'!#ref!="","",'components and materials'!#ref!)</f>
        <v>#VALUE!</v>
      </c>
    </row>
    <row r="102" customFormat="false" ht="14.25" hidden="false" customHeight="true" outlineLevel="0" collapsed="false">
      <c r="A102" s="560" t="s">
        <v>486</v>
      </c>
      <c r="B102" s="196" t="e">
        <f aca="false">IF('components and materials'!#ref!="","",'components and materials'!#ref!)</f>
        <v>#VALUE!</v>
      </c>
      <c r="C102" s="196" t="e">
        <f aca="false">IF('components and materials'!#ref!="","",'components and materials'!#ref!)</f>
        <v>#VALUE!</v>
      </c>
      <c r="D102" s="196" t="e">
        <f aca="false">IF('components and materials'!#ref!="","",'components and materials'!#ref!)</f>
        <v>#VALUE!</v>
      </c>
      <c r="E102" s="561" t="e">
        <f aca="false">IF('components and materials'!#ref!="","",'components and materials'!#ref!)</f>
        <v>#VALUE!</v>
      </c>
    </row>
    <row r="103" customFormat="false" ht="14.25" hidden="false" customHeight="true" outlineLevel="0" collapsed="false">
      <c r="A103" s="560" t="s">
        <v>487</v>
      </c>
      <c r="B103" s="196" t="e">
        <f aca="false">IF('components and materials'!#ref!="","",'components and materials'!#ref!)</f>
        <v>#VALUE!</v>
      </c>
      <c r="C103" s="196" t="e">
        <f aca="false">IF('components and materials'!#ref!="","",'components and materials'!#ref!)</f>
        <v>#VALUE!</v>
      </c>
      <c r="D103" s="196" t="e">
        <f aca="false">IF('components and materials'!#ref!="","",'components and materials'!#ref!)</f>
        <v>#VALUE!</v>
      </c>
      <c r="E103" s="561" t="e">
        <f aca="false">IF('components and materials'!#ref!="","",'components and materials'!#ref!)</f>
        <v>#VALUE!</v>
      </c>
    </row>
    <row r="104" customFormat="false" ht="14.25" hidden="false" customHeight="true" outlineLevel="0" collapsed="false">
      <c r="A104" s="560" t="s">
        <v>488</v>
      </c>
      <c r="B104" s="196" t="e">
        <f aca="false">IF('components and materials'!#ref!="","",'components and materials'!#ref!)</f>
        <v>#VALUE!</v>
      </c>
      <c r="C104" s="196" t="e">
        <f aca="false">IF('components and materials'!#ref!="","",'components and materials'!#ref!)</f>
        <v>#VALUE!</v>
      </c>
      <c r="D104" s="196" t="e">
        <f aca="false">IF('components and materials'!#ref!="","",'components and materials'!#ref!)</f>
        <v>#VALUE!</v>
      </c>
      <c r="E104" s="561" t="e">
        <f aca="false">IF('components and materials'!#ref!="","",'components and materials'!#ref!)</f>
        <v>#VALUE!</v>
      </c>
    </row>
    <row r="105" customFormat="false" ht="14.25" hidden="false" customHeight="true" outlineLevel="0" collapsed="false">
      <c r="A105" s="560" t="s">
        <v>489</v>
      </c>
      <c r="B105" s="196" t="e">
        <f aca="false">IF('components and materials'!#ref!="","",'components and materials'!#ref!)</f>
        <v>#VALUE!</v>
      </c>
      <c r="C105" s="196" t="e">
        <f aca="false">IF('components and materials'!#ref!="","",'components and materials'!#ref!)</f>
        <v>#VALUE!</v>
      </c>
      <c r="D105" s="196" t="e">
        <f aca="false">IF('components and materials'!#ref!="","",'components and materials'!#ref!)</f>
        <v>#VALUE!</v>
      </c>
      <c r="E105" s="561" t="e">
        <f aca="false">IF('components and materials'!#ref!="","",'components and materials'!#ref!)</f>
        <v>#VALUE!</v>
      </c>
    </row>
    <row r="106" customFormat="false" ht="14.25" hidden="false" customHeight="true" outlineLevel="0" collapsed="false">
      <c r="A106" s="560" t="s">
        <v>490</v>
      </c>
      <c r="B106" s="196" t="e">
        <f aca="false">IF('components and materials'!#ref!="","",'components and materials'!#ref!)</f>
        <v>#VALUE!</v>
      </c>
      <c r="C106" s="196" t="e">
        <f aca="false">IF('components and materials'!#ref!="","",'components and materials'!#ref!)</f>
        <v>#VALUE!</v>
      </c>
      <c r="D106" s="196" t="e">
        <f aca="false">IF('components and materials'!#ref!="","",'components and materials'!#ref!)</f>
        <v>#VALUE!</v>
      </c>
      <c r="E106" s="561" t="e">
        <f aca="false">IF('components and materials'!#ref!="","",'components and materials'!#ref!)</f>
        <v>#VALUE!</v>
      </c>
    </row>
    <row r="107" customFormat="false" ht="14.25" hidden="false" customHeight="true" outlineLevel="0" collapsed="false">
      <c r="A107" s="560" t="s">
        <v>491</v>
      </c>
      <c r="B107" s="196" t="e">
        <f aca="false">IF('components and materials'!#ref!="","",'components and materials'!#ref!)</f>
        <v>#VALUE!</v>
      </c>
      <c r="C107" s="196" t="e">
        <f aca="false">IF('components and materials'!#ref!="","",'components and materials'!#ref!)</f>
        <v>#VALUE!</v>
      </c>
      <c r="D107" s="196" t="e">
        <f aca="false">IF('components and materials'!#ref!="","",'components and materials'!#ref!)</f>
        <v>#VALUE!</v>
      </c>
      <c r="E107" s="561" t="e">
        <f aca="false">IF('components and materials'!#ref!="","",'components and materials'!#ref!)</f>
        <v>#VALUE!</v>
      </c>
    </row>
    <row r="108" customFormat="false" ht="14.25" hidden="false" customHeight="true" outlineLevel="0" collapsed="false">
      <c r="A108" s="560" t="s">
        <v>492</v>
      </c>
      <c r="B108" s="196" t="e">
        <f aca="false">IF('components and materials'!#ref!="","",'components and materials'!#ref!)</f>
        <v>#VALUE!</v>
      </c>
      <c r="C108" s="196" t="e">
        <f aca="false">IF('components and materials'!#ref!="","",'components and materials'!#ref!)</f>
        <v>#VALUE!</v>
      </c>
      <c r="D108" s="196" t="e">
        <f aca="false">IF('components and materials'!#ref!="","",'components and materials'!#ref!)</f>
        <v>#VALUE!</v>
      </c>
      <c r="E108" s="561" t="e">
        <f aca="false">IF('components and materials'!#ref!="","",'components and materials'!#ref!)</f>
        <v>#VALUE!</v>
      </c>
    </row>
    <row r="109" customFormat="false" ht="14.25" hidden="false" customHeight="true" outlineLevel="0" collapsed="false">
      <c r="A109" s="560" t="s">
        <v>493</v>
      </c>
      <c r="B109" s="196" t="e">
        <f aca="false">IF('components and materials'!#ref!="","",'components and materials'!#ref!)</f>
        <v>#VALUE!</v>
      </c>
      <c r="C109" s="196" t="e">
        <f aca="false">IF('components and materials'!#ref!="","",'components and materials'!#ref!)</f>
        <v>#VALUE!</v>
      </c>
      <c r="D109" s="196" t="e">
        <f aca="false">IF('components and materials'!#ref!="","",'components and materials'!#ref!)</f>
        <v>#VALUE!</v>
      </c>
      <c r="E109" s="561" t="e">
        <f aca="false">IF('components and materials'!#ref!="","",'components and materials'!#ref!)</f>
        <v>#VALUE!</v>
      </c>
    </row>
    <row r="110" customFormat="false" ht="14.25" hidden="false" customHeight="true" outlineLevel="0" collapsed="false">
      <c r="A110" s="560" t="s">
        <v>494</v>
      </c>
      <c r="B110" s="196" t="e">
        <f aca="false">IF('components and materials'!#ref!="","",'components and materials'!#ref!)</f>
        <v>#VALUE!</v>
      </c>
      <c r="C110" s="196" t="e">
        <f aca="false">IF('components and materials'!#ref!="","",'components and materials'!#ref!)</f>
        <v>#VALUE!</v>
      </c>
      <c r="D110" s="196" t="e">
        <f aca="false">IF('components and materials'!#ref!="","",'components and materials'!#ref!)</f>
        <v>#VALUE!</v>
      </c>
      <c r="E110" s="561" t="e">
        <f aca="false">IF('components and materials'!#ref!="","",'components and materials'!#ref!)</f>
        <v>#VALUE!</v>
      </c>
    </row>
    <row r="111" customFormat="false" ht="14.25" hidden="false" customHeight="true" outlineLevel="0" collapsed="false">
      <c r="A111" s="560" t="s">
        <v>495</v>
      </c>
      <c r="B111" s="196" t="e">
        <f aca="false">IF('components and materials'!#ref!="","",'components and materials'!#ref!)</f>
        <v>#VALUE!</v>
      </c>
      <c r="C111" s="196" t="e">
        <f aca="false">IF('components and materials'!#ref!="","",'components and materials'!#ref!)</f>
        <v>#VALUE!</v>
      </c>
      <c r="D111" s="196" t="e">
        <f aca="false">IF('components and materials'!#ref!="","",'components and materials'!#ref!)</f>
        <v>#VALUE!</v>
      </c>
      <c r="E111" s="561" t="e">
        <f aca="false">IF('components and materials'!#ref!="","",'components and materials'!#ref!)</f>
        <v>#VALUE!</v>
      </c>
    </row>
    <row r="112" customFormat="false" ht="14.25" hidden="false" customHeight="true" outlineLevel="0" collapsed="false">
      <c r="A112" s="560" t="s">
        <v>496</v>
      </c>
      <c r="B112" s="196" t="e">
        <f aca="false">IF('components and materials'!#ref!="","",'components and materials'!#ref!)</f>
        <v>#VALUE!</v>
      </c>
      <c r="C112" s="196" t="e">
        <f aca="false">IF('components and materials'!#ref!="","",'components and materials'!#ref!)</f>
        <v>#VALUE!</v>
      </c>
      <c r="D112" s="196" t="e">
        <f aca="false">IF('components and materials'!#ref!="","",'components and materials'!#ref!)</f>
        <v>#VALUE!</v>
      </c>
      <c r="E112" s="561" t="e">
        <f aca="false">IF('components and materials'!#ref!="","",'components and materials'!#ref!)</f>
        <v>#VALUE!</v>
      </c>
    </row>
    <row r="113" customFormat="false" ht="14.25" hidden="false" customHeight="true" outlineLevel="0" collapsed="false">
      <c r="A113" s="560" t="s">
        <v>497</v>
      </c>
      <c r="B113" s="196" t="e">
        <f aca="false">IF('components and materials'!#ref!="","",'components and materials'!#ref!)</f>
        <v>#VALUE!</v>
      </c>
      <c r="C113" s="196" t="e">
        <f aca="false">IF('components and materials'!#ref!="","",'components and materials'!#ref!)</f>
        <v>#VALUE!</v>
      </c>
      <c r="D113" s="196" t="e">
        <f aca="false">IF('components and materials'!#ref!="","",'components and materials'!#ref!)</f>
        <v>#VALUE!</v>
      </c>
      <c r="E113" s="561" t="e">
        <f aca="false">IF('components and materials'!#ref!="","",'components and materials'!#ref!)</f>
        <v>#VALUE!</v>
      </c>
    </row>
    <row r="114" customFormat="false" ht="14.25" hidden="false" customHeight="true" outlineLevel="0" collapsed="false">
      <c r="A114" s="563" t="s">
        <v>498</v>
      </c>
      <c r="B114" s="512" t="e">
        <f aca="false">IF('components and materials'!#ref!="","",'components and materials'!#ref!)</f>
        <v>#VALUE!</v>
      </c>
      <c r="C114" s="512" t="e">
        <f aca="false">IF('components and materials'!#ref!="","",'components and materials'!#ref!)</f>
        <v>#VALUE!</v>
      </c>
      <c r="D114" s="512" t="e">
        <f aca="false">IF('components and materials'!#ref!="","",'components and materials'!#ref!)</f>
        <v>#VALUE!</v>
      </c>
      <c r="E114" s="564" t="e">
        <f aca="false">IF('components and materials'!#ref!="","",'components and materials'!#ref!)</f>
        <v>#VALUE!</v>
      </c>
    </row>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AL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6.01"/>
    <col collapsed="false" customWidth="true" hidden="false" outlineLevel="0" max="2" min="2" style="0" width="37.86"/>
    <col collapsed="false" customWidth="true" hidden="false" outlineLevel="0" max="3" min="3" style="0" width="6.01"/>
    <col collapsed="false" customWidth="true" hidden="false" outlineLevel="0" max="4" min="4" style="0" width="25.86"/>
    <col collapsed="false" customWidth="true" hidden="false" outlineLevel="0" max="5" min="5" style="0" width="16.14"/>
    <col collapsed="false" customWidth="true" hidden="false" outlineLevel="0" max="6" min="6" style="0" width="13.43"/>
    <col collapsed="false" customWidth="true" hidden="false" outlineLevel="0" max="7" min="7" style="0" width="6.14"/>
    <col collapsed="false" customWidth="true" hidden="false" outlineLevel="0" max="8" min="8" style="0" width="30.43"/>
    <col collapsed="false" customWidth="true" hidden="false" outlineLevel="0" max="9" min="9" style="0" width="5.86"/>
    <col collapsed="false" customWidth="true" hidden="false" outlineLevel="0" max="19" min="10" style="0" width="6.87"/>
    <col collapsed="false" customWidth="true" hidden="false" outlineLevel="0" max="20" min="20" style="0" width="5.86"/>
    <col collapsed="false" customWidth="true" hidden="false" outlineLevel="0" max="30" min="21" style="0" width="6.87"/>
    <col collapsed="false" customWidth="true" hidden="false" outlineLevel="0" max="31" min="31" style="0" width="5.86"/>
    <col collapsed="false" customWidth="true" hidden="false" outlineLevel="0" max="32" min="32" style="0" width="6.87"/>
    <col collapsed="false" customWidth="true" hidden="false" outlineLevel="0" max="38" min="33" style="0" width="5.86"/>
  </cols>
  <sheetData>
    <row r="1" customFormat="false" ht="14.25" hidden="false" customHeight="true" outlineLevel="0" collapsed="false">
      <c r="A1" s="565" t="s">
        <v>499</v>
      </c>
      <c r="B1" s="565" t="s">
        <v>500</v>
      </c>
      <c r="C1" s="565" t="s">
        <v>501</v>
      </c>
      <c r="D1" s="565" t="s">
        <v>502</v>
      </c>
      <c r="E1" s="565" t="s">
        <v>503</v>
      </c>
      <c r="F1" s="565" t="s">
        <v>504</v>
      </c>
      <c r="G1" s="565" t="s">
        <v>74</v>
      </c>
      <c r="H1" s="565" t="s">
        <v>505</v>
      </c>
      <c r="I1" s="565" t="s">
        <v>506</v>
      </c>
      <c r="J1" s="565" t="s">
        <v>507</v>
      </c>
      <c r="K1" s="565" t="s">
        <v>508</v>
      </c>
      <c r="L1" s="565" t="s">
        <v>509</v>
      </c>
      <c r="M1" s="565" t="s">
        <v>510</v>
      </c>
      <c r="N1" s="565" t="s">
        <v>511</v>
      </c>
      <c r="O1" s="565" t="s">
        <v>512</v>
      </c>
      <c r="P1" s="565" t="s">
        <v>513</v>
      </c>
      <c r="Q1" s="565" t="s">
        <v>514</v>
      </c>
      <c r="R1" s="565" t="s">
        <v>515</v>
      </c>
      <c r="S1" s="565" t="s">
        <v>516</v>
      </c>
      <c r="T1" s="565" t="s">
        <v>517</v>
      </c>
      <c r="U1" s="565" t="s">
        <v>518</v>
      </c>
      <c r="V1" s="565" t="s">
        <v>519</v>
      </c>
      <c r="W1" s="565" t="s">
        <v>520</v>
      </c>
      <c r="X1" s="565" t="s">
        <v>521</v>
      </c>
      <c r="Y1" s="565" t="s">
        <v>522</v>
      </c>
      <c r="Z1" s="565" t="s">
        <v>523</v>
      </c>
      <c r="AA1" s="565" t="s">
        <v>524</v>
      </c>
      <c r="AB1" s="565" t="s">
        <v>525</v>
      </c>
      <c r="AC1" s="565" t="s">
        <v>526</v>
      </c>
      <c r="AD1" s="565" t="s">
        <v>527</v>
      </c>
      <c r="AE1" s="565" t="s">
        <v>528</v>
      </c>
      <c r="AF1" s="565" t="s">
        <v>529</v>
      </c>
      <c r="AG1" s="565" t="s">
        <v>530</v>
      </c>
      <c r="AH1" s="565" t="s">
        <v>531</v>
      </c>
      <c r="AI1" s="565" t="s">
        <v>532</v>
      </c>
      <c r="AJ1" s="565" t="s">
        <v>533</v>
      </c>
      <c r="AK1" s="565" t="s">
        <v>534</v>
      </c>
      <c r="AL1" s="565" t="s">
        <v>535</v>
      </c>
    </row>
    <row r="2" customFormat="false" ht="14.25" hidden="false" customHeight="true" outlineLevel="0" collapsed="false">
      <c r="A2" s="566" t="n">
        <v>1</v>
      </c>
      <c r="B2" s="567" t="s">
        <v>536</v>
      </c>
      <c r="C2" s="567"/>
      <c r="D2" s="567" t="s">
        <v>537</v>
      </c>
      <c r="E2" s="568" t="s">
        <v>538</v>
      </c>
      <c r="F2" s="567"/>
      <c r="G2" s="567"/>
      <c r="H2" s="567"/>
      <c r="I2" s="567"/>
      <c r="J2" s="567"/>
      <c r="K2" s="567"/>
      <c r="L2" s="567"/>
      <c r="M2" s="567"/>
      <c r="N2" s="567"/>
      <c r="O2" s="567"/>
      <c r="P2" s="567"/>
      <c r="Q2" s="567"/>
      <c r="R2" s="567"/>
      <c r="S2" s="567"/>
      <c r="T2" s="567"/>
      <c r="U2" s="567"/>
      <c r="V2" s="567"/>
      <c r="W2" s="567"/>
      <c r="X2" s="567"/>
      <c r="Y2" s="567"/>
      <c r="Z2" s="567"/>
      <c r="AA2" s="567"/>
      <c r="AB2" s="567"/>
      <c r="AC2" s="567"/>
      <c r="AD2" s="567"/>
      <c r="AE2" s="567"/>
      <c r="AF2" s="567"/>
      <c r="AG2" s="567"/>
      <c r="AH2" s="567"/>
      <c r="AI2" s="567"/>
      <c r="AJ2" s="567"/>
      <c r="AK2" s="567"/>
      <c r="AL2" s="567"/>
    </row>
    <row r="3" customFormat="false" ht="14.25" hidden="false" customHeight="true" outlineLevel="0" collapsed="false">
      <c r="A3" s="566" t="n">
        <v>2</v>
      </c>
      <c r="B3" s="567" t="s">
        <v>539</v>
      </c>
      <c r="C3" s="567"/>
      <c r="D3" s="567" t="s">
        <v>540</v>
      </c>
      <c r="E3" s="568" t="s">
        <v>541</v>
      </c>
      <c r="F3" s="567"/>
      <c r="G3" s="567"/>
      <c r="H3" s="567"/>
      <c r="I3" s="567"/>
      <c r="J3" s="567"/>
      <c r="K3" s="567"/>
      <c r="L3" s="567"/>
      <c r="M3" s="567"/>
      <c r="N3" s="567"/>
      <c r="O3" s="567"/>
      <c r="P3" s="567"/>
      <c r="Q3" s="567"/>
      <c r="R3" s="567"/>
      <c r="S3" s="567"/>
      <c r="T3" s="567"/>
      <c r="U3" s="567"/>
      <c r="V3" s="567"/>
      <c r="W3" s="567"/>
      <c r="X3" s="567"/>
      <c r="Y3" s="567"/>
      <c r="Z3" s="567"/>
      <c r="AA3" s="567"/>
      <c r="AB3" s="567"/>
      <c r="AC3" s="567"/>
      <c r="AD3" s="567"/>
      <c r="AE3" s="567"/>
      <c r="AF3" s="567"/>
      <c r="AG3" s="567"/>
      <c r="AH3" s="567"/>
      <c r="AI3" s="567"/>
      <c r="AJ3" s="567"/>
      <c r="AK3" s="567"/>
      <c r="AL3" s="567"/>
    </row>
    <row r="4" customFormat="false" ht="14.25" hidden="false" customHeight="true" outlineLevel="0" collapsed="false">
      <c r="A4" s="566" t="n">
        <v>3</v>
      </c>
      <c r="B4" s="567" t="s">
        <v>542</v>
      </c>
      <c r="C4" s="567"/>
      <c r="D4" s="567" t="s">
        <v>543</v>
      </c>
      <c r="E4" s="568" t="s">
        <v>538</v>
      </c>
      <c r="F4" s="567"/>
      <c r="G4" s="567"/>
      <c r="H4" s="567"/>
      <c r="I4" s="567"/>
      <c r="J4" s="567"/>
      <c r="K4" s="567"/>
      <c r="L4" s="567"/>
      <c r="M4" s="567"/>
      <c r="N4" s="567"/>
      <c r="O4" s="567"/>
      <c r="P4" s="567"/>
      <c r="Q4" s="567"/>
      <c r="R4" s="567"/>
      <c r="S4" s="567"/>
      <c r="T4" s="567"/>
      <c r="U4" s="567"/>
      <c r="V4" s="567"/>
      <c r="W4" s="567"/>
      <c r="X4" s="567"/>
      <c r="Y4" s="567"/>
      <c r="Z4" s="567"/>
      <c r="AA4" s="567"/>
      <c r="AB4" s="567"/>
      <c r="AC4" s="567"/>
      <c r="AD4" s="567"/>
      <c r="AE4" s="567"/>
      <c r="AF4" s="567"/>
      <c r="AG4" s="567"/>
      <c r="AH4" s="567"/>
      <c r="AI4" s="567"/>
      <c r="AJ4" s="567"/>
      <c r="AK4" s="567"/>
      <c r="AL4" s="567"/>
    </row>
    <row r="5" customFormat="false" ht="14.25" hidden="false" customHeight="true" outlineLevel="0" collapsed="false">
      <c r="A5" s="566" t="n">
        <v>4</v>
      </c>
      <c r="B5" s="567" t="s">
        <v>544</v>
      </c>
      <c r="C5" s="567"/>
      <c r="D5" s="567" t="s">
        <v>545</v>
      </c>
      <c r="E5" s="568" t="s">
        <v>546</v>
      </c>
      <c r="F5" s="567"/>
      <c r="G5" s="567"/>
      <c r="H5" s="567"/>
      <c r="I5" s="567"/>
      <c r="J5" s="567"/>
      <c r="K5" s="567"/>
      <c r="L5" s="567"/>
      <c r="M5" s="567"/>
      <c r="N5" s="567"/>
      <c r="O5" s="567"/>
      <c r="P5" s="567"/>
      <c r="Q5" s="567"/>
      <c r="R5" s="567"/>
      <c r="S5" s="567"/>
      <c r="T5" s="567"/>
      <c r="U5" s="567"/>
      <c r="V5" s="567"/>
      <c r="W5" s="567"/>
      <c r="X5" s="567"/>
      <c r="Y5" s="567"/>
      <c r="Z5" s="567"/>
      <c r="AA5" s="567"/>
      <c r="AB5" s="567"/>
      <c r="AC5" s="567"/>
      <c r="AD5" s="567"/>
      <c r="AE5" s="567"/>
      <c r="AF5" s="567"/>
      <c r="AG5" s="567"/>
      <c r="AH5" s="567"/>
      <c r="AI5" s="567"/>
      <c r="AJ5" s="567"/>
      <c r="AK5" s="567"/>
      <c r="AL5" s="567"/>
    </row>
    <row r="6" customFormat="false" ht="14.25" hidden="false" customHeight="true" outlineLevel="0" collapsed="false">
      <c r="A6" s="566" t="n">
        <v>5</v>
      </c>
      <c r="B6" s="567" t="s">
        <v>547</v>
      </c>
      <c r="C6" s="567"/>
      <c r="D6" s="567" t="s">
        <v>548</v>
      </c>
      <c r="E6" s="568" t="s">
        <v>538</v>
      </c>
      <c r="F6" s="567"/>
      <c r="G6" s="567"/>
      <c r="H6" s="567"/>
      <c r="I6" s="567"/>
      <c r="J6" s="567"/>
      <c r="K6" s="567"/>
      <c r="L6" s="567"/>
      <c r="M6" s="567"/>
      <c r="N6" s="567"/>
      <c r="O6" s="567"/>
      <c r="P6" s="567"/>
      <c r="Q6" s="567"/>
      <c r="R6" s="567"/>
      <c r="S6" s="567"/>
      <c r="T6" s="567"/>
      <c r="U6" s="567"/>
      <c r="V6" s="567"/>
      <c r="W6" s="567"/>
      <c r="X6" s="567"/>
      <c r="Y6" s="567"/>
      <c r="Z6" s="567"/>
      <c r="AA6" s="567"/>
      <c r="AB6" s="567"/>
      <c r="AC6" s="567"/>
      <c r="AD6" s="567"/>
      <c r="AE6" s="567"/>
      <c r="AF6" s="567"/>
      <c r="AG6" s="567"/>
      <c r="AH6" s="567"/>
      <c r="AI6" s="567"/>
      <c r="AJ6" s="567"/>
      <c r="AK6" s="567"/>
      <c r="AL6" s="567"/>
    </row>
    <row r="7" customFormat="false" ht="14.25" hidden="false" customHeight="true" outlineLevel="0" collapsed="false">
      <c r="A7" s="566" t="n">
        <v>6</v>
      </c>
      <c r="B7" s="567" t="s">
        <v>549</v>
      </c>
      <c r="C7" s="567"/>
      <c r="D7" s="567" t="s">
        <v>550</v>
      </c>
      <c r="E7" s="568" t="s">
        <v>538</v>
      </c>
      <c r="F7" s="567"/>
      <c r="G7" s="567"/>
      <c r="H7" s="567"/>
      <c r="I7" s="567"/>
      <c r="J7" s="567"/>
      <c r="K7" s="567"/>
      <c r="L7" s="567"/>
      <c r="M7" s="567"/>
      <c r="N7" s="567"/>
      <c r="O7" s="567"/>
      <c r="P7" s="567"/>
      <c r="Q7" s="567"/>
      <c r="R7" s="567"/>
      <c r="S7" s="567"/>
      <c r="T7" s="567"/>
      <c r="U7" s="567"/>
      <c r="V7" s="567"/>
      <c r="W7" s="567"/>
      <c r="X7" s="567"/>
      <c r="Y7" s="567"/>
      <c r="Z7" s="567"/>
      <c r="AA7" s="567"/>
      <c r="AB7" s="567"/>
      <c r="AC7" s="567"/>
      <c r="AD7" s="567"/>
      <c r="AE7" s="567"/>
      <c r="AF7" s="567"/>
      <c r="AG7" s="567"/>
      <c r="AH7" s="567"/>
      <c r="AI7" s="567"/>
      <c r="AJ7" s="567"/>
      <c r="AK7" s="567"/>
      <c r="AL7" s="567"/>
    </row>
    <row r="8" customFormat="false" ht="14.25" hidden="false" customHeight="true" outlineLevel="0" collapsed="false">
      <c r="A8" s="566" t="n">
        <v>7</v>
      </c>
      <c r="B8" s="567" t="s">
        <v>551</v>
      </c>
      <c r="C8" s="567"/>
      <c r="D8" s="567" t="s">
        <v>552</v>
      </c>
      <c r="E8" s="568" t="s">
        <v>538</v>
      </c>
      <c r="F8" s="567"/>
      <c r="G8" s="567"/>
      <c r="H8" s="567"/>
      <c r="I8" s="567"/>
      <c r="J8" s="567"/>
      <c r="K8" s="567"/>
      <c r="L8" s="567"/>
      <c r="M8" s="567"/>
      <c r="N8" s="567"/>
      <c r="O8" s="567"/>
      <c r="P8" s="567"/>
      <c r="Q8" s="567"/>
      <c r="R8" s="567"/>
      <c r="S8" s="567"/>
      <c r="T8" s="567"/>
      <c r="U8" s="567"/>
      <c r="V8" s="567"/>
      <c r="W8" s="567"/>
      <c r="X8" s="567"/>
      <c r="Y8" s="567"/>
      <c r="Z8" s="567"/>
      <c r="AA8" s="567"/>
      <c r="AB8" s="567"/>
      <c r="AC8" s="567"/>
      <c r="AD8" s="567"/>
      <c r="AE8" s="567"/>
      <c r="AF8" s="567"/>
      <c r="AG8" s="567"/>
      <c r="AH8" s="567"/>
      <c r="AI8" s="567"/>
      <c r="AJ8" s="567"/>
      <c r="AK8" s="567"/>
      <c r="AL8" s="567"/>
    </row>
    <row r="9" customFormat="false" ht="14.25" hidden="false" customHeight="true" outlineLevel="0" collapsed="false">
      <c r="A9" s="566" t="n">
        <v>8</v>
      </c>
      <c r="B9" s="567" t="s">
        <v>553</v>
      </c>
      <c r="C9" s="567"/>
      <c r="D9" s="567" t="s">
        <v>554</v>
      </c>
      <c r="E9" s="568" t="s">
        <v>555</v>
      </c>
      <c r="F9" s="567"/>
      <c r="G9" s="567"/>
      <c r="H9" s="567"/>
      <c r="I9" s="567"/>
      <c r="J9" s="567"/>
      <c r="K9" s="567"/>
      <c r="L9" s="567"/>
      <c r="M9" s="567"/>
      <c r="N9" s="567"/>
      <c r="O9" s="567"/>
      <c r="P9" s="567"/>
      <c r="Q9" s="567"/>
      <c r="R9" s="567"/>
      <c r="S9" s="567"/>
      <c r="T9" s="567"/>
      <c r="U9" s="567"/>
      <c r="V9" s="567"/>
      <c r="W9" s="567"/>
      <c r="X9" s="567"/>
      <c r="Y9" s="567"/>
      <c r="Z9" s="567"/>
      <c r="AA9" s="567"/>
      <c r="AB9" s="567"/>
      <c r="AC9" s="567"/>
      <c r="AD9" s="567"/>
      <c r="AE9" s="567"/>
      <c r="AF9" s="567"/>
      <c r="AG9" s="567"/>
      <c r="AH9" s="567"/>
      <c r="AI9" s="567"/>
      <c r="AJ9" s="567"/>
      <c r="AK9" s="567"/>
      <c r="AL9" s="567"/>
    </row>
    <row r="10" customFormat="false" ht="14.25" hidden="false" customHeight="true" outlineLevel="0" collapsed="false">
      <c r="A10" s="566" t="n">
        <v>9</v>
      </c>
      <c r="B10" s="567" t="s">
        <v>556</v>
      </c>
      <c r="C10" s="567"/>
      <c r="D10" s="567" t="s">
        <v>557</v>
      </c>
      <c r="E10" s="568" t="s">
        <v>558</v>
      </c>
      <c r="F10" s="567"/>
      <c r="G10" s="567"/>
      <c r="H10" s="567"/>
      <c r="I10" s="567"/>
      <c r="J10" s="567"/>
      <c r="K10" s="567"/>
      <c r="L10" s="567"/>
      <c r="M10" s="567"/>
      <c r="N10" s="567"/>
      <c r="O10" s="567"/>
      <c r="P10" s="567"/>
      <c r="Q10" s="567"/>
      <c r="R10" s="567"/>
      <c r="S10" s="567"/>
      <c r="T10" s="567"/>
      <c r="U10" s="567"/>
      <c r="V10" s="567"/>
      <c r="W10" s="567"/>
      <c r="X10" s="567"/>
      <c r="Y10" s="567"/>
      <c r="Z10" s="567"/>
      <c r="AA10" s="567"/>
      <c r="AB10" s="567"/>
      <c r="AC10" s="567"/>
      <c r="AD10" s="567"/>
      <c r="AE10" s="567"/>
      <c r="AF10" s="567"/>
      <c r="AG10" s="567"/>
      <c r="AH10" s="567"/>
      <c r="AI10" s="567"/>
      <c r="AJ10" s="567"/>
      <c r="AK10" s="567"/>
      <c r="AL10" s="567"/>
    </row>
    <row r="11" customFormat="false" ht="14.25" hidden="false" customHeight="true" outlineLevel="0" collapsed="false">
      <c r="A11" s="566" t="n">
        <v>10</v>
      </c>
      <c r="B11" s="567" t="s">
        <v>559</v>
      </c>
      <c r="C11" s="567"/>
      <c r="D11" s="567" t="s">
        <v>560</v>
      </c>
      <c r="E11" s="568" t="s">
        <v>538</v>
      </c>
      <c r="F11" s="567"/>
      <c r="G11" s="567"/>
      <c r="H11" s="567"/>
      <c r="I11" s="567"/>
      <c r="J11" s="567"/>
      <c r="K11" s="567"/>
      <c r="L11" s="567"/>
      <c r="M11" s="567"/>
      <c r="N11" s="567"/>
      <c r="O11" s="567"/>
      <c r="P11" s="567"/>
      <c r="Q11" s="567"/>
      <c r="R11" s="567"/>
      <c r="S11" s="567"/>
      <c r="T11" s="567"/>
      <c r="U11" s="567"/>
      <c r="V11" s="567"/>
      <c r="W11" s="567"/>
      <c r="X11" s="567"/>
      <c r="Y11" s="567"/>
      <c r="Z11" s="567"/>
      <c r="AA11" s="567"/>
      <c r="AB11" s="567"/>
      <c r="AC11" s="567"/>
      <c r="AD11" s="567"/>
      <c r="AE11" s="567"/>
      <c r="AF11" s="567"/>
      <c r="AG11" s="567"/>
      <c r="AH11" s="567"/>
      <c r="AI11" s="567"/>
      <c r="AJ11" s="567"/>
      <c r="AK11" s="567"/>
      <c r="AL11" s="567"/>
    </row>
    <row r="12" customFormat="false" ht="14.25" hidden="false" customHeight="true" outlineLevel="0" collapsed="false">
      <c r="A12" s="566" t="n">
        <v>11</v>
      </c>
      <c r="B12" s="567" t="s">
        <v>561</v>
      </c>
      <c r="C12" s="567"/>
      <c r="D12" s="567" t="s">
        <v>562</v>
      </c>
      <c r="E12" s="568" t="s">
        <v>538</v>
      </c>
      <c r="F12" s="567"/>
      <c r="G12" s="567"/>
      <c r="H12" s="567"/>
      <c r="I12" s="567"/>
      <c r="J12" s="567"/>
      <c r="K12" s="567"/>
      <c r="L12" s="567"/>
      <c r="M12" s="567"/>
      <c r="N12" s="567"/>
      <c r="O12" s="567"/>
      <c r="P12" s="567"/>
      <c r="Q12" s="567"/>
      <c r="R12" s="567"/>
      <c r="S12" s="567"/>
      <c r="T12" s="567"/>
      <c r="U12" s="567"/>
      <c r="V12" s="567"/>
      <c r="W12" s="567"/>
      <c r="X12" s="567"/>
      <c r="Y12" s="567"/>
      <c r="Z12" s="567"/>
      <c r="AA12" s="567"/>
      <c r="AB12" s="567"/>
      <c r="AC12" s="567"/>
      <c r="AD12" s="567"/>
      <c r="AE12" s="567"/>
      <c r="AF12" s="567"/>
      <c r="AG12" s="567"/>
      <c r="AH12" s="567"/>
      <c r="AI12" s="567"/>
      <c r="AJ12" s="567"/>
      <c r="AK12" s="567"/>
      <c r="AL12" s="567"/>
    </row>
    <row r="13" customFormat="false" ht="14.25" hidden="false" customHeight="true" outlineLevel="0" collapsed="false">
      <c r="A13" s="566" t="n">
        <v>12</v>
      </c>
      <c r="B13" s="567" t="s">
        <v>563</v>
      </c>
      <c r="C13" s="567"/>
      <c r="D13" s="567" t="s">
        <v>564</v>
      </c>
      <c r="E13" s="568" t="s">
        <v>538</v>
      </c>
      <c r="F13" s="567"/>
      <c r="G13" s="567"/>
      <c r="H13" s="567"/>
      <c r="I13" s="567"/>
      <c r="J13" s="567"/>
      <c r="K13" s="567"/>
      <c r="L13" s="567"/>
      <c r="M13" s="567"/>
      <c r="N13" s="567"/>
      <c r="O13" s="567"/>
      <c r="P13" s="567"/>
      <c r="Q13" s="567"/>
      <c r="R13" s="567"/>
      <c r="S13" s="567"/>
      <c r="T13" s="567"/>
      <c r="U13" s="567"/>
      <c r="V13" s="567"/>
      <c r="W13" s="567"/>
      <c r="X13" s="567"/>
      <c r="Y13" s="567"/>
      <c r="Z13" s="567"/>
      <c r="AA13" s="567"/>
      <c r="AB13" s="567"/>
      <c r="AC13" s="567"/>
      <c r="AD13" s="567"/>
      <c r="AE13" s="567"/>
      <c r="AF13" s="567"/>
      <c r="AG13" s="567"/>
      <c r="AH13" s="567"/>
      <c r="AI13" s="567"/>
      <c r="AJ13" s="567"/>
      <c r="AK13" s="567"/>
      <c r="AL13" s="567"/>
    </row>
    <row r="14" customFormat="false" ht="14.25" hidden="false" customHeight="true" outlineLevel="0" collapsed="false">
      <c r="A14" s="566" t="n">
        <v>13</v>
      </c>
      <c r="B14" s="567" t="s">
        <v>565</v>
      </c>
      <c r="C14" s="567"/>
      <c r="D14" s="567" t="s">
        <v>566</v>
      </c>
      <c r="E14" s="568" t="s">
        <v>538</v>
      </c>
      <c r="F14" s="567"/>
      <c r="G14" s="567"/>
      <c r="H14" s="567"/>
      <c r="I14" s="567"/>
      <c r="J14" s="567"/>
      <c r="K14" s="567"/>
      <c r="L14" s="567"/>
      <c r="M14" s="567"/>
      <c r="N14" s="567"/>
      <c r="O14" s="567"/>
      <c r="P14" s="567"/>
      <c r="Q14" s="567"/>
      <c r="R14" s="567"/>
      <c r="S14" s="567"/>
      <c r="T14" s="567"/>
      <c r="U14" s="567"/>
      <c r="V14" s="567"/>
      <c r="W14" s="567"/>
      <c r="X14" s="567"/>
      <c r="Y14" s="567"/>
      <c r="Z14" s="567"/>
      <c r="AA14" s="567"/>
      <c r="AB14" s="567"/>
      <c r="AC14" s="567"/>
      <c r="AD14" s="567"/>
      <c r="AE14" s="567"/>
      <c r="AF14" s="567"/>
      <c r="AG14" s="567"/>
      <c r="AH14" s="567"/>
      <c r="AI14" s="567"/>
      <c r="AJ14" s="567"/>
      <c r="AK14" s="567"/>
      <c r="AL14" s="567"/>
    </row>
    <row r="15" customFormat="false" ht="14.25" hidden="false" customHeight="true" outlineLevel="0" collapsed="false">
      <c r="A15" s="566" t="n">
        <v>14</v>
      </c>
      <c r="B15" s="567" t="s">
        <v>567</v>
      </c>
      <c r="C15" s="567"/>
      <c r="D15" s="567" t="s">
        <v>568</v>
      </c>
      <c r="E15" s="568" t="s">
        <v>569</v>
      </c>
      <c r="F15" s="567"/>
      <c r="G15" s="567"/>
      <c r="H15" s="567"/>
      <c r="I15" s="567"/>
      <c r="J15" s="567"/>
      <c r="K15" s="567"/>
      <c r="L15" s="567"/>
      <c r="M15" s="567"/>
      <c r="N15" s="567"/>
      <c r="O15" s="567"/>
      <c r="P15" s="567"/>
      <c r="Q15" s="567"/>
      <c r="R15" s="567"/>
      <c r="S15" s="567"/>
      <c r="T15" s="567"/>
      <c r="U15" s="567"/>
      <c r="V15" s="567"/>
      <c r="W15" s="567"/>
      <c r="X15" s="567"/>
      <c r="Y15" s="567"/>
      <c r="Z15" s="567"/>
      <c r="AA15" s="567"/>
      <c r="AB15" s="567"/>
      <c r="AC15" s="567"/>
      <c r="AD15" s="567"/>
      <c r="AE15" s="567"/>
      <c r="AF15" s="567"/>
      <c r="AG15" s="567"/>
      <c r="AH15" s="567"/>
      <c r="AI15" s="567"/>
      <c r="AJ15" s="567"/>
      <c r="AK15" s="567"/>
      <c r="AL15" s="567"/>
    </row>
    <row r="16" customFormat="false" ht="14.25" hidden="false" customHeight="true" outlineLevel="0" collapsed="false">
      <c r="A16" s="566" t="n">
        <v>15</v>
      </c>
      <c r="B16" s="567" t="s">
        <v>570</v>
      </c>
      <c r="C16" s="567"/>
      <c r="D16" s="567" t="s">
        <v>571</v>
      </c>
      <c r="E16" s="568" t="s">
        <v>538</v>
      </c>
      <c r="F16" s="567"/>
      <c r="G16" s="567"/>
      <c r="H16" s="567"/>
      <c r="I16" s="567"/>
      <c r="J16" s="567"/>
      <c r="K16" s="567"/>
      <c r="L16" s="567"/>
      <c r="M16" s="567"/>
      <c r="N16" s="567"/>
      <c r="O16" s="567"/>
      <c r="P16" s="567"/>
      <c r="Q16" s="567"/>
      <c r="R16" s="567"/>
      <c r="S16" s="567"/>
      <c r="T16" s="567"/>
      <c r="U16" s="567"/>
      <c r="V16" s="567"/>
      <c r="W16" s="567"/>
      <c r="X16" s="567"/>
      <c r="Y16" s="567"/>
      <c r="Z16" s="567"/>
      <c r="AA16" s="567"/>
      <c r="AB16" s="567"/>
      <c r="AC16" s="567"/>
      <c r="AD16" s="567"/>
      <c r="AE16" s="567"/>
      <c r="AF16" s="567"/>
      <c r="AG16" s="567"/>
      <c r="AH16" s="567"/>
      <c r="AI16" s="567"/>
      <c r="AJ16" s="567"/>
      <c r="AK16" s="567"/>
      <c r="AL16" s="567"/>
    </row>
    <row r="17" customFormat="false" ht="14.25" hidden="false" customHeight="true" outlineLevel="0" collapsed="false">
      <c r="A17" s="566" t="n">
        <v>16</v>
      </c>
      <c r="B17" s="567" t="s">
        <v>572</v>
      </c>
      <c r="C17" s="567"/>
      <c r="D17" s="567" t="s">
        <v>573</v>
      </c>
      <c r="E17" s="568" t="s">
        <v>538</v>
      </c>
      <c r="F17" s="567"/>
      <c r="G17" s="567"/>
      <c r="H17" s="567"/>
      <c r="I17" s="567"/>
      <c r="J17" s="567"/>
      <c r="K17" s="567"/>
      <c r="L17" s="567"/>
      <c r="M17" s="567"/>
      <c r="N17" s="567"/>
      <c r="O17" s="567"/>
      <c r="P17" s="567"/>
      <c r="Q17" s="567"/>
      <c r="R17" s="567"/>
      <c r="S17" s="567"/>
      <c r="T17" s="567"/>
      <c r="U17" s="567"/>
      <c r="V17" s="567"/>
      <c r="W17" s="567"/>
      <c r="X17" s="567"/>
      <c r="Y17" s="567"/>
      <c r="Z17" s="567"/>
      <c r="AA17" s="567"/>
      <c r="AB17" s="567"/>
      <c r="AC17" s="567"/>
      <c r="AD17" s="567"/>
      <c r="AE17" s="567"/>
      <c r="AF17" s="567"/>
      <c r="AG17" s="567"/>
      <c r="AH17" s="567"/>
      <c r="AI17" s="567"/>
      <c r="AJ17" s="567"/>
      <c r="AK17" s="567"/>
      <c r="AL17" s="567"/>
    </row>
    <row r="18" customFormat="false" ht="14.25" hidden="false" customHeight="true" outlineLevel="0" collapsed="false">
      <c r="A18" s="566" t="n">
        <v>17</v>
      </c>
      <c r="B18" s="567" t="s">
        <v>574</v>
      </c>
      <c r="C18" s="567"/>
      <c r="D18" s="567" t="s">
        <v>575</v>
      </c>
      <c r="E18" s="568" t="s">
        <v>576</v>
      </c>
      <c r="F18" s="567"/>
      <c r="G18" s="567"/>
      <c r="H18" s="567"/>
      <c r="I18" s="567"/>
      <c r="J18" s="567"/>
      <c r="K18" s="567"/>
      <c r="L18" s="567"/>
      <c r="M18" s="567"/>
      <c r="N18" s="567"/>
      <c r="O18" s="567"/>
      <c r="P18" s="567"/>
      <c r="Q18" s="567"/>
      <c r="R18" s="567"/>
      <c r="S18" s="567"/>
      <c r="T18" s="567"/>
      <c r="U18" s="567"/>
      <c r="V18" s="567"/>
      <c r="W18" s="567"/>
      <c r="X18" s="567"/>
      <c r="Y18" s="567"/>
      <c r="Z18" s="567"/>
      <c r="AA18" s="567"/>
      <c r="AB18" s="567"/>
      <c r="AC18" s="567"/>
      <c r="AD18" s="567"/>
      <c r="AE18" s="567"/>
      <c r="AF18" s="567"/>
      <c r="AG18" s="567"/>
      <c r="AH18" s="567"/>
      <c r="AI18" s="567"/>
      <c r="AJ18" s="567"/>
      <c r="AK18" s="567"/>
      <c r="AL18" s="567"/>
    </row>
    <row r="19" customFormat="false" ht="14.25" hidden="false" customHeight="true" outlineLevel="0" collapsed="false">
      <c r="A19" s="566" t="n">
        <v>18</v>
      </c>
      <c r="B19" s="567" t="s">
        <v>577</v>
      </c>
      <c r="C19" s="567"/>
      <c r="D19" s="567" t="s">
        <v>578</v>
      </c>
      <c r="E19" s="568" t="s">
        <v>541</v>
      </c>
      <c r="F19" s="567"/>
      <c r="G19" s="567"/>
      <c r="H19" s="567"/>
      <c r="I19" s="567"/>
      <c r="J19" s="567"/>
      <c r="K19" s="567"/>
      <c r="L19" s="567"/>
      <c r="M19" s="567"/>
      <c r="N19" s="567"/>
      <c r="O19" s="567"/>
      <c r="P19" s="567"/>
      <c r="Q19" s="567"/>
      <c r="R19" s="567"/>
      <c r="S19" s="567"/>
      <c r="T19" s="567"/>
      <c r="U19" s="567"/>
      <c r="V19" s="567"/>
      <c r="W19" s="567"/>
      <c r="X19" s="567"/>
      <c r="Y19" s="567"/>
      <c r="Z19" s="567"/>
      <c r="AA19" s="567"/>
      <c r="AB19" s="567"/>
      <c r="AC19" s="567"/>
      <c r="AD19" s="567"/>
      <c r="AE19" s="567"/>
      <c r="AF19" s="567"/>
      <c r="AG19" s="567"/>
      <c r="AH19" s="567"/>
      <c r="AI19" s="567"/>
      <c r="AJ19" s="567"/>
      <c r="AK19" s="567"/>
      <c r="AL19" s="567"/>
    </row>
    <row r="20" customFormat="false" ht="14.25" hidden="false" customHeight="true" outlineLevel="0" collapsed="false">
      <c r="A20" s="566" t="n">
        <v>19</v>
      </c>
      <c r="B20" s="567" t="s">
        <v>579</v>
      </c>
      <c r="C20" s="567"/>
      <c r="D20" s="567" t="s">
        <v>580</v>
      </c>
      <c r="E20" s="568" t="s">
        <v>581</v>
      </c>
      <c r="F20" s="567"/>
      <c r="G20" s="567"/>
      <c r="H20" s="567"/>
      <c r="I20" s="567"/>
      <c r="J20" s="567"/>
      <c r="K20" s="567"/>
      <c r="L20" s="567"/>
      <c r="M20" s="567"/>
      <c r="N20" s="567"/>
      <c r="O20" s="567"/>
      <c r="P20" s="567"/>
      <c r="Q20" s="567"/>
      <c r="R20" s="567"/>
      <c r="S20" s="567"/>
      <c r="T20" s="567"/>
      <c r="U20" s="567"/>
      <c r="V20" s="567"/>
      <c r="W20" s="567"/>
      <c r="X20" s="567"/>
      <c r="Y20" s="567"/>
      <c r="Z20" s="567"/>
      <c r="AA20" s="567"/>
      <c r="AB20" s="567"/>
      <c r="AC20" s="567"/>
      <c r="AD20" s="567"/>
      <c r="AE20" s="567"/>
      <c r="AF20" s="567"/>
      <c r="AG20" s="567"/>
      <c r="AH20" s="567"/>
      <c r="AI20" s="567"/>
      <c r="AJ20" s="567"/>
      <c r="AK20" s="567"/>
      <c r="AL20" s="567"/>
    </row>
    <row r="21" customFormat="false" ht="14.25" hidden="false" customHeight="true" outlineLevel="0" collapsed="false">
      <c r="A21" s="566" t="n">
        <v>20</v>
      </c>
      <c r="B21" s="567" t="s">
        <v>582</v>
      </c>
      <c r="C21" s="567"/>
      <c r="D21" s="567" t="s">
        <v>583</v>
      </c>
      <c r="E21" s="568" t="s">
        <v>538</v>
      </c>
      <c r="F21" s="567"/>
      <c r="G21" s="567"/>
      <c r="H21" s="567"/>
      <c r="I21" s="567"/>
      <c r="J21" s="567"/>
      <c r="K21" s="567"/>
      <c r="L21" s="567"/>
      <c r="M21" s="567"/>
      <c r="N21" s="567"/>
      <c r="O21" s="567"/>
      <c r="P21" s="567"/>
      <c r="Q21" s="567"/>
      <c r="R21" s="567"/>
      <c r="S21" s="567"/>
      <c r="T21" s="567"/>
      <c r="U21" s="567"/>
      <c r="V21" s="567"/>
      <c r="W21" s="567"/>
      <c r="X21" s="567"/>
      <c r="Y21" s="567"/>
      <c r="Z21" s="567"/>
      <c r="AA21" s="567"/>
      <c r="AB21" s="567"/>
      <c r="AC21" s="567"/>
      <c r="AD21" s="567"/>
      <c r="AE21" s="567"/>
      <c r="AF21" s="567"/>
      <c r="AG21" s="567"/>
      <c r="AH21" s="567"/>
      <c r="AI21" s="567"/>
      <c r="AJ21" s="567"/>
      <c r="AK21" s="567"/>
      <c r="AL21" s="567"/>
    </row>
    <row r="22" customFormat="false" ht="14.25" hidden="false" customHeight="true" outlineLevel="0" collapsed="false">
      <c r="A22" s="566" t="n">
        <v>21</v>
      </c>
      <c r="B22" s="567" t="s">
        <v>584</v>
      </c>
      <c r="C22" s="567"/>
      <c r="D22" s="567" t="s">
        <v>585</v>
      </c>
      <c r="E22" s="568" t="s">
        <v>541</v>
      </c>
      <c r="F22" s="567"/>
      <c r="G22" s="567"/>
      <c r="H22" s="567"/>
      <c r="I22" s="567"/>
      <c r="J22" s="567"/>
      <c r="K22" s="567"/>
      <c r="L22" s="567"/>
      <c r="M22" s="567"/>
      <c r="N22" s="567"/>
      <c r="O22" s="567"/>
      <c r="P22" s="567"/>
      <c r="Q22" s="567"/>
      <c r="R22" s="567"/>
      <c r="S22" s="567"/>
      <c r="T22" s="567"/>
      <c r="U22" s="567"/>
      <c r="V22" s="567"/>
      <c r="W22" s="567"/>
      <c r="X22" s="567"/>
      <c r="Y22" s="567"/>
      <c r="Z22" s="567"/>
      <c r="AA22" s="567"/>
      <c r="AB22" s="567"/>
      <c r="AC22" s="567"/>
      <c r="AD22" s="567"/>
      <c r="AE22" s="567"/>
      <c r="AF22" s="567"/>
      <c r="AG22" s="567"/>
      <c r="AH22" s="567"/>
      <c r="AI22" s="567"/>
      <c r="AJ22" s="567"/>
      <c r="AK22" s="567"/>
      <c r="AL22" s="567"/>
    </row>
    <row r="23" customFormat="false" ht="14.25" hidden="false" customHeight="true" outlineLevel="0" collapsed="false">
      <c r="A23" s="566" t="n">
        <v>22</v>
      </c>
      <c r="B23" s="567" t="s">
        <v>586</v>
      </c>
      <c r="C23" s="567"/>
      <c r="D23" s="567" t="s">
        <v>587</v>
      </c>
      <c r="E23" s="568" t="s">
        <v>541</v>
      </c>
      <c r="F23" s="567"/>
      <c r="G23" s="567"/>
      <c r="H23" s="567"/>
      <c r="I23" s="567"/>
      <c r="J23" s="567"/>
      <c r="K23" s="567"/>
      <c r="L23" s="567"/>
      <c r="M23" s="567"/>
      <c r="N23" s="567"/>
      <c r="O23" s="567"/>
      <c r="P23" s="567"/>
      <c r="Q23" s="567"/>
      <c r="R23" s="567"/>
      <c r="S23" s="567"/>
      <c r="T23" s="567"/>
      <c r="U23" s="567"/>
      <c r="V23" s="567"/>
      <c r="W23" s="567"/>
      <c r="X23" s="567"/>
      <c r="Y23" s="567"/>
      <c r="Z23" s="567"/>
      <c r="AA23" s="567"/>
      <c r="AB23" s="567"/>
      <c r="AC23" s="567"/>
      <c r="AD23" s="567"/>
      <c r="AE23" s="567"/>
      <c r="AF23" s="567"/>
      <c r="AG23" s="567"/>
      <c r="AH23" s="567"/>
      <c r="AI23" s="567"/>
      <c r="AJ23" s="567"/>
      <c r="AK23" s="567"/>
      <c r="AL23" s="567"/>
    </row>
    <row r="24" customFormat="false" ht="14.25" hidden="false" customHeight="true" outlineLevel="0" collapsed="false">
      <c r="A24" s="566" t="n">
        <v>23</v>
      </c>
      <c r="B24" s="567" t="s">
        <v>588</v>
      </c>
      <c r="C24" s="567"/>
      <c r="D24" s="567" t="s">
        <v>589</v>
      </c>
      <c r="E24" s="568" t="s">
        <v>538</v>
      </c>
      <c r="F24" s="567"/>
      <c r="G24" s="567"/>
      <c r="H24" s="567"/>
      <c r="I24" s="567"/>
      <c r="J24" s="567"/>
      <c r="K24" s="567"/>
      <c r="L24" s="567"/>
      <c r="M24" s="567"/>
      <c r="N24" s="567"/>
      <c r="O24" s="567"/>
      <c r="P24" s="567"/>
      <c r="Q24" s="567"/>
      <c r="R24" s="567"/>
      <c r="S24" s="567"/>
      <c r="T24" s="567"/>
      <c r="U24" s="567"/>
      <c r="V24" s="567"/>
      <c r="W24" s="567"/>
      <c r="X24" s="567"/>
      <c r="Y24" s="567"/>
      <c r="Z24" s="567"/>
      <c r="AA24" s="567"/>
      <c r="AB24" s="567"/>
      <c r="AC24" s="567"/>
      <c r="AD24" s="567"/>
      <c r="AE24" s="567"/>
      <c r="AF24" s="567"/>
      <c r="AG24" s="567"/>
      <c r="AH24" s="567"/>
      <c r="AI24" s="567"/>
      <c r="AJ24" s="567"/>
      <c r="AK24" s="567"/>
      <c r="AL24" s="567"/>
    </row>
    <row r="25" customFormat="false" ht="14.25" hidden="false" customHeight="true" outlineLevel="0" collapsed="false">
      <c r="A25" s="566" t="n">
        <v>24</v>
      </c>
      <c r="B25" s="567" t="s">
        <v>590</v>
      </c>
      <c r="C25" s="567"/>
      <c r="D25" s="567" t="s">
        <v>591</v>
      </c>
      <c r="E25" s="568" t="s">
        <v>541</v>
      </c>
      <c r="F25" s="567"/>
      <c r="G25" s="567"/>
      <c r="H25" s="567"/>
      <c r="I25" s="567"/>
      <c r="J25" s="567"/>
      <c r="K25" s="567"/>
      <c r="L25" s="567"/>
      <c r="M25" s="567"/>
      <c r="N25" s="567"/>
      <c r="O25" s="567"/>
      <c r="P25" s="567"/>
      <c r="Q25" s="567"/>
      <c r="R25" s="567"/>
      <c r="S25" s="567"/>
      <c r="T25" s="567"/>
      <c r="U25" s="567"/>
      <c r="V25" s="567"/>
      <c r="W25" s="567"/>
      <c r="X25" s="567"/>
      <c r="Y25" s="567"/>
      <c r="Z25" s="567"/>
      <c r="AA25" s="567"/>
      <c r="AB25" s="567"/>
      <c r="AC25" s="567"/>
      <c r="AD25" s="567"/>
      <c r="AE25" s="567"/>
      <c r="AF25" s="567"/>
      <c r="AG25" s="567"/>
      <c r="AH25" s="567"/>
      <c r="AI25" s="567"/>
      <c r="AJ25" s="567"/>
      <c r="AK25" s="567"/>
      <c r="AL25" s="567"/>
    </row>
    <row r="26" customFormat="false" ht="14.25" hidden="false" customHeight="true" outlineLevel="0" collapsed="false">
      <c r="A26" s="566" t="n">
        <v>25</v>
      </c>
      <c r="B26" s="567" t="s">
        <v>592</v>
      </c>
      <c r="C26" s="567"/>
      <c r="D26" s="567" t="s">
        <v>593</v>
      </c>
      <c r="E26" s="568" t="s">
        <v>538</v>
      </c>
      <c r="F26" s="567"/>
      <c r="G26" s="567"/>
      <c r="H26" s="567"/>
      <c r="I26" s="567"/>
      <c r="J26" s="567"/>
      <c r="K26" s="567"/>
      <c r="L26" s="567"/>
      <c r="M26" s="567"/>
      <c r="N26" s="567"/>
      <c r="O26" s="567"/>
      <c r="P26" s="567"/>
      <c r="Q26" s="567"/>
      <c r="R26" s="567"/>
      <c r="S26" s="567"/>
      <c r="T26" s="567"/>
      <c r="U26" s="567"/>
      <c r="V26" s="567"/>
      <c r="W26" s="567"/>
      <c r="X26" s="567"/>
      <c r="Y26" s="567"/>
      <c r="Z26" s="567"/>
      <c r="AA26" s="567"/>
      <c r="AB26" s="567"/>
      <c r="AC26" s="567"/>
      <c r="AD26" s="567"/>
      <c r="AE26" s="567"/>
      <c r="AF26" s="567"/>
      <c r="AG26" s="567"/>
      <c r="AH26" s="567"/>
      <c r="AI26" s="567"/>
      <c r="AJ26" s="567"/>
      <c r="AK26" s="567"/>
      <c r="AL26" s="567"/>
    </row>
    <row r="27" customFormat="false" ht="14.25" hidden="false" customHeight="true" outlineLevel="0" collapsed="false">
      <c r="A27" s="566" t="n">
        <v>26</v>
      </c>
      <c r="B27" s="567" t="s">
        <v>594</v>
      </c>
      <c r="C27" s="567"/>
      <c r="D27" s="567" t="s">
        <v>595</v>
      </c>
      <c r="E27" s="568" t="s">
        <v>596</v>
      </c>
      <c r="F27" s="567"/>
      <c r="G27" s="567"/>
      <c r="H27" s="567"/>
      <c r="I27" s="567"/>
      <c r="J27" s="567"/>
      <c r="K27" s="567"/>
      <c r="L27" s="567"/>
      <c r="M27" s="567"/>
      <c r="N27" s="567"/>
      <c r="O27" s="567"/>
      <c r="P27" s="567"/>
      <c r="Q27" s="567"/>
      <c r="R27" s="567"/>
      <c r="S27" s="567"/>
      <c r="T27" s="567"/>
      <c r="U27" s="567"/>
      <c r="V27" s="567"/>
      <c r="W27" s="567"/>
      <c r="X27" s="567"/>
      <c r="Y27" s="567"/>
      <c r="Z27" s="567"/>
      <c r="AA27" s="567"/>
      <c r="AB27" s="567"/>
      <c r="AC27" s="567"/>
      <c r="AD27" s="567"/>
      <c r="AE27" s="567"/>
      <c r="AF27" s="567"/>
      <c r="AG27" s="567"/>
      <c r="AH27" s="567"/>
      <c r="AI27" s="567"/>
      <c r="AJ27" s="567"/>
      <c r="AK27" s="567"/>
      <c r="AL27" s="567"/>
    </row>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A2" r:id="rId1" display="http://mailrelay.nal.com/tc/launchapp?-attach=true&amp;-s=226TCSession&amp;-o=QnFAj7o4IrWILD"/>
    <hyperlink ref="A3" r:id="rId2" display="http://mailrelay.nal.com/tc/launchapp?-attach=true&amp;-s=226TCSession&amp;-o=QfJAj7o0IrWILD"/>
    <hyperlink ref="A4" r:id="rId3" display="http://mailrelay.nal.com/tc/launchapp?-attach=true&amp;-s=226TCSession&amp;-o=grEAj7o4IrWILD"/>
    <hyperlink ref="A5" r:id="rId4" display="http://mailrelay.nal.com/tc/launchapp?-attach=true&amp;-s=226TCSession&amp;-o=CIFAj$jLIrWILD"/>
    <hyperlink ref="A6" r:id="rId5" display="http://mailrelay.nal.com/tc/launchapp?-attach=true&amp;-s=226TCSession&amp;-o=gTKAj7o4IrWILD"/>
    <hyperlink ref="A7" r:id="rId6" display="http://mailrelay.nal.com/tc/launchapp?-attach=true&amp;-s=226TCSession&amp;-o=gbIAj7o4IrWILD"/>
    <hyperlink ref="A8" r:id="rId7" display="http://mailrelay.nal.com/tc/launchapp?-attach=true&amp;-s=226TCSession&amp;-o=QXNAj7o4IrWILD"/>
    <hyperlink ref="A9" r:id="rId8" display="http://mailrelay.nal.com/tc/launchapp?-attach=true&amp;-s=226TCSession&amp;-o=zMHAj$CxIrWILD"/>
    <hyperlink ref="A10" r:id="rId9" display="http://mailrelay.nal.com/tc/launchapp?-attach=true&amp;-s=226TCSession&amp;-o=xrLAj$jLIrWILD"/>
    <hyperlink ref="A11" r:id="rId10" display="http://mailrelay.nal.com/tc/launchapp?-attach=true&amp;-s=226TCSession&amp;-o=QvDAj7o4IrWILD"/>
    <hyperlink ref="A12" r:id="rId11" display="http://mailrelay.nal.com/tc/launchapp?-attach=true&amp;-s=226TCSession&amp;-o=Q3BAj7o4IrWILD"/>
    <hyperlink ref="A13" r:id="rId12" display="http://mailrelay.nal.com/tc/launchapp?-attach=true&amp;-s=226TCSession&amp;-o=gjGAj7o4IrWILD"/>
    <hyperlink ref="A14" r:id="rId13" display="http://mailrelay.nal.com/tc/launchapp?-attach=true&amp;-s=226TCSession&amp;-o=gLLAj7o4IrWILD"/>
    <hyperlink ref="A15" r:id="rId14" display="http://mailrelay.nal.com/tc/launchapp?-attach=true&amp;-s=226TCSession&amp;-o=StPAj7TOIrWILD"/>
    <hyperlink ref="A16" r:id="rId15" display="http://mailrelay.nal.com/tc/launchapp?-attach=true&amp;-s=226TCSession&amp;-o=AzOAj7o4IrWILD"/>
    <hyperlink ref="A17" r:id="rId16" display="http://mailrelay.nal.com/tc/launchapp?-attach=true&amp;-s=226TCSession&amp;-o=gvOAj7o4IrWILD"/>
    <hyperlink ref="A18" r:id="rId17" display="http://mailrelay.nal.com/tc/launchapp?-attach=true&amp;-s=226TCSession&amp;-o=BHDAj7TbIrWILD"/>
    <hyperlink ref="A19" r:id="rId18" display="http://mailrelay.nal.com/tc/launchapp?-attach=true&amp;-s=226TCSession&amp;-o=QnHAj7o0IrWILD"/>
    <hyperlink ref="A20" r:id="rId19" display="http://mailrelay.nal.com/tc/launchapp?-attach=true&amp;-s=226TCSession&amp;-o=i8JAj7itIrWILD"/>
    <hyperlink ref="A21" r:id="rId20" display="http://mailrelay.nal.com/tc/launchapp?-attach=true&amp;-s=226TCSession&amp;-o=QfLAj7o4IrWILD"/>
    <hyperlink ref="A22" r:id="rId21" display="http://mailrelay.nal.com/tc/launchapp?-attach=true&amp;-s=226TCSession&amp;-o=QvFAj7o0IrWILD"/>
    <hyperlink ref="A23" r:id="rId22" display="http://mailrelay.nal.com/tc/launchapp?-attach=true&amp;-s=226TCSession&amp;-o=QXLAj7o0IrWILD"/>
    <hyperlink ref="A24" r:id="rId23" display="http://mailrelay.nal.com/tc/launchapp?-attach=true&amp;-s=226TCSession&amp;-o=gDNAj7o4IrWILD"/>
    <hyperlink ref="A25" r:id="rId24" display="http://mailrelay.nal.com/tc/launchapp?-attach=true&amp;-s=226TCSession&amp;-o=AzOAj7o0IrWILD"/>
    <hyperlink ref="A26" r:id="rId25" display="http://mailrelay.nal.com/tc/launchapp?-attach=true&amp;-s=226TCSession&amp;-o=Q7PAj7o4IrWILD"/>
    <hyperlink ref="A27" r:id="rId26" display="http://mailrelay.nal.com/tc/launchapp?-attach=true&amp;-s=226TCSession&amp;-o=BtHAj7HnIrWILD"/>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A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8.57"/>
    <col collapsed="false" customWidth="true" hidden="false" outlineLevel="0" max="2" min="2" style="0" width="21.29"/>
    <col collapsed="false" customWidth="true" hidden="false" outlineLevel="0" max="3" min="3" style="0" width="16.43"/>
    <col collapsed="false" customWidth="true" hidden="false" outlineLevel="0" max="4" min="4" style="0" width="20.86"/>
    <col collapsed="false" customWidth="true" hidden="false" outlineLevel="0" max="5" min="5" style="0" width="12.14"/>
    <col collapsed="false" customWidth="true" hidden="false" outlineLevel="0" max="6" min="6" style="0" width="18"/>
    <col collapsed="false" customWidth="true" hidden="false" outlineLevel="0" max="7" min="7" style="0" width="11.14"/>
    <col collapsed="false" customWidth="true" hidden="false" outlineLevel="0" max="8" min="8" style="0" width="13.7"/>
    <col collapsed="false" customWidth="true" hidden="false" outlineLevel="0" max="9" min="9" style="0" width="31.14"/>
    <col collapsed="false" customWidth="true" hidden="false" outlineLevel="0" max="10" min="10" style="0" width="6.14"/>
    <col collapsed="false" customWidth="true" hidden="false" outlineLevel="0" max="11" min="11" style="0" width="13.14"/>
    <col collapsed="false" customWidth="true" hidden="false" outlineLevel="0" max="12" min="12" style="0" width="12.43"/>
    <col collapsed="false" customWidth="true" hidden="false" outlineLevel="0" max="13" min="13" style="0" width="17.58"/>
    <col collapsed="false" customWidth="true" hidden="false" outlineLevel="0" max="14" min="14" style="0" width="6.29"/>
    <col collapsed="false" customWidth="true" hidden="false" outlineLevel="0" max="15" min="15" style="0" width="26.86"/>
    <col collapsed="false" customWidth="true" hidden="false" outlineLevel="0" max="16" min="16" style="0" width="21.29"/>
    <col collapsed="false" customWidth="true" hidden="false" outlineLevel="0" max="17" min="17" style="0" width="16"/>
    <col collapsed="false" customWidth="true" hidden="false" outlineLevel="0" max="18" min="18" style="0" width="4.14"/>
    <col collapsed="false" customWidth="true" hidden="false" outlineLevel="0" max="19" min="19" style="0" width="8.71"/>
    <col collapsed="false" customWidth="true" hidden="false" outlineLevel="0" max="20" min="20" style="0" width="21.43"/>
    <col collapsed="false" customWidth="true" hidden="false" outlineLevel="0" max="21" min="21" style="0" width="8.71"/>
    <col collapsed="false" customWidth="true" hidden="false" outlineLevel="0" max="22" min="22" style="0" width="19.99"/>
    <col collapsed="false" customWidth="true" hidden="false" outlineLevel="0" max="23" min="23" style="0" width="8.71"/>
    <col collapsed="false" customWidth="true" hidden="false" outlineLevel="0" max="24" min="24" style="0" width="21.14"/>
    <col collapsed="false" customWidth="true" hidden="false" outlineLevel="0" max="25" min="25" style="0" width="8.71"/>
    <col collapsed="false" customWidth="true" hidden="false" outlineLevel="0" max="26" min="26" style="0" width="30.43"/>
    <col collapsed="false" customWidth="true" hidden="false" outlineLevel="0" max="27" min="27" style="0" width="15.29"/>
    <col collapsed="false" customWidth="true" hidden="false" outlineLevel="0" max="28" min="28" style="0" width="8.71"/>
    <col collapsed="false" customWidth="true" hidden="false" outlineLevel="0" max="29" min="29" style="0" width="8"/>
    <col collapsed="false" customWidth="true" hidden="false" outlineLevel="0" max="30" min="30" style="0" width="17.58"/>
    <col collapsed="false" customWidth="true" hidden="false" outlineLevel="0" max="31" min="31" style="0" width="12.29"/>
    <col collapsed="false" customWidth="true" hidden="false" outlineLevel="0" max="32" min="32" style="0" width="9"/>
    <col collapsed="false" customWidth="true" hidden="false" outlineLevel="0" max="33" min="33" style="0" width="12.14"/>
    <col collapsed="false" customWidth="true" hidden="false" outlineLevel="0" max="34" min="34" style="0" width="13.01"/>
    <col collapsed="false" customWidth="true" hidden="false" outlineLevel="0" max="35" min="35" style="0" width="5.14"/>
  </cols>
  <sheetData>
    <row r="1" customFormat="false" ht="14.25" hidden="false" customHeight="true" outlineLevel="0" collapsed="false">
      <c r="A1" s="501" t="s">
        <v>192</v>
      </c>
      <c r="B1" s="569" t="s">
        <v>193</v>
      </c>
      <c r="C1" s="501" t="s">
        <v>194</v>
      </c>
      <c r="D1" s="569" t="s">
        <v>195</v>
      </c>
      <c r="E1" s="501" t="s">
        <v>200</v>
      </c>
      <c r="F1" s="501" t="s">
        <v>201</v>
      </c>
      <c r="G1" s="501" t="s">
        <v>209</v>
      </c>
      <c r="H1" s="570" t="s">
        <v>297</v>
      </c>
      <c r="I1" s="571"/>
      <c r="J1" s="572" t="s">
        <v>597</v>
      </c>
      <c r="K1" s="573" t="s">
        <v>598</v>
      </c>
      <c r="L1" s="573" t="s">
        <v>599</v>
      </c>
      <c r="M1" s="573" t="s">
        <v>600</v>
      </c>
      <c r="N1" s="573"/>
      <c r="O1" s="501"/>
      <c r="P1" s="573" t="s">
        <v>601</v>
      </c>
      <c r="Q1" s="574" t="s">
        <v>602</v>
      </c>
      <c r="R1" s="574"/>
      <c r="S1" s="516"/>
      <c r="T1" s="573" t="s">
        <v>603</v>
      </c>
      <c r="U1" s="516"/>
      <c r="V1" s="573" t="s">
        <v>604</v>
      </c>
      <c r="W1" s="516"/>
      <c r="X1" s="516" t="s">
        <v>600</v>
      </c>
      <c r="Y1" s="516"/>
      <c r="Z1" s="516" t="s">
        <v>605</v>
      </c>
      <c r="AA1" s="516" t="s">
        <v>606</v>
      </c>
      <c r="AB1" s="516"/>
      <c r="AC1" s="516" t="s">
        <v>607</v>
      </c>
      <c r="AD1" s="516" t="s">
        <v>608</v>
      </c>
      <c r="AE1" s="516" t="s">
        <v>609</v>
      </c>
      <c r="AF1" s="516" t="s">
        <v>610</v>
      </c>
      <c r="AG1" s="546" t="s">
        <v>611</v>
      </c>
      <c r="AH1" s="516" t="s">
        <v>612</v>
      </c>
      <c r="AI1" s="516"/>
    </row>
    <row r="2" customFormat="false" ht="14.25" hidden="false" customHeight="true" outlineLevel="0" collapsed="false">
      <c r="A2" s="196" t="s">
        <v>224</v>
      </c>
      <c r="B2" s="196" t="n">
        <v>0.8</v>
      </c>
      <c r="C2" s="196" t="n">
        <v>1</v>
      </c>
      <c r="D2" s="196" t="n">
        <v>35</v>
      </c>
      <c r="E2" s="196" t="s">
        <v>219</v>
      </c>
      <c r="F2" s="196" t="s">
        <v>613</v>
      </c>
      <c r="G2" s="196" t="s">
        <v>614</v>
      </c>
      <c r="H2" s="575" t="s">
        <v>615</v>
      </c>
      <c r="I2" s="196" t="s">
        <v>616</v>
      </c>
      <c r="J2" s="555" t="s">
        <v>617</v>
      </c>
      <c r="K2" s="196" t="s">
        <v>40</v>
      </c>
      <c r="O2" s="196" t="str">
        <f aca="false">"Reviewed By: "&amp;Summary!$E$8</f>
        <v>Reviewed By: </v>
      </c>
      <c r="P2" s="196" t="s">
        <v>618</v>
      </c>
      <c r="Q2" s="576"/>
      <c r="T2" s="145" t="s">
        <v>619</v>
      </c>
      <c r="V2" s="196" t="s">
        <v>620</v>
      </c>
      <c r="X2" s="196" t="s">
        <v>621</v>
      </c>
      <c r="AG2" s="463"/>
    </row>
    <row r="3" customFormat="false" ht="14.25" hidden="false" customHeight="true" outlineLevel="0" collapsed="false">
      <c r="A3" s="196" t="s">
        <v>218</v>
      </c>
      <c r="B3" s="196" t="n">
        <v>1.6</v>
      </c>
      <c r="C3" s="196" t="n">
        <v>2</v>
      </c>
      <c r="D3" s="196" t="n">
        <v>70</v>
      </c>
      <c r="E3" s="196" t="s">
        <v>622</v>
      </c>
      <c r="F3" s="196" t="s">
        <v>220</v>
      </c>
      <c r="G3" s="196" t="s">
        <v>623</v>
      </c>
      <c r="H3" s="575" t="s">
        <v>624</v>
      </c>
      <c r="I3" s="555"/>
      <c r="J3" s="555" t="s">
        <v>625</v>
      </c>
      <c r="K3" s="196" t="s">
        <v>626</v>
      </c>
      <c r="L3" s="196" t="s">
        <v>42</v>
      </c>
      <c r="M3" s="196" t="s">
        <v>627</v>
      </c>
      <c r="O3" s="196" t="s">
        <v>628</v>
      </c>
      <c r="P3" s="196" t="s">
        <v>629</v>
      </c>
      <c r="Q3" s="196" t="str">
        <f aca="false">IFERROR(VLOOKUP(R3,#REF!,1,FALSE()),"")</f>
        <v/>
      </c>
      <c r="R3" s="196" t="n">
        <v>1</v>
      </c>
      <c r="T3" s="145" t="s">
        <v>630</v>
      </c>
      <c r="V3" s="196" t="s">
        <v>71</v>
      </c>
      <c r="X3" s="196" t="s">
        <v>631</v>
      </c>
      <c r="Z3" s="196" t="s">
        <v>632</v>
      </c>
      <c r="AA3" s="196" t="s">
        <v>633</v>
      </c>
      <c r="AC3" s="196" t="n">
        <v>90</v>
      </c>
      <c r="AD3" s="577" t="n">
        <v>0.02</v>
      </c>
      <c r="AE3" s="577" t="n">
        <v>0.01</v>
      </c>
      <c r="AF3" s="577" t="n">
        <v>0.025</v>
      </c>
      <c r="AG3" s="463" t="n">
        <v>1327</v>
      </c>
      <c r="AH3" s="196" t="s">
        <v>634</v>
      </c>
      <c r="AI3" s="196" t="n">
        <v>0.03</v>
      </c>
    </row>
    <row r="4" customFormat="false" ht="14.25" hidden="false" customHeight="true" outlineLevel="0" collapsed="false">
      <c r="A4" s="196" t="s">
        <v>635</v>
      </c>
      <c r="B4" s="196" t="s">
        <v>188</v>
      </c>
      <c r="C4" s="196" t="n">
        <v>4</v>
      </c>
      <c r="D4" s="196" t="s">
        <v>188</v>
      </c>
      <c r="F4" s="196" t="s">
        <v>228</v>
      </c>
      <c r="G4" s="196" t="s">
        <v>636</v>
      </c>
      <c r="H4" s="575" t="s">
        <v>637</v>
      </c>
      <c r="I4" s="555" t="s">
        <v>638</v>
      </c>
      <c r="J4" s="555" t="s">
        <v>639</v>
      </c>
      <c r="K4" s="196" t="s">
        <v>640</v>
      </c>
      <c r="L4" s="196" t="s">
        <v>359</v>
      </c>
      <c r="M4" s="196" t="s">
        <v>641</v>
      </c>
      <c r="P4" s="196" t="s">
        <v>642</v>
      </c>
      <c r="Q4" s="196" t="str">
        <f aca="false">IFERROR(VLOOKUP(R4,#REF!,1,FALSE()),"")</f>
        <v/>
      </c>
      <c r="R4" s="196" t="n">
        <v>2</v>
      </c>
      <c r="T4" s="145" t="s">
        <v>7</v>
      </c>
      <c r="V4" s="196" t="s">
        <v>643</v>
      </c>
      <c r="X4" s="196" t="s">
        <v>644</v>
      </c>
      <c r="Z4" s="196" t="s">
        <v>645</v>
      </c>
      <c r="AA4" s="196" t="s">
        <v>646</v>
      </c>
      <c r="AC4" s="196" t="n">
        <v>180</v>
      </c>
      <c r="AD4" s="577" t="n">
        <v>0.02</v>
      </c>
      <c r="AE4" s="577" t="n">
        <v>0.01</v>
      </c>
      <c r="AF4" s="577" t="n">
        <v>0.025</v>
      </c>
      <c r="AG4" s="463" t="n">
        <v>1398</v>
      </c>
      <c r="AH4" s="196" t="s">
        <v>647</v>
      </c>
      <c r="AI4" s="196" t="n">
        <v>0.03</v>
      </c>
    </row>
    <row r="5" customFormat="false" ht="14.25" hidden="false" customHeight="true" outlineLevel="0" collapsed="false">
      <c r="C5" s="196" t="s">
        <v>188</v>
      </c>
      <c r="H5" s="575"/>
      <c r="I5" s="555" t="s">
        <v>648</v>
      </c>
      <c r="J5" s="555" t="s">
        <v>649</v>
      </c>
      <c r="M5" s="196" t="s">
        <v>118</v>
      </c>
      <c r="Q5" s="196" t="str">
        <f aca="false">IFERROR(VLOOKUP(R5,#REF!,1,FALSE()),"")</f>
        <v/>
      </c>
      <c r="R5" s="196" t="n">
        <v>3</v>
      </c>
      <c r="T5" s="145" t="s">
        <v>650</v>
      </c>
      <c r="V5" s="196" t="s">
        <v>651</v>
      </c>
      <c r="X5" s="196" t="s">
        <v>652</v>
      </c>
      <c r="Z5" s="196" t="s">
        <v>653</v>
      </c>
      <c r="AA5" s="196" t="s">
        <v>654</v>
      </c>
      <c r="AC5" s="196" t="n">
        <v>250</v>
      </c>
      <c r="AD5" s="577" t="n">
        <v>0.02</v>
      </c>
      <c r="AE5" s="577" t="n">
        <v>0.01</v>
      </c>
      <c r="AF5" s="577" t="n">
        <v>0.025</v>
      </c>
      <c r="AG5" s="463" t="n">
        <v>1529</v>
      </c>
      <c r="AH5" s="196" t="s">
        <v>655</v>
      </c>
      <c r="AI5" s="196" t="n">
        <v>0.02</v>
      </c>
    </row>
    <row r="6" customFormat="false" ht="14.25" hidden="false" customHeight="true" outlineLevel="0" collapsed="false">
      <c r="H6" s="575"/>
      <c r="I6" s="555"/>
      <c r="J6" s="555"/>
      <c r="M6" s="196" t="s">
        <v>656</v>
      </c>
      <c r="Q6" s="196" t="str">
        <f aca="false">IFERROR(VLOOKUP(R6,#REF!,1,FALSE()),"")</f>
        <v/>
      </c>
      <c r="R6" s="196" t="n">
        <v>4</v>
      </c>
      <c r="X6" s="196" t="s">
        <v>657</v>
      </c>
      <c r="Z6" s="196" t="s">
        <v>658</v>
      </c>
      <c r="AA6" s="196" t="s">
        <v>659</v>
      </c>
      <c r="AC6" s="196" t="n">
        <v>390</v>
      </c>
      <c r="AD6" s="577" t="n">
        <v>0.03</v>
      </c>
      <c r="AE6" s="577" t="n">
        <v>0.02</v>
      </c>
      <c r="AF6" s="577" t="n">
        <v>0.035</v>
      </c>
      <c r="AG6" s="463" t="n">
        <v>1773</v>
      </c>
      <c r="AH6" s="196" t="s">
        <v>23</v>
      </c>
      <c r="AI6" s="196" t="n">
        <v>0.03</v>
      </c>
    </row>
    <row r="7" customFormat="false" ht="14.25" hidden="false" customHeight="true" outlineLevel="0" collapsed="false">
      <c r="H7" s="575"/>
      <c r="I7" s="555"/>
      <c r="J7" s="555"/>
      <c r="M7" s="196" t="s">
        <v>660</v>
      </c>
      <c r="Q7" s="196" t="str">
        <f aca="false">IFERROR(VLOOKUP(R7,#REF!,1,FALSE()),"")</f>
        <v/>
      </c>
      <c r="R7" s="196" t="n">
        <v>5</v>
      </c>
      <c r="Z7" s="196" t="s">
        <v>23</v>
      </c>
      <c r="AA7" s="196" t="s">
        <v>661</v>
      </c>
      <c r="AC7" s="196" t="n">
        <v>500</v>
      </c>
      <c r="AD7" s="577" t="n">
        <v>0.035</v>
      </c>
      <c r="AE7" s="577" t="n">
        <v>0.025</v>
      </c>
      <c r="AF7" s="577" t="n">
        <v>0.04</v>
      </c>
      <c r="AG7" s="463" t="n">
        <v>1859</v>
      </c>
      <c r="AH7" s="196" t="s">
        <v>662</v>
      </c>
      <c r="AI7" s="196" t="n">
        <v>0.03</v>
      </c>
    </row>
    <row r="8" customFormat="false" ht="14.25" hidden="false" customHeight="true" outlineLevel="0" collapsed="false">
      <c r="H8" s="575"/>
      <c r="I8" s="555"/>
      <c r="J8" s="555"/>
      <c r="M8" s="196" t="s">
        <v>663</v>
      </c>
      <c r="Q8" s="196" t="str">
        <f aca="false">IFERROR(VLOOKUP(R8,#REF!,1,FALSE()),"")</f>
        <v/>
      </c>
      <c r="R8" s="196" t="n">
        <v>6</v>
      </c>
      <c r="Z8" s="196" t="s">
        <v>664</v>
      </c>
      <c r="AA8" s="196" t="s">
        <v>665</v>
      </c>
      <c r="AC8" s="196" t="n">
        <v>610</v>
      </c>
      <c r="AD8" s="577" t="n">
        <v>0.035</v>
      </c>
      <c r="AE8" s="577" t="n">
        <v>0.025</v>
      </c>
      <c r="AF8" s="577" t="n">
        <v>0.04</v>
      </c>
      <c r="AG8" s="463" t="n">
        <v>2145</v>
      </c>
      <c r="AH8" s="196" t="s">
        <v>666</v>
      </c>
      <c r="AI8" s="196" t="n">
        <v>0.03</v>
      </c>
    </row>
    <row r="9" customFormat="false" ht="14.25" hidden="false" customHeight="true" outlineLevel="0" collapsed="false">
      <c r="H9" s="575"/>
      <c r="I9" s="555"/>
      <c r="J9" s="555"/>
      <c r="M9" s="196" t="s">
        <v>667</v>
      </c>
      <c r="Q9" s="196" t="str">
        <f aca="false">IFERROR(VLOOKUP(R9,#REF!,1,FALSE()),"")</f>
        <v/>
      </c>
      <c r="R9" s="196" t="n">
        <v>7</v>
      </c>
      <c r="Z9" s="196" t="s">
        <v>668</v>
      </c>
      <c r="AA9" s="196" t="s">
        <v>669</v>
      </c>
      <c r="AC9" s="196" t="n">
        <v>720</v>
      </c>
      <c r="AD9" s="577" t="n">
        <v>0.035</v>
      </c>
      <c r="AE9" s="577" t="n">
        <v>0.025</v>
      </c>
      <c r="AF9" s="577" t="n">
        <v>0.04</v>
      </c>
      <c r="AG9" s="463" t="n">
        <v>2189</v>
      </c>
      <c r="AH9" s="196" t="s">
        <v>670</v>
      </c>
      <c r="AI9" s="196" t="n">
        <v>0.03</v>
      </c>
    </row>
    <row r="10" customFormat="false" ht="14.25" hidden="false" customHeight="true" outlineLevel="0" collapsed="false">
      <c r="H10" s="575"/>
      <c r="I10" s="555"/>
      <c r="J10" s="555"/>
      <c r="M10" s="196" t="s">
        <v>671</v>
      </c>
      <c r="Q10" s="196" t="str">
        <f aca="false">IFERROR(VLOOKUP(R10,#REF!,1,FALSE()),"")</f>
        <v/>
      </c>
      <c r="R10" s="196" t="n">
        <v>8</v>
      </c>
      <c r="Z10" s="196" t="s">
        <v>672</v>
      </c>
      <c r="AA10" s="196" t="s">
        <v>673</v>
      </c>
      <c r="AC10" s="196" t="n">
        <v>950</v>
      </c>
      <c r="AD10" s="577" t="n">
        <v>0.04</v>
      </c>
      <c r="AE10" s="577" t="n">
        <v>0.03</v>
      </c>
      <c r="AF10" s="577" t="n">
        <v>0.045</v>
      </c>
      <c r="AG10" s="463" t="n">
        <v>2259</v>
      </c>
      <c r="AH10" s="196" t="s">
        <v>188</v>
      </c>
      <c r="AI10" s="196" t="n">
        <v>0.03</v>
      </c>
    </row>
    <row r="11" customFormat="false" ht="14.25" hidden="false" customHeight="true" outlineLevel="0" collapsed="false">
      <c r="H11" s="575"/>
      <c r="I11" s="555"/>
      <c r="J11" s="555"/>
      <c r="M11" s="196" t="s">
        <v>674</v>
      </c>
      <c r="Q11" s="196" t="str">
        <f aca="false">IFERROR(VLOOKUP(R11,#REF!,1,FALSE()),"")</f>
        <v/>
      </c>
      <c r="R11" s="196" t="n">
        <v>9</v>
      </c>
      <c r="Z11" s="196" t="s">
        <v>675</v>
      </c>
      <c r="AA11" s="196" t="s">
        <v>676</v>
      </c>
      <c r="AC11" s="196" t="n">
        <v>1150</v>
      </c>
      <c r="AD11" s="577" t="n">
        <v>0.04</v>
      </c>
      <c r="AE11" s="577" t="n">
        <v>0.03</v>
      </c>
      <c r="AF11" s="577" t="n">
        <v>0.045</v>
      </c>
      <c r="AG11" s="463" t="n">
        <v>2357</v>
      </c>
    </row>
    <row r="12" customFormat="false" ht="14.25" hidden="false" customHeight="true" outlineLevel="0" collapsed="false">
      <c r="H12" s="575"/>
      <c r="I12" s="555"/>
      <c r="J12" s="555"/>
      <c r="M12" s="196" t="s">
        <v>122</v>
      </c>
      <c r="Q12" s="196" t="str">
        <f aca="false">IFERROR(VLOOKUP(R12,#REF!,1,FALSE()),"")</f>
        <v/>
      </c>
      <c r="R12" s="196" t="n">
        <v>10</v>
      </c>
      <c r="Z12" s="196" t="s">
        <v>677</v>
      </c>
      <c r="AA12" s="196" t="s">
        <v>678</v>
      </c>
      <c r="AC12" s="196" t="n">
        <v>1450</v>
      </c>
      <c r="AD12" s="577" t="n">
        <v>0.045</v>
      </c>
      <c r="AE12" s="577" t="n">
        <v>0.035</v>
      </c>
      <c r="AF12" s="577" t="n">
        <v>0.05</v>
      </c>
      <c r="AG12" s="463" t="n">
        <v>2709</v>
      </c>
    </row>
    <row r="13" customFormat="false" ht="14.25" hidden="false" customHeight="true" outlineLevel="0" collapsed="false">
      <c r="H13" s="575"/>
      <c r="I13" s="555"/>
      <c r="J13" s="555"/>
      <c r="M13" s="196" t="s">
        <v>679</v>
      </c>
      <c r="Q13" s="196" t="str">
        <f aca="false">IFERROR(VLOOKUP(R13,#REF!,1,FALSE()),"")</f>
        <v/>
      </c>
      <c r="R13" s="196" t="n">
        <v>11</v>
      </c>
      <c r="Z13" s="196" t="s">
        <v>680</v>
      </c>
      <c r="AA13" s="196" t="s">
        <v>124</v>
      </c>
      <c r="AC13" s="196" t="n">
        <v>2000</v>
      </c>
      <c r="AD13" s="577" t="n">
        <v>0.045</v>
      </c>
      <c r="AE13" s="577" t="n">
        <v>0.035</v>
      </c>
      <c r="AF13" s="577" t="n">
        <v>0.05</v>
      </c>
      <c r="AG13" s="463" t="n">
        <v>3000</v>
      </c>
    </row>
    <row r="14" customFormat="false" ht="14.25" hidden="false" customHeight="true" outlineLevel="0" collapsed="false">
      <c r="H14" s="575"/>
      <c r="I14" s="555"/>
      <c r="J14" s="555"/>
      <c r="M14" s="196" t="s">
        <v>127</v>
      </c>
      <c r="Q14" s="196" t="str">
        <f aca="false">IFERROR(VLOOKUP(R14,#REF!,1,FALSE()),"")</f>
        <v/>
      </c>
      <c r="R14" s="196" t="n">
        <v>12</v>
      </c>
      <c r="Z14" s="196" t="s">
        <v>681</v>
      </c>
      <c r="AA14" s="196" t="s">
        <v>682</v>
      </c>
      <c r="AG14" s="463"/>
    </row>
    <row r="15" customFormat="false" ht="14.25" hidden="false" customHeight="true" outlineLevel="0" collapsed="false">
      <c r="H15" s="575"/>
      <c r="I15" s="555"/>
      <c r="J15" s="555"/>
      <c r="M15" s="196" t="s">
        <v>683</v>
      </c>
      <c r="Q15" s="196" t="str">
        <f aca="false">IFERROR(VLOOKUP(R15,#REF!,1,FALSE()),"")</f>
        <v/>
      </c>
      <c r="R15" s="196" t="n">
        <v>13</v>
      </c>
      <c r="Z15" s="196" t="s">
        <v>684</v>
      </c>
      <c r="AA15" s="196" t="s">
        <v>685</v>
      </c>
      <c r="AG15" s="463"/>
    </row>
    <row r="16" customFormat="false" ht="14.25" hidden="false" customHeight="true" outlineLevel="0" collapsed="false">
      <c r="H16" s="575"/>
      <c r="I16" s="555"/>
      <c r="J16" s="555"/>
      <c r="M16" s="196" t="s">
        <v>686</v>
      </c>
      <c r="Q16" s="196" t="str">
        <f aca="false">IFERROR(VLOOKUP(R16,#REF!,1,FALSE()),"")</f>
        <v/>
      </c>
      <c r="R16" s="196" t="n">
        <v>14</v>
      </c>
      <c r="Z16" s="196" t="s">
        <v>687</v>
      </c>
      <c r="AA16" s="196" t="s">
        <v>688</v>
      </c>
      <c r="AG16" s="463"/>
    </row>
    <row r="17" customFormat="false" ht="14.25" hidden="false" customHeight="true" outlineLevel="0" collapsed="false">
      <c r="H17" s="575"/>
      <c r="I17" s="555"/>
      <c r="J17" s="555"/>
      <c r="M17" s="196" t="s">
        <v>689</v>
      </c>
      <c r="Q17" s="196" t="str">
        <f aca="false">IFERROR(VLOOKUP(R17,#REF!,1,FALSE()),"")</f>
        <v/>
      </c>
      <c r="R17" s="196" t="n">
        <v>15</v>
      </c>
      <c r="Z17" s="196" t="s">
        <v>690</v>
      </c>
      <c r="AA17" s="196" t="s">
        <v>691</v>
      </c>
      <c r="AG17" s="463"/>
    </row>
    <row r="18" customFormat="false" ht="14.25" hidden="false" customHeight="true" outlineLevel="0" collapsed="false">
      <c r="H18" s="575"/>
      <c r="I18" s="555"/>
      <c r="J18" s="555"/>
      <c r="M18" s="196" t="s">
        <v>692</v>
      </c>
      <c r="Q18" s="196" t="str">
        <f aca="false">IFERROR(VLOOKUP(R18,#REF!,1,FALSE()),"")</f>
        <v/>
      </c>
      <c r="R18" s="196" t="n">
        <v>16</v>
      </c>
      <c r="Z18" s="196" t="s">
        <v>693</v>
      </c>
      <c r="AA18" s="196" t="s">
        <v>694</v>
      </c>
      <c r="AG18" s="463"/>
    </row>
    <row r="19" customFormat="false" ht="14.25" hidden="false" customHeight="true" outlineLevel="0" collapsed="false">
      <c r="H19" s="575"/>
      <c r="I19" s="555"/>
      <c r="J19" s="555"/>
      <c r="M19" s="196" t="s">
        <v>695</v>
      </c>
      <c r="Q19" s="196" t="str">
        <f aca="false">IFERROR(VLOOKUP(R19,#REF!,1,FALSE()),"")</f>
        <v/>
      </c>
      <c r="R19" s="196" t="n">
        <v>17</v>
      </c>
      <c r="Z19" s="196" t="s">
        <v>696</v>
      </c>
      <c r="AA19" s="196" t="s">
        <v>697</v>
      </c>
      <c r="AG19" s="463"/>
    </row>
    <row r="20" customFormat="false" ht="14.25" hidden="false" customHeight="true" outlineLevel="0" collapsed="false">
      <c r="H20" s="575"/>
      <c r="I20" s="555"/>
      <c r="J20" s="555"/>
      <c r="M20" s="196" t="s">
        <v>698</v>
      </c>
      <c r="Q20" s="196" t="str">
        <f aca="false">IFERROR(VLOOKUP(R20,#REF!,1,FALSE()),"")</f>
        <v/>
      </c>
      <c r="R20" s="196" t="n">
        <v>18</v>
      </c>
      <c r="Z20" s="196" t="s">
        <v>699</v>
      </c>
      <c r="AA20" s="196" t="s">
        <v>700</v>
      </c>
      <c r="AG20" s="463"/>
    </row>
    <row r="21" customFormat="false" ht="14.25" hidden="false" customHeight="true" outlineLevel="0" collapsed="false">
      <c r="H21" s="575"/>
      <c r="I21" s="555"/>
      <c r="J21" s="555"/>
      <c r="M21" s="196" t="s">
        <v>701</v>
      </c>
      <c r="Q21" s="196" t="str">
        <f aca="false">IFERROR(VLOOKUP(R21,#REF!,1,FALSE()),"")</f>
        <v/>
      </c>
      <c r="R21" s="196" t="n">
        <v>19</v>
      </c>
      <c r="Z21" s="196" t="s">
        <v>702</v>
      </c>
      <c r="AA21" s="196" t="s">
        <v>703</v>
      </c>
      <c r="AG21" s="463"/>
    </row>
    <row r="22" customFormat="false" ht="14.25" hidden="false" customHeight="true" outlineLevel="0" collapsed="false">
      <c r="H22" s="575"/>
      <c r="I22" s="555"/>
      <c r="J22" s="555"/>
      <c r="M22" s="196" t="s">
        <v>704</v>
      </c>
      <c r="Q22" s="196" t="str">
        <f aca="false">IFERROR(VLOOKUP(R22,#REF!,1,FALSE()),"")</f>
        <v/>
      </c>
      <c r="R22" s="196" t="n">
        <v>20</v>
      </c>
      <c r="Z22" s="196" t="s">
        <v>705</v>
      </c>
      <c r="AA22" s="196" t="s">
        <v>706</v>
      </c>
      <c r="AG22" s="463"/>
    </row>
    <row r="23" customFormat="false" ht="14.25" hidden="false" customHeight="true" outlineLevel="0" collapsed="false">
      <c r="H23" s="575"/>
      <c r="I23" s="555"/>
      <c r="J23" s="555"/>
      <c r="M23" s="196" t="s">
        <v>707</v>
      </c>
      <c r="Q23" s="196" t="str">
        <f aca="false">IFERROR(VLOOKUP(R23,#REF!,1,FALSE()),"")</f>
        <v/>
      </c>
      <c r="R23" s="196" t="n">
        <v>21</v>
      </c>
      <c r="Z23" s="196" t="s">
        <v>708</v>
      </c>
      <c r="AA23" s="196" t="s">
        <v>709</v>
      </c>
      <c r="AG23" s="463"/>
    </row>
    <row r="24" customFormat="false" ht="14.25" hidden="false" customHeight="true" outlineLevel="0" collapsed="false">
      <c r="H24" s="575"/>
      <c r="I24" s="555"/>
      <c r="J24" s="555"/>
      <c r="Q24" s="196" t="str">
        <f aca="false">IFERROR(VLOOKUP(R24,#REF!,1,FALSE()),"")</f>
        <v/>
      </c>
      <c r="R24" s="196" t="n">
        <v>22</v>
      </c>
      <c r="Z24" s="196" t="s">
        <v>710</v>
      </c>
      <c r="AA24" s="196" t="s">
        <v>711</v>
      </c>
      <c r="AG24" s="463"/>
    </row>
    <row r="25" customFormat="false" ht="14.25" hidden="false" customHeight="true" outlineLevel="0" collapsed="false">
      <c r="H25" s="575"/>
      <c r="I25" s="555"/>
      <c r="J25" s="555"/>
      <c r="Q25" s="196" t="str">
        <f aca="false">IFERROR(VLOOKUP(R25,#REF!,1,FALSE()),"")</f>
        <v/>
      </c>
      <c r="R25" s="196" t="n">
        <v>23</v>
      </c>
      <c r="Z25" s="196" t="s">
        <v>712</v>
      </c>
      <c r="AA25" s="196" t="s">
        <v>713</v>
      </c>
      <c r="AG25" s="463"/>
    </row>
    <row r="26" customFormat="false" ht="14.25" hidden="false" customHeight="true" outlineLevel="0" collapsed="false">
      <c r="H26" s="575"/>
      <c r="I26" s="555"/>
      <c r="J26" s="555"/>
      <c r="Q26" s="196" t="str">
        <f aca="false">IFERROR(VLOOKUP(R26,#REF!,1,FALSE()),"")</f>
        <v/>
      </c>
      <c r="R26" s="196" t="n">
        <v>24</v>
      </c>
      <c r="Z26" s="196" t="s">
        <v>714</v>
      </c>
      <c r="AA26" s="196" t="s">
        <v>715</v>
      </c>
      <c r="AG26" s="463"/>
    </row>
    <row r="27" customFormat="false" ht="14.25" hidden="false" customHeight="true" outlineLevel="0" collapsed="false">
      <c r="H27" s="575"/>
      <c r="I27" s="555"/>
      <c r="J27" s="555"/>
      <c r="Q27" s="196" t="str">
        <f aca="false">IFERROR(VLOOKUP(R27,#REF!,1,FALSE()),"")</f>
        <v/>
      </c>
      <c r="R27" s="196" t="n">
        <v>25</v>
      </c>
      <c r="Z27" s="196" t="s">
        <v>716</v>
      </c>
      <c r="AA27" s="196" t="s">
        <v>717</v>
      </c>
      <c r="AG27" s="463"/>
    </row>
    <row r="28" customFormat="false" ht="14.25" hidden="false" customHeight="true" outlineLevel="0" collapsed="false">
      <c r="H28" s="575"/>
      <c r="I28" s="555"/>
      <c r="J28" s="555"/>
      <c r="Q28" s="196" t="str">
        <f aca="false">IFERROR(VLOOKUP(R28,#REF!,1,FALSE()),"")</f>
        <v/>
      </c>
      <c r="R28" s="196" t="n">
        <v>26</v>
      </c>
      <c r="Z28" s="196" t="s">
        <v>41</v>
      </c>
      <c r="AA28" s="196" t="s">
        <v>718</v>
      </c>
      <c r="AG28" s="463"/>
    </row>
    <row r="29" customFormat="false" ht="14.25" hidden="false" customHeight="true" outlineLevel="0" collapsed="false">
      <c r="H29" s="575"/>
      <c r="I29" s="555"/>
      <c r="J29" s="555"/>
      <c r="Q29" s="196" t="str">
        <f aca="false">IFERROR(VLOOKUP(R29,#REF!,1,FALSE()),"")</f>
        <v/>
      </c>
      <c r="R29" s="196" t="n">
        <v>27</v>
      </c>
      <c r="Z29" s="196" t="s">
        <v>719</v>
      </c>
      <c r="AA29" s="196" t="s">
        <v>720</v>
      </c>
      <c r="AG29" s="463"/>
    </row>
    <row r="30" customFormat="false" ht="14.25" hidden="false" customHeight="true" outlineLevel="0" collapsed="false">
      <c r="H30" s="575"/>
      <c r="I30" s="555"/>
      <c r="J30" s="555"/>
      <c r="Q30" s="196" t="str">
        <f aca="false">IFERROR(VLOOKUP(R30,#REF!,1,FALSE()),"")</f>
        <v/>
      </c>
      <c r="R30" s="196" t="n">
        <v>28</v>
      </c>
      <c r="Z30" s="196" t="s">
        <v>721</v>
      </c>
      <c r="AA30" s="196" t="s">
        <v>722</v>
      </c>
      <c r="AG30" s="463"/>
    </row>
    <row r="31" customFormat="false" ht="14.25" hidden="false" customHeight="true" outlineLevel="0" collapsed="false">
      <c r="H31" s="575"/>
      <c r="I31" s="555"/>
      <c r="J31" s="555"/>
      <c r="Q31" s="196" t="str">
        <f aca="false">IFERROR(VLOOKUP(R31,#REF!,1,FALSE()),"")</f>
        <v/>
      </c>
      <c r="R31" s="196" t="n">
        <v>29</v>
      </c>
      <c r="Z31" s="196" t="s">
        <v>723</v>
      </c>
      <c r="AA31" s="196" t="s">
        <v>724</v>
      </c>
      <c r="AG31" s="463"/>
    </row>
    <row r="32" customFormat="false" ht="14.25" hidden="false" customHeight="true" outlineLevel="0" collapsed="false">
      <c r="H32" s="575"/>
      <c r="I32" s="555"/>
      <c r="J32" s="555"/>
      <c r="Q32" s="196" t="str">
        <f aca="false">IFERROR(VLOOKUP(R32,#REF!,1,FALSE()),"")</f>
        <v/>
      </c>
      <c r="R32" s="196" t="n">
        <v>30</v>
      </c>
      <c r="Z32" s="196" t="s">
        <v>670</v>
      </c>
      <c r="AA32" s="196" t="s">
        <v>725</v>
      </c>
      <c r="AG32" s="463"/>
    </row>
    <row r="33" customFormat="false" ht="14.25" hidden="false" customHeight="true" outlineLevel="0" collapsed="false">
      <c r="H33" s="575"/>
      <c r="I33" s="555"/>
      <c r="J33" s="555"/>
      <c r="Q33" s="196" t="str">
        <f aca="false">IFERROR(VLOOKUP(R33,#REF!,1,FALSE()),"")</f>
        <v/>
      </c>
      <c r="R33" s="196" t="n">
        <v>31</v>
      </c>
      <c r="Z33" s="196" t="s">
        <v>726</v>
      </c>
      <c r="AA33" s="196" t="s">
        <v>727</v>
      </c>
      <c r="AG33" s="463"/>
    </row>
    <row r="34" customFormat="false" ht="14.25" hidden="false" customHeight="true" outlineLevel="0" collapsed="false">
      <c r="H34" s="575"/>
      <c r="I34" s="555"/>
      <c r="J34" s="555"/>
      <c r="Q34" s="196" t="str">
        <f aca="false">IFERROR(VLOOKUP(R34,#REF!,1,FALSE()),"")</f>
        <v/>
      </c>
      <c r="R34" s="196" t="n">
        <v>32</v>
      </c>
      <c r="Z34" s="196" t="s">
        <v>728</v>
      </c>
      <c r="AA34" s="196" t="s">
        <v>729</v>
      </c>
      <c r="AG34" s="463"/>
    </row>
    <row r="35" customFormat="false" ht="14.25" hidden="false" customHeight="true" outlineLevel="0" collapsed="false">
      <c r="H35" s="575"/>
      <c r="I35" s="555"/>
      <c r="J35" s="555"/>
      <c r="Q35" s="196" t="str">
        <f aca="false">IFERROR(VLOOKUP(R35,#REF!,1,FALSE()),"")</f>
        <v/>
      </c>
      <c r="R35" s="196" t="n">
        <v>33</v>
      </c>
      <c r="Z35" s="196" t="s">
        <v>662</v>
      </c>
      <c r="AA35" s="196" t="s">
        <v>730</v>
      </c>
      <c r="AG35" s="463"/>
    </row>
    <row r="36" customFormat="false" ht="14.25" hidden="false" customHeight="true" outlineLevel="0" collapsed="false">
      <c r="H36" s="575"/>
      <c r="I36" s="555"/>
      <c r="J36" s="555"/>
      <c r="Q36" s="196" t="str">
        <f aca="false">IFERROR(VLOOKUP(R36,#REF!,1,FALSE()),"")</f>
        <v/>
      </c>
      <c r="R36" s="196" t="n">
        <v>34</v>
      </c>
      <c r="AG36" s="463"/>
    </row>
    <row r="37" customFormat="false" ht="14.25" hidden="false" customHeight="true" outlineLevel="0" collapsed="false">
      <c r="H37" s="575"/>
      <c r="I37" s="555"/>
      <c r="J37" s="555"/>
      <c r="Q37" s="196" t="str">
        <f aca="false">IFERROR(VLOOKUP(R37,#REF!,1,FALSE()),"")</f>
        <v/>
      </c>
      <c r="R37" s="196" t="n">
        <v>35</v>
      </c>
      <c r="AG37" s="463"/>
    </row>
    <row r="38" customFormat="false" ht="14.25" hidden="false" customHeight="true" outlineLevel="0" collapsed="false">
      <c r="H38" s="575"/>
      <c r="I38" s="555"/>
      <c r="J38" s="555"/>
      <c r="Q38" s="196" t="str">
        <f aca="false">IFERROR(VLOOKUP(R38,#REF!,1,FALSE()),"")</f>
        <v/>
      </c>
      <c r="R38" s="196" t="n">
        <v>36</v>
      </c>
      <c r="AG38" s="463"/>
    </row>
    <row r="39" customFormat="false" ht="14.25" hidden="false" customHeight="true" outlineLevel="0" collapsed="false">
      <c r="H39" s="575"/>
      <c r="I39" s="555"/>
      <c r="J39" s="555"/>
      <c r="Q39" s="196" t="str">
        <f aca="false">IFERROR(VLOOKUP(R39,#REF!,1,FALSE()),"")</f>
        <v/>
      </c>
      <c r="R39" s="196" t="n">
        <v>37</v>
      </c>
      <c r="AG39" s="463"/>
    </row>
    <row r="40" customFormat="false" ht="14.25" hidden="false" customHeight="true" outlineLevel="0" collapsed="false">
      <c r="H40" s="575"/>
      <c r="I40" s="555"/>
      <c r="J40" s="555"/>
      <c r="Q40" s="196" t="str">
        <f aca="false">IFERROR(VLOOKUP(R40,#REF!,1,FALSE()),"")</f>
        <v/>
      </c>
      <c r="R40" s="196" t="n">
        <v>38</v>
      </c>
      <c r="AG40" s="463"/>
    </row>
    <row r="41" customFormat="false" ht="14.25" hidden="false" customHeight="true" outlineLevel="0" collapsed="false">
      <c r="H41" s="575"/>
      <c r="I41" s="555"/>
      <c r="J41" s="555"/>
      <c r="Q41" s="196" t="str">
        <f aca="false">IFERROR(VLOOKUP(R41,#REF!,1,FALSE()),"")</f>
        <v/>
      </c>
      <c r="R41" s="196" t="n">
        <v>39</v>
      </c>
      <c r="AG41" s="463"/>
    </row>
    <row r="42" customFormat="false" ht="14.25" hidden="false" customHeight="true" outlineLevel="0" collapsed="false">
      <c r="H42" s="575"/>
      <c r="I42" s="555"/>
      <c r="J42" s="555"/>
      <c r="Q42" s="196" t="str">
        <f aca="false">IFERROR(VLOOKUP(R42,#REF!,1,FALSE()),"")</f>
        <v/>
      </c>
      <c r="R42" s="196" t="n">
        <v>40</v>
      </c>
      <c r="AG42" s="463"/>
    </row>
    <row r="43" customFormat="false" ht="14.25" hidden="false" customHeight="true" outlineLevel="0" collapsed="false">
      <c r="H43" s="575"/>
      <c r="I43" s="555"/>
      <c r="J43" s="555"/>
      <c r="Q43" s="196" t="str">
        <f aca="false">IFERROR(VLOOKUP(R43,#REF!,1,FALSE()),"")</f>
        <v/>
      </c>
      <c r="R43" s="196" t="n">
        <v>41</v>
      </c>
      <c r="AG43" s="463"/>
    </row>
    <row r="44" customFormat="false" ht="14.25" hidden="false" customHeight="true" outlineLevel="0" collapsed="false">
      <c r="H44" s="575"/>
      <c r="I44" s="555"/>
      <c r="J44" s="555"/>
      <c r="Q44" s="196" t="str">
        <f aca="false">IFERROR(VLOOKUP(R44,#REF!,1,FALSE()),"")</f>
        <v/>
      </c>
      <c r="R44" s="196" t="n">
        <v>42</v>
      </c>
      <c r="AG44" s="463"/>
    </row>
    <row r="45" customFormat="false" ht="14.25" hidden="false" customHeight="true" outlineLevel="0" collapsed="false">
      <c r="H45" s="575"/>
      <c r="I45" s="555"/>
      <c r="J45" s="555"/>
      <c r="Q45" s="196" t="str">
        <f aca="false">IFERROR(VLOOKUP(R45,#REF!,1,FALSE()),"")</f>
        <v/>
      </c>
      <c r="R45" s="196" t="n">
        <v>43</v>
      </c>
      <c r="AG45" s="463"/>
    </row>
    <row r="46" customFormat="false" ht="14.25" hidden="false" customHeight="true" outlineLevel="0" collapsed="false">
      <c r="H46" s="575"/>
      <c r="I46" s="555"/>
      <c r="J46" s="555"/>
      <c r="Q46" s="196" t="str">
        <f aca="false">IFERROR(VLOOKUP(R46,#REF!,1,FALSE()),"")</f>
        <v/>
      </c>
      <c r="R46" s="196" t="n">
        <v>44</v>
      </c>
      <c r="AG46" s="463"/>
    </row>
    <row r="47" customFormat="false" ht="14.25" hidden="false" customHeight="true" outlineLevel="0" collapsed="false">
      <c r="H47" s="575"/>
      <c r="I47" s="555"/>
      <c r="J47" s="555"/>
      <c r="Q47" s="196" t="str">
        <f aca="false">IFERROR(VLOOKUP(R47,#REF!,1,FALSE()),"")</f>
        <v/>
      </c>
      <c r="R47" s="196" t="n">
        <v>45</v>
      </c>
      <c r="AG47" s="463"/>
    </row>
    <row r="48" customFormat="false" ht="14.25" hidden="false" customHeight="true" outlineLevel="0" collapsed="false">
      <c r="H48" s="575"/>
      <c r="I48" s="555"/>
      <c r="J48" s="555"/>
      <c r="Q48" s="196" t="str">
        <f aca="false">IFERROR(VLOOKUP(R48,#REF!,1,FALSE()),"")</f>
        <v/>
      </c>
      <c r="R48" s="196" t="n">
        <v>46</v>
      </c>
      <c r="AG48" s="463"/>
    </row>
    <row r="49" customFormat="false" ht="14.25" hidden="false" customHeight="true" outlineLevel="0" collapsed="false">
      <c r="H49" s="575"/>
      <c r="I49" s="555"/>
      <c r="J49" s="555"/>
      <c r="Q49" s="196" t="str">
        <f aca="false">IFERROR(VLOOKUP(R49,#REF!,1,FALSE()),"")</f>
        <v/>
      </c>
      <c r="R49" s="196" t="n">
        <v>47</v>
      </c>
      <c r="AG49" s="463"/>
    </row>
    <row r="50" customFormat="false" ht="14.25" hidden="false" customHeight="true" outlineLevel="0" collapsed="false">
      <c r="H50" s="575"/>
      <c r="I50" s="555"/>
      <c r="J50" s="555"/>
      <c r="Q50" s="196" t="str">
        <f aca="false">IFERROR(VLOOKUP(R50,#REF!,1,FALSE()),"")</f>
        <v/>
      </c>
      <c r="R50" s="196" t="n">
        <v>48</v>
      </c>
      <c r="AG50" s="463"/>
    </row>
    <row r="51" customFormat="false" ht="14.25" hidden="false" customHeight="true" outlineLevel="0" collapsed="false">
      <c r="H51" s="575"/>
      <c r="I51" s="555"/>
      <c r="J51" s="555"/>
      <c r="Q51" s="196" t="str">
        <f aca="false">IFERROR(VLOOKUP(R51,#REF!,1,FALSE()),"")</f>
        <v/>
      </c>
      <c r="R51" s="196" t="n">
        <v>49</v>
      </c>
      <c r="AG51" s="463"/>
    </row>
    <row r="52" customFormat="false" ht="14.25" hidden="false" customHeight="true" outlineLevel="0" collapsed="false">
      <c r="H52" s="575"/>
      <c r="I52" s="555"/>
      <c r="J52" s="555"/>
      <c r="Q52" s="196" t="str">
        <f aca="false">IFERROR(VLOOKUP(R52,#REF!,1,FALSE()),"")</f>
        <v/>
      </c>
      <c r="R52" s="196" t="n">
        <v>50</v>
      </c>
      <c r="AG52" s="463"/>
    </row>
    <row r="53" customFormat="false" ht="14.25" hidden="false" customHeight="true" outlineLevel="0" collapsed="false">
      <c r="H53" s="575"/>
      <c r="I53" s="555"/>
      <c r="J53" s="555"/>
      <c r="Q53" s="196" t="str">
        <f aca="false">IFERROR(VLOOKUP(R53,#REF!,1,FALSE()),"")</f>
        <v/>
      </c>
      <c r="R53" s="196" t="n">
        <v>51</v>
      </c>
      <c r="AG53" s="463"/>
    </row>
    <row r="54" customFormat="false" ht="14.25" hidden="false" customHeight="true" outlineLevel="0" collapsed="false">
      <c r="H54" s="575"/>
      <c r="I54" s="555"/>
      <c r="J54" s="555"/>
      <c r="Q54" s="196" t="str">
        <f aca="false">IFERROR(VLOOKUP(R54,#REF!,1,FALSE()),"")</f>
        <v/>
      </c>
      <c r="R54" s="196" t="n">
        <v>52</v>
      </c>
      <c r="AG54" s="463"/>
    </row>
    <row r="55" customFormat="false" ht="14.25" hidden="false" customHeight="true" outlineLevel="0" collapsed="false">
      <c r="H55" s="575"/>
      <c r="I55" s="555"/>
      <c r="J55" s="555"/>
      <c r="Q55" s="196" t="str">
        <f aca="false">IFERROR(VLOOKUP(R55,#REF!,1,FALSE()),"")</f>
        <v/>
      </c>
      <c r="R55" s="196" t="n">
        <v>53</v>
      </c>
      <c r="AG55" s="463"/>
    </row>
    <row r="56" customFormat="false" ht="14.25" hidden="false" customHeight="true" outlineLevel="0" collapsed="false">
      <c r="H56" s="575"/>
      <c r="I56" s="555"/>
      <c r="J56" s="555"/>
      <c r="Q56" s="196" t="str">
        <f aca="false">IFERROR(VLOOKUP(R56,#REF!,1,FALSE()),"")</f>
        <v/>
      </c>
      <c r="R56" s="196" t="n">
        <v>54</v>
      </c>
      <c r="AG56" s="463"/>
    </row>
    <row r="57" customFormat="false" ht="14.25" hidden="false" customHeight="true" outlineLevel="0" collapsed="false">
      <c r="H57" s="575"/>
      <c r="I57" s="555"/>
      <c r="J57" s="555"/>
      <c r="Q57" s="196" t="str">
        <f aca="false">IFERROR(VLOOKUP(R57,#REF!,1,FALSE()),"")</f>
        <v/>
      </c>
      <c r="R57" s="196" t="n">
        <v>55</v>
      </c>
      <c r="AG57" s="463"/>
    </row>
    <row r="58" customFormat="false" ht="14.25" hidden="false" customHeight="true" outlineLevel="0" collapsed="false">
      <c r="H58" s="575"/>
      <c r="I58" s="555"/>
      <c r="J58" s="555"/>
      <c r="Q58" s="196" t="str">
        <f aca="false">IFERROR(VLOOKUP(R58,#REF!,1,FALSE()),"")</f>
        <v/>
      </c>
      <c r="R58" s="196" t="n">
        <v>56</v>
      </c>
      <c r="AG58" s="463"/>
    </row>
    <row r="59" customFormat="false" ht="14.25" hidden="false" customHeight="true" outlineLevel="0" collapsed="false">
      <c r="H59" s="575"/>
      <c r="I59" s="555"/>
      <c r="J59" s="555"/>
      <c r="Q59" s="196" t="str">
        <f aca="false">IFERROR(VLOOKUP(R59,#REF!,1,FALSE()),"")</f>
        <v/>
      </c>
      <c r="R59" s="196" t="n">
        <v>57</v>
      </c>
      <c r="AG59" s="463"/>
    </row>
    <row r="60" customFormat="false" ht="14.25" hidden="false" customHeight="true" outlineLevel="0" collapsed="false">
      <c r="H60" s="575"/>
      <c r="I60" s="555"/>
      <c r="J60" s="555"/>
      <c r="Q60" s="196" t="str">
        <f aca="false">IFERROR(VLOOKUP(R60,#REF!,1,FALSE()),"")</f>
        <v/>
      </c>
      <c r="R60" s="196" t="n">
        <v>58</v>
      </c>
      <c r="AG60" s="463"/>
    </row>
    <row r="61" customFormat="false" ht="14.25" hidden="false" customHeight="true" outlineLevel="0" collapsed="false">
      <c r="H61" s="575"/>
      <c r="I61" s="555"/>
      <c r="J61" s="555"/>
      <c r="Q61" s="196" t="str">
        <f aca="false">IFERROR(VLOOKUP(R61,#REF!,1,FALSE()),"")</f>
        <v/>
      </c>
      <c r="R61" s="196" t="n">
        <v>59</v>
      </c>
      <c r="AG61" s="463"/>
    </row>
    <row r="62" customFormat="false" ht="14.25" hidden="false" customHeight="true" outlineLevel="0" collapsed="false">
      <c r="H62" s="575"/>
      <c r="I62" s="555"/>
      <c r="J62" s="555"/>
      <c r="Q62" s="196" t="str">
        <f aca="false">IFERROR(VLOOKUP(R62,#REF!,1,FALSE()),"")</f>
        <v/>
      </c>
      <c r="R62" s="196" t="n">
        <v>60</v>
      </c>
      <c r="AG62" s="463"/>
    </row>
    <row r="63" customFormat="false" ht="14.25" hidden="false" customHeight="true" outlineLevel="0" collapsed="false">
      <c r="H63" s="575"/>
      <c r="I63" s="555"/>
      <c r="J63" s="555"/>
      <c r="Q63" s="196" t="str">
        <f aca="false">IFERROR(VLOOKUP(R63,#REF!,1,FALSE()),"")</f>
        <v/>
      </c>
      <c r="R63" s="196" t="n">
        <v>61</v>
      </c>
      <c r="AG63" s="463"/>
    </row>
    <row r="64" customFormat="false" ht="14.25" hidden="false" customHeight="true" outlineLevel="0" collapsed="false">
      <c r="H64" s="575"/>
      <c r="I64" s="555"/>
      <c r="J64" s="555"/>
      <c r="Q64" s="196" t="str">
        <f aca="false">IFERROR(VLOOKUP(R64,#REF!,1,FALSE()),"")</f>
        <v/>
      </c>
      <c r="R64" s="196" t="n">
        <v>62</v>
      </c>
      <c r="AG64" s="463"/>
    </row>
    <row r="65" customFormat="false" ht="14.25" hidden="false" customHeight="true" outlineLevel="0" collapsed="false">
      <c r="H65" s="575"/>
      <c r="I65" s="555"/>
      <c r="J65" s="555"/>
      <c r="Q65" s="196" t="str">
        <f aca="false">IFERROR(VLOOKUP(R65,#REF!,1,FALSE()),"")</f>
        <v/>
      </c>
      <c r="R65" s="196" t="n">
        <v>63</v>
      </c>
      <c r="AG65" s="463"/>
    </row>
    <row r="66" customFormat="false" ht="14.25" hidden="false" customHeight="true" outlineLevel="0" collapsed="false">
      <c r="H66" s="575"/>
      <c r="I66" s="555"/>
      <c r="J66" s="555"/>
      <c r="Q66" s="196" t="str">
        <f aca="false">IFERROR(VLOOKUP(R66,#REF!,1,FALSE()),"")</f>
        <v/>
      </c>
      <c r="R66" s="196" t="n">
        <v>64</v>
      </c>
      <c r="AG66" s="463"/>
    </row>
    <row r="67" customFormat="false" ht="14.25" hidden="false" customHeight="true" outlineLevel="0" collapsed="false">
      <c r="H67" s="575"/>
      <c r="I67" s="555"/>
      <c r="J67" s="555"/>
      <c r="Q67" s="196" t="str">
        <f aca="false">IFERROR(VLOOKUP(R67,#REF!,1,FALSE()),"")</f>
        <v/>
      </c>
      <c r="R67" s="196" t="n">
        <v>65</v>
      </c>
      <c r="AG67" s="463"/>
    </row>
    <row r="68" customFormat="false" ht="14.25" hidden="false" customHeight="true" outlineLevel="0" collapsed="false">
      <c r="H68" s="575"/>
      <c r="I68" s="555"/>
      <c r="J68" s="555"/>
      <c r="Q68" s="196" t="str">
        <f aca="false">IFERROR(VLOOKUP(R68,#REF!,1,FALSE()),"")</f>
        <v/>
      </c>
      <c r="R68" s="196" t="n">
        <v>66</v>
      </c>
      <c r="AG68" s="463"/>
    </row>
    <row r="69" customFormat="false" ht="14.25" hidden="false" customHeight="true" outlineLevel="0" collapsed="false">
      <c r="H69" s="575"/>
      <c r="I69" s="555"/>
      <c r="J69" s="555"/>
      <c r="Q69" s="196" t="str">
        <f aca="false">IFERROR(VLOOKUP(R69,#REF!,1,FALSE()),"")</f>
        <v/>
      </c>
      <c r="R69" s="196" t="n">
        <v>67</v>
      </c>
      <c r="AG69" s="463"/>
    </row>
    <row r="70" customFormat="false" ht="14.25" hidden="false" customHeight="true" outlineLevel="0" collapsed="false">
      <c r="H70" s="575"/>
      <c r="I70" s="555"/>
      <c r="J70" s="555"/>
      <c r="Q70" s="196" t="str">
        <f aca="false">IFERROR(VLOOKUP(R70,#REF!,1,FALSE()),"")</f>
        <v/>
      </c>
      <c r="R70" s="196" t="n">
        <v>68</v>
      </c>
      <c r="AG70" s="463"/>
    </row>
    <row r="71" customFormat="false" ht="14.25" hidden="false" customHeight="true" outlineLevel="0" collapsed="false">
      <c r="H71" s="575"/>
      <c r="I71" s="555"/>
      <c r="J71" s="555"/>
      <c r="Q71" s="196" t="str">
        <f aca="false">IFERROR(VLOOKUP(R71,#REF!,1,FALSE()),"")</f>
        <v/>
      </c>
      <c r="R71" s="196" t="n">
        <v>69</v>
      </c>
      <c r="AG71" s="463"/>
    </row>
    <row r="72" customFormat="false" ht="14.25" hidden="false" customHeight="true" outlineLevel="0" collapsed="false">
      <c r="H72" s="575"/>
      <c r="I72" s="555"/>
      <c r="J72" s="555"/>
      <c r="Q72" s="196" t="str">
        <f aca="false">IFERROR(VLOOKUP(R72,#REF!,1,FALSE()),"")</f>
        <v/>
      </c>
      <c r="R72" s="196" t="n">
        <v>70</v>
      </c>
      <c r="AG72" s="463"/>
    </row>
    <row r="73" customFormat="false" ht="14.25" hidden="false" customHeight="true" outlineLevel="0" collapsed="false">
      <c r="H73" s="575"/>
      <c r="I73" s="555"/>
      <c r="J73" s="555"/>
      <c r="Q73" s="196" t="str">
        <f aca="false">IFERROR(VLOOKUP(R73,#REF!,1,FALSE()),"")</f>
        <v/>
      </c>
      <c r="R73" s="196" t="n">
        <v>71</v>
      </c>
      <c r="AG73" s="463"/>
    </row>
    <row r="74" customFormat="false" ht="14.25" hidden="false" customHeight="true" outlineLevel="0" collapsed="false">
      <c r="H74" s="575"/>
      <c r="I74" s="555"/>
      <c r="J74" s="555"/>
      <c r="Q74" s="196" t="str">
        <f aca="false">IFERROR(VLOOKUP(R74,#REF!,1,FALSE()),"")</f>
        <v/>
      </c>
      <c r="R74" s="196" t="n">
        <v>72</v>
      </c>
      <c r="AG74" s="463"/>
    </row>
    <row r="75" customFormat="false" ht="14.25" hidden="false" customHeight="true" outlineLevel="0" collapsed="false">
      <c r="H75" s="575"/>
      <c r="I75" s="555"/>
      <c r="J75" s="555"/>
      <c r="Q75" s="196" t="str">
        <f aca="false">IFERROR(VLOOKUP(R75,#REF!,1,FALSE()),"")</f>
        <v/>
      </c>
      <c r="R75" s="196" t="n">
        <v>73</v>
      </c>
      <c r="AG75" s="463"/>
    </row>
    <row r="76" customFormat="false" ht="14.25" hidden="false" customHeight="true" outlineLevel="0" collapsed="false">
      <c r="H76" s="575"/>
      <c r="I76" s="555"/>
      <c r="J76" s="555"/>
      <c r="Q76" s="196" t="str">
        <f aca="false">IFERROR(VLOOKUP(R76,#REF!,1,FALSE()),"")</f>
        <v/>
      </c>
      <c r="R76" s="196" t="n">
        <v>74</v>
      </c>
      <c r="AG76" s="463"/>
    </row>
    <row r="77" customFormat="false" ht="14.25" hidden="false" customHeight="true" outlineLevel="0" collapsed="false">
      <c r="H77" s="575"/>
      <c r="I77" s="555"/>
      <c r="J77" s="555"/>
      <c r="Q77" s="196" t="str">
        <f aca="false">IFERROR(VLOOKUP(R77,#REF!,1,FALSE()),"")</f>
        <v/>
      </c>
      <c r="R77" s="196" t="n">
        <v>75</v>
      </c>
      <c r="AG77" s="463"/>
    </row>
    <row r="78" customFormat="false" ht="14.25" hidden="false" customHeight="true" outlineLevel="0" collapsed="false">
      <c r="H78" s="575"/>
      <c r="I78" s="555"/>
      <c r="J78" s="555"/>
      <c r="Q78" s="196" t="str">
        <f aca="false">IFERROR(VLOOKUP(R78,#REF!,1,FALSE()),"")</f>
        <v/>
      </c>
      <c r="R78" s="196" t="n">
        <v>76</v>
      </c>
      <c r="AG78" s="463"/>
    </row>
    <row r="79" customFormat="false" ht="14.25" hidden="false" customHeight="true" outlineLevel="0" collapsed="false">
      <c r="H79" s="575"/>
      <c r="I79" s="555"/>
      <c r="J79" s="555"/>
      <c r="Q79" s="196" t="str">
        <f aca="false">IFERROR(VLOOKUP(R79,#REF!,1,FALSE()),"")</f>
        <v/>
      </c>
      <c r="R79" s="196" t="n">
        <v>77</v>
      </c>
      <c r="AG79" s="463"/>
    </row>
    <row r="80" customFormat="false" ht="14.25" hidden="false" customHeight="true" outlineLevel="0" collapsed="false">
      <c r="H80" s="575"/>
      <c r="I80" s="555"/>
      <c r="J80" s="555"/>
      <c r="Q80" s="196" t="str">
        <f aca="false">IFERROR(VLOOKUP(R80,#REF!,1,FALSE()),"")</f>
        <v/>
      </c>
      <c r="R80" s="196" t="n">
        <v>78</v>
      </c>
      <c r="AG80" s="463"/>
    </row>
    <row r="81" customFormat="false" ht="14.25" hidden="false" customHeight="true" outlineLevel="0" collapsed="false">
      <c r="H81" s="575"/>
      <c r="I81" s="555"/>
      <c r="J81" s="555"/>
      <c r="Q81" s="196" t="str">
        <f aca="false">IFERROR(VLOOKUP(R81,#REF!,1,FALSE()),"")</f>
        <v/>
      </c>
      <c r="R81" s="196" t="n">
        <v>79</v>
      </c>
      <c r="AG81" s="463"/>
    </row>
    <row r="82" customFormat="false" ht="14.25" hidden="false" customHeight="true" outlineLevel="0" collapsed="false">
      <c r="H82" s="575"/>
      <c r="I82" s="555"/>
      <c r="J82" s="555"/>
      <c r="Q82" s="196" t="str">
        <f aca="false">IFERROR(VLOOKUP(R82,#REF!,1,FALSE()),"")</f>
        <v/>
      </c>
      <c r="R82" s="196" t="n">
        <v>80</v>
      </c>
      <c r="AG82" s="463"/>
    </row>
    <row r="83" customFormat="false" ht="14.25" hidden="false" customHeight="true" outlineLevel="0" collapsed="false">
      <c r="H83" s="575"/>
      <c r="I83" s="555"/>
      <c r="J83" s="555"/>
      <c r="Q83" s="196" t="str">
        <f aca="false">IFERROR(VLOOKUP(R83,#REF!,1,FALSE()),"")</f>
        <v/>
      </c>
      <c r="R83" s="196" t="n">
        <v>81</v>
      </c>
      <c r="AG83" s="463"/>
    </row>
    <row r="84" customFormat="false" ht="14.25" hidden="false" customHeight="true" outlineLevel="0" collapsed="false">
      <c r="H84" s="575"/>
      <c r="I84" s="555"/>
      <c r="J84" s="555"/>
      <c r="Q84" s="196" t="str">
        <f aca="false">IFERROR(VLOOKUP(R84,#REF!,1,FALSE()),"")</f>
        <v/>
      </c>
      <c r="R84" s="196" t="n">
        <v>82</v>
      </c>
      <c r="AG84" s="463"/>
    </row>
    <row r="85" customFormat="false" ht="14.25" hidden="false" customHeight="true" outlineLevel="0" collapsed="false">
      <c r="H85" s="575"/>
      <c r="I85" s="555"/>
      <c r="J85" s="555"/>
      <c r="Q85" s="196" t="str">
        <f aca="false">IFERROR(VLOOKUP(R85,#REF!,1,FALSE()),"")</f>
        <v/>
      </c>
      <c r="R85" s="196" t="n">
        <v>83</v>
      </c>
      <c r="AG85" s="463"/>
    </row>
    <row r="86" customFormat="false" ht="14.25" hidden="false" customHeight="true" outlineLevel="0" collapsed="false">
      <c r="H86" s="575"/>
      <c r="I86" s="555"/>
      <c r="J86" s="555"/>
      <c r="Q86" s="196" t="str">
        <f aca="false">IFERROR(VLOOKUP(R86,#REF!,1,FALSE()),"")</f>
        <v/>
      </c>
      <c r="R86" s="196" t="n">
        <v>84</v>
      </c>
      <c r="AG86" s="463"/>
    </row>
    <row r="87" customFormat="false" ht="14.25" hidden="false" customHeight="true" outlineLevel="0" collapsed="false">
      <c r="H87" s="575"/>
      <c r="I87" s="555"/>
      <c r="J87" s="555"/>
      <c r="Q87" s="196" t="str">
        <f aca="false">IFERROR(VLOOKUP(R87,#REF!,1,FALSE()),"")</f>
        <v/>
      </c>
      <c r="R87" s="196" t="n">
        <v>85</v>
      </c>
      <c r="AG87" s="463"/>
    </row>
    <row r="88" customFormat="false" ht="14.25" hidden="false" customHeight="true" outlineLevel="0" collapsed="false">
      <c r="H88" s="575"/>
      <c r="I88" s="555"/>
      <c r="J88" s="555"/>
      <c r="Q88" s="196" t="str">
        <f aca="false">IFERROR(VLOOKUP(R88,#REF!,1,FALSE()),"")</f>
        <v/>
      </c>
      <c r="R88" s="196" t="n">
        <v>86</v>
      </c>
      <c r="AG88" s="463"/>
    </row>
    <row r="89" customFormat="false" ht="14.25" hidden="false" customHeight="true" outlineLevel="0" collapsed="false">
      <c r="H89" s="575"/>
      <c r="I89" s="555"/>
      <c r="J89" s="555"/>
      <c r="Q89" s="196" t="str">
        <f aca="false">IFERROR(VLOOKUP(R89,#REF!,1,FALSE()),"")</f>
        <v/>
      </c>
      <c r="R89" s="196" t="n">
        <v>87</v>
      </c>
      <c r="AG89" s="463"/>
    </row>
    <row r="90" customFormat="false" ht="14.25" hidden="false" customHeight="true" outlineLevel="0" collapsed="false">
      <c r="H90" s="575"/>
      <c r="I90" s="555"/>
      <c r="J90" s="555"/>
      <c r="Q90" s="196" t="str">
        <f aca="false">IFERROR(VLOOKUP(R90,#REF!,1,FALSE()),"")</f>
        <v/>
      </c>
      <c r="R90" s="196" t="n">
        <v>88</v>
      </c>
      <c r="AG90" s="463"/>
    </row>
    <row r="91" customFormat="false" ht="14.25" hidden="false" customHeight="true" outlineLevel="0" collapsed="false">
      <c r="H91" s="575"/>
      <c r="I91" s="555"/>
      <c r="J91" s="555"/>
      <c r="Q91" s="196" t="str">
        <f aca="false">IFERROR(VLOOKUP(R91,#REF!,1,FALSE()),"")</f>
        <v/>
      </c>
      <c r="R91" s="196" t="n">
        <v>89</v>
      </c>
      <c r="AG91" s="463"/>
    </row>
    <row r="92" customFormat="false" ht="14.25" hidden="false" customHeight="true" outlineLevel="0" collapsed="false">
      <c r="H92" s="575"/>
      <c r="I92" s="555"/>
      <c r="J92" s="555"/>
      <c r="Q92" s="196" t="str">
        <f aca="false">IFERROR(VLOOKUP(R92,#REF!,1,FALSE()),"")</f>
        <v/>
      </c>
      <c r="R92" s="196" t="n">
        <v>90</v>
      </c>
      <c r="AG92" s="463"/>
    </row>
    <row r="93" customFormat="false" ht="14.25" hidden="false" customHeight="true" outlineLevel="0" collapsed="false">
      <c r="H93" s="575"/>
      <c r="I93" s="555"/>
      <c r="J93" s="555"/>
      <c r="Q93" s="196" t="str">
        <f aca="false">IFERROR(VLOOKUP(R93,#REF!,1,FALSE()),"")</f>
        <v/>
      </c>
      <c r="R93" s="196" t="n">
        <v>91</v>
      </c>
      <c r="AG93" s="463"/>
    </row>
    <row r="94" customFormat="false" ht="14.25" hidden="false" customHeight="true" outlineLevel="0" collapsed="false">
      <c r="H94" s="575"/>
      <c r="I94" s="555"/>
      <c r="J94" s="555"/>
      <c r="Q94" s="196" t="str">
        <f aca="false">IFERROR(VLOOKUP(R94,#REF!,1,FALSE()),"")</f>
        <v/>
      </c>
      <c r="R94" s="196" t="n">
        <v>92</v>
      </c>
      <c r="AG94" s="463"/>
    </row>
    <row r="95" customFormat="false" ht="14.25" hidden="false" customHeight="true" outlineLevel="0" collapsed="false">
      <c r="H95" s="575"/>
      <c r="I95" s="555"/>
      <c r="J95" s="555"/>
      <c r="Q95" s="196" t="str">
        <f aca="false">IFERROR(VLOOKUP(R95,#REF!,1,FALSE()),"")</f>
        <v/>
      </c>
      <c r="R95" s="196" t="n">
        <v>93</v>
      </c>
      <c r="AG95" s="463"/>
    </row>
    <row r="96" customFormat="false" ht="14.25" hidden="false" customHeight="true" outlineLevel="0" collapsed="false">
      <c r="H96" s="575"/>
      <c r="I96" s="555"/>
      <c r="J96" s="555"/>
      <c r="Q96" s="196" t="str">
        <f aca="false">IFERROR(VLOOKUP(R96,#REF!,1,FALSE()),"")</f>
        <v/>
      </c>
      <c r="R96" s="196" t="n">
        <v>94</v>
      </c>
      <c r="AG96" s="463"/>
    </row>
    <row r="97" customFormat="false" ht="14.25" hidden="false" customHeight="true" outlineLevel="0" collapsed="false">
      <c r="H97" s="575"/>
      <c r="I97" s="555"/>
      <c r="J97" s="555"/>
      <c r="Q97" s="196" t="str">
        <f aca="false">IFERROR(VLOOKUP(R97,#REF!,1,FALSE()),"")</f>
        <v/>
      </c>
      <c r="R97" s="196" t="n">
        <v>95</v>
      </c>
      <c r="AG97" s="463"/>
    </row>
    <row r="98" customFormat="false" ht="14.25" hidden="false" customHeight="true" outlineLevel="0" collapsed="false">
      <c r="H98" s="575"/>
      <c r="I98" s="555"/>
      <c r="J98" s="555"/>
      <c r="Q98" s="196" t="str">
        <f aca="false">IFERROR(VLOOKUP(R98,#REF!,1,FALSE()),"")</f>
        <v/>
      </c>
      <c r="R98" s="196" t="n">
        <v>96</v>
      </c>
      <c r="AG98" s="463"/>
    </row>
    <row r="99" customFormat="false" ht="14.25" hidden="false" customHeight="true" outlineLevel="0" collapsed="false">
      <c r="H99" s="575"/>
      <c r="I99" s="555"/>
      <c r="J99" s="555"/>
      <c r="Q99" s="196" t="str">
        <f aca="false">IFERROR(VLOOKUP(R99,#REF!,1,FALSE()),"")</f>
        <v/>
      </c>
      <c r="R99" s="196" t="n">
        <v>97</v>
      </c>
      <c r="AG99" s="463"/>
    </row>
    <row r="100" customFormat="false" ht="14.25" hidden="false" customHeight="true" outlineLevel="0" collapsed="false">
      <c r="H100" s="575"/>
      <c r="I100" s="555"/>
      <c r="J100" s="555"/>
      <c r="Q100" s="196" t="str">
        <f aca="false">IFERROR(VLOOKUP(R100,#REF!,1,FALSE()),"")</f>
        <v/>
      </c>
      <c r="R100" s="196" t="n">
        <v>98</v>
      </c>
      <c r="AG100" s="463"/>
    </row>
    <row r="101" customFormat="false" ht="14.25" hidden="false" customHeight="true" outlineLevel="0" collapsed="false">
      <c r="H101" s="575"/>
      <c r="I101" s="555"/>
      <c r="J101" s="555"/>
      <c r="Q101" s="196" t="str">
        <f aca="false">IFERROR(VLOOKUP(R101,#REF!,1,FALSE()),"")</f>
        <v/>
      </c>
      <c r="R101" s="196" t="n">
        <v>99</v>
      </c>
      <c r="AG101" s="463"/>
    </row>
    <row r="102" customFormat="false" ht="14.25" hidden="false" customHeight="true" outlineLevel="0" collapsed="false">
      <c r="H102" s="575"/>
      <c r="I102" s="555"/>
      <c r="J102" s="555"/>
      <c r="Q102" s="196" t="str">
        <f aca="false">IFERROR(VLOOKUP(R102,#REF!,1,FALSE()),"")</f>
        <v/>
      </c>
      <c r="R102" s="196" t="n">
        <v>100</v>
      </c>
      <c r="AG102" s="463"/>
    </row>
    <row r="103" customFormat="false" ht="14.25" hidden="false" customHeight="true" outlineLevel="0" collapsed="false">
      <c r="H103" s="575"/>
      <c r="I103" s="555"/>
      <c r="J103" s="555"/>
      <c r="Q103" s="196" t="str">
        <f aca="false">IFERROR(VLOOKUP(R103,#REF!,1,FALSE()),"")</f>
        <v/>
      </c>
      <c r="R103" s="196" t="n">
        <v>101</v>
      </c>
      <c r="AG103" s="463"/>
    </row>
    <row r="104" customFormat="false" ht="14.25" hidden="false" customHeight="true" outlineLevel="0" collapsed="false">
      <c r="H104" s="575"/>
      <c r="I104" s="555"/>
      <c r="J104" s="555"/>
      <c r="Q104" s="196" t="str">
        <f aca="false">IFERROR(VLOOKUP(R104,#REF!,1,FALSE()),"")</f>
        <v/>
      </c>
      <c r="R104" s="196" t="n">
        <v>102</v>
      </c>
      <c r="AG104" s="463"/>
    </row>
    <row r="105" customFormat="false" ht="14.25" hidden="false" customHeight="true" outlineLevel="0" collapsed="false">
      <c r="H105" s="575"/>
      <c r="I105" s="555"/>
      <c r="J105" s="555"/>
      <c r="Q105" s="196" t="str">
        <f aca="false">IFERROR(VLOOKUP(R105,#REF!,1,FALSE()),"")</f>
        <v/>
      </c>
      <c r="R105" s="196" t="n">
        <v>103</v>
      </c>
      <c r="AG105" s="463"/>
    </row>
    <row r="106" customFormat="false" ht="14.25" hidden="false" customHeight="true" outlineLevel="0" collapsed="false">
      <c r="H106" s="575"/>
      <c r="I106" s="555"/>
      <c r="J106" s="555"/>
      <c r="Q106" s="196" t="str">
        <f aca="false">IFERROR(VLOOKUP(R106,#REF!,1,FALSE()),"")</f>
        <v/>
      </c>
      <c r="R106" s="196" t="n">
        <v>104</v>
      </c>
      <c r="AG106" s="463"/>
    </row>
    <row r="107" customFormat="false" ht="14.25" hidden="false" customHeight="true" outlineLevel="0" collapsed="false">
      <c r="H107" s="575"/>
      <c r="I107" s="555"/>
      <c r="J107" s="555"/>
      <c r="Q107" s="196" t="str">
        <f aca="false">IFERROR(VLOOKUP(R107,#REF!,1,FALSE()),"")</f>
        <v/>
      </c>
      <c r="R107" s="196" t="n">
        <v>105</v>
      </c>
      <c r="AG107" s="463"/>
    </row>
    <row r="108" customFormat="false" ht="14.25" hidden="false" customHeight="true" outlineLevel="0" collapsed="false">
      <c r="H108" s="575"/>
      <c r="I108" s="555"/>
      <c r="J108" s="555"/>
      <c r="Q108" s="196" t="str">
        <f aca="false">IFERROR(VLOOKUP(R108,#REF!,1,FALSE()),"")</f>
        <v/>
      </c>
      <c r="R108" s="196" t="n">
        <v>106</v>
      </c>
      <c r="AG108" s="463"/>
    </row>
    <row r="109" customFormat="false" ht="14.25" hidden="false" customHeight="true" outlineLevel="0" collapsed="false">
      <c r="H109" s="575"/>
      <c r="I109" s="555"/>
      <c r="J109" s="555"/>
      <c r="Q109" s="196" t="str">
        <f aca="false">IFERROR(VLOOKUP(R109,#REF!,1,FALSE()),"")</f>
        <v/>
      </c>
      <c r="R109" s="196" t="n">
        <v>107</v>
      </c>
      <c r="AG109" s="463"/>
    </row>
    <row r="110" customFormat="false" ht="14.25" hidden="false" customHeight="true" outlineLevel="0" collapsed="false">
      <c r="H110" s="575"/>
      <c r="I110" s="555"/>
      <c r="J110" s="555"/>
      <c r="Q110" s="196" t="str">
        <f aca="false">IFERROR(VLOOKUP(R110,#REF!,1,FALSE()),"")</f>
        <v/>
      </c>
      <c r="R110" s="196" t="n">
        <v>108</v>
      </c>
      <c r="AG110" s="463"/>
    </row>
    <row r="111" customFormat="false" ht="14.25" hidden="false" customHeight="true" outlineLevel="0" collapsed="false">
      <c r="H111" s="575"/>
      <c r="I111" s="555"/>
      <c r="J111" s="555"/>
      <c r="Q111" s="196" t="str">
        <f aca="false">IFERROR(VLOOKUP(R111,#REF!,1,FALSE()),"")</f>
        <v/>
      </c>
      <c r="R111" s="196" t="n">
        <v>109</v>
      </c>
      <c r="AG111" s="463"/>
    </row>
    <row r="112" customFormat="false" ht="14.25" hidden="false" customHeight="true" outlineLevel="0" collapsed="false">
      <c r="H112" s="575"/>
      <c r="I112" s="555"/>
      <c r="J112" s="555"/>
      <c r="Q112" s="196" t="str">
        <f aca="false">IFERROR(VLOOKUP(R112,#REF!,1,FALSE()),"")</f>
        <v/>
      </c>
      <c r="R112" s="196" t="n">
        <v>110</v>
      </c>
      <c r="AG112" s="463"/>
    </row>
    <row r="113" customFormat="false" ht="14.25" hidden="false" customHeight="true" outlineLevel="0" collapsed="false">
      <c r="H113" s="575"/>
      <c r="I113" s="555"/>
      <c r="J113" s="555"/>
      <c r="Q113" s="196" t="str">
        <f aca="false">IFERROR(VLOOKUP(R113,#REF!,1,FALSE()),"")</f>
        <v/>
      </c>
      <c r="R113" s="196" t="n">
        <v>111</v>
      </c>
      <c r="AG113" s="463"/>
    </row>
    <row r="114" customFormat="false" ht="14.25" hidden="false" customHeight="true" outlineLevel="0" collapsed="false">
      <c r="H114" s="575"/>
      <c r="I114" s="555"/>
      <c r="J114" s="555"/>
      <c r="Q114" s="196" t="str">
        <f aca="false">IFERROR(VLOOKUP(R114,#REF!,1,FALSE()),"")</f>
        <v/>
      </c>
      <c r="R114" s="196" t="n">
        <v>112</v>
      </c>
      <c r="AG114" s="463"/>
    </row>
    <row r="115" customFormat="false" ht="14.25" hidden="false" customHeight="true" outlineLevel="0" collapsed="false">
      <c r="H115" s="575"/>
      <c r="I115" s="555"/>
      <c r="J115" s="555"/>
      <c r="Q115" s="196" t="str">
        <f aca="false">IFERROR(VLOOKUP(R115,#REF!,1,FALSE()),"")</f>
        <v/>
      </c>
      <c r="R115" s="196" t="n">
        <v>113</v>
      </c>
      <c r="AG115" s="463"/>
    </row>
    <row r="116" customFormat="false" ht="14.25" hidden="false" customHeight="true" outlineLevel="0" collapsed="false">
      <c r="H116" s="575"/>
      <c r="I116" s="555"/>
      <c r="J116" s="555"/>
      <c r="Q116" s="196" t="str">
        <f aca="false">IFERROR(VLOOKUP(R116,#REF!,1,FALSE()),"")</f>
        <v/>
      </c>
      <c r="R116" s="196" t="n">
        <v>114</v>
      </c>
      <c r="AG116" s="463"/>
    </row>
    <row r="117" customFormat="false" ht="14.25" hidden="false" customHeight="true" outlineLevel="0" collapsed="false">
      <c r="H117" s="575"/>
      <c r="I117" s="555"/>
      <c r="J117" s="555"/>
      <c r="Q117" s="196" t="str">
        <f aca="false">IFERROR(VLOOKUP(R117,#REF!,1,FALSE()),"")</f>
        <v/>
      </c>
      <c r="R117" s="196" t="n">
        <v>115</v>
      </c>
      <c r="AG117" s="463"/>
    </row>
    <row r="118" customFormat="false" ht="14.25" hidden="false" customHeight="true" outlineLevel="0" collapsed="false">
      <c r="H118" s="575"/>
      <c r="I118" s="555"/>
      <c r="J118" s="555"/>
      <c r="Q118" s="196" t="str">
        <f aca="false">IFERROR(VLOOKUP(R118,#REF!,1,FALSE()),"")</f>
        <v/>
      </c>
      <c r="R118" s="196" t="n">
        <v>116</v>
      </c>
      <c r="AG118" s="463"/>
    </row>
    <row r="119" customFormat="false" ht="14.25" hidden="false" customHeight="true" outlineLevel="0" collapsed="false">
      <c r="H119" s="575"/>
      <c r="I119" s="555"/>
      <c r="J119" s="555"/>
      <c r="Q119" s="196" t="str">
        <f aca="false">IFERROR(VLOOKUP(R119,#REF!,1,FALSE()),"")</f>
        <v/>
      </c>
      <c r="R119" s="196" t="n">
        <v>117</v>
      </c>
      <c r="AG119" s="463"/>
    </row>
    <row r="120" customFormat="false" ht="14.25" hidden="false" customHeight="true" outlineLevel="0" collapsed="false">
      <c r="H120" s="575"/>
      <c r="I120" s="555"/>
      <c r="J120" s="555"/>
      <c r="Q120" s="196" t="str">
        <f aca="false">IFERROR(VLOOKUP(R120,#REF!,1,FALSE()),"")</f>
        <v/>
      </c>
      <c r="R120" s="196" t="n">
        <v>118</v>
      </c>
      <c r="AG120" s="463"/>
    </row>
    <row r="121" customFormat="false" ht="14.25" hidden="false" customHeight="true" outlineLevel="0" collapsed="false">
      <c r="H121" s="575"/>
      <c r="I121" s="555"/>
      <c r="J121" s="555"/>
      <c r="Q121" s="196" t="str">
        <f aca="false">IFERROR(VLOOKUP(R121,#REF!,1,FALSE()),"")</f>
        <v/>
      </c>
      <c r="R121" s="196" t="n">
        <v>119</v>
      </c>
      <c r="AG121" s="463"/>
    </row>
    <row r="122" customFormat="false" ht="14.25" hidden="false" customHeight="true" outlineLevel="0" collapsed="false">
      <c r="H122" s="575"/>
      <c r="I122" s="555"/>
      <c r="J122" s="555"/>
      <c r="Q122" s="196" t="str">
        <f aca="false">IFERROR(VLOOKUP(R122,#REF!,1,FALSE()),"")</f>
        <v/>
      </c>
      <c r="R122" s="196" t="n">
        <v>120</v>
      </c>
      <c r="AG122" s="463"/>
    </row>
    <row r="123" customFormat="false" ht="14.25" hidden="false" customHeight="true" outlineLevel="0" collapsed="false">
      <c r="H123" s="575"/>
      <c r="I123" s="555"/>
      <c r="J123" s="555"/>
      <c r="Q123" s="196" t="str">
        <f aca="false">IFERROR(VLOOKUP(R123,#REF!,1,FALSE()),"")</f>
        <v/>
      </c>
      <c r="R123" s="196" t="n">
        <v>121</v>
      </c>
      <c r="AG123" s="463"/>
    </row>
    <row r="124" customFormat="false" ht="14.25" hidden="false" customHeight="true" outlineLevel="0" collapsed="false">
      <c r="H124" s="575"/>
      <c r="I124" s="555"/>
      <c r="J124" s="555"/>
      <c r="Q124" s="196" t="str">
        <f aca="false">IFERROR(VLOOKUP(R124,#REF!,1,FALSE()),"")</f>
        <v/>
      </c>
      <c r="R124" s="196" t="n">
        <v>122</v>
      </c>
      <c r="AG124" s="463"/>
    </row>
    <row r="125" customFormat="false" ht="14.25" hidden="false" customHeight="true" outlineLevel="0" collapsed="false">
      <c r="H125" s="575"/>
      <c r="I125" s="555"/>
      <c r="J125" s="555"/>
      <c r="Q125" s="196" t="str">
        <f aca="false">IFERROR(VLOOKUP(R125,#REF!,1,FALSE()),"")</f>
        <v/>
      </c>
      <c r="R125" s="196" t="n">
        <v>123</v>
      </c>
      <c r="AG125" s="463"/>
    </row>
    <row r="126" customFormat="false" ht="14.25" hidden="false" customHeight="true" outlineLevel="0" collapsed="false">
      <c r="H126" s="575"/>
      <c r="I126" s="555"/>
      <c r="J126" s="555"/>
      <c r="Q126" s="196" t="str">
        <f aca="false">IFERROR(VLOOKUP(R126,#REF!,1,FALSE()),"")</f>
        <v/>
      </c>
      <c r="R126" s="196" t="n">
        <v>124</v>
      </c>
      <c r="AG126" s="463"/>
    </row>
    <row r="127" customFormat="false" ht="14.25" hidden="false" customHeight="true" outlineLevel="0" collapsed="false">
      <c r="H127" s="575"/>
      <c r="I127" s="555"/>
      <c r="J127" s="555"/>
      <c r="Q127" s="196" t="str">
        <f aca="false">IFERROR(VLOOKUP(R127,#REF!,1,FALSE()),"")</f>
        <v/>
      </c>
      <c r="R127" s="196" t="n">
        <v>125</v>
      </c>
      <c r="AG127" s="463"/>
    </row>
    <row r="128" customFormat="false" ht="14.25" hidden="false" customHeight="true" outlineLevel="0" collapsed="false">
      <c r="H128" s="575"/>
      <c r="I128" s="555"/>
      <c r="J128" s="555"/>
      <c r="Q128" s="196" t="str">
        <f aca="false">IFERROR(VLOOKUP(R128,#REF!,1,FALSE()),"")</f>
        <v/>
      </c>
      <c r="R128" s="196" t="n">
        <v>126</v>
      </c>
      <c r="AG128" s="463"/>
    </row>
    <row r="129" customFormat="false" ht="14.25" hidden="false" customHeight="true" outlineLevel="0" collapsed="false">
      <c r="H129" s="575"/>
      <c r="I129" s="555"/>
      <c r="J129" s="555"/>
      <c r="Q129" s="196" t="str">
        <f aca="false">IFERROR(VLOOKUP(R129,#REF!,1,FALSE()),"")</f>
        <v/>
      </c>
      <c r="R129" s="196" t="n">
        <v>127</v>
      </c>
      <c r="AG129" s="463"/>
    </row>
    <row r="130" customFormat="false" ht="14.25" hidden="false" customHeight="true" outlineLevel="0" collapsed="false">
      <c r="H130" s="575"/>
      <c r="I130" s="555"/>
      <c r="J130" s="555"/>
      <c r="Q130" s="196" t="str">
        <f aca="false">IFERROR(VLOOKUP(R130,#REF!,1,FALSE()),"")</f>
        <v/>
      </c>
      <c r="R130" s="196" t="n">
        <v>128</v>
      </c>
      <c r="AG130" s="463"/>
    </row>
    <row r="131" customFormat="false" ht="14.25" hidden="false" customHeight="true" outlineLevel="0" collapsed="false">
      <c r="H131" s="575"/>
      <c r="I131" s="555"/>
      <c r="J131" s="555"/>
      <c r="Q131" s="196" t="str">
        <f aca="false">IFERROR(VLOOKUP(R131,#REF!,1,FALSE()),"")</f>
        <v/>
      </c>
      <c r="R131" s="196" t="n">
        <v>129</v>
      </c>
      <c r="AG131" s="463"/>
    </row>
    <row r="132" customFormat="false" ht="14.25" hidden="false" customHeight="true" outlineLevel="0" collapsed="false">
      <c r="H132" s="575"/>
      <c r="I132" s="555"/>
      <c r="J132" s="555"/>
      <c r="Q132" s="196" t="str">
        <f aca="false">IFERROR(VLOOKUP(R132,#REF!,1,FALSE()),"")</f>
        <v/>
      </c>
      <c r="R132" s="196" t="n">
        <v>130</v>
      </c>
      <c r="AG132" s="463"/>
    </row>
    <row r="133" customFormat="false" ht="14.25" hidden="false" customHeight="true" outlineLevel="0" collapsed="false">
      <c r="H133" s="575"/>
      <c r="I133" s="555"/>
      <c r="J133" s="555"/>
      <c r="Q133" s="196" t="str">
        <f aca="false">IFERROR(VLOOKUP(R133,#REF!,1,FALSE()),"")</f>
        <v/>
      </c>
      <c r="R133" s="196" t="n">
        <v>131</v>
      </c>
      <c r="AG133" s="463"/>
    </row>
    <row r="134" customFormat="false" ht="14.25" hidden="false" customHeight="true" outlineLevel="0" collapsed="false">
      <c r="H134" s="575"/>
      <c r="I134" s="555"/>
      <c r="J134" s="555"/>
      <c r="Q134" s="196" t="str">
        <f aca="false">IFERROR(VLOOKUP(R134,#REF!,1,FALSE()),"")</f>
        <v/>
      </c>
      <c r="R134" s="196" t="n">
        <v>132</v>
      </c>
      <c r="AG134" s="463"/>
    </row>
    <row r="135" customFormat="false" ht="14.25" hidden="false" customHeight="true" outlineLevel="0" collapsed="false">
      <c r="H135" s="575"/>
      <c r="I135" s="555"/>
      <c r="J135" s="555"/>
      <c r="Q135" s="196" t="str">
        <f aca="false">IFERROR(VLOOKUP(R135,#REF!,1,FALSE()),"")</f>
        <v/>
      </c>
      <c r="R135" s="196" t="n">
        <v>133</v>
      </c>
      <c r="AG135" s="463"/>
    </row>
    <row r="136" customFormat="false" ht="14.25" hidden="false" customHeight="true" outlineLevel="0" collapsed="false">
      <c r="H136" s="575"/>
      <c r="I136" s="555"/>
      <c r="J136" s="555"/>
      <c r="Q136" s="196" t="str">
        <f aca="false">IFERROR(VLOOKUP(R136,#REF!,1,FALSE()),"")</f>
        <v/>
      </c>
      <c r="R136" s="196" t="n">
        <v>134</v>
      </c>
      <c r="AG136" s="463"/>
    </row>
    <row r="137" customFormat="false" ht="14.25" hidden="false" customHeight="true" outlineLevel="0" collapsed="false">
      <c r="H137" s="575"/>
      <c r="I137" s="555"/>
      <c r="J137" s="555"/>
      <c r="Q137" s="196" t="str">
        <f aca="false">IFERROR(VLOOKUP(R137,#REF!,1,FALSE()),"")</f>
        <v/>
      </c>
      <c r="R137" s="196" t="n">
        <v>135</v>
      </c>
      <c r="AG137" s="463"/>
    </row>
    <row r="138" customFormat="false" ht="14.25" hidden="false" customHeight="true" outlineLevel="0" collapsed="false">
      <c r="H138" s="575"/>
      <c r="I138" s="555"/>
      <c r="J138" s="555"/>
      <c r="Q138" s="196" t="str">
        <f aca="false">IFERROR(VLOOKUP(R138,#REF!,1,FALSE()),"")</f>
        <v/>
      </c>
      <c r="R138" s="196" t="n">
        <v>136</v>
      </c>
      <c r="AG138" s="463"/>
    </row>
    <row r="139" customFormat="false" ht="14.25" hidden="false" customHeight="true" outlineLevel="0" collapsed="false">
      <c r="H139" s="575"/>
      <c r="I139" s="555"/>
      <c r="J139" s="555"/>
      <c r="Q139" s="196" t="str">
        <f aca="false">IFERROR(VLOOKUP(R139,#REF!,1,FALSE()),"")</f>
        <v/>
      </c>
      <c r="R139" s="196" t="n">
        <v>137</v>
      </c>
      <c r="AG139" s="463"/>
    </row>
    <row r="140" customFormat="false" ht="14.25" hidden="false" customHeight="true" outlineLevel="0" collapsed="false">
      <c r="H140" s="575"/>
      <c r="I140" s="555"/>
      <c r="J140" s="555"/>
      <c r="Q140" s="196" t="str">
        <f aca="false">IFERROR(VLOOKUP(R140,#REF!,1,FALSE()),"")</f>
        <v/>
      </c>
      <c r="R140" s="196" t="n">
        <v>138</v>
      </c>
      <c r="AG140" s="463"/>
    </row>
    <row r="141" customFormat="false" ht="14.25" hidden="false" customHeight="true" outlineLevel="0" collapsed="false">
      <c r="H141" s="575"/>
      <c r="I141" s="555"/>
      <c r="J141" s="555"/>
      <c r="Q141" s="196" t="str">
        <f aca="false">IFERROR(VLOOKUP(R141,#REF!,1,FALSE()),"")</f>
        <v/>
      </c>
      <c r="R141" s="196" t="n">
        <v>139</v>
      </c>
      <c r="AG141" s="463"/>
    </row>
    <row r="142" customFormat="false" ht="14.25" hidden="false" customHeight="true" outlineLevel="0" collapsed="false">
      <c r="H142" s="575"/>
      <c r="I142" s="555"/>
      <c r="J142" s="555"/>
      <c r="Q142" s="196" t="str">
        <f aca="false">IFERROR(VLOOKUP(R142,#REF!,1,FALSE()),"")</f>
        <v/>
      </c>
      <c r="R142" s="196" t="n">
        <v>140</v>
      </c>
      <c r="AG142" s="463"/>
    </row>
    <row r="143" customFormat="false" ht="14.25" hidden="false" customHeight="true" outlineLevel="0" collapsed="false">
      <c r="H143" s="575"/>
      <c r="I143" s="555"/>
      <c r="J143" s="555"/>
      <c r="Q143" s="196" t="str">
        <f aca="false">IFERROR(VLOOKUP(R143,#REF!,1,FALSE()),"")</f>
        <v/>
      </c>
      <c r="R143" s="196" t="n">
        <v>141</v>
      </c>
      <c r="AG143" s="463"/>
    </row>
    <row r="144" customFormat="false" ht="14.25" hidden="false" customHeight="true" outlineLevel="0" collapsed="false">
      <c r="H144" s="575"/>
      <c r="I144" s="555"/>
      <c r="J144" s="555"/>
      <c r="Q144" s="196" t="str">
        <f aca="false">IFERROR(VLOOKUP(R144,#REF!,1,FALSE()),"")</f>
        <v/>
      </c>
      <c r="R144" s="196" t="n">
        <v>142</v>
      </c>
      <c r="AG144" s="463"/>
    </row>
    <row r="145" customFormat="false" ht="14.25" hidden="false" customHeight="true" outlineLevel="0" collapsed="false">
      <c r="H145" s="575"/>
      <c r="I145" s="555"/>
      <c r="J145" s="555"/>
      <c r="Q145" s="196" t="str">
        <f aca="false">IFERROR(VLOOKUP(R145,#REF!,1,FALSE()),"")</f>
        <v/>
      </c>
      <c r="R145" s="196" t="n">
        <v>143</v>
      </c>
      <c r="AG145" s="463"/>
    </row>
    <row r="146" customFormat="false" ht="14.25" hidden="false" customHeight="true" outlineLevel="0" collapsed="false">
      <c r="H146" s="575"/>
      <c r="I146" s="555"/>
      <c r="J146" s="555"/>
      <c r="Q146" s="196" t="str">
        <f aca="false">IFERROR(VLOOKUP(R146,#REF!,1,FALSE()),"")</f>
        <v/>
      </c>
      <c r="R146" s="196" t="n">
        <v>144</v>
      </c>
      <c r="AG146" s="463"/>
    </row>
    <row r="147" customFormat="false" ht="14.25" hidden="false" customHeight="true" outlineLevel="0" collapsed="false">
      <c r="H147" s="575"/>
      <c r="I147" s="555"/>
      <c r="J147" s="555"/>
      <c r="Q147" s="196" t="str">
        <f aca="false">IFERROR(VLOOKUP(R147,#REF!,1,FALSE()),"")</f>
        <v/>
      </c>
      <c r="R147" s="196" t="n">
        <v>145</v>
      </c>
      <c r="AG147" s="463"/>
    </row>
    <row r="148" customFormat="false" ht="14.25" hidden="false" customHeight="true" outlineLevel="0" collapsed="false">
      <c r="H148" s="575"/>
      <c r="I148" s="555"/>
      <c r="J148" s="555"/>
      <c r="Q148" s="196" t="str">
        <f aca="false">IFERROR(VLOOKUP(R148,#REF!,1,FALSE()),"")</f>
        <v/>
      </c>
      <c r="R148" s="196" t="n">
        <v>146</v>
      </c>
      <c r="AG148" s="463"/>
    </row>
    <row r="149" customFormat="false" ht="14.25" hidden="false" customHeight="true" outlineLevel="0" collapsed="false">
      <c r="H149" s="575"/>
      <c r="I149" s="555"/>
      <c r="J149" s="555"/>
      <c r="Q149" s="196" t="str">
        <f aca="false">IFERROR(VLOOKUP(R149,#REF!,1,FALSE()),"")</f>
        <v/>
      </c>
      <c r="R149" s="196" t="n">
        <v>147</v>
      </c>
      <c r="AG149" s="463"/>
    </row>
    <row r="150" customFormat="false" ht="14.25" hidden="false" customHeight="true" outlineLevel="0" collapsed="false">
      <c r="H150" s="575"/>
      <c r="I150" s="555"/>
      <c r="J150" s="555"/>
      <c r="Q150" s="196" t="str">
        <f aca="false">IFERROR(VLOOKUP(R150,#REF!,1,FALSE()),"")</f>
        <v/>
      </c>
      <c r="R150" s="196" t="n">
        <v>148</v>
      </c>
      <c r="AG150" s="463"/>
    </row>
    <row r="151" customFormat="false" ht="14.25" hidden="false" customHeight="true" outlineLevel="0" collapsed="false">
      <c r="H151" s="575"/>
      <c r="I151" s="555"/>
      <c r="J151" s="555"/>
      <c r="Q151" s="196" t="str">
        <f aca="false">IFERROR(VLOOKUP(R151,#REF!,1,FALSE()),"")</f>
        <v/>
      </c>
      <c r="R151" s="196" t="n">
        <v>149</v>
      </c>
      <c r="AG151" s="463"/>
    </row>
    <row r="152" customFormat="false" ht="14.25" hidden="false" customHeight="true" outlineLevel="0" collapsed="false">
      <c r="H152" s="575"/>
      <c r="I152" s="555"/>
      <c r="J152" s="555"/>
      <c r="Q152" s="196" t="str">
        <f aca="false">IFERROR(VLOOKUP(R152,#REF!,1,FALSE()),"")</f>
        <v/>
      </c>
      <c r="R152" s="196" t="n">
        <v>150</v>
      </c>
      <c r="AG152" s="463"/>
    </row>
    <row r="153" customFormat="false" ht="14.25" hidden="false" customHeight="true" outlineLevel="0" collapsed="false">
      <c r="H153" s="575"/>
      <c r="I153" s="555"/>
      <c r="J153" s="555"/>
      <c r="Q153" s="196" t="str">
        <f aca="false">IFERROR(VLOOKUP(R153,#REF!,1,FALSE()),"")</f>
        <v/>
      </c>
      <c r="R153" s="196" t="n">
        <v>151</v>
      </c>
      <c r="AG153" s="463"/>
    </row>
    <row r="154" customFormat="false" ht="14.25" hidden="false" customHeight="true" outlineLevel="0" collapsed="false">
      <c r="H154" s="575"/>
      <c r="I154" s="555"/>
      <c r="J154" s="555"/>
      <c r="Q154" s="196" t="str">
        <f aca="false">IFERROR(VLOOKUP(R154,#REF!,1,FALSE()),"")</f>
        <v/>
      </c>
      <c r="R154" s="196" t="n">
        <v>152</v>
      </c>
      <c r="AG154" s="463"/>
    </row>
    <row r="155" customFormat="false" ht="14.25" hidden="false" customHeight="true" outlineLevel="0" collapsed="false">
      <c r="H155" s="575"/>
      <c r="I155" s="555"/>
      <c r="J155" s="555"/>
      <c r="Q155" s="196" t="str">
        <f aca="false">IFERROR(VLOOKUP(R155,#REF!,1,FALSE()),"")</f>
        <v/>
      </c>
      <c r="R155" s="196" t="n">
        <v>153</v>
      </c>
      <c r="AG155" s="463"/>
    </row>
    <row r="156" customFormat="false" ht="14.25" hidden="false" customHeight="true" outlineLevel="0" collapsed="false">
      <c r="H156" s="575"/>
      <c r="I156" s="555"/>
      <c r="J156" s="555"/>
      <c r="Q156" s="196" t="str">
        <f aca="false">IFERROR(VLOOKUP(R156,#REF!,1,FALSE()),"")</f>
        <v/>
      </c>
      <c r="R156" s="196" t="n">
        <v>154</v>
      </c>
      <c r="AG156" s="463"/>
    </row>
    <row r="157" customFormat="false" ht="14.25" hidden="false" customHeight="true" outlineLevel="0" collapsed="false">
      <c r="H157" s="575"/>
      <c r="I157" s="555"/>
      <c r="J157" s="555"/>
      <c r="Q157" s="196" t="str">
        <f aca="false">IFERROR(VLOOKUP(R157,#REF!,1,FALSE()),"")</f>
        <v/>
      </c>
      <c r="R157" s="196" t="n">
        <v>155</v>
      </c>
      <c r="AG157" s="463"/>
    </row>
    <row r="158" customFormat="false" ht="14.25" hidden="false" customHeight="true" outlineLevel="0" collapsed="false">
      <c r="H158" s="575"/>
      <c r="I158" s="555"/>
      <c r="J158" s="555"/>
      <c r="Q158" s="196" t="str">
        <f aca="false">IFERROR(VLOOKUP(R158,#REF!,1,FALSE()),"")</f>
        <v/>
      </c>
      <c r="R158" s="196" t="n">
        <v>156</v>
      </c>
      <c r="AG158" s="463"/>
    </row>
    <row r="159" customFormat="false" ht="14.25" hidden="false" customHeight="true" outlineLevel="0" collapsed="false">
      <c r="H159" s="575"/>
      <c r="I159" s="555"/>
      <c r="J159" s="555"/>
      <c r="Q159" s="196" t="str">
        <f aca="false">IFERROR(VLOOKUP(R159,#REF!,1,FALSE()),"")</f>
        <v/>
      </c>
      <c r="R159" s="196" t="n">
        <v>157</v>
      </c>
      <c r="AG159" s="463"/>
    </row>
    <row r="160" customFormat="false" ht="14.25" hidden="false" customHeight="true" outlineLevel="0" collapsed="false">
      <c r="H160" s="575"/>
      <c r="I160" s="555"/>
      <c r="J160" s="555"/>
      <c r="Q160" s="196" t="str">
        <f aca="false">IFERROR(VLOOKUP(R160,#REF!,1,FALSE()),"")</f>
        <v/>
      </c>
      <c r="R160" s="196" t="n">
        <v>158</v>
      </c>
      <c r="AG160" s="463"/>
    </row>
    <row r="161" customFormat="false" ht="14.25" hidden="false" customHeight="true" outlineLevel="0" collapsed="false">
      <c r="H161" s="575"/>
      <c r="I161" s="555"/>
      <c r="J161" s="555"/>
      <c r="Q161" s="196" t="str">
        <f aca="false">IFERROR(VLOOKUP(R161,#REF!,1,FALSE()),"")</f>
        <v/>
      </c>
      <c r="R161" s="196" t="n">
        <v>159</v>
      </c>
      <c r="AG161" s="463"/>
    </row>
    <row r="162" customFormat="false" ht="14.25" hidden="false" customHeight="true" outlineLevel="0" collapsed="false">
      <c r="H162" s="575"/>
      <c r="I162" s="555"/>
      <c r="J162" s="555"/>
      <c r="Q162" s="196" t="str">
        <f aca="false">IFERROR(VLOOKUP(R162,#REF!,1,FALSE()),"")</f>
        <v/>
      </c>
      <c r="R162" s="196" t="n">
        <v>160</v>
      </c>
      <c r="AG162" s="463"/>
    </row>
    <row r="163" customFormat="false" ht="14.25" hidden="false" customHeight="true" outlineLevel="0" collapsed="false">
      <c r="H163" s="575"/>
      <c r="I163" s="555"/>
      <c r="J163" s="555"/>
      <c r="Q163" s="196" t="str">
        <f aca="false">IFERROR(VLOOKUP(R163,#REF!,1,FALSE()),"")</f>
        <v/>
      </c>
      <c r="R163" s="196" t="n">
        <v>161</v>
      </c>
      <c r="AG163" s="463"/>
    </row>
    <row r="164" customFormat="false" ht="14.25" hidden="false" customHeight="true" outlineLevel="0" collapsed="false">
      <c r="H164" s="575"/>
      <c r="I164" s="555"/>
      <c r="J164" s="555"/>
      <c r="Q164" s="196" t="str">
        <f aca="false">IFERROR(VLOOKUP(R164,#REF!,1,FALSE()),"")</f>
        <v/>
      </c>
      <c r="R164" s="196" t="n">
        <v>162</v>
      </c>
      <c r="AG164" s="463"/>
    </row>
    <row r="165" customFormat="false" ht="14.25" hidden="false" customHeight="true" outlineLevel="0" collapsed="false">
      <c r="H165" s="575"/>
      <c r="I165" s="555"/>
      <c r="J165" s="555"/>
      <c r="Q165" s="196" t="str">
        <f aca="false">IFERROR(VLOOKUP(R165,#REF!,1,FALSE()),"")</f>
        <v/>
      </c>
      <c r="R165" s="196" t="n">
        <v>163</v>
      </c>
      <c r="AG165" s="463"/>
    </row>
    <row r="166" customFormat="false" ht="14.25" hidden="false" customHeight="true" outlineLevel="0" collapsed="false">
      <c r="H166" s="575"/>
      <c r="I166" s="555"/>
      <c r="J166" s="555"/>
      <c r="Q166" s="196" t="str">
        <f aca="false">IFERROR(VLOOKUP(R166,#REF!,1,FALSE()),"")</f>
        <v/>
      </c>
      <c r="R166" s="196" t="n">
        <v>164</v>
      </c>
      <c r="AG166" s="463"/>
    </row>
    <row r="167" customFormat="false" ht="14.25" hidden="false" customHeight="true" outlineLevel="0" collapsed="false">
      <c r="H167" s="575"/>
      <c r="I167" s="555"/>
      <c r="J167" s="555"/>
      <c r="Q167" s="196" t="str">
        <f aca="false">IFERROR(VLOOKUP(R167,#REF!,1,FALSE()),"")</f>
        <v/>
      </c>
      <c r="R167" s="196" t="n">
        <v>165</v>
      </c>
      <c r="AG167" s="463"/>
    </row>
    <row r="168" customFormat="false" ht="14.25" hidden="false" customHeight="true" outlineLevel="0" collapsed="false">
      <c r="H168" s="575"/>
      <c r="I168" s="555"/>
      <c r="J168" s="555"/>
      <c r="Q168" s="196" t="str">
        <f aca="false">IFERROR(VLOOKUP(R168,#REF!,1,FALSE()),"")</f>
        <v/>
      </c>
      <c r="R168" s="196" t="n">
        <v>166</v>
      </c>
      <c r="AG168" s="463"/>
    </row>
    <row r="169" customFormat="false" ht="14.25" hidden="false" customHeight="true" outlineLevel="0" collapsed="false">
      <c r="H169" s="575"/>
      <c r="I169" s="555"/>
      <c r="J169" s="555"/>
      <c r="Q169" s="196" t="str">
        <f aca="false">IFERROR(VLOOKUP(R169,#REF!,1,FALSE()),"")</f>
        <v/>
      </c>
      <c r="R169" s="196" t="n">
        <v>167</v>
      </c>
      <c r="AG169" s="463"/>
    </row>
    <row r="170" customFormat="false" ht="14.25" hidden="false" customHeight="true" outlineLevel="0" collapsed="false">
      <c r="H170" s="575"/>
      <c r="I170" s="555"/>
      <c r="J170" s="555"/>
      <c r="Q170" s="196" t="str">
        <f aca="false">IFERROR(VLOOKUP(R170,#REF!,1,FALSE()),"")</f>
        <v/>
      </c>
      <c r="R170" s="196" t="n">
        <v>168</v>
      </c>
      <c r="AG170" s="463"/>
    </row>
    <row r="171" customFormat="false" ht="14.25" hidden="false" customHeight="true" outlineLevel="0" collapsed="false">
      <c r="H171" s="575"/>
      <c r="I171" s="555"/>
      <c r="J171" s="555"/>
      <c r="Q171" s="196" t="str">
        <f aca="false">IFERROR(VLOOKUP(R171,#REF!,1,FALSE()),"")</f>
        <v/>
      </c>
      <c r="R171" s="196" t="n">
        <v>169</v>
      </c>
      <c r="AG171" s="463"/>
    </row>
    <row r="172" customFormat="false" ht="14.25" hidden="false" customHeight="true" outlineLevel="0" collapsed="false">
      <c r="H172" s="575"/>
      <c r="I172" s="555"/>
      <c r="J172" s="555"/>
      <c r="Q172" s="196" t="str">
        <f aca="false">IFERROR(VLOOKUP(R172,#REF!,1,FALSE()),"")</f>
        <v/>
      </c>
      <c r="R172" s="196" t="n">
        <v>170</v>
      </c>
      <c r="AG172" s="463"/>
    </row>
    <row r="173" customFormat="false" ht="14.25" hidden="false" customHeight="true" outlineLevel="0" collapsed="false">
      <c r="H173" s="575"/>
      <c r="I173" s="555"/>
      <c r="J173" s="555"/>
      <c r="Q173" s="196" t="str">
        <f aca="false">IFERROR(VLOOKUP(R173,#REF!,1,FALSE()),"")</f>
        <v/>
      </c>
      <c r="R173" s="196" t="n">
        <v>171</v>
      </c>
      <c r="AG173" s="463"/>
    </row>
    <row r="174" customFormat="false" ht="14.25" hidden="false" customHeight="true" outlineLevel="0" collapsed="false">
      <c r="H174" s="575"/>
      <c r="I174" s="555"/>
      <c r="J174" s="555"/>
      <c r="Q174" s="196" t="str">
        <f aca="false">IFERROR(VLOOKUP(R174,#REF!,1,FALSE()),"")</f>
        <v/>
      </c>
      <c r="R174" s="196" t="n">
        <v>172</v>
      </c>
      <c r="AG174" s="463"/>
    </row>
    <row r="175" customFormat="false" ht="14.25" hidden="false" customHeight="true" outlineLevel="0" collapsed="false">
      <c r="H175" s="575"/>
      <c r="I175" s="555"/>
      <c r="J175" s="555"/>
      <c r="Q175" s="196" t="str">
        <f aca="false">IFERROR(VLOOKUP(R175,#REF!,1,FALSE()),"")</f>
        <v/>
      </c>
      <c r="R175" s="196" t="n">
        <v>173</v>
      </c>
      <c r="AG175" s="463"/>
    </row>
    <row r="176" customFormat="false" ht="14.25" hidden="false" customHeight="true" outlineLevel="0" collapsed="false">
      <c r="H176" s="575"/>
      <c r="I176" s="555"/>
      <c r="J176" s="555"/>
      <c r="Q176" s="196" t="str">
        <f aca="false">IFERROR(VLOOKUP(R176,#REF!,1,FALSE()),"")</f>
        <v/>
      </c>
      <c r="R176" s="196" t="n">
        <v>174</v>
      </c>
      <c r="AG176" s="463"/>
    </row>
    <row r="177" customFormat="false" ht="14.25" hidden="false" customHeight="true" outlineLevel="0" collapsed="false">
      <c r="H177" s="575"/>
      <c r="I177" s="555"/>
      <c r="J177" s="555"/>
      <c r="Q177" s="196" t="str">
        <f aca="false">IFERROR(VLOOKUP(R177,#REF!,1,FALSE()),"")</f>
        <v/>
      </c>
      <c r="R177" s="196" t="n">
        <v>175</v>
      </c>
      <c r="AG177" s="463"/>
    </row>
    <row r="178" customFormat="false" ht="14.25" hidden="false" customHeight="true" outlineLevel="0" collapsed="false">
      <c r="H178" s="575"/>
      <c r="I178" s="555"/>
      <c r="J178" s="555"/>
      <c r="Q178" s="196" t="str">
        <f aca="false">IFERROR(VLOOKUP(R178,#REF!,1,FALSE()),"")</f>
        <v/>
      </c>
      <c r="R178" s="196" t="n">
        <v>176</v>
      </c>
      <c r="AG178" s="463"/>
    </row>
    <row r="179" customFormat="false" ht="14.25" hidden="false" customHeight="true" outlineLevel="0" collapsed="false">
      <c r="H179" s="575"/>
      <c r="I179" s="555"/>
      <c r="J179" s="555"/>
      <c r="Q179" s="196" t="str">
        <f aca="false">IFERROR(VLOOKUP(R179,#REF!,1,FALSE()),"")</f>
        <v/>
      </c>
      <c r="R179" s="196" t="n">
        <v>177</v>
      </c>
      <c r="AG179" s="463"/>
    </row>
    <row r="180" customFormat="false" ht="14.25" hidden="false" customHeight="true" outlineLevel="0" collapsed="false">
      <c r="H180" s="575"/>
      <c r="I180" s="555"/>
      <c r="J180" s="555"/>
      <c r="Q180" s="196" t="str">
        <f aca="false">IFERROR(VLOOKUP(R180,#REF!,1,FALSE()),"")</f>
        <v/>
      </c>
      <c r="R180" s="196" t="n">
        <v>178</v>
      </c>
      <c r="AG180" s="463"/>
    </row>
    <row r="181" customFormat="false" ht="14.25" hidden="false" customHeight="true" outlineLevel="0" collapsed="false">
      <c r="H181" s="575"/>
      <c r="I181" s="555"/>
      <c r="J181" s="555"/>
      <c r="Q181" s="196" t="str">
        <f aca="false">IFERROR(VLOOKUP(R181,#REF!,1,FALSE()),"")</f>
        <v/>
      </c>
      <c r="R181" s="196" t="n">
        <v>179</v>
      </c>
      <c r="AG181" s="463"/>
    </row>
    <row r="182" customFormat="false" ht="14.25" hidden="false" customHeight="true" outlineLevel="0" collapsed="false">
      <c r="H182" s="575"/>
      <c r="I182" s="555"/>
      <c r="J182" s="555"/>
      <c r="Q182" s="196" t="str">
        <f aca="false">IFERROR(VLOOKUP(R182,#REF!,1,FALSE()),"")</f>
        <v/>
      </c>
      <c r="R182" s="196" t="n">
        <v>180</v>
      </c>
      <c r="AG182" s="463"/>
    </row>
    <row r="183" customFormat="false" ht="14.25" hidden="false" customHeight="true" outlineLevel="0" collapsed="false">
      <c r="H183" s="575"/>
      <c r="I183" s="555"/>
      <c r="J183" s="555"/>
      <c r="Q183" s="196" t="str">
        <f aca="false">IFERROR(VLOOKUP(R183,#REF!,1,FALSE()),"")</f>
        <v/>
      </c>
      <c r="R183" s="196" t="n">
        <v>181</v>
      </c>
      <c r="AG183" s="463"/>
    </row>
    <row r="184" customFormat="false" ht="14.25" hidden="false" customHeight="true" outlineLevel="0" collapsed="false">
      <c r="H184" s="575"/>
      <c r="I184" s="555"/>
      <c r="J184" s="555"/>
      <c r="Q184" s="196" t="str">
        <f aca="false">IFERROR(VLOOKUP(R184,#REF!,1,FALSE()),"")</f>
        <v/>
      </c>
      <c r="R184" s="196" t="n">
        <v>182</v>
      </c>
      <c r="AG184" s="463"/>
    </row>
    <row r="185" customFormat="false" ht="14.25" hidden="false" customHeight="true" outlineLevel="0" collapsed="false">
      <c r="H185" s="575"/>
      <c r="I185" s="555"/>
      <c r="J185" s="555"/>
      <c r="Q185" s="196" t="str">
        <f aca="false">IFERROR(VLOOKUP(R185,#REF!,1,FALSE()),"")</f>
        <v/>
      </c>
      <c r="R185" s="196" t="n">
        <v>183</v>
      </c>
      <c r="AG185" s="463"/>
    </row>
    <row r="186" customFormat="false" ht="14.25" hidden="false" customHeight="true" outlineLevel="0" collapsed="false">
      <c r="H186" s="575"/>
      <c r="I186" s="555"/>
      <c r="J186" s="555"/>
      <c r="Q186" s="196" t="str">
        <f aca="false">IFERROR(VLOOKUP(R186,#REF!,1,FALSE()),"")</f>
        <v/>
      </c>
      <c r="R186" s="196" t="n">
        <v>184</v>
      </c>
      <c r="AG186" s="463"/>
    </row>
    <row r="187" customFormat="false" ht="14.25" hidden="false" customHeight="true" outlineLevel="0" collapsed="false">
      <c r="H187" s="575"/>
      <c r="I187" s="555"/>
      <c r="J187" s="555"/>
      <c r="Q187" s="196" t="str">
        <f aca="false">IFERROR(VLOOKUP(R187,#REF!,1,FALSE()),"")</f>
        <v/>
      </c>
      <c r="R187" s="196" t="n">
        <v>185</v>
      </c>
      <c r="AG187" s="463"/>
    </row>
    <row r="188" customFormat="false" ht="14.25" hidden="false" customHeight="true" outlineLevel="0" collapsed="false">
      <c r="H188" s="575"/>
      <c r="I188" s="555"/>
      <c r="J188" s="555"/>
      <c r="Q188" s="196" t="str">
        <f aca="false">IFERROR(VLOOKUP(R188,#REF!,1,FALSE()),"")</f>
        <v/>
      </c>
      <c r="R188" s="196" t="n">
        <v>186</v>
      </c>
      <c r="AG188" s="463"/>
    </row>
    <row r="189" customFormat="false" ht="14.25" hidden="false" customHeight="true" outlineLevel="0" collapsed="false">
      <c r="H189" s="575"/>
      <c r="I189" s="555"/>
      <c r="J189" s="555"/>
      <c r="Q189" s="196" t="str">
        <f aca="false">IFERROR(VLOOKUP(R189,#REF!,1,FALSE()),"")</f>
        <v/>
      </c>
      <c r="R189" s="196" t="n">
        <v>187</v>
      </c>
      <c r="AG189" s="463"/>
    </row>
    <row r="190" customFormat="false" ht="14.25" hidden="false" customHeight="true" outlineLevel="0" collapsed="false">
      <c r="H190" s="575"/>
      <c r="I190" s="555"/>
      <c r="J190" s="555"/>
      <c r="Q190" s="196" t="str">
        <f aca="false">IFERROR(VLOOKUP(R190,#REF!,1,FALSE()),"")</f>
        <v/>
      </c>
      <c r="R190" s="196" t="n">
        <v>188</v>
      </c>
      <c r="AG190" s="463"/>
    </row>
    <row r="191" customFormat="false" ht="14.25" hidden="false" customHeight="true" outlineLevel="0" collapsed="false">
      <c r="H191" s="575"/>
      <c r="I191" s="555"/>
      <c r="J191" s="555"/>
      <c r="Q191" s="196" t="str">
        <f aca="false">IFERROR(VLOOKUP(R191,#REF!,1,FALSE()),"")</f>
        <v/>
      </c>
      <c r="R191" s="196" t="n">
        <v>189</v>
      </c>
      <c r="AG191" s="463"/>
    </row>
    <row r="192" customFormat="false" ht="14.25" hidden="false" customHeight="true" outlineLevel="0" collapsed="false">
      <c r="H192" s="575"/>
      <c r="I192" s="555"/>
      <c r="J192" s="555"/>
      <c r="Q192" s="196" t="str">
        <f aca="false">IFERROR(VLOOKUP(R192,#REF!,1,FALSE()),"")</f>
        <v/>
      </c>
      <c r="R192" s="196" t="n">
        <v>190</v>
      </c>
      <c r="AG192" s="463"/>
    </row>
    <row r="193" customFormat="false" ht="14.25" hidden="false" customHeight="true" outlineLevel="0" collapsed="false">
      <c r="H193" s="575"/>
      <c r="I193" s="555"/>
      <c r="J193" s="555"/>
      <c r="Q193" s="196" t="str">
        <f aca="false">IFERROR(VLOOKUP(R193,#REF!,1,FALSE()),"")</f>
        <v/>
      </c>
      <c r="R193" s="196" t="n">
        <v>191</v>
      </c>
      <c r="AG193" s="463"/>
    </row>
    <row r="194" customFormat="false" ht="14.25" hidden="false" customHeight="true" outlineLevel="0" collapsed="false">
      <c r="H194" s="575"/>
      <c r="I194" s="555"/>
      <c r="J194" s="555"/>
      <c r="Q194" s="196" t="str">
        <f aca="false">IFERROR(VLOOKUP(R194,#REF!,1,FALSE()),"")</f>
        <v/>
      </c>
      <c r="R194" s="196" t="n">
        <v>192</v>
      </c>
      <c r="AG194" s="463"/>
    </row>
    <row r="195" customFormat="false" ht="14.25" hidden="false" customHeight="true" outlineLevel="0" collapsed="false">
      <c r="H195" s="575"/>
      <c r="I195" s="555"/>
      <c r="J195" s="555"/>
      <c r="Q195" s="196" t="str">
        <f aca="false">IFERROR(VLOOKUP(R195,#REF!,1,FALSE()),"")</f>
        <v/>
      </c>
      <c r="R195" s="196" t="n">
        <v>193</v>
      </c>
      <c r="AG195" s="463"/>
    </row>
    <row r="196" customFormat="false" ht="14.25" hidden="false" customHeight="true" outlineLevel="0" collapsed="false">
      <c r="H196" s="575"/>
      <c r="I196" s="555"/>
      <c r="J196" s="555"/>
      <c r="Q196" s="196" t="str">
        <f aca="false">IFERROR(VLOOKUP(R196,#REF!,1,FALSE()),"")</f>
        <v/>
      </c>
      <c r="R196" s="196" t="n">
        <v>194</v>
      </c>
      <c r="AG196" s="463"/>
    </row>
    <row r="197" customFormat="false" ht="14.25" hidden="false" customHeight="true" outlineLevel="0" collapsed="false">
      <c r="H197" s="575"/>
      <c r="I197" s="555"/>
      <c r="J197" s="555"/>
      <c r="Q197" s="196" t="str">
        <f aca="false">IFERROR(VLOOKUP(R197,#REF!,1,FALSE()),"")</f>
        <v/>
      </c>
      <c r="R197" s="196" t="n">
        <v>195</v>
      </c>
      <c r="AG197" s="463"/>
    </row>
    <row r="198" customFormat="false" ht="14.25" hidden="false" customHeight="true" outlineLevel="0" collapsed="false">
      <c r="H198" s="575"/>
      <c r="I198" s="555"/>
      <c r="J198" s="555"/>
      <c r="Q198" s="196" t="str">
        <f aca="false">IFERROR(VLOOKUP(R198,#REF!,1,FALSE()),"")</f>
        <v/>
      </c>
      <c r="R198" s="196" t="n">
        <v>196</v>
      </c>
      <c r="AG198" s="463"/>
    </row>
    <row r="199" customFormat="false" ht="14.25" hidden="false" customHeight="true" outlineLevel="0" collapsed="false">
      <c r="H199" s="575"/>
      <c r="I199" s="555"/>
      <c r="J199" s="555"/>
      <c r="Q199" s="196" t="str">
        <f aca="false">IFERROR(VLOOKUP(R199,#REF!,1,FALSE()),"")</f>
        <v/>
      </c>
      <c r="R199" s="196" t="n">
        <v>197</v>
      </c>
      <c r="AG199" s="463"/>
    </row>
    <row r="200" customFormat="false" ht="14.25" hidden="false" customHeight="true" outlineLevel="0" collapsed="false">
      <c r="H200" s="575"/>
      <c r="I200" s="555"/>
      <c r="J200" s="555"/>
      <c r="Q200" s="196" t="str">
        <f aca="false">IFERROR(VLOOKUP(R200,#REF!,1,FALSE()),"")</f>
        <v/>
      </c>
      <c r="R200" s="196" t="n">
        <v>198</v>
      </c>
      <c r="AG200" s="463"/>
    </row>
    <row r="201" customFormat="false" ht="14.25" hidden="false" customHeight="true" outlineLevel="0" collapsed="false">
      <c r="H201" s="575"/>
      <c r="I201" s="555"/>
      <c r="J201" s="555"/>
      <c r="Q201" s="196" t="str">
        <f aca="false">IFERROR(VLOOKUP(R201,#REF!,1,FALSE()),"")</f>
        <v/>
      </c>
      <c r="R201" s="196" t="n">
        <v>199</v>
      </c>
      <c r="AG201" s="463"/>
    </row>
    <row r="202" customFormat="false" ht="14.25" hidden="false" customHeight="true" outlineLevel="0" collapsed="false">
      <c r="H202" s="575"/>
      <c r="I202" s="555"/>
      <c r="J202" s="555"/>
      <c r="Q202" s="196" t="str">
        <f aca="false">IFERROR(VLOOKUP(R202,#REF!,1,FALSE()),"")</f>
        <v/>
      </c>
      <c r="R202" s="196" t="n">
        <v>200</v>
      </c>
      <c r="AG202" s="463"/>
    </row>
    <row r="203" customFormat="false" ht="14.25" hidden="false" customHeight="true" outlineLevel="0" collapsed="false">
      <c r="H203" s="575"/>
      <c r="I203" s="555"/>
      <c r="J203" s="555"/>
      <c r="Q203" s="196" t="str">
        <f aca="false">IFERROR(VLOOKUP(R203,#REF!,1,FALSE()),"")</f>
        <v/>
      </c>
      <c r="R203" s="196" t="n">
        <v>201</v>
      </c>
      <c r="AG203" s="463"/>
    </row>
    <row r="204" customFormat="false" ht="14.25" hidden="false" customHeight="true" outlineLevel="0" collapsed="false">
      <c r="H204" s="575"/>
      <c r="I204" s="555"/>
      <c r="J204" s="555"/>
      <c r="Q204" s="196" t="str">
        <f aca="false">IFERROR(VLOOKUP(R204,#REF!,1,FALSE()),"")</f>
        <v/>
      </c>
      <c r="R204" s="196" t="n">
        <v>202</v>
      </c>
      <c r="AG204" s="463"/>
    </row>
    <row r="205" customFormat="false" ht="14.25" hidden="false" customHeight="true" outlineLevel="0" collapsed="false">
      <c r="H205" s="575"/>
      <c r="I205" s="555"/>
      <c r="J205" s="555"/>
      <c r="Q205" s="196" t="str">
        <f aca="false">IFERROR(VLOOKUP(R205,#REF!,1,FALSE()),"")</f>
        <v/>
      </c>
      <c r="R205" s="196" t="n">
        <v>203</v>
      </c>
      <c r="AG205" s="463"/>
    </row>
    <row r="206" customFormat="false" ht="14.25" hidden="false" customHeight="true" outlineLevel="0" collapsed="false">
      <c r="H206" s="575"/>
      <c r="I206" s="555"/>
      <c r="J206" s="555"/>
      <c r="Q206" s="196" t="str">
        <f aca="false">IFERROR(VLOOKUP(R206,#REF!,1,FALSE()),"")</f>
        <v/>
      </c>
      <c r="R206" s="196" t="n">
        <v>204</v>
      </c>
      <c r="AG206" s="463"/>
    </row>
    <row r="207" customFormat="false" ht="14.25" hidden="false" customHeight="true" outlineLevel="0" collapsed="false">
      <c r="H207" s="575"/>
      <c r="I207" s="555"/>
      <c r="J207" s="555"/>
      <c r="Q207" s="196" t="str">
        <f aca="false">IFERROR(VLOOKUP(R207,#REF!,1,FALSE()),"")</f>
        <v/>
      </c>
      <c r="R207" s="196" t="n">
        <v>205</v>
      </c>
      <c r="AG207" s="463"/>
    </row>
    <row r="208" customFormat="false" ht="14.25" hidden="false" customHeight="true" outlineLevel="0" collapsed="false">
      <c r="H208" s="575"/>
      <c r="I208" s="555"/>
      <c r="J208" s="555"/>
      <c r="Q208" s="196" t="str">
        <f aca="false">IFERROR(VLOOKUP(R208,#REF!,1,FALSE()),"")</f>
        <v/>
      </c>
      <c r="R208" s="196" t="n">
        <v>206</v>
      </c>
      <c r="AG208" s="463"/>
    </row>
    <row r="209" customFormat="false" ht="14.25" hidden="false" customHeight="true" outlineLevel="0" collapsed="false">
      <c r="H209" s="575"/>
      <c r="I209" s="555"/>
      <c r="J209" s="555"/>
      <c r="Q209" s="196" t="str">
        <f aca="false">IFERROR(VLOOKUP(R209,#REF!,1,FALSE()),"")</f>
        <v/>
      </c>
      <c r="R209" s="196" t="n">
        <v>207</v>
      </c>
      <c r="AG209" s="463"/>
    </row>
    <row r="210" customFormat="false" ht="14.25" hidden="false" customHeight="true" outlineLevel="0" collapsed="false">
      <c r="H210" s="575"/>
      <c r="I210" s="555"/>
      <c r="J210" s="555"/>
      <c r="Q210" s="196" t="str">
        <f aca="false">IFERROR(VLOOKUP(R210,#REF!,1,FALSE()),"")</f>
        <v/>
      </c>
      <c r="R210" s="196" t="n">
        <v>208</v>
      </c>
      <c r="AG210" s="463"/>
    </row>
    <row r="211" customFormat="false" ht="14.25" hidden="false" customHeight="true" outlineLevel="0" collapsed="false">
      <c r="H211" s="575"/>
      <c r="I211" s="555"/>
      <c r="J211" s="555"/>
      <c r="Q211" s="196" t="str">
        <f aca="false">IFERROR(VLOOKUP(R211,#REF!,1,FALSE()),"")</f>
        <v/>
      </c>
      <c r="R211" s="196" t="n">
        <v>209</v>
      </c>
      <c r="AG211" s="463"/>
    </row>
    <row r="212" customFormat="false" ht="14.25" hidden="false" customHeight="true" outlineLevel="0" collapsed="false">
      <c r="H212" s="575"/>
      <c r="I212" s="555"/>
      <c r="J212" s="555"/>
      <c r="Q212" s="196" t="str">
        <f aca="false">IFERROR(VLOOKUP(R212,#REF!,1,FALSE()),"")</f>
        <v/>
      </c>
      <c r="R212" s="196" t="n">
        <v>210</v>
      </c>
      <c r="AG212" s="463"/>
    </row>
    <row r="213" customFormat="false" ht="14.25" hidden="false" customHeight="true" outlineLevel="0" collapsed="false">
      <c r="H213" s="575"/>
      <c r="I213" s="555"/>
      <c r="J213" s="555"/>
      <c r="Q213" s="196" t="str">
        <f aca="false">IFERROR(VLOOKUP(R213,#REF!,1,FALSE()),"")</f>
        <v/>
      </c>
      <c r="R213" s="196" t="n">
        <v>211</v>
      </c>
      <c r="AG213" s="463"/>
    </row>
    <row r="214" customFormat="false" ht="14.25" hidden="false" customHeight="true" outlineLevel="0" collapsed="false">
      <c r="H214" s="575"/>
      <c r="I214" s="555"/>
      <c r="J214" s="555"/>
      <c r="Q214" s="196" t="str">
        <f aca="false">IFERROR(VLOOKUP(R214,#REF!,1,FALSE()),"")</f>
        <v/>
      </c>
      <c r="R214" s="196" t="n">
        <v>212</v>
      </c>
      <c r="AG214" s="463"/>
    </row>
    <row r="215" customFormat="false" ht="14.25" hidden="false" customHeight="true" outlineLevel="0" collapsed="false">
      <c r="H215" s="575"/>
      <c r="I215" s="555"/>
      <c r="J215" s="555"/>
      <c r="Q215" s="196" t="str">
        <f aca="false">IFERROR(VLOOKUP(R215,#REF!,1,FALSE()),"")</f>
        <v/>
      </c>
      <c r="R215" s="196" t="n">
        <v>213</v>
      </c>
      <c r="AG215" s="463"/>
    </row>
    <row r="216" customFormat="false" ht="14.25" hidden="false" customHeight="true" outlineLevel="0" collapsed="false">
      <c r="H216" s="575"/>
      <c r="I216" s="555"/>
      <c r="J216" s="555"/>
      <c r="Q216" s="196" t="str">
        <f aca="false">IFERROR(VLOOKUP(R216,#REF!,1,FALSE()),"")</f>
        <v/>
      </c>
      <c r="R216" s="196" t="n">
        <v>214</v>
      </c>
      <c r="AG216" s="463"/>
    </row>
    <row r="217" customFormat="false" ht="14.25" hidden="false" customHeight="true" outlineLevel="0" collapsed="false">
      <c r="H217" s="575"/>
      <c r="I217" s="555"/>
      <c r="J217" s="555"/>
      <c r="Q217" s="196" t="str">
        <f aca="false">IFERROR(VLOOKUP(R217,#REF!,1,FALSE()),"")</f>
        <v/>
      </c>
      <c r="R217" s="196" t="n">
        <v>215</v>
      </c>
      <c r="AG217" s="463"/>
    </row>
    <row r="218" customFormat="false" ht="14.25" hidden="false" customHeight="true" outlineLevel="0" collapsed="false">
      <c r="H218" s="575"/>
      <c r="I218" s="555"/>
      <c r="J218" s="555"/>
      <c r="Q218" s="196" t="str">
        <f aca="false">IFERROR(VLOOKUP(R218,#REF!,1,FALSE()),"")</f>
        <v/>
      </c>
      <c r="R218" s="196" t="n">
        <v>216</v>
      </c>
      <c r="AG218" s="463"/>
    </row>
    <row r="219" customFormat="false" ht="14.25" hidden="false" customHeight="true" outlineLevel="0" collapsed="false">
      <c r="H219" s="575"/>
      <c r="I219" s="555"/>
      <c r="J219" s="555"/>
      <c r="Q219" s="196" t="str">
        <f aca="false">IFERROR(VLOOKUP(R219,#REF!,1,FALSE()),"")</f>
        <v/>
      </c>
      <c r="R219" s="196" t="n">
        <v>217</v>
      </c>
      <c r="AG219" s="463"/>
    </row>
    <row r="220" customFormat="false" ht="14.25" hidden="false" customHeight="true" outlineLevel="0" collapsed="false">
      <c r="H220" s="575"/>
      <c r="I220" s="555"/>
      <c r="J220" s="555"/>
      <c r="Q220" s="196" t="str">
        <f aca="false">IFERROR(VLOOKUP(R220,#REF!,1,FALSE()),"")</f>
        <v/>
      </c>
      <c r="R220" s="196" t="n">
        <v>218</v>
      </c>
      <c r="AG220" s="463"/>
    </row>
    <row r="221" customFormat="false" ht="14.25" hidden="false" customHeight="true" outlineLevel="0" collapsed="false">
      <c r="H221" s="575"/>
      <c r="I221" s="555"/>
      <c r="J221" s="555"/>
      <c r="Q221" s="196" t="str">
        <f aca="false">IFERROR(VLOOKUP(R221,#REF!,1,FALSE()),"")</f>
        <v/>
      </c>
      <c r="R221" s="196" t="n">
        <v>219</v>
      </c>
      <c r="AG221" s="463"/>
    </row>
    <row r="222" customFormat="false" ht="14.25" hidden="false" customHeight="true" outlineLevel="0" collapsed="false">
      <c r="H222" s="575"/>
      <c r="I222" s="555"/>
      <c r="J222" s="555"/>
      <c r="Q222" s="196" t="str">
        <f aca="false">IFERROR(VLOOKUP(R222,#REF!,1,FALSE()),"")</f>
        <v/>
      </c>
      <c r="R222" s="196" t="n">
        <v>220</v>
      </c>
      <c r="AG222" s="463"/>
    </row>
    <row r="223" customFormat="false" ht="14.25" hidden="false" customHeight="true" outlineLevel="0" collapsed="false">
      <c r="H223" s="575"/>
      <c r="I223" s="555"/>
      <c r="J223" s="555"/>
      <c r="Q223" s="196" t="str">
        <f aca="false">IFERROR(VLOOKUP(R223,#REF!,1,FALSE()),"")</f>
        <v/>
      </c>
      <c r="R223" s="196" t="n">
        <v>221</v>
      </c>
      <c r="AG223" s="463"/>
    </row>
    <row r="224" customFormat="false" ht="14.25" hidden="false" customHeight="true" outlineLevel="0" collapsed="false">
      <c r="H224" s="575"/>
      <c r="I224" s="555"/>
      <c r="J224" s="555"/>
      <c r="Q224" s="196" t="str">
        <f aca="false">IFERROR(VLOOKUP(R224,#REF!,1,FALSE()),"")</f>
        <v/>
      </c>
      <c r="R224" s="196" t="n">
        <v>222</v>
      </c>
      <c r="AG224" s="463"/>
    </row>
    <row r="225" customFormat="false" ht="14.25" hidden="false" customHeight="true" outlineLevel="0" collapsed="false">
      <c r="H225" s="575"/>
      <c r="I225" s="555"/>
      <c r="J225" s="555"/>
      <c r="Q225" s="196" t="str">
        <f aca="false">IFERROR(VLOOKUP(R225,#REF!,1,FALSE()),"")</f>
        <v/>
      </c>
      <c r="R225" s="196" t="n">
        <v>223</v>
      </c>
      <c r="AG225" s="463"/>
    </row>
    <row r="226" customFormat="false" ht="14.25" hidden="false" customHeight="true" outlineLevel="0" collapsed="false">
      <c r="H226" s="575"/>
      <c r="I226" s="555"/>
      <c r="J226" s="555"/>
      <c r="Q226" s="196" t="str">
        <f aca="false">IFERROR(VLOOKUP(R226,#REF!,1,FALSE()),"")</f>
        <v/>
      </c>
      <c r="R226" s="196" t="n">
        <v>224</v>
      </c>
      <c r="AG226" s="463"/>
    </row>
    <row r="227" customFormat="false" ht="14.25" hidden="false" customHeight="true" outlineLevel="0" collapsed="false">
      <c r="H227" s="575"/>
      <c r="I227" s="555"/>
      <c r="J227" s="555"/>
      <c r="Q227" s="196" t="str">
        <f aca="false">IFERROR(VLOOKUP(R227,#REF!,1,FALSE()),"")</f>
        <v/>
      </c>
      <c r="R227" s="196" t="n">
        <v>225</v>
      </c>
      <c r="AG227" s="463"/>
    </row>
    <row r="228" customFormat="false" ht="14.25" hidden="false" customHeight="true" outlineLevel="0" collapsed="false">
      <c r="H228" s="575"/>
      <c r="I228" s="555"/>
      <c r="J228" s="555"/>
      <c r="Q228" s="196" t="str">
        <f aca="false">IFERROR(VLOOKUP(R228,#REF!,1,FALSE()),"")</f>
        <v/>
      </c>
      <c r="R228" s="196" t="n">
        <v>226</v>
      </c>
      <c r="AG228" s="463"/>
    </row>
    <row r="229" customFormat="false" ht="14.25" hidden="false" customHeight="true" outlineLevel="0" collapsed="false">
      <c r="H229" s="575"/>
      <c r="I229" s="555"/>
      <c r="J229" s="555"/>
      <c r="Q229" s="196" t="str">
        <f aca="false">IFERROR(VLOOKUP(R229,#REF!,1,FALSE()),"")</f>
        <v/>
      </c>
      <c r="R229" s="196" t="n">
        <v>227</v>
      </c>
      <c r="AG229" s="463"/>
    </row>
    <row r="230" customFormat="false" ht="14.25" hidden="false" customHeight="true" outlineLevel="0" collapsed="false">
      <c r="H230" s="575"/>
      <c r="I230" s="555"/>
      <c r="J230" s="555"/>
      <c r="Q230" s="196" t="str">
        <f aca="false">IFERROR(VLOOKUP(R230,#REF!,1,FALSE()),"")</f>
        <v/>
      </c>
      <c r="R230" s="196" t="n">
        <v>228</v>
      </c>
      <c r="AG230" s="463"/>
    </row>
    <row r="231" customFormat="false" ht="14.25" hidden="false" customHeight="true" outlineLevel="0" collapsed="false">
      <c r="H231" s="575"/>
      <c r="I231" s="555"/>
      <c r="J231" s="555"/>
      <c r="Q231" s="196" t="str">
        <f aca="false">IFERROR(VLOOKUP(R231,#REF!,1,FALSE()),"")</f>
        <v/>
      </c>
      <c r="R231" s="196" t="n">
        <v>229</v>
      </c>
      <c r="AG231" s="463"/>
    </row>
    <row r="232" customFormat="false" ht="14.25" hidden="false" customHeight="true" outlineLevel="0" collapsed="false">
      <c r="H232" s="575"/>
      <c r="I232" s="555"/>
      <c r="J232" s="555"/>
      <c r="Q232" s="196" t="str">
        <f aca="false">IFERROR(VLOOKUP(R232,#REF!,1,FALSE()),"")</f>
        <v/>
      </c>
      <c r="R232" s="196" t="n">
        <v>230</v>
      </c>
      <c r="AG232" s="463"/>
    </row>
    <row r="233" customFormat="false" ht="14.25" hidden="false" customHeight="true" outlineLevel="0" collapsed="false">
      <c r="H233" s="575"/>
      <c r="I233" s="555"/>
      <c r="J233" s="555"/>
      <c r="Q233" s="196" t="str">
        <f aca="false">IFERROR(VLOOKUP(R233,#REF!,1,FALSE()),"")</f>
        <v/>
      </c>
      <c r="R233" s="196" t="n">
        <v>231</v>
      </c>
      <c r="AG233" s="463"/>
    </row>
    <row r="234" customFormat="false" ht="14.25" hidden="false" customHeight="true" outlineLevel="0" collapsed="false">
      <c r="H234" s="575"/>
      <c r="I234" s="555"/>
      <c r="J234" s="555"/>
      <c r="Q234" s="196" t="str">
        <f aca="false">IFERROR(VLOOKUP(R234,#REF!,1,FALSE()),"")</f>
        <v/>
      </c>
      <c r="R234" s="196" t="n">
        <v>232</v>
      </c>
      <c r="AG234" s="463"/>
    </row>
    <row r="235" customFormat="false" ht="14.25" hidden="false" customHeight="true" outlineLevel="0" collapsed="false">
      <c r="H235" s="575"/>
      <c r="I235" s="555"/>
      <c r="J235" s="555"/>
      <c r="Q235" s="196" t="str">
        <f aca="false">IFERROR(VLOOKUP(R235,#REF!,1,FALSE()),"")</f>
        <v/>
      </c>
      <c r="R235" s="196" t="n">
        <v>233</v>
      </c>
      <c r="AG235" s="463"/>
    </row>
    <row r="236" customFormat="false" ht="14.25" hidden="false" customHeight="true" outlineLevel="0" collapsed="false">
      <c r="H236" s="575"/>
      <c r="I236" s="555"/>
      <c r="J236" s="555"/>
      <c r="Q236" s="196" t="str">
        <f aca="false">IFERROR(VLOOKUP(R236,#REF!,1,FALSE()),"")</f>
        <v/>
      </c>
      <c r="R236" s="196" t="n">
        <v>234</v>
      </c>
      <c r="AG236" s="463"/>
    </row>
    <row r="237" customFormat="false" ht="14.25" hidden="false" customHeight="true" outlineLevel="0" collapsed="false">
      <c r="H237" s="575"/>
      <c r="I237" s="555"/>
      <c r="J237" s="555"/>
      <c r="Q237" s="196" t="str">
        <f aca="false">IFERROR(VLOOKUP(R237,#REF!,1,FALSE()),"")</f>
        <v/>
      </c>
      <c r="R237" s="196" t="n">
        <v>235</v>
      </c>
      <c r="AG237" s="463"/>
    </row>
    <row r="238" customFormat="false" ht="14.25" hidden="false" customHeight="true" outlineLevel="0" collapsed="false">
      <c r="H238" s="575"/>
      <c r="I238" s="555"/>
      <c r="J238" s="555"/>
      <c r="Q238" s="196" t="str">
        <f aca="false">IFERROR(VLOOKUP(R238,#REF!,1,FALSE()),"")</f>
        <v/>
      </c>
      <c r="R238" s="196" t="n">
        <v>236</v>
      </c>
      <c r="AG238" s="463"/>
    </row>
    <row r="239" customFormat="false" ht="14.25" hidden="false" customHeight="true" outlineLevel="0" collapsed="false">
      <c r="H239" s="575"/>
      <c r="I239" s="555"/>
      <c r="J239" s="555"/>
      <c r="Q239" s="196" t="str">
        <f aca="false">IFERROR(VLOOKUP(R239,#REF!,1,FALSE()),"")</f>
        <v/>
      </c>
      <c r="R239" s="196" t="n">
        <v>237</v>
      </c>
      <c r="AG239" s="463"/>
    </row>
    <row r="240" customFormat="false" ht="14.25" hidden="false" customHeight="true" outlineLevel="0" collapsed="false">
      <c r="H240" s="575"/>
      <c r="I240" s="555"/>
      <c r="J240" s="555"/>
      <c r="Q240" s="196" t="str">
        <f aca="false">IFERROR(VLOOKUP(R240,#REF!,1,FALSE()),"")</f>
        <v/>
      </c>
      <c r="R240" s="196" t="n">
        <v>238</v>
      </c>
      <c r="AG240" s="463"/>
    </row>
    <row r="241" customFormat="false" ht="14.25" hidden="false" customHeight="true" outlineLevel="0" collapsed="false">
      <c r="H241" s="575"/>
      <c r="I241" s="555"/>
      <c r="J241" s="555"/>
      <c r="Q241" s="196" t="str">
        <f aca="false">IFERROR(VLOOKUP(R241,#REF!,1,FALSE()),"")</f>
        <v/>
      </c>
      <c r="R241" s="196" t="n">
        <v>239</v>
      </c>
      <c r="AG241" s="463"/>
    </row>
    <row r="242" customFormat="false" ht="14.25" hidden="false" customHeight="true" outlineLevel="0" collapsed="false">
      <c r="H242" s="575"/>
      <c r="I242" s="555"/>
      <c r="J242" s="555"/>
      <c r="Q242" s="196" t="str">
        <f aca="false">IFERROR(VLOOKUP(R242,#REF!,1,FALSE()),"")</f>
        <v/>
      </c>
      <c r="R242" s="196" t="n">
        <v>240</v>
      </c>
      <c r="AG242" s="463"/>
    </row>
    <row r="243" customFormat="false" ht="14.25" hidden="false" customHeight="true" outlineLevel="0" collapsed="false">
      <c r="H243" s="575"/>
      <c r="I243" s="555"/>
      <c r="J243" s="555"/>
      <c r="Q243" s="196" t="str">
        <f aca="false">IFERROR(VLOOKUP(R243,#REF!,1,FALSE()),"")</f>
        <v/>
      </c>
      <c r="R243" s="196" t="n">
        <v>241</v>
      </c>
      <c r="AG243" s="463"/>
    </row>
    <row r="244" customFormat="false" ht="14.25" hidden="false" customHeight="true" outlineLevel="0" collapsed="false">
      <c r="H244" s="575"/>
      <c r="I244" s="555"/>
      <c r="J244" s="555"/>
      <c r="Q244" s="196" t="str">
        <f aca="false">IFERROR(VLOOKUP(R244,#REF!,1,FALSE()),"")</f>
        <v/>
      </c>
      <c r="R244" s="196" t="n">
        <v>242</v>
      </c>
      <c r="AG244" s="463"/>
    </row>
    <row r="245" customFormat="false" ht="14.25" hidden="false" customHeight="true" outlineLevel="0" collapsed="false">
      <c r="H245" s="575"/>
      <c r="I245" s="555"/>
      <c r="J245" s="555"/>
      <c r="Q245" s="196" t="str">
        <f aca="false">IFERROR(VLOOKUP(R245,#REF!,1,FALSE()),"")</f>
        <v/>
      </c>
      <c r="R245" s="196" t="n">
        <v>243</v>
      </c>
      <c r="AG245" s="463"/>
    </row>
    <row r="246" customFormat="false" ht="14.25" hidden="false" customHeight="true" outlineLevel="0" collapsed="false">
      <c r="H246" s="575"/>
      <c r="I246" s="555"/>
      <c r="J246" s="555"/>
      <c r="Q246" s="196" t="str">
        <f aca="false">IFERROR(VLOOKUP(R246,#REF!,1,FALSE()),"")</f>
        <v/>
      </c>
      <c r="R246" s="196" t="n">
        <v>244</v>
      </c>
      <c r="AG246" s="463"/>
    </row>
    <row r="247" customFormat="false" ht="14.25" hidden="false" customHeight="true" outlineLevel="0" collapsed="false">
      <c r="H247" s="575"/>
      <c r="I247" s="555"/>
      <c r="J247" s="555"/>
      <c r="Q247" s="196" t="str">
        <f aca="false">IFERROR(VLOOKUP(R247,#REF!,1,FALSE()),"")</f>
        <v/>
      </c>
      <c r="R247" s="196" t="n">
        <v>245</v>
      </c>
      <c r="AG247" s="463"/>
    </row>
    <row r="248" customFormat="false" ht="14.25" hidden="false" customHeight="true" outlineLevel="0" collapsed="false">
      <c r="H248" s="575"/>
      <c r="I248" s="555"/>
      <c r="J248" s="555"/>
      <c r="Q248" s="196" t="str">
        <f aca="false">IFERROR(VLOOKUP(R248,#REF!,1,FALSE()),"")</f>
        <v/>
      </c>
      <c r="R248" s="196" t="n">
        <v>246</v>
      </c>
      <c r="AG248" s="463"/>
    </row>
    <row r="249" customFormat="false" ht="14.25" hidden="false" customHeight="true" outlineLevel="0" collapsed="false">
      <c r="H249" s="575"/>
      <c r="I249" s="555"/>
      <c r="J249" s="555"/>
      <c r="Q249" s="196" t="str">
        <f aca="false">IFERROR(VLOOKUP(R249,#REF!,1,FALSE()),"")</f>
        <v/>
      </c>
      <c r="R249" s="196" t="n">
        <v>247</v>
      </c>
      <c r="AG249" s="463"/>
    </row>
    <row r="250" customFormat="false" ht="14.25" hidden="false" customHeight="true" outlineLevel="0" collapsed="false">
      <c r="H250" s="575"/>
      <c r="I250" s="555"/>
      <c r="J250" s="555"/>
      <c r="Q250" s="196" t="str">
        <f aca="false">IFERROR(VLOOKUP(R250,#REF!,1,FALSE()),"")</f>
        <v/>
      </c>
      <c r="R250" s="196" t="n">
        <v>248</v>
      </c>
      <c r="AG250" s="463"/>
    </row>
    <row r="251" customFormat="false" ht="14.25" hidden="false" customHeight="true" outlineLevel="0" collapsed="false">
      <c r="H251" s="575"/>
      <c r="I251" s="555"/>
      <c r="J251" s="555"/>
      <c r="Q251" s="196" t="str">
        <f aca="false">IFERROR(VLOOKUP(R251,#REF!,1,FALSE()),"")</f>
        <v/>
      </c>
      <c r="R251" s="196" t="n">
        <v>249</v>
      </c>
      <c r="AG251" s="463"/>
    </row>
    <row r="252" customFormat="false" ht="14.25" hidden="false" customHeight="true" outlineLevel="0" collapsed="false">
      <c r="H252" s="575"/>
      <c r="I252" s="555"/>
      <c r="J252" s="555"/>
      <c r="Q252" s="196" t="str">
        <f aca="false">IFERROR(VLOOKUP(R252,#REF!,1,FALSE()),"")</f>
        <v/>
      </c>
      <c r="R252" s="196" t="n">
        <v>250</v>
      </c>
      <c r="AG252" s="463"/>
    </row>
    <row r="253" customFormat="false" ht="14.25" hidden="false" customHeight="true" outlineLevel="0" collapsed="false">
      <c r="H253" s="575"/>
      <c r="I253" s="555"/>
      <c r="J253" s="555"/>
      <c r="Q253" s="196" t="str">
        <f aca="false">IFERROR(VLOOKUP(R253,#REF!,1,FALSE()),"")</f>
        <v/>
      </c>
      <c r="R253" s="196" t="n">
        <v>251</v>
      </c>
      <c r="AG253" s="463"/>
    </row>
    <row r="254" customFormat="false" ht="14.25" hidden="false" customHeight="true" outlineLevel="0" collapsed="false">
      <c r="H254" s="575"/>
      <c r="I254" s="555"/>
      <c r="J254" s="555"/>
      <c r="Q254" s="196" t="str">
        <f aca="false">IFERROR(VLOOKUP(R254,#REF!,1,FALSE()),"")</f>
        <v/>
      </c>
      <c r="R254" s="196" t="n">
        <v>252</v>
      </c>
      <c r="AG254" s="463"/>
    </row>
    <row r="255" customFormat="false" ht="14.25" hidden="false" customHeight="true" outlineLevel="0" collapsed="false">
      <c r="H255" s="575"/>
      <c r="I255" s="555"/>
      <c r="J255" s="555"/>
      <c r="Q255" s="196" t="str">
        <f aca="false">IFERROR(VLOOKUP(R255,#REF!,1,FALSE()),"")</f>
        <v/>
      </c>
      <c r="R255" s="196" t="n">
        <v>253</v>
      </c>
      <c r="AG255" s="463"/>
    </row>
    <row r="256" customFormat="false" ht="14.25" hidden="false" customHeight="true" outlineLevel="0" collapsed="false">
      <c r="H256" s="575"/>
      <c r="I256" s="555"/>
      <c r="J256" s="555"/>
      <c r="Q256" s="196" t="str">
        <f aca="false">IFERROR(VLOOKUP(R256,#REF!,1,FALSE()),"")</f>
        <v/>
      </c>
      <c r="R256" s="196" t="n">
        <v>254</v>
      </c>
      <c r="AG256" s="463"/>
    </row>
    <row r="257" customFormat="false" ht="14.25" hidden="false" customHeight="true" outlineLevel="0" collapsed="false">
      <c r="H257" s="575"/>
      <c r="I257" s="555"/>
      <c r="J257" s="555"/>
      <c r="Q257" s="196" t="str">
        <f aca="false">IFERROR(VLOOKUP(R257,#REF!,1,FALSE()),"")</f>
        <v/>
      </c>
      <c r="R257" s="196" t="n">
        <v>255</v>
      </c>
      <c r="AG257" s="463"/>
    </row>
    <row r="258" customFormat="false" ht="14.25" hidden="false" customHeight="true" outlineLevel="0" collapsed="false">
      <c r="H258" s="575"/>
      <c r="I258" s="555"/>
      <c r="J258" s="555"/>
      <c r="Q258" s="196" t="str">
        <f aca="false">IFERROR(VLOOKUP(R258,#REF!,1,FALSE()),"")</f>
        <v/>
      </c>
      <c r="R258" s="196" t="n">
        <v>256</v>
      </c>
      <c r="AG258" s="463"/>
    </row>
    <row r="259" customFormat="false" ht="14.25" hidden="false" customHeight="true" outlineLevel="0" collapsed="false">
      <c r="H259" s="575"/>
      <c r="I259" s="555"/>
      <c r="J259" s="555"/>
      <c r="Q259" s="196" t="str">
        <f aca="false">IFERROR(VLOOKUP(R259,#REF!,1,FALSE()),"")</f>
        <v/>
      </c>
      <c r="R259" s="196" t="n">
        <v>257</v>
      </c>
      <c r="AG259" s="463"/>
    </row>
    <row r="260" customFormat="false" ht="14.25" hidden="false" customHeight="true" outlineLevel="0" collapsed="false">
      <c r="H260" s="575"/>
      <c r="I260" s="555"/>
      <c r="J260" s="555"/>
      <c r="Q260" s="196" t="str">
        <f aca="false">IFERROR(VLOOKUP(R260,#REF!,1,FALSE()),"")</f>
        <v/>
      </c>
      <c r="R260" s="196" t="n">
        <v>258</v>
      </c>
      <c r="AG260" s="463"/>
    </row>
    <row r="261" customFormat="false" ht="14.25" hidden="false" customHeight="true" outlineLevel="0" collapsed="false">
      <c r="H261" s="575"/>
      <c r="I261" s="555"/>
      <c r="J261" s="555"/>
      <c r="Q261" s="196" t="str">
        <f aca="false">IFERROR(VLOOKUP(R261,#REF!,1,FALSE()),"")</f>
        <v/>
      </c>
      <c r="R261" s="196" t="n">
        <v>259</v>
      </c>
      <c r="AG261" s="463"/>
    </row>
    <row r="262" customFormat="false" ht="14.25" hidden="false" customHeight="true" outlineLevel="0" collapsed="false">
      <c r="H262" s="575"/>
      <c r="I262" s="555"/>
      <c r="J262" s="555"/>
      <c r="Q262" s="196" t="str">
        <f aca="false">IFERROR(VLOOKUP(R262,#REF!,1,FALSE()),"")</f>
        <v/>
      </c>
      <c r="R262" s="196" t="n">
        <v>260</v>
      </c>
      <c r="AG262" s="463"/>
    </row>
    <row r="263" customFormat="false" ht="14.25" hidden="false" customHeight="true" outlineLevel="0" collapsed="false">
      <c r="H263" s="575"/>
      <c r="I263" s="555"/>
      <c r="J263" s="555"/>
      <c r="Q263" s="196" t="str">
        <f aca="false">IFERROR(VLOOKUP(R263,#REF!,1,FALSE()),"")</f>
        <v/>
      </c>
      <c r="R263" s="196" t="n">
        <v>261</v>
      </c>
      <c r="AG263" s="463"/>
    </row>
    <row r="264" customFormat="false" ht="14.25" hidden="false" customHeight="true" outlineLevel="0" collapsed="false">
      <c r="H264" s="575"/>
      <c r="I264" s="555"/>
      <c r="J264" s="555"/>
      <c r="Q264" s="196" t="str">
        <f aca="false">IFERROR(VLOOKUP(R264,#REF!,1,FALSE()),"")</f>
        <v/>
      </c>
      <c r="R264" s="196" t="n">
        <v>262</v>
      </c>
      <c r="AG264" s="463"/>
    </row>
    <row r="265" customFormat="false" ht="14.25" hidden="false" customHeight="true" outlineLevel="0" collapsed="false">
      <c r="H265" s="575"/>
      <c r="I265" s="555"/>
      <c r="J265" s="555"/>
      <c r="Q265" s="196" t="str">
        <f aca="false">IFERROR(VLOOKUP(R265,#REF!,1,FALSE()),"")</f>
        <v/>
      </c>
      <c r="R265" s="196" t="n">
        <v>263</v>
      </c>
      <c r="AG265" s="463"/>
    </row>
    <row r="266" customFormat="false" ht="14.25" hidden="false" customHeight="true" outlineLevel="0" collapsed="false">
      <c r="H266" s="575"/>
      <c r="I266" s="555"/>
      <c r="J266" s="555"/>
      <c r="Q266" s="196" t="str">
        <f aca="false">IFERROR(VLOOKUP(R266,#REF!,1,FALSE()),"")</f>
        <v/>
      </c>
      <c r="R266" s="196" t="n">
        <v>264</v>
      </c>
      <c r="AG266" s="463"/>
    </row>
    <row r="267" customFormat="false" ht="14.25" hidden="false" customHeight="true" outlineLevel="0" collapsed="false">
      <c r="H267" s="575"/>
      <c r="I267" s="555"/>
      <c r="J267" s="555"/>
      <c r="Q267" s="196" t="str">
        <f aca="false">IFERROR(VLOOKUP(R267,#REF!,1,FALSE()),"")</f>
        <v/>
      </c>
      <c r="R267" s="196" t="n">
        <v>265</v>
      </c>
      <c r="AG267" s="463"/>
    </row>
    <row r="268" customFormat="false" ht="14.25" hidden="false" customHeight="true" outlineLevel="0" collapsed="false">
      <c r="H268" s="575"/>
      <c r="I268" s="555"/>
      <c r="J268" s="555"/>
      <c r="Q268" s="196" t="str">
        <f aca="false">IFERROR(VLOOKUP(R268,#REF!,1,FALSE()),"")</f>
        <v/>
      </c>
      <c r="R268" s="196" t="n">
        <v>266</v>
      </c>
      <c r="AG268" s="463"/>
    </row>
    <row r="269" customFormat="false" ht="14.25" hidden="false" customHeight="true" outlineLevel="0" collapsed="false">
      <c r="H269" s="575"/>
      <c r="I269" s="555"/>
      <c r="J269" s="555"/>
      <c r="Q269" s="196" t="str">
        <f aca="false">IFERROR(VLOOKUP(R269,#REF!,1,FALSE()),"")</f>
        <v/>
      </c>
      <c r="R269" s="196" t="n">
        <v>267</v>
      </c>
      <c r="AG269" s="463"/>
    </row>
    <row r="270" customFormat="false" ht="14.25" hidden="false" customHeight="true" outlineLevel="0" collapsed="false">
      <c r="H270" s="575"/>
      <c r="I270" s="555"/>
      <c r="J270" s="555"/>
      <c r="Q270" s="196" t="str">
        <f aca="false">IFERROR(VLOOKUP(R270,#REF!,1,FALSE()),"")</f>
        <v/>
      </c>
      <c r="R270" s="196" t="n">
        <v>268</v>
      </c>
      <c r="AG270" s="463"/>
    </row>
    <row r="271" customFormat="false" ht="14.25" hidden="false" customHeight="true" outlineLevel="0" collapsed="false">
      <c r="H271" s="575"/>
      <c r="I271" s="555"/>
      <c r="J271" s="555"/>
      <c r="Q271" s="196" t="str">
        <f aca="false">IFERROR(VLOOKUP(R271,#REF!,1,FALSE()),"")</f>
        <v/>
      </c>
      <c r="R271" s="196" t="n">
        <v>269</v>
      </c>
      <c r="AG271" s="463"/>
    </row>
    <row r="272" customFormat="false" ht="14.25" hidden="false" customHeight="true" outlineLevel="0" collapsed="false">
      <c r="H272" s="575"/>
      <c r="I272" s="555"/>
      <c r="J272" s="555"/>
      <c r="Q272" s="196" t="str">
        <f aca="false">IFERROR(VLOOKUP(R272,#REF!,1,FALSE()),"")</f>
        <v/>
      </c>
      <c r="R272" s="196" t="n">
        <v>270</v>
      </c>
      <c r="AG272" s="463"/>
    </row>
    <row r="273" customFormat="false" ht="14.25" hidden="false" customHeight="true" outlineLevel="0" collapsed="false">
      <c r="H273" s="575"/>
      <c r="I273" s="555"/>
      <c r="J273" s="555"/>
      <c r="Q273" s="196" t="str">
        <f aca="false">IFERROR(VLOOKUP(R273,#REF!,1,FALSE()),"")</f>
        <v/>
      </c>
      <c r="R273" s="196" t="n">
        <v>271</v>
      </c>
      <c r="AG273" s="463"/>
    </row>
    <row r="274" customFormat="false" ht="14.25" hidden="false" customHeight="true" outlineLevel="0" collapsed="false">
      <c r="H274" s="575"/>
      <c r="I274" s="555"/>
      <c r="J274" s="555"/>
      <c r="Q274" s="196" t="str">
        <f aca="false">IFERROR(VLOOKUP(R274,#REF!,1,FALSE()),"")</f>
        <v/>
      </c>
      <c r="R274" s="196" t="n">
        <v>272</v>
      </c>
      <c r="AG274" s="463"/>
    </row>
    <row r="275" customFormat="false" ht="14.25" hidden="false" customHeight="true" outlineLevel="0" collapsed="false">
      <c r="H275" s="575"/>
      <c r="I275" s="555"/>
      <c r="J275" s="555"/>
      <c r="Q275" s="196" t="str">
        <f aca="false">IFERROR(VLOOKUP(R275,#REF!,1,FALSE()),"")</f>
        <v/>
      </c>
      <c r="R275" s="196" t="n">
        <v>273</v>
      </c>
      <c r="AG275" s="463"/>
    </row>
    <row r="276" customFormat="false" ht="14.25" hidden="false" customHeight="true" outlineLevel="0" collapsed="false">
      <c r="H276" s="575"/>
      <c r="I276" s="555"/>
      <c r="J276" s="555"/>
      <c r="Q276" s="196" t="str">
        <f aca="false">IFERROR(VLOOKUP(R276,#REF!,1,FALSE()),"")</f>
        <v/>
      </c>
      <c r="R276" s="196" t="n">
        <v>274</v>
      </c>
      <c r="AG276" s="463"/>
    </row>
    <row r="277" customFormat="false" ht="14.25" hidden="false" customHeight="true" outlineLevel="0" collapsed="false">
      <c r="H277" s="575"/>
      <c r="I277" s="555"/>
      <c r="J277" s="555"/>
      <c r="Q277" s="196" t="str">
        <f aca="false">IFERROR(VLOOKUP(R277,#REF!,1,FALSE()),"")</f>
        <v/>
      </c>
      <c r="R277" s="196" t="n">
        <v>275</v>
      </c>
      <c r="AG277" s="463"/>
    </row>
    <row r="278" customFormat="false" ht="14.25" hidden="false" customHeight="true" outlineLevel="0" collapsed="false">
      <c r="H278" s="575"/>
      <c r="I278" s="555"/>
      <c r="J278" s="555"/>
      <c r="Q278" s="196" t="str">
        <f aca="false">IFERROR(VLOOKUP(R278,#REF!,1,FALSE()),"")</f>
        <v/>
      </c>
      <c r="R278" s="196" t="n">
        <v>276</v>
      </c>
      <c r="AG278" s="463"/>
    </row>
    <row r="279" customFormat="false" ht="14.25" hidden="false" customHeight="true" outlineLevel="0" collapsed="false">
      <c r="H279" s="575"/>
      <c r="I279" s="555"/>
      <c r="J279" s="555"/>
      <c r="Q279" s="196" t="str">
        <f aca="false">IFERROR(VLOOKUP(R279,#REF!,1,FALSE()),"")</f>
        <v/>
      </c>
      <c r="R279" s="196" t="n">
        <v>277</v>
      </c>
      <c r="AG279" s="463"/>
    </row>
    <row r="280" customFormat="false" ht="14.25" hidden="false" customHeight="true" outlineLevel="0" collapsed="false">
      <c r="H280" s="575"/>
      <c r="I280" s="555"/>
      <c r="J280" s="555"/>
      <c r="Q280" s="196" t="str">
        <f aca="false">IFERROR(VLOOKUP(R280,#REF!,1,FALSE()),"")</f>
        <v/>
      </c>
      <c r="R280" s="196" t="n">
        <v>278</v>
      </c>
      <c r="AG280" s="463"/>
    </row>
    <row r="281" customFormat="false" ht="14.25" hidden="false" customHeight="true" outlineLevel="0" collapsed="false">
      <c r="H281" s="575"/>
      <c r="I281" s="555"/>
      <c r="J281" s="555"/>
      <c r="Q281" s="196" t="str">
        <f aca="false">IFERROR(VLOOKUP(R281,#REF!,1,FALSE()),"")</f>
        <v/>
      </c>
      <c r="R281" s="196" t="n">
        <v>279</v>
      </c>
      <c r="AG281" s="463"/>
    </row>
    <row r="282" customFormat="false" ht="14.25" hidden="false" customHeight="true" outlineLevel="0" collapsed="false">
      <c r="H282" s="575"/>
      <c r="I282" s="555"/>
      <c r="J282" s="555"/>
      <c r="Q282" s="196" t="str">
        <f aca="false">IFERROR(VLOOKUP(R282,#REF!,1,FALSE()),"")</f>
        <v/>
      </c>
      <c r="R282" s="196" t="n">
        <v>280</v>
      </c>
      <c r="AG282" s="463"/>
    </row>
    <row r="283" customFormat="false" ht="14.25" hidden="false" customHeight="true" outlineLevel="0" collapsed="false">
      <c r="H283" s="575"/>
      <c r="I283" s="555"/>
      <c r="J283" s="555"/>
      <c r="Q283" s="196" t="str">
        <f aca="false">IFERROR(VLOOKUP(R283,#REF!,1,FALSE()),"")</f>
        <v/>
      </c>
      <c r="R283" s="196" t="n">
        <v>281</v>
      </c>
      <c r="AG283" s="463"/>
    </row>
    <row r="284" customFormat="false" ht="14.25" hidden="false" customHeight="true" outlineLevel="0" collapsed="false">
      <c r="H284" s="575"/>
      <c r="I284" s="555"/>
      <c r="J284" s="555"/>
      <c r="Q284" s="196" t="str">
        <f aca="false">IFERROR(VLOOKUP(R284,#REF!,1,FALSE()),"")</f>
        <v/>
      </c>
      <c r="R284" s="196" t="n">
        <v>282</v>
      </c>
      <c r="AG284" s="463"/>
    </row>
    <row r="285" customFormat="false" ht="14.25" hidden="false" customHeight="true" outlineLevel="0" collapsed="false">
      <c r="H285" s="575"/>
      <c r="I285" s="555"/>
      <c r="J285" s="555"/>
      <c r="Q285" s="196" t="str">
        <f aca="false">IFERROR(VLOOKUP(R285,#REF!,1,FALSE()),"")</f>
        <v/>
      </c>
      <c r="R285" s="196" t="n">
        <v>283</v>
      </c>
      <c r="AG285" s="463"/>
    </row>
    <row r="286" customFormat="false" ht="14.25" hidden="false" customHeight="true" outlineLevel="0" collapsed="false">
      <c r="H286" s="575"/>
      <c r="I286" s="555"/>
      <c r="J286" s="555"/>
      <c r="Q286" s="196" t="str">
        <f aca="false">IFERROR(VLOOKUP(R286,#REF!,1,FALSE()),"")</f>
        <v/>
      </c>
      <c r="R286" s="196" t="n">
        <v>284</v>
      </c>
      <c r="AG286" s="463"/>
    </row>
    <row r="287" customFormat="false" ht="14.25" hidden="false" customHeight="true" outlineLevel="0" collapsed="false">
      <c r="H287" s="575"/>
      <c r="I287" s="555"/>
      <c r="J287" s="555"/>
      <c r="Q287" s="196" t="str">
        <f aca="false">IFERROR(VLOOKUP(R287,#REF!,1,FALSE()),"")</f>
        <v/>
      </c>
      <c r="R287" s="196" t="n">
        <v>285</v>
      </c>
      <c r="AG287" s="463"/>
    </row>
    <row r="288" customFormat="false" ht="14.25" hidden="false" customHeight="true" outlineLevel="0" collapsed="false">
      <c r="H288" s="575"/>
      <c r="I288" s="555"/>
      <c r="J288" s="555"/>
      <c r="Q288" s="196" t="str">
        <f aca="false">IFERROR(VLOOKUP(R288,#REF!,1,FALSE()),"")</f>
        <v/>
      </c>
      <c r="R288" s="196" t="n">
        <v>286</v>
      </c>
      <c r="AG288" s="463"/>
    </row>
    <row r="289" customFormat="false" ht="14.25" hidden="false" customHeight="true" outlineLevel="0" collapsed="false">
      <c r="H289" s="575"/>
      <c r="I289" s="555"/>
      <c r="J289" s="555"/>
      <c r="Q289" s="196" t="str">
        <f aca="false">IFERROR(VLOOKUP(R289,#REF!,1,FALSE()),"")</f>
        <v/>
      </c>
      <c r="R289" s="196" t="n">
        <v>287</v>
      </c>
      <c r="AG289" s="463"/>
    </row>
    <row r="290" customFormat="false" ht="14.25" hidden="false" customHeight="true" outlineLevel="0" collapsed="false">
      <c r="H290" s="575"/>
      <c r="I290" s="555"/>
      <c r="J290" s="555"/>
      <c r="Q290" s="196" t="str">
        <f aca="false">IFERROR(VLOOKUP(R290,#REF!,1,FALSE()),"")</f>
        <v/>
      </c>
      <c r="R290" s="196" t="n">
        <v>288</v>
      </c>
      <c r="AG290" s="463"/>
    </row>
    <row r="291" customFormat="false" ht="14.25" hidden="false" customHeight="true" outlineLevel="0" collapsed="false">
      <c r="H291" s="575"/>
      <c r="I291" s="555"/>
      <c r="J291" s="555"/>
      <c r="Q291" s="196" t="str">
        <f aca="false">IFERROR(VLOOKUP(R291,#REF!,1,FALSE()),"")</f>
        <v/>
      </c>
      <c r="R291" s="196" t="n">
        <v>289</v>
      </c>
      <c r="AG291" s="463"/>
    </row>
    <row r="292" customFormat="false" ht="14.25" hidden="false" customHeight="true" outlineLevel="0" collapsed="false">
      <c r="H292" s="575"/>
      <c r="I292" s="555"/>
      <c r="J292" s="555"/>
      <c r="Q292" s="196" t="str">
        <f aca="false">IFERROR(VLOOKUP(R292,#REF!,1,FALSE()),"")</f>
        <v/>
      </c>
      <c r="R292" s="196" t="n">
        <v>290</v>
      </c>
      <c r="AG292" s="463"/>
    </row>
    <row r="293" customFormat="false" ht="14.25" hidden="false" customHeight="true" outlineLevel="0" collapsed="false">
      <c r="H293" s="575"/>
      <c r="I293" s="555"/>
      <c r="J293" s="555"/>
      <c r="Q293" s="196" t="str">
        <f aca="false">IFERROR(VLOOKUP(R293,#REF!,1,FALSE()),"")</f>
        <v/>
      </c>
      <c r="R293" s="196" t="n">
        <v>291</v>
      </c>
      <c r="AG293" s="463"/>
    </row>
    <row r="294" customFormat="false" ht="14.25" hidden="false" customHeight="true" outlineLevel="0" collapsed="false">
      <c r="H294" s="575"/>
      <c r="I294" s="555"/>
      <c r="J294" s="555"/>
      <c r="Q294" s="196" t="str">
        <f aca="false">IFERROR(VLOOKUP(R294,#REF!,1,FALSE()),"")</f>
        <v/>
      </c>
      <c r="R294" s="196" t="n">
        <v>292</v>
      </c>
      <c r="AG294" s="463"/>
    </row>
    <row r="295" customFormat="false" ht="14.25" hidden="false" customHeight="true" outlineLevel="0" collapsed="false">
      <c r="H295" s="575"/>
      <c r="I295" s="555"/>
      <c r="J295" s="555"/>
      <c r="Q295" s="196" t="str">
        <f aca="false">IFERROR(VLOOKUP(R295,#REF!,1,FALSE()),"")</f>
        <v/>
      </c>
      <c r="R295" s="196" t="n">
        <v>293</v>
      </c>
      <c r="AG295" s="463"/>
    </row>
    <row r="296" customFormat="false" ht="14.25" hidden="false" customHeight="true" outlineLevel="0" collapsed="false">
      <c r="H296" s="575"/>
      <c r="I296" s="555"/>
      <c r="J296" s="555"/>
      <c r="Q296" s="196" t="str">
        <f aca="false">IFERROR(VLOOKUP(R296,#REF!,1,FALSE()),"")</f>
        <v/>
      </c>
      <c r="R296" s="196" t="n">
        <v>294</v>
      </c>
      <c r="AG296" s="463"/>
    </row>
    <row r="297" customFormat="false" ht="14.25" hidden="false" customHeight="true" outlineLevel="0" collapsed="false">
      <c r="H297" s="575"/>
      <c r="I297" s="555"/>
      <c r="J297" s="555"/>
      <c r="Q297" s="196" t="str">
        <f aca="false">IFERROR(VLOOKUP(R297,#REF!,1,FALSE()),"")</f>
        <v/>
      </c>
      <c r="R297" s="196" t="n">
        <v>295</v>
      </c>
      <c r="AG297" s="463"/>
    </row>
    <row r="298" customFormat="false" ht="14.25" hidden="false" customHeight="true" outlineLevel="0" collapsed="false">
      <c r="H298" s="575"/>
      <c r="I298" s="555"/>
      <c r="J298" s="555"/>
      <c r="Q298" s="196" t="str">
        <f aca="false">IFERROR(VLOOKUP(R298,#REF!,1,FALSE()),"")</f>
        <v/>
      </c>
      <c r="R298" s="196" t="n">
        <v>296</v>
      </c>
      <c r="AG298" s="463"/>
    </row>
    <row r="299" customFormat="false" ht="14.25" hidden="false" customHeight="true" outlineLevel="0" collapsed="false">
      <c r="H299" s="575"/>
      <c r="I299" s="555"/>
      <c r="J299" s="555"/>
      <c r="Q299" s="196" t="str">
        <f aca="false">IFERROR(VLOOKUP(R299,#REF!,1,FALSE()),"")</f>
        <v/>
      </c>
      <c r="R299" s="196" t="n">
        <v>297</v>
      </c>
      <c r="AG299" s="463"/>
    </row>
    <row r="300" customFormat="false" ht="14.25" hidden="false" customHeight="true" outlineLevel="0" collapsed="false">
      <c r="H300" s="575"/>
      <c r="I300" s="555"/>
      <c r="J300" s="555"/>
      <c r="Q300" s="196" t="str">
        <f aca="false">IFERROR(VLOOKUP(R300,#REF!,1,FALSE()),"")</f>
        <v/>
      </c>
      <c r="R300" s="196" t="n">
        <v>298</v>
      </c>
      <c r="AG300" s="463"/>
    </row>
    <row r="301" customFormat="false" ht="14.25" hidden="false" customHeight="true" outlineLevel="0" collapsed="false">
      <c r="H301" s="575"/>
      <c r="I301" s="555"/>
      <c r="J301" s="555"/>
      <c r="Q301" s="196" t="str">
        <f aca="false">IFERROR(VLOOKUP(R301,#REF!,1,FALSE()),"")</f>
        <v/>
      </c>
      <c r="R301" s="196" t="n">
        <v>299</v>
      </c>
      <c r="AG301" s="463"/>
    </row>
    <row r="302" customFormat="false" ht="14.25" hidden="false" customHeight="true" outlineLevel="0" collapsed="false">
      <c r="H302" s="575"/>
      <c r="I302" s="555"/>
      <c r="J302" s="555"/>
      <c r="Q302" s="196" t="str">
        <f aca="false">IFERROR(VLOOKUP(R302,#REF!,1,FALSE()),"")</f>
        <v/>
      </c>
      <c r="R302" s="196" t="n">
        <v>300</v>
      </c>
      <c r="AG302" s="463"/>
    </row>
    <row r="303" customFormat="false" ht="14.25" hidden="false" customHeight="true" outlineLevel="0" collapsed="false">
      <c r="H303" s="575"/>
      <c r="I303" s="555"/>
      <c r="J303" s="555"/>
      <c r="AG303" s="463"/>
    </row>
    <row r="304" customFormat="false" ht="14.25" hidden="false" customHeight="true" outlineLevel="0" collapsed="false">
      <c r="H304" s="575"/>
      <c r="I304" s="555"/>
      <c r="J304" s="555"/>
      <c r="AG304" s="463"/>
    </row>
    <row r="305" customFormat="false" ht="14.25" hidden="false" customHeight="true" outlineLevel="0" collapsed="false">
      <c r="H305" s="575"/>
      <c r="I305" s="555"/>
      <c r="J305" s="555"/>
      <c r="AG305" s="463"/>
    </row>
    <row r="306" customFormat="false" ht="14.25" hidden="false" customHeight="true" outlineLevel="0" collapsed="false">
      <c r="H306" s="575"/>
      <c r="I306" s="555"/>
      <c r="J306" s="555"/>
      <c r="AG306" s="463"/>
    </row>
    <row r="307" customFormat="false" ht="14.25" hidden="false" customHeight="true" outlineLevel="0" collapsed="false">
      <c r="H307" s="575"/>
      <c r="I307" s="555"/>
      <c r="J307" s="555"/>
      <c r="AG307" s="463"/>
    </row>
    <row r="308" customFormat="false" ht="14.25" hidden="false" customHeight="true" outlineLevel="0" collapsed="false">
      <c r="H308" s="575"/>
      <c r="I308" s="555"/>
      <c r="J308" s="555"/>
      <c r="AG308" s="463"/>
    </row>
    <row r="309" customFormat="false" ht="14.25" hidden="false" customHeight="true" outlineLevel="0" collapsed="false">
      <c r="H309" s="575"/>
      <c r="I309" s="555"/>
      <c r="J309" s="555"/>
      <c r="AG309" s="463"/>
    </row>
    <row r="310" customFormat="false" ht="14.25" hidden="false" customHeight="true" outlineLevel="0" collapsed="false">
      <c r="H310" s="575"/>
      <c r="I310" s="555"/>
      <c r="J310" s="555"/>
      <c r="AG310" s="463"/>
    </row>
    <row r="311" customFormat="false" ht="14.25" hidden="false" customHeight="true" outlineLevel="0" collapsed="false">
      <c r="H311" s="575"/>
      <c r="I311" s="555"/>
      <c r="J311" s="555"/>
      <c r="AG311" s="463"/>
    </row>
    <row r="312" customFormat="false" ht="14.25" hidden="false" customHeight="true" outlineLevel="0" collapsed="false">
      <c r="H312" s="575"/>
      <c r="I312" s="555"/>
      <c r="J312" s="555"/>
      <c r="AG312" s="463"/>
    </row>
    <row r="313" customFormat="false" ht="14.25" hidden="false" customHeight="true" outlineLevel="0" collapsed="false">
      <c r="H313" s="575"/>
      <c r="I313" s="555"/>
      <c r="J313" s="555"/>
      <c r="AG313" s="463"/>
    </row>
    <row r="314" customFormat="false" ht="14.25" hidden="false" customHeight="true" outlineLevel="0" collapsed="false">
      <c r="H314" s="575"/>
      <c r="I314" s="555"/>
      <c r="J314" s="555"/>
      <c r="AG314" s="463"/>
    </row>
    <row r="315" customFormat="false" ht="14.25" hidden="false" customHeight="true" outlineLevel="0" collapsed="false">
      <c r="H315" s="575"/>
      <c r="I315" s="555"/>
      <c r="J315" s="555"/>
      <c r="AG315" s="463"/>
    </row>
    <row r="316" customFormat="false" ht="14.25" hidden="false" customHeight="true" outlineLevel="0" collapsed="false">
      <c r="H316" s="575"/>
      <c r="I316" s="555"/>
      <c r="J316" s="555"/>
      <c r="AG316" s="463"/>
    </row>
    <row r="317" customFormat="false" ht="14.25" hidden="false" customHeight="true" outlineLevel="0" collapsed="false">
      <c r="H317" s="575"/>
      <c r="I317" s="555"/>
      <c r="J317" s="555"/>
      <c r="AG317" s="463"/>
    </row>
    <row r="318" customFormat="false" ht="14.25" hidden="false" customHeight="true" outlineLevel="0" collapsed="false">
      <c r="H318" s="575"/>
      <c r="I318" s="555"/>
      <c r="J318" s="555"/>
      <c r="AG318" s="463"/>
    </row>
    <row r="319" customFormat="false" ht="14.25" hidden="false" customHeight="true" outlineLevel="0" collapsed="false">
      <c r="H319" s="575"/>
      <c r="I319" s="555"/>
      <c r="J319" s="555"/>
      <c r="AG319" s="463"/>
    </row>
    <row r="320" customFormat="false" ht="14.25" hidden="false" customHeight="true" outlineLevel="0" collapsed="false">
      <c r="H320" s="575"/>
      <c r="I320" s="555"/>
      <c r="J320" s="555"/>
      <c r="AG320" s="463"/>
    </row>
    <row r="321" customFormat="false" ht="14.25" hidden="false" customHeight="true" outlineLevel="0" collapsed="false">
      <c r="H321" s="575"/>
      <c r="I321" s="555"/>
      <c r="J321" s="555"/>
      <c r="AG321" s="463"/>
    </row>
    <row r="322" customFormat="false" ht="14.25" hidden="false" customHeight="true" outlineLevel="0" collapsed="false">
      <c r="H322" s="575"/>
      <c r="I322" s="555"/>
      <c r="J322" s="555"/>
      <c r="AG322" s="463"/>
    </row>
    <row r="323" customFormat="false" ht="14.25" hidden="false" customHeight="true" outlineLevel="0" collapsed="false">
      <c r="H323" s="575"/>
      <c r="I323" s="555"/>
      <c r="J323" s="555"/>
      <c r="AG323" s="463"/>
    </row>
    <row r="324" customFormat="false" ht="14.25" hidden="false" customHeight="true" outlineLevel="0" collapsed="false">
      <c r="H324" s="575"/>
      <c r="I324" s="555"/>
      <c r="J324" s="555"/>
      <c r="AG324" s="463"/>
    </row>
    <row r="325" customFormat="false" ht="14.25" hidden="false" customHeight="true" outlineLevel="0" collapsed="false">
      <c r="H325" s="575"/>
      <c r="I325" s="555"/>
      <c r="J325" s="555"/>
      <c r="AG325" s="463"/>
    </row>
    <row r="326" customFormat="false" ht="14.25" hidden="false" customHeight="true" outlineLevel="0" collapsed="false">
      <c r="H326" s="575"/>
      <c r="I326" s="555"/>
      <c r="J326" s="555"/>
      <c r="AG326" s="463"/>
    </row>
    <row r="327" customFormat="false" ht="14.25" hidden="false" customHeight="true" outlineLevel="0" collapsed="false">
      <c r="H327" s="575"/>
      <c r="I327" s="555"/>
      <c r="J327" s="555"/>
      <c r="AG327" s="463"/>
    </row>
    <row r="328" customFormat="false" ht="14.25" hidden="false" customHeight="true" outlineLevel="0" collapsed="false">
      <c r="H328" s="575"/>
      <c r="I328" s="555"/>
      <c r="J328" s="555"/>
      <c r="AG328" s="463"/>
    </row>
    <row r="329" customFormat="false" ht="14.25" hidden="false" customHeight="true" outlineLevel="0" collapsed="false">
      <c r="H329" s="575"/>
      <c r="I329" s="555"/>
      <c r="J329" s="555"/>
      <c r="AG329" s="463"/>
    </row>
    <row r="330" customFormat="false" ht="14.25" hidden="false" customHeight="true" outlineLevel="0" collapsed="false">
      <c r="H330" s="575"/>
      <c r="I330" s="555"/>
      <c r="J330" s="555"/>
      <c r="AG330" s="463"/>
    </row>
    <row r="331" customFormat="false" ht="14.25" hidden="false" customHeight="true" outlineLevel="0" collapsed="false">
      <c r="H331" s="575"/>
      <c r="I331" s="555"/>
      <c r="J331" s="555"/>
      <c r="AG331" s="463"/>
    </row>
    <row r="332" customFormat="false" ht="14.25" hidden="false" customHeight="true" outlineLevel="0" collapsed="false">
      <c r="H332" s="575"/>
      <c r="I332" s="555"/>
      <c r="J332" s="555"/>
      <c r="AG332" s="463"/>
    </row>
    <row r="333" customFormat="false" ht="14.25" hidden="false" customHeight="true" outlineLevel="0" collapsed="false">
      <c r="H333" s="575"/>
      <c r="I333" s="555"/>
      <c r="J333" s="555"/>
      <c r="AG333" s="463"/>
    </row>
    <row r="334" customFormat="false" ht="14.25" hidden="false" customHeight="true" outlineLevel="0" collapsed="false">
      <c r="H334" s="575"/>
      <c r="I334" s="555"/>
      <c r="J334" s="555"/>
      <c r="AG334" s="463"/>
    </row>
    <row r="335" customFormat="false" ht="14.25" hidden="false" customHeight="true" outlineLevel="0" collapsed="false">
      <c r="H335" s="575"/>
      <c r="I335" s="555"/>
      <c r="J335" s="555"/>
      <c r="AG335" s="463"/>
    </row>
    <row r="336" customFormat="false" ht="14.25" hidden="false" customHeight="true" outlineLevel="0" collapsed="false">
      <c r="H336" s="575"/>
      <c r="I336" s="555"/>
      <c r="J336" s="555"/>
      <c r="AG336" s="463"/>
    </row>
    <row r="337" customFormat="false" ht="14.25" hidden="false" customHeight="true" outlineLevel="0" collapsed="false">
      <c r="H337" s="575"/>
      <c r="I337" s="555"/>
      <c r="J337" s="555"/>
      <c r="AG337" s="463"/>
    </row>
    <row r="338" customFormat="false" ht="14.25" hidden="false" customHeight="true" outlineLevel="0" collapsed="false">
      <c r="H338" s="575"/>
      <c r="I338" s="555"/>
      <c r="J338" s="555"/>
      <c r="AG338" s="463"/>
    </row>
    <row r="339" customFormat="false" ht="14.25" hidden="false" customHeight="true" outlineLevel="0" collapsed="false">
      <c r="H339" s="575"/>
      <c r="I339" s="555"/>
      <c r="J339" s="555"/>
      <c r="AG339" s="463"/>
    </row>
    <row r="340" customFormat="false" ht="14.25" hidden="false" customHeight="true" outlineLevel="0" collapsed="false">
      <c r="H340" s="575"/>
      <c r="I340" s="555"/>
      <c r="J340" s="555"/>
      <c r="AG340" s="463"/>
    </row>
    <row r="341" customFormat="false" ht="14.25" hidden="false" customHeight="true" outlineLevel="0" collapsed="false">
      <c r="H341" s="575"/>
      <c r="I341" s="555"/>
      <c r="J341" s="555"/>
      <c r="AG341" s="463"/>
    </row>
    <row r="342" customFormat="false" ht="14.25" hidden="false" customHeight="true" outlineLevel="0" collapsed="false">
      <c r="H342" s="575"/>
      <c r="I342" s="555"/>
      <c r="J342" s="555"/>
      <c r="AG342" s="463"/>
    </row>
    <row r="343" customFormat="false" ht="14.25" hidden="false" customHeight="true" outlineLevel="0" collapsed="false">
      <c r="H343" s="575"/>
      <c r="I343" s="555"/>
      <c r="J343" s="555"/>
      <c r="AG343" s="463"/>
    </row>
    <row r="344" customFormat="false" ht="14.25" hidden="false" customHeight="true" outlineLevel="0" collapsed="false">
      <c r="H344" s="575"/>
      <c r="I344" s="555"/>
      <c r="J344" s="555"/>
      <c r="AG344" s="463"/>
    </row>
    <row r="345" customFormat="false" ht="14.25" hidden="false" customHeight="true" outlineLevel="0" collapsed="false">
      <c r="H345" s="575"/>
      <c r="I345" s="555"/>
      <c r="J345" s="555"/>
      <c r="AG345" s="463"/>
    </row>
    <row r="346" customFormat="false" ht="14.25" hidden="false" customHeight="true" outlineLevel="0" collapsed="false">
      <c r="H346" s="575"/>
      <c r="I346" s="555"/>
      <c r="J346" s="555"/>
      <c r="AG346" s="463"/>
    </row>
    <row r="347" customFormat="false" ht="14.25" hidden="false" customHeight="true" outlineLevel="0" collapsed="false">
      <c r="H347" s="575"/>
      <c r="I347" s="555"/>
      <c r="J347" s="555"/>
      <c r="AG347" s="463"/>
    </row>
    <row r="348" customFormat="false" ht="14.25" hidden="false" customHeight="true" outlineLevel="0" collapsed="false">
      <c r="H348" s="575"/>
      <c r="I348" s="555"/>
      <c r="J348" s="555"/>
      <c r="AG348" s="463"/>
    </row>
    <row r="349" customFormat="false" ht="14.25" hidden="false" customHeight="true" outlineLevel="0" collapsed="false">
      <c r="H349" s="575"/>
      <c r="I349" s="555"/>
      <c r="J349" s="555"/>
      <c r="AG349" s="463"/>
    </row>
    <row r="350" customFormat="false" ht="14.25" hidden="false" customHeight="true" outlineLevel="0" collapsed="false">
      <c r="H350" s="575"/>
      <c r="I350" s="555"/>
      <c r="J350" s="555"/>
      <c r="AG350" s="463"/>
    </row>
    <row r="351" customFormat="false" ht="14.25" hidden="false" customHeight="true" outlineLevel="0" collapsed="false">
      <c r="H351" s="575"/>
      <c r="I351" s="555"/>
      <c r="J351" s="555"/>
      <c r="AG351" s="463"/>
    </row>
    <row r="352" customFormat="false" ht="14.25" hidden="false" customHeight="true" outlineLevel="0" collapsed="false">
      <c r="H352" s="575"/>
      <c r="I352" s="555"/>
      <c r="J352" s="555"/>
      <c r="AG352" s="463"/>
    </row>
    <row r="353" customFormat="false" ht="14.25" hidden="false" customHeight="true" outlineLevel="0" collapsed="false">
      <c r="H353" s="575"/>
      <c r="I353" s="555"/>
      <c r="J353" s="555"/>
      <c r="AG353" s="463"/>
    </row>
    <row r="354" customFormat="false" ht="14.25" hidden="false" customHeight="true" outlineLevel="0" collapsed="false">
      <c r="H354" s="575"/>
      <c r="I354" s="555"/>
      <c r="J354" s="555"/>
      <c r="AG354" s="463"/>
    </row>
    <row r="355" customFormat="false" ht="14.25" hidden="false" customHeight="true" outlineLevel="0" collapsed="false">
      <c r="H355" s="575"/>
      <c r="I355" s="555"/>
      <c r="J355" s="555"/>
      <c r="AG355" s="463"/>
    </row>
    <row r="356" customFormat="false" ht="14.25" hidden="false" customHeight="true" outlineLevel="0" collapsed="false">
      <c r="H356" s="575"/>
      <c r="I356" s="555"/>
      <c r="J356" s="555"/>
      <c r="AG356" s="463"/>
    </row>
    <row r="357" customFormat="false" ht="14.25" hidden="false" customHeight="true" outlineLevel="0" collapsed="false">
      <c r="H357" s="575"/>
      <c r="I357" s="555"/>
      <c r="J357" s="555"/>
      <c r="AG357" s="463"/>
    </row>
    <row r="358" customFormat="false" ht="14.25" hidden="false" customHeight="true" outlineLevel="0" collapsed="false">
      <c r="H358" s="575"/>
      <c r="I358" s="555"/>
      <c r="J358" s="555"/>
      <c r="AG358" s="463"/>
    </row>
    <row r="359" customFormat="false" ht="14.25" hidden="false" customHeight="true" outlineLevel="0" collapsed="false">
      <c r="H359" s="575"/>
      <c r="I359" s="555"/>
      <c r="J359" s="555"/>
      <c r="AG359" s="463"/>
    </row>
    <row r="360" customFormat="false" ht="14.25" hidden="false" customHeight="true" outlineLevel="0" collapsed="false">
      <c r="H360" s="575"/>
      <c r="I360" s="555"/>
      <c r="J360" s="555"/>
      <c r="AG360" s="463"/>
    </row>
    <row r="361" customFormat="false" ht="14.25" hidden="false" customHeight="true" outlineLevel="0" collapsed="false">
      <c r="H361" s="575"/>
      <c r="I361" s="555"/>
      <c r="J361" s="555"/>
      <c r="AG361" s="463"/>
    </row>
    <row r="362" customFormat="false" ht="14.25" hidden="false" customHeight="true" outlineLevel="0" collapsed="false">
      <c r="H362" s="575"/>
      <c r="I362" s="555"/>
      <c r="J362" s="555"/>
      <c r="AG362" s="463"/>
    </row>
    <row r="363" customFormat="false" ht="14.25" hidden="false" customHeight="true" outlineLevel="0" collapsed="false">
      <c r="H363" s="575"/>
      <c r="I363" s="555"/>
      <c r="J363" s="555"/>
      <c r="AG363" s="463"/>
    </row>
    <row r="364" customFormat="false" ht="14.25" hidden="false" customHeight="true" outlineLevel="0" collapsed="false">
      <c r="H364" s="575"/>
      <c r="I364" s="555"/>
      <c r="J364" s="555"/>
      <c r="AG364" s="463"/>
    </row>
    <row r="365" customFormat="false" ht="14.25" hidden="false" customHeight="true" outlineLevel="0" collapsed="false">
      <c r="H365" s="575"/>
      <c r="I365" s="555"/>
      <c r="J365" s="555"/>
      <c r="AG365" s="463"/>
    </row>
    <row r="366" customFormat="false" ht="14.25" hidden="false" customHeight="true" outlineLevel="0" collapsed="false">
      <c r="H366" s="575"/>
      <c r="I366" s="555"/>
      <c r="J366" s="555"/>
      <c r="AG366" s="463"/>
    </row>
    <row r="367" customFormat="false" ht="14.25" hidden="false" customHeight="true" outlineLevel="0" collapsed="false">
      <c r="H367" s="575"/>
      <c r="I367" s="555"/>
      <c r="J367" s="555"/>
      <c r="AG367" s="463"/>
    </row>
    <row r="368" customFormat="false" ht="14.25" hidden="false" customHeight="true" outlineLevel="0" collapsed="false">
      <c r="H368" s="575"/>
      <c r="I368" s="555"/>
      <c r="J368" s="555"/>
      <c r="AG368" s="463"/>
    </row>
    <row r="369" customFormat="false" ht="14.25" hidden="false" customHeight="true" outlineLevel="0" collapsed="false">
      <c r="H369" s="575"/>
      <c r="I369" s="555"/>
      <c r="J369" s="555"/>
      <c r="AG369" s="463"/>
    </row>
    <row r="370" customFormat="false" ht="14.25" hidden="false" customHeight="true" outlineLevel="0" collapsed="false">
      <c r="H370" s="575"/>
      <c r="I370" s="555"/>
      <c r="J370" s="555"/>
      <c r="AG370" s="463"/>
    </row>
    <row r="371" customFormat="false" ht="14.25" hidden="false" customHeight="true" outlineLevel="0" collapsed="false">
      <c r="H371" s="575"/>
      <c r="I371" s="555"/>
      <c r="J371" s="555"/>
      <c r="AG371" s="463"/>
    </row>
    <row r="372" customFormat="false" ht="14.25" hidden="false" customHeight="true" outlineLevel="0" collapsed="false">
      <c r="H372" s="575"/>
      <c r="I372" s="555"/>
      <c r="J372" s="555"/>
      <c r="AG372" s="463"/>
    </row>
    <row r="373" customFormat="false" ht="14.25" hidden="false" customHeight="true" outlineLevel="0" collapsed="false">
      <c r="H373" s="575"/>
      <c r="I373" s="555"/>
      <c r="J373" s="555"/>
      <c r="AG373" s="463"/>
    </row>
    <row r="374" customFormat="false" ht="14.25" hidden="false" customHeight="true" outlineLevel="0" collapsed="false">
      <c r="H374" s="575"/>
      <c r="I374" s="555"/>
      <c r="J374" s="555"/>
      <c r="AG374" s="463"/>
    </row>
    <row r="375" customFormat="false" ht="14.25" hidden="false" customHeight="true" outlineLevel="0" collapsed="false">
      <c r="H375" s="575"/>
      <c r="I375" s="555"/>
      <c r="J375" s="555"/>
      <c r="AG375" s="463"/>
    </row>
    <row r="376" customFormat="false" ht="14.25" hidden="false" customHeight="true" outlineLevel="0" collapsed="false">
      <c r="H376" s="575"/>
      <c r="I376" s="555"/>
      <c r="J376" s="555"/>
      <c r="AG376" s="463"/>
    </row>
    <row r="377" customFormat="false" ht="14.25" hidden="false" customHeight="true" outlineLevel="0" collapsed="false">
      <c r="H377" s="575"/>
      <c r="I377" s="555"/>
      <c r="J377" s="555"/>
      <c r="AG377" s="463"/>
    </row>
    <row r="378" customFormat="false" ht="14.25" hidden="false" customHeight="true" outlineLevel="0" collapsed="false">
      <c r="H378" s="575"/>
      <c r="I378" s="555"/>
      <c r="J378" s="555"/>
      <c r="AG378" s="463"/>
    </row>
    <row r="379" customFormat="false" ht="14.25" hidden="false" customHeight="true" outlineLevel="0" collapsed="false">
      <c r="H379" s="575"/>
      <c r="I379" s="555"/>
      <c r="J379" s="555"/>
      <c r="AG379" s="463"/>
    </row>
    <row r="380" customFormat="false" ht="14.25" hidden="false" customHeight="true" outlineLevel="0" collapsed="false">
      <c r="H380" s="575"/>
      <c r="I380" s="555"/>
      <c r="J380" s="555"/>
      <c r="AG380" s="463"/>
    </row>
    <row r="381" customFormat="false" ht="14.25" hidden="false" customHeight="true" outlineLevel="0" collapsed="false">
      <c r="H381" s="575"/>
      <c r="I381" s="555"/>
      <c r="J381" s="555"/>
      <c r="AG381" s="463"/>
    </row>
    <row r="382" customFormat="false" ht="14.25" hidden="false" customHeight="true" outlineLevel="0" collapsed="false">
      <c r="H382" s="575"/>
      <c r="I382" s="555"/>
      <c r="J382" s="555"/>
      <c r="AG382" s="463"/>
    </row>
    <row r="383" customFormat="false" ht="14.25" hidden="false" customHeight="true" outlineLevel="0" collapsed="false">
      <c r="H383" s="575"/>
      <c r="I383" s="555"/>
      <c r="J383" s="555"/>
      <c r="AG383" s="463"/>
    </row>
    <row r="384" customFormat="false" ht="14.25" hidden="false" customHeight="true" outlineLevel="0" collapsed="false">
      <c r="H384" s="575"/>
      <c r="I384" s="555"/>
      <c r="J384" s="555"/>
      <c r="AG384" s="463"/>
    </row>
    <row r="385" customFormat="false" ht="14.25" hidden="false" customHeight="true" outlineLevel="0" collapsed="false">
      <c r="H385" s="575"/>
      <c r="I385" s="555"/>
      <c r="J385" s="555"/>
      <c r="AG385" s="463"/>
    </row>
    <row r="386" customFormat="false" ht="14.25" hidden="false" customHeight="true" outlineLevel="0" collapsed="false">
      <c r="H386" s="575"/>
      <c r="I386" s="555"/>
      <c r="J386" s="555"/>
      <c r="AG386" s="463"/>
    </row>
    <row r="387" customFormat="false" ht="14.25" hidden="false" customHeight="true" outlineLevel="0" collapsed="false">
      <c r="H387" s="575"/>
      <c r="I387" s="555"/>
      <c r="J387" s="555"/>
      <c r="AG387" s="463"/>
    </row>
    <row r="388" customFormat="false" ht="14.25" hidden="false" customHeight="true" outlineLevel="0" collapsed="false">
      <c r="H388" s="575"/>
      <c r="I388" s="555"/>
      <c r="J388" s="555"/>
      <c r="AG388" s="463"/>
    </row>
    <row r="389" customFormat="false" ht="14.25" hidden="false" customHeight="true" outlineLevel="0" collapsed="false">
      <c r="H389" s="575"/>
      <c r="I389" s="555"/>
      <c r="J389" s="555"/>
      <c r="AG389" s="463"/>
    </row>
    <row r="390" customFormat="false" ht="14.25" hidden="false" customHeight="true" outlineLevel="0" collapsed="false">
      <c r="H390" s="575"/>
      <c r="I390" s="555"/>
      <c r="J390" s="555"/>
      <c r="AG390" s="463"/>
    </row>
    <row r="391" customFormat="false" ht="14.25" hidden="false" customHeight="true" outlineLevel="0" collapsed="false">
      <c r="H391" s="575"/>
      <c r="I391" s="555"/>
      <c r="J391" s="555"/>
      <c r="AG391" s="463"/>
    </row>
    <row r="392" customFormat="false" ht="14.25" hidden="false" customHeight="true" outlineLevel="0" collapsed="false">
      <c r="H392" s="575"/>
      <c r="I392" s="555"/>
      <c r="J392" s="555"/>
      <c r="AG392" s="463"/>
    </row>
    <row r="393" customFormat="false" ht="14.25" hidden="false" customHeight="true" outlineLevel="0" collapsed="false">
      <c r="H393" s="575"/>
      <c r="I393" s="555"/>
      <c r="J393" s="555"/>
      <c r="AG393" s="463"/>
    </row>
    <row r="394" customFormat="false" ht="14.25" hidden="false" customHeight="true" outlineLevel="0" collapsed="false">
      <c r="H394" s="575"/>
      <c r="I394" s="555"/>
      <c r="J394" s="555"/>
      <c r="AG394" s="463"/>
    </row>
    <row r="395" customFormat="false" ht="14.25" hidden="false" customHeight="true" outlineLevel="0" collapsed="false">
      <c r="H395" s="575"/>
      <c r="I395" s="555"/>
      <c r="J395" s="555"/>
      <c r="AG395" s="463"/>
    </row>
    <row r="396" customFormat="false" ht="14.25" hidden="false" customHeight="true" outlineLevel="0" collapsed="false">
      <c r="H396" s="575"/>
      <c r="I396" s="555"/>
      <c r="J396" s="555"/>
      <c r="AG396" s="463"/>
    </row>
    <row r="397" customFormat="false" ht="14.25" hidden="false" customHeight="true" outlineLevel="0" collapsed="false">
      <c r="H397" s="575"/>
      <c r="I397" s="555"/>
      <c r="J397" s="555"/>
      <c r="AG397" s="463"/>
    </row>
    <row r="398" customFormat="false" ht="14.25" hidden="false" customHeight="true" outlineLevel="0" collapsed="false">
      <c r="H398" s="575"/>
      <c r="I398" s="555"/>
      <c r="J398" s="555"/>
      <c r="AG398" s="463"/>
    </row>
    <row r="399" customFormat="false" ht="14.25" hidden="false" customHeight="true" outlineLevel="0" collapsed="false">
      <c r="H399" s="575"/>
      <c r="I399" s="555"/>
      <c r="J399" s="555"/>
      <c r="AG399" s="463"/>
    </row>
    <row r="400" customFormat="false" ht="14.25" hidden="false" customHeight="true" outlineLevel="0" collapsed="false">
      <c r="H400" s="575"/>
      <c r="I400" s="555"/>
      <c r="J400" s="555"/>
      <c r="AG400" s="463"/>
    </row>
    <row r="401" customFormat="false" ht="14.25" hidden="false" customHeight="true" outlineLevel="0" collapsed="false">
      <c r="H401" s="575"/>
      <c r="I401" s="555"/>
      <c r="J401" s="555"/>
      <c r="AG401" s="463"/>
    </row>
    <row r="402" customFormat="false" ht="14.25" hidden="false" customHeight="true" outlineLevel="0" collapsed="false">
      <c r="H402" s="575"/>
      <c r="I402" s="555"/>
      <c r="J402" s="555"/>
      <c r="AG402" s="463"/>
    </row>
    <row r="403" customFormat="false" ht="14.25" hidden="false" customHeight="true" outlineLevel="0" collapsed="false">
      <c r="H403" s="575"/>
      <c r="I403" s="555"/>
      <c r="J403" s="555"/>
      <c r="AG403" s="463"/>
    </row>
    <row r="404" customFormat="false" ht="14.25" hidden="false" customHeight="true" outlineLevel="0" collapsed="false">
      <c r="H404" s="575"/>
      <c r="I404" s="555"/>
      <c r="J404" s="555"/>
      <c r="AG404" s="463"/>
    </row>
    <row r="405" customFormat="false" ht="14.25" hidden="false" customHeight="true" outlineLevel="0" collapsed="false">
      <c r="H405" s="575"/>
      <c r="I405" s="555"/>
      <c r="J405" s="555"/>
      <c r="AG405" s="463"/>
    </row>
    <row r="406" customFormat="false" ht="14.25" hidden="false" customHeight="true" outlineLevel="0" collapsed="false">
      <c r="H406" s="575"/>
      <c r="I406" s="555"/>
      <c r="J406" s="555"/>
      <c r="AG406" s="463"/>
    </row>
    <row r="407" customFormat="false" ht="14.25" hidden="false" customHeight="true" outlineLevel="0" collapsed="false">
      <c r="H407" s="575"/>
      <c r="I407" s="555"/>
      <c r="J407" s="555"/>
      <c r="AG407" s="463"/>
    </row>
    <row r="408" customFormat="false" ht="14.25" hidden="false" customHeight="true" outlineLevel="0" collapsed="false">
      <c r="H408" s="575"/>
      <c r="I408" s="555"/>
      <c r="J408" s="555"/>
      <c r="AG408" s="463"/>
    </row>
    <row r="409" customFormat="false" ht="14.25" hidden="false" customHeight="true" outlineLevel="0" collapsed="false">
      <c r="H409" s="575"/>
      <c r="I409" s="555"/>
      <c r="J409" s="555"/>
      <c r="AG409" s="463"/>
    </row>
    <row r="410" customFormat="false" ht="14.25" hidden="false" customHeight="true" outlineLevel="0" collapsed="false">
      <c r="H410" s="575"/>
      <c r="I410" s="555"/>
      <c r="J410" s="555"/>
      <c r="AG410" s="463"/>
    </row>
    <row r="411" customFormat="false" ht="14.25" hidden="false" customHeight="true" outlineLevel="0" collapsed="false">
      <c r="H411" s="575"/>
      <c r="I411" s="555"/>
      <c r="J411" s="555"/>
      <c r="AG411" s="463"/>
    </row>
    <row r="412" customFormat="false" ht="14.25" hidden="false" customHeight="true" outlineLevel="0" collapsed="false">
      <c r="H412" s="575"/>
      <c r="I412" s="555"/>
      <c r="J412" s="555"/>
      <c r="AG412" s="463"/>
    </row>
    <row r="413" customFormat="false" ht="14.25" hidden="false" customHeight="true" outlineLevel="0" collapsed="false">
      <c r="H413" s="575"/>
      <c r="I413" s="555"/>
      <c r="J413" s="555"/>
      <c r="AG413" s="463"/>
    </row>
    <row r="414" customFormat="false" ht="14.25" hidden="false" customHeight="true" outlineLevel="0" collapsed="false">
      <c r="H414" s="575"/>
      <c r="I414" s="555"/>
      <c r="J414" s="555"/>
      <c r="AG414" s="463"/>
    </row>
    <row r="415" customFormat="false" ht="14.25" hidden="false" customHeight="true" outlineLevel="0" collapsed="false">
      <c r="H415" s="575"/>
      <c r="I415" s="555"/>
      <c r="J415" s="555"/>
      <c r="AG415" s="463"/>
    </row>
    <row r="416" customFormat="false" ht="14.25" hidden="false" customHeight="true" outlineLevel="0" collapsed="false">
      <c r="H416" s="575"/>
      <c r="I416" s="555"/>
      <c r="J416" s="555"/>
      <c r="AG416" s="463"/>
    </row>
    <row r="417" customFormat="false" ht="14.25" hidden="false" customHeight="true" outlineLevel="0" collapsed="false">
      <c r="H417" s="575"/>
      <c r="I417" s="555"/>
      <c r="J417" s="555"/>
      <c r="AG417" s="463"/>
    </row>
    <row r="418" customFormat="false" ht="14.25" hidden="false" customHeight="true" outlineLevel="0" collapsed="false">
      <c r="H418" s="575"/>
      <c r="I418" s="555"/>
      <c r="J418" s="555"/>
      <c r="AG418" s="463"/>
    </row>
    <row r="419" customFormat="false" ht="14.25" hidden="false" customHeight="true" outlineLevel="0" collapsed="false">
      <c r="H419" s="575"/>
      <c r="I419" s="555"/>
      <c r="J419" s="555"/>
      <c r="AG419" s="463"/>
    </row>
    <row r="420" customFormat="false" ht="14.25" hidden="false" customHeight="true" outlineLevel="0" collapsed="false">
      <c r="H420" s="575"/>
      <c r="I420" s="555"/>
      <c r="J420" s="555"/>
      <c r="AG420" s="463"/>
    </row>
    <row r="421" customFormat="false" ht="14.25" hidden="false" customHeight="true" outlineLevel="0" collapsed="false">
      <c r="H421" s="575"/>
      <c r="I421" s="555"/>
      <c r="J421" s="555"/>
      <c r="AG421" s="463"/>
    </row>
    <row r="422" customFormat="false" ht="14.25" hidden="false" customHeight="true" outlineLevel="0" collapsed="false">
      <c r="H422" s="575"/>
      <c r="I422" s="555"/>
      <c r="J422" s="555"/>
      <c r="AG422" s="463"/>
    </row>
    <row r="423" customFormat="false" ht="14.25" hidden="false" customHeight="true" outlineLevel="0" collapsed="false">
      <c r="H423" s="575"/>
      <c r="I423" s="555"/>
      <c r="J423" s="555"/>
      <c r="AG423" s="463"/>
    </row>
    <row r="424" customFormat="false" ht="14.25" hidden="false" customHeight="true" outlineLevel="0" collapsed="false">
      <c r="H424" s="575"/>
      <c r="I424" s="555"/>
      <c r="J424" s="555"/>
      <c r="AG424" s="463"/>
    </row>
    <row r="425" customFormat="false" ht="14.25" hidden="false" customHeight="true" outlineLevel="0" collapsed="false">
      <c r="H425" s="575"/>
      <c r="I425" s="555"/>
      <c r="J425" s="555"/>
      <c r="AG425" s="463"/>
    </row>
    <row r="426" customFormat="false" ht="14.25" hidden="false" customHeight="true" outlineLevel="0" collapsed="false">
      <c r="H426" s="575"/>
      <c r="I426" s="555"/>
      <c r="J426" s="555"/>
      <c r="AG426" s="463"/>
    </row>
    <row r="427" customFormat="false" ht="14.25" hidden="false" customHeight="true" outlineLevel="0" collapsed="false">
      <c r="H427" s="575"/>
      <c r="I427" s="555"/>
      <c r="J427" s="555"/>
      <c r="AG427" s="463"/>
    </row>
    <row r="428" customFormat="false" ht="14.25" hidden="false" customHeight="true" outlineLevel="0" collapsed="false">
      <c r="H428" s="575"/>
      <c r="I428" s="555"/>
      <c r="J428" s="555"/>
      <c r="AG428" s="463"/>
    </row>
    <row r="429" customFormat="false" ht="14.25" hidden="false" customHeight="true" outlineLevel="0" collapsed="false">
      <c r="H429" s="575"/>
      <c r="I429" s="555"/>
      <c r="J429" s="555"/>
      <c r="AG429" s="463"/>
    </row>
    <row r="430" customFormat="false" ht="14.25" hidden="false" customHeight="true" outlineLevel="0" collapsed="false">
      <c r="H430" s="575"/>
      <c r="I430" s="555"/>
      <c r="J430" s="555"/>
      <c r="AG430" s="463"/>
    </row>
    <row r="431" customFormat="false" ht="14.25" hidden="false" customHeight="true" outlineLevel="0" collapsed="false">
      <c r="H431" s="575"/>
      <c r="I431" s="555"/>
      <c r="J431" s="555"/>
      <c r="AG431" s="463"/>
    </row>
    <row r="432" customFormat="false" ht="14.25" hidden="false" customHeight="true" outlineLevel="0" collapsed="false">
      <c r="H432" s="575"/>
      <c r="I432" s="555"/>
      <c r="J432" s="555"/>
      <c r="AG432" s="463"/>
    </row>
    <row r="433" customFormat="false" ht="14.25" hidden="false" customHeight="true" outlineLevel="0" collapsed="false">
      <c r="H433" s="575"/>
      <c r="I433" s="555"/>
      <c r="J433" s="555"/>
      <c r="AG433" s="463"/>
    </row>
    <row r="434" customFormat="false" ht="14.25" hidden="false" customHeight="true" outlineLevel="0" collapsed="false">
      <c r="H434" s="575"/>
      <c r="I434" s="555"/>
      <c r="J434" s="555"/>
      <c r="AG434" s="463"/>
    </row>
    <row r="435" customFormat="false" ht="14.25" hidden="false" customHeight="true" outlineLevel="0" collapsed="false">
      <c r="H435" s="575"/>
      <c r="I435" s="555"/>
      <c r="J435" s="555"/>
      <c r="AG435" s="463"/>
    </row>
    <row r="436" customFormat="false" ht="14.25" hidden="false" customHeight="true" outlineLevel="0" collapsed="false">
      <c r="H436" s="575"/>
      <c r="I436" s="555"/>
      <c r="J436" s="555"/>
      <c r="AG436" s="463"/>
    </row>
    <row r="437" customFormat="false" ht="14.25" hidden="false" customHeight="true" outlineLevel="0" collapsed="false">
      <c r="H437" s="575"/>
      <c r="I437" s="555"/>
      <c r="J437" s="555"/>
      <c r="AG437" s="463"/>
    </row>
    <row r="438" customFormat="false" ht="14.25" hidden="false" customHeight="true" outlineLevel="0" collapsed="false">
      <c r="H438" s="575"/>
      <c r="I438" s="555"/>
      <c r="J438" s="555"/>
      <c r="AG438" s="463"/>
    </row>
    <row r="439" customFormat="false" ht="14.25" hidden="false" customHeight="true" outlineLevel="0" collapsed="false">
      <c r="H439" s="575"/>
      <c r="I439" s="555"/>
      <c r="J439" s="555"/>
      <c r="AG439" s="463"/>
    </row>
    <row r="440" customFormat="false" ht="14.25" hidden="false" customHeight="true" outlineLevel="0" collapsed="false">
      <c r="H440" s="575"/>
      <c r="I440" s="555"/>
      <c r="J440" s="555"/>
      <c r="AG440" s="463"/>
    </row>
    <row r="441" customFormat="false" ht="14.25" hidden="false" customHeight="true" outlineLevel="0" collapsed="false">
      <c r="H441" s="575"/>
      <c r="I441" s="555"/>
      <c r="J441" s="555"/>
      <c r="AG441" s="463"/>
    </row>
    <row r="442" customFormat="false" ht="14.25" hidden="false" customHeight="true" outlineLevel="0" collapsed="false">
      <c r="H442" s="575"/>
      <c r="I442" s="555"/>
      <c r="J442" s="555"/>
      <c r="AG442" s="463"/>
    </row>
    <row r="443" customFormat="false" ht="14.25" hidden="false" customHeight="true" outlineLevel="0" collapsed="false">
      <c r="H443" s="575"/>
      <c r="I443" s="555"/>
      <c r="J443" s="555"/>
      <c r="AG443" s="463"/>
    </row>
    <row r="444" customFormat="false" ht="14.25" hidden="false" customHeight="true" outlineLevel="0" collapsed="false">
      <c r="H444" s="575"/>
      <c r="I444" s="555"/>
      <c r="J444" s="555"/>
      <c r="AG444" s="463"/>
    </row>
    <row r="445" customFormat="false" ht="14.25" hidden="false" customHeight="true" outlineLevel="0" collapsed="false">
      <c r="H445" s="575"/>
      <c r="I445" s="555"/>
      <c r="J445" s="555"/>
      <c r="AG445" s="463"/>
    </row>
    <row r="446" customFormat="false" ht="14.25" hidden="false" customHeight="true" outlineLevel="0" collapsed="false">
      <c r="H446" s="575"/>
      <c r="I446" s="555"/>
      <c r="J446" s="555"/>
      <c r="AG446" s="463"/>
    </row>
    <row r="447" customFormat="false" ht="14.25" hidden="false" customHeight="true" outlineLevel="0" collapsed="false">
      <c r="H447" s="575"/>
      <c r="I447" s="555"/>
      <c r="J447" s="555"/>
      <c r="AG447" s="463"/>
    </row>
    <row r="448" customFormat="false" ht="14.25" hidden="false" customHeight="true" outlineLevel="0" collapsed="false">
      <c r="H448" s="575"/>
      <c r="I448" s="555"/>
      <c r="J448" s="555"/>
      <c r="AG448" s="463"/>
    </row>
    <row r="449" customFormat="false" ht="14.25" hidden="false" customHeight="true" outlineLevel="0" collapsed="false">
      <c r="H449" s="575"/>
      <c r="I449" s="555"/>
      <c r="J449" s="555"/>
      <c r="AG449" s="463"/>
    </row>
    <row r="450" customFormat="false" ht="14.25" hidden="false" customHeight="true" outlineLevel="0" collapsed="false">
      <c r="H450" s="575"/>
      <c r="I450" s="555"/>
      <c r="J450" s="555"/>
      <c r="AG450" s="463"/>
    </row>
    <row r="451" customFormat="false" ht="14.25" hidden="false" customHeight="true" outlineLevel="0" collapsed="false">
      <c r="H451" s="575"/>
      <c r="I451" s="555"/>
      <c r="J451" s="555"/>
      <c r="AG451" s="463"/>
    </row>
    <row r="452" customFormat="false" ht="14.25" hidden="false" customHeight="true" outlineLevel="0" collapsed="false">
      <c r="H452" s="575"/>
      <c r="I452" s="555"/>
      <c r="J452" s="555"/>
      <c r="AG452" s="463"/>
    </row>
    <row r="453" customFormat="false" ht="14.25" hidden="false" customHeight="true" outlineLevel="0" collapsed="false">
      <c r="H453" s="575"/>
      <c r="I453" s="555"/>
      <c r="J453" s="555"/>
      <c r="AG453" s="463"/>
    </row>
    <row r="454" customFormat="false" ht="14.25" hidden="false" customHeight="true" outlineLevel="0" collapsed="false">
      <c r="H454" s="575"/>
      <c r="I454" s="555"/>
      <c r="J454" s="555"/>
      <c r="AG454" s="463"/>
    </row>
    <row r="455" customFormat="false" ht="14.25" hidden="false" customHeight="true" outlineLevel="0" collapsed="false">
      <c r="H455" s="575"/>
      <c r="I455" s="555"/>
      <c r="J455" s="555"/>
      <c r="AG455" s="463"/>
    </row>
    <row r="456" customFormat="false" ht="14.25" hidden="false" customHeight="true" outlineLevel="0" collapsed="false">
      <c r="H456" s="575"/>
      <c r="I456" s="555"/>
      <c r="J456" s="555"/>
      <c r="AG456" s="463"/>
    </row>
    <row r="457" customFormat="false" ht="14.25" hidden="false" customHeight="true" outlineLevel="0" collapsed="false">
      <c r="H457" s="575"/>
      <c r="I457" s="555"/>
      <c r="J457" s="555"/>
      <c r="AG457" s="463"/>
    </row>
    <row r="458" customFormat="false" ht="14.25" hidden="false" customHeight="true" outlineLevel="0" collapsed="false">
      <c r="H458" s="575"/>
      <c r="I458" s="555"/>
      <c r="J458" s="555"/>
      <c r="AG458" s="463"/>
    </row>
    <row r="459" customFormat="false" ht="14.25" hidden="false" customHeight="true" outlineLevel="0" collapsed="false">
      <c r="H459" s="575"/>
      <c r="I459" s="555"/>
      <c r="J459" s="555"/>
      <c r="AG459" s="463"/>
    </row>
    <row r="460" customFormat="false" ht="14.25" hidden="false" customHeight="true" outlineLevel="0" collapsed="false">
      <c r="H460" s="575"/>
      <c r="I460" s="555"/>
      <c r="J460" s="555"/>
      <c r="AG460" s="463"/>
    </row>
    <row r="461" customFormat="false" ht="14.25" hidden="false" customHeight="true" outlineLevel="0" collapsed="false">
      <c r="H461" s="575"/>
      <c r="I461" s="555"/>
      <c r="J461" s="555"/>
      <c r="AG461" s="463"/>
    </row>
    <row r="462" customFormat="false" ht="14.25" hidden="false" customHeight="true" outlineLevel="0" collapsed="false">
      <c r="H462" s="575"/>
      <c r="I462" s="555"/>
      <c r="J462" s="555"/>
      <c r="AG462" s="463"/>
    </row>
    <row r="463" customFormat="false" ht="14.25" hidden="false" customHeight="true" outlineLevel="0" collapsed="false">
      <c r="H463" s="575"/>
      <c r="I463" s="555"/>
      <c r="J463" s="555"/>
      <c r="AG463" s="463"/>
    </row>
    <row r="464" customFormat="false" ht="14.25" hidden="false" customHeight="true" outlineLevel="0" collapsed="false">
      <c r="H464" s="575"/>
      <c r="I464" s="555"/>
      <c r="J464" s="555"/>
      <c r="AG464" s="463"/>
    </row>
    <row r="465" customFormat="false" ht="14.25" hidden="false" customHeight="true" outlineLevel="0" collapsed="false">
      <c r="H465" s="575"/>
      <c r="I465" s="555"/>
      <c r="J465" s="555"/>
      <c r="AG465" s="463"/>
    </row>
    <row r="466" customFormat="false" ht="14.25" hidden="false" customHeight="true" outlineLevel="0" collapsed="false">
      <c r="H466" s="575"/>
      <c r="I466" s="555"/>
      <c r="J466" s="555"/>
      <c r="AG466" s="463"/>
    </row>
    <row r="467" customFormat="false" ht="14.25" hidden="false" customHeight="true" outlineLevel="0" collapsed="false">
      <c r="H467" s="575"/>
      <c r="I467" s="555"/>
      <c r="J467" s="555"/>
      <c r="AG467" s="463"/>
    </row>
    <row r="468" customFormat="false" ht="14.25" hidden="false" customHeight="true" outlineLevel="0" collapsed="false">
      <c r="H468" s="575"/>
      <c r="I468" s="555"/>
      <c r="J468" s="555"/>
      <c r="AG468" s="463"/>
    </row>
    <row r="469" customFormat="false" ht="14.25" hidden="false" customHeight="true" outlineLevel="0" collapsed="false">
      <c r="H469" s="575"/>
      <c r="I469" s="555"/>
      <c r="J469" s="555"/>
      <c r="AG469" s="463"/>
    </row>
    <row r="470" customFormat="false" ht="14.25" hidden="false" customHeight="true" outlineLevel="0" collapsed="false">
      <c r="H470" s="575"/>
      <c r="I470" s="555"/>
      <c r="J470" s="555"/>
      <c r="AG470" s="463"/>
    </row>
    <row r="471" customFormat="false" ht="14.25" hidden="false" customHeight="true" outlineLevel="0" collapsed="false">
      <c r="H471" s="575"/>
      <c r="I471" s="555"/>
      <c r="J471" s="555"/>
      <c r="AG471" s="463"/>
    </row>
    <row r="472" customFormat="false" ht="14.25" hidden="false" customHeight="true" outlineLevel="0" collapsed="false">
      <c r="H472" s="575"/>
      <c r="I472" s="555"/>
      <c r="J472" s="555"/>
      <c r="AG472" s="463"/>
    </row>
    <row r="473" customFormat="false" ht="14.25" hidden="false" customHeight="true" outlineLevel="0" collapsed="false">
      <c r="H473" s="575"/>
      <c r="I473" s="555"/>
      <c r="J473" s="555"/>
      <c r="AG473" s="463"/>
    </row>
    <row r="474" customFormat="false" ht="14.25" hidden="false" customHeight="true" outlineLevel="0" collapsed="false">
      <c r="H474" s="575"/>
      <c r="I474" s="555"/>
      <c r="J474" s="555"/>
      <c r="AG474" s="463"/>
    </row>
    <row r="475" customFormat="false" ht="14.25" hidden="false" customHeight="true" outlineLevel="0" collapsed="false">
      <c r="H475" s="575"/>
      <c r="I475" s="555"/>
      <c r="J475" s="555"/>
      <c r="AG475" s="463"/>
    </row>
    <row r="476" customFormat="false" ht="14.25" hidden="false" customHeight="true" outlineLevel="0" collapsed="false">
      <c r="H476" s="575"/>
      <c r="I476" s="555"/>
      <c r="J476" s="555"/>
      <c r="AG476" s="463"/>
    </row>
    <row r="477" customFormat="false" ht="14.25" hidden="false" customHeight="true" outlineLevel="0" collapsed="false">
      <c r="H477" s="575"/>
      <c r="I477" s="555"/>
      <c r="J477" s="555"/>
      <c r="AG477" s="463"/>
    </row>
    <row r="478" customFormat="false" ht="14.25" hidden="false" customHeight="true" outlineLevel="0" collapsed="false">
      <c r="H478" s="575"/>
      <c r="I478" s="555"/>
      <c r="J478" s="555"/>
      <c r="AG478" s="463"/>
    </row>
    <row r="479" customFormat="false" ht="14.25" hidden="false" customHeight="true" outlineLevel="0" collapsed="false">
      <c r="H479" s="575"/>
      <c r="I479" s="555"/>
      <c r="J479" s="555"/>
      <c r="AG479" s="463"/>
    </row>
    <row r="480" customFormat="false" ht="14.25" hidden="false" customHeight="true" outlineLevel="0" collapsed="false">
      <c r="H480" s="575"/>
      <c r="I480" s="555"/>
      <c r="J480" s="555"/>
      <c r="AG480" s="463"/>
    </row>
    <row r="481" customFormat="false" ht="14.25" hidden="false" customHeight="true" outlineLevel="0" collapsed="false">
      <c r="H481" s="575"/>
      <c r="I481" s="555"/>
      <c r="J481" s="555"/>
      <c r="AG481" s="463"/>
    </row>
    <row r="482" customFormat="false" ht="14.25" hidden="false" customHeight="true" outlineLevel="0" collapsed="false">
      <c r="H482" s="575"/>
      <c r="I482" s="555"/>
      <c r="J482" s="555"/>
      <c r="AG482" s="463"/>
    </row>
    <row r="483" customFormat="false" ht="14.25" hidden="false" customHeight="true" outlineLevel="0" collapsed="false">
      <c r="H483" s="575"/>
      <c r="I483" s="555"/>
      <c r="J483" s="555"/>
      <c r="AG483" s="463"/>
    </row>
    <row r="484" customFormat="false" ht="14.25" hidden="false" customHeight="true" outlineLevel="0" collapsed="false">
      <c r="H484" s="575"/>
      <c r="I484" s="555"/>
      <c r="J484" s="555"/>
      <c r="AG484" s="463"/>
    </row>
    <row r="485" customFormat="false" ht="14.25" hidden="false" customHeight="true" outlineLevel="0" collapsed="false">
      <c r="H485" s="575"/>
      <c r="I485" s="555"/>
      <c r="J485" s="555"/>
      <c r="AG485" s="463"/>
    </row>
    <row r="486" customFormat="false" ht="14.25" hidden="false" customHeight="true" outlineLevel="0" collapsed="false">
      <c r="H486" s="575"/>
      <c r="I486" s="555"/>
      <c r="J486" s="555"/>
      <c r="AG486" s="463"/>
    </row>
    <row r="487" customFormat="false" ht="14.25" hidden="false" customHeight="true" outlineLevel="0" collapsed="false">
      <c r="H487" s="575"/>
      <c r="I487" s="555"/>
      <c r="J487" s="555"/>
      <c r="AG487" s="463"/>
    </row>
    <row r="488" customFormat="false" ht="14.25" hidden="false" customHeight="true" outlineLevel="0" collapsed="false">
      <c r="H488" s="575"/>
      <c r="I488" s="555"/>
      <c r="J488" s="555"/>
      <c r="AG488" s="463"/>
    </row>
    <row r="489" customFormat="false" ht="14.25" hidden="false" customHeight="true" outlineLevel="0" collapsed="false">
      <c r="H489" s="575"/>
      <c r="I489" s="555"/>
      <c r="J489" s="555"/>
      <c r="AG489" s="463"/>
    </row>
    <row r="490" customFormat="false" ht="14.25" hidden="false" customHeight="true" outlineLevel="0" collapsed="false">
      <c r="H490" s="575"/>
      <c r="I490" s="555"/>
      <c r="J490" s="555"/>
      <c r="AG490" s="463"/>
    </row>
    <row r="491" customFormat="false" ht="14.25" hidden="false" customHeight="true" outlineLevel="0" collapsed="false">
      <c r="H491" s="575"/>
      <c r="I491" s="555"/>
      <c r="J491" s="555"/>
      <c r="AG491" s="463"/>
    </row>
    <row r="492" customFormat="false" ht="14.25" hidden="false" customHeight="true" outlineLevel="0" collapsed="false">
      <c r="H492" s="575"/>
      <c r="I492" s="555"/>
      <c r="J492" s="555"/>
      <c r="AG492" s="463"/>
    </row>
    <row r="493" customFormat="false" ht="14.25" hidden="false" customHeight="true" outlineLevel="0" collapsed="false">
      <c r="H493" s="575"/>
      <c r="I493" s="555"/>
      <c r="J493" s="555"/>
      <c r="AG493" s="463"/>
    </row>
    <row r="494" customFormat="false" ht="14.25" hidden="false" customHeight="true" outlineLevel="0" collapsed="false">
      <c r="H494" s="575"/>
      <c r="I494" s="555"/>
      <c r="J494" s="555"/>
      <c r="AG494" s="463"/>
    </row>
    <row r="495" customFormat="false" ht="14.25" hidden="false" customHeight="true" outlineLevel="0" collapsed="false">
      <c r="H495" s="575"/>
      <c r="I495" s="555"/>
      <c r="J495" s="555"/>
      <c r="AG495" s="463"/>
    </row>
    <row r="496" customFormat="false" ht="14.25" hidden="false" customHeight="true" outlineLevel="0" collapsed="false">
      <c r="H496" s="575"/>
      <c r="I496" s="555"/>
      <c r="J496" s="555"/>
      <c r="AG496" s="463"/>
    </row>
    <row r="497" customFormat="false" ht="14.25" hidden="false" customHeight="true" outlineLevel="0" collapsed="false">
      <c r="H497" s="575"/>
      <c r="I497" s="555"/>
      <c r="J497" s="555"/>
      <c r="AG497" s="463"/>
    </row>
    <row r="498" customFormat="false" ht="14.25" hidden="false" customHeight="true" outlineLevel="0" collapsed="false">
      <c r="H498" s="575"/>
      <c r="I498" s="555"/>
      <c r="J498" s="555"/>
      <c r="AG498" s="463"/>
    </row>
    <row r="499" customFormat="false" ht="14.25" hidden="false" customHeight="true" outlineLevel="0" collapsed="false">
      <c r="H499" s="575"/>
      <c r="I499" s="555"/>
      <c r="J499" s="555"/>
      <c r="AG499" s="463"/>
    </row>
    <row r="500" customFormat="false" ht="14.25" hidden="false" customHeight="true" outlineLevel="0" collapsed="false">
      <c r="H500" s="575"/>
      <c r="I500" s="555"/>
      <c r="J500" s="555"/>
      <c r="AG500" s="463"/>
    </row>
    <row r="501" customFormat="false" ht="14.25" hidden="false" customHeight="true" outlineLevel="0" collapsed="false">
      <c r="H501" s="575"/>
      <c r="I501" s="555"/>
      <c r="J501" s="555"/>
      <c r="AG501" s="463"/>
    </row>
    <row r="502" customFormat="false" ht="14.25" hidden="false" customHeight="true" outlineLevel="0" collapsed="false">
      <c r="H502" s="575"/>
      <c r="I502" s="555"/>
      <c r="J502" s="555"/>
      <c r="AG502" s="463"/>
    </row>
    <row r="503" customFormat="false" ht="14.25" hidden="false" customHeight="true" outlineLevel="0" collapsed="false">
      <c r="H503" s="575"/>
      <c r="I503" s="555"/>
      <c r="J503" s="555"/>
      <c r="AG503" s="463"/>
    </row>
    <row r="504" customFormat="false" ht="14.25" hidden="false" customHeight="true" outlineLevel="0" collapsed="false">
      <c r="H504" s="575"/>
      <c r="I504" s="555"/>
      <c r="J504" s="555"/>
      <c r="AG504" s="463"/>
    </row>
    <row r="505" customFormat="false" ht="14.25" hidden="false" customHeight="true" outlineLevel="0" collapsed="false">
      <c r="H505" s="575"/>
      <c r="I505" s="555"/>
      <c r="J505" s="555"/>
      <c r="AG505" s="463"/>
    </row>
    <row r="506" customFormat="false" ht="14.25" hidden="false" customHeight="true" outlineLevel="0" collapsed="false">
      <c r="H506" s="575"/>
      <c r="I506" s="555"/>
      <c r="J506" s="555"/>
      <c r="AG506" s="463"/>
    </row>
    <row r="507" customFormat="false" ht="14.25" hidden="false" customHeight="true" outlineLevel="0" collapsed="false">
      <c r="H507" s="575"/>
      <c r="I507" s="555"/>
      <c r="J507" s="555"/>
      <c r="AG507" s="463"/>
    </row>
    <row r="508" customFormat="false" ht="14.25" hidden="false" customHeight="true" outlineLevel="0" collapsed="false">
      <c r="H508" s="575"/>
      <c r="I508" s="555"/>
      <c r="J508" s="555"/>
      <c r="AG508" s="463"/>
    </row>
    <row r="509" customFormat="false" ht="14.25" hidden="false" customHeight="true" outlineLevel="0" collapsed="false">
      <c r="H509" s="575"/>
      <c r="I509" s="555"/>
      <c r="J509" s="555"/>
      <c r="AG509" s="463"/>
    </row>
    <row r="510" customFormat="false" ht="14.25" hidden="false" customHeight="true" outlineLevel="0" collapsed="false">
      <c r="H510" s="575"/>
      <c r="I510" s="555"/>
      <c r="J510" s="555"/>
      <c r="AG510" s="463"/>
    </row>
    <row r="511" customFormat="false" ht="14.25" hidden="false" customHeight="true" outlineLevel="0" collapsed="false">
      <c r="H511" s="575"/>
      <c r="I511" s="555"/>
      <c r="J511" s="555"/>
      <c r="AG511" s="463"/>
    </row>
    <row r="512" customFormat="false" ht="14.25" hidden="false" customHeight="true" outlineLevel="0" collapsed="false">
      <c r="H512" s="575"/>
      <c r="I512" s="555"/>
      <c r="J512" s="555"/>
      <c r="AG512" s="463"/>
    </row>
    <row r="513" customFormat="false" ht="14.25" hidden="false" customHeight="true" outlineLevel="0" collapsed="false">
      <c r="H513" s="575"/>
      <c r="I513" s="555"/>
      <c r="J513" s="555"/>
      <c r="AG513" s="463"/>
    </row>
    <row r="514" customFormat="false" ht="14.25" hidden="false" customHeight="true" outlineLevel="0" collapsed="false">
      <c r="H514" s="575"/>
      <c r="I514" s="555"/>
      <c r="J514" s="555"/>
      <c r="AG514" s="463"/>
    </row>
    <row r="515" customFormat="false" ht="14.25" hidden="false" customHeight="true" outlineLevel="0" collapsed="false">
      <c r="H515" s="575"/>
      <c r="I515" s="555"/>
      <c r="J515" s="555"/>
      <c r="AG515" s="463"/>
    </row>
    <row r="516" customFormat="false" ht="14.25" hidden="false" customHeight="true" outlineLevel="0" collapsed="false">
      <c r="H516" s="575"/>
      <c r="I516" s="555"/>
      <c r="J516" s="555"/>
      <c r="AG516" s="463"/>
    </row>
    <row r="517" customFormat="false" ht="14.25" hidden="false" customHeight="true" outlineLevel="0" collapsed="false">
      <c r="H517" s="575"/>
      <c r="I517" s="555"/>
      <c r="J517" s="555"/>
      <c r="AG517" s="463"/>
    </row>
    <row r="518" customFormat="false" ht="14.25" hidden="false" customHeight="true" outlineLevel="0" collapsed="false">
      <c r="H518" s="575"/>
      <c r="I518" s="555"/>
      <c r="J518" s="555"/>
      <c r="AG518" s="463"/>
    </row>
    <row r="519" customFormat="false" ht="14.25" hidden="false" customHeight="true" outlineLevel="0" collapsed="false">
      <c r="H519" s="575"/>
      <c r="I519" s="555"/>
      <c r="J519" s="555"/>
      <c r="AG519" s="463"/>
    </row>
    <row r="520" customFormat="false" ht="14.25" hidden="false" customHeight="true" outlineLevel="0" collapsed="false">
      <c r="H520" s="575"/>
      <c r="I520" s="555"/>
      <c r="J520" s="555"/>
      <c r="AG520" s="463"/>
    </row>
    <row r="521" customFormat="false" ht="14.25" hidden="false" customHeight="true" outlineLevel="0" collapsed="false">
      <c r="H521" s="575"/>
      <c r="I521" s="555"/>
      <c r="J521" s="555"/>
      <c r="AG521" s="463"/>
    </row>
    <row r="522" customFormat="false" ht="14.25" hidden="false" customHeight="true" outlineLevel="0" collapsed="false">
      <c r="H522" s="575"/>
      <c r="I522" s="555"/>
      <c r="J522" s="555"/>
      <c r="AG522" s="463"/>
    </row>
    <row r="523" customFormat="false" ht="14.25" hidden="false" customHeight="true" outlineLevel="0" collapsed="false">
      <c r="H523" s="575"/>
      <c r="I523" s="555"/>
      <c r="J523" s="555"/>
      <c r="AG523" s="463"/>
    </row>
    <row r="524" customFormat="false" ht="14.25" hidden="false" customHeight="true" outlineLevel="0" collapsed="false">
      <c r="H524" s="575"/>
      <c r="I524" s="555"/>
      <c r="J524" s="555"/>
      <c r="AG524" s="463"/>
    </row>
    <row r="525" customFormat="false" ht="14.25" hidden="false" customHeight="true" outlineLevel="0" collapsed="false">
      <c r="H525" s="575"/>
      <c r="I525" s="555"/>
      <c r="J525" s="555"/>
      <c r="AG525" s="463"/>
    </row>
    <row r="526" customFormat="false" ht="14.25" hidden="false" customHeight="true" outlineLevel="0" collapsed="false">
      <c r="H526" s="575"/>
      <c r="I526" s="555"/>
      <c r="J526" s="555"/>
      <c r="AG526" s="463"/>
    </row>
    <row r="527" customFormat="false" ht="14.25" hidden="false" customHeight="true" outlineLevel="0" collapsed="false">
      <c r="H527" s="575"/>
      <c r="I527" s="555"/>
      <c r="J527" s="555"/>
      <c r="AG527" s="463"/>
    </row>
    <row r="528" customFormat="false" ht="14.25" hidden="false" customHeight="true" outlineLevel="0" collapsed="false">
      <c r="H528" s="575"/>
      <c r="I528" s="555"/>
      <c r="J528" s="555"/>
      <c r="AG528" s="463"/>
    </row>
    <row r="529" customFormat="false" ht="14.25" hidden="false" customHeight="true" outlineLevel="0" collapsed="false">
      <c r="H529" s="575"/>
      <c r="I529" s="555"/>
      <c r="J529" s="555"/>
      <c r="AG529" s="463"/>
    </row>
    <row r="530" customFormat="false" ht="14.25" hidden="false" customHeight="true" outlineLevel="0" collapsed="false">
      <c r="H530" s="575"/>
      <c r="I530" s="555"/>
      <c r="J530" s="555"/>
      <c r="AG530" s="463"/>
    </row>
    <row r="531" customFormat="false" ht="14.25" hidden="false" customHeight="true" outlineLevel="0" collapsed="false">
      <c r="H531" s="575"/>
      <c r="I531" s="555"/>
      <c r="J531" s="555"/>
      <c r="AG531" s="463"/>
    </row>
    <row r="532" customFormat="false" ht="14.25" hidden="false" customHeight="true" outlineLevel="0" collapsed="false">
      <c r="H532" s="575"/>
      <c r="I532" s="555"/>
      <c r="J532" s="555"/>
      <c r="AG532" s="463"/>
    </row>
    <row r="533" customFormat="false" ht="14.25" hidden="false" customHeight="true" outlineLevel="0" collapsed="false">
      <c r="H533" s="575"/>
      <c r="I533" s="555"/>
      <c r="J533" s="555"/>
      <c r="AG533" s="463"/>
    </row>
    <row r="534" customFormat="false" ht="14.25" hidden="false" customHeight="true" outlineLevel="0" collapsed="false">
      <c r="H534" s="575"/>
      <c r="I534" s="555"/>
      <c r="J534" s="555"/>
      <c r="AG534" s="463"/>
    </row>
    <row r="535" customFormat="false" ht="14.25" hidden="false" customHeight="true" outlineLevel="0" collapsed="false">
      <c r="H535" s="575"/>
      <c r="I535" s="555"/>
      <c r="J535" s="555"/>
      <c r="AG535" s="463"/>
    </row>
    <row r="536" customFormat="false" ht="14.25" hidden="false" customHeight="true" outlineLevel="0" collapsed="false">
      <c r="H536" s="575"/>
      <c r="I536" s="555"/>
      <c r="J536" s="555"/>
      <c r="AG536" s="463"/>
    </row>
    <row r="537" customFormat="false" ht="14.25" hidden="false" customHeight="true" outlineLevel="0" collapsed="false">
      <c r="H537" s="575"/>
      <c r="I537" s="555"/>
      <c r="J537" s="555"/>
      <c r="AG537" s="463"/>
    </row>
    <row r="538" customFormat="false" ht="14.25" hidden="false" customHeight="true" outlineLevel="0" collapsed="false">
      <c r="H538" s="575"/>
      <c r="I538" s="555"/>
      <c r="J538" s="555"/>
      <c r="AG538" s="463"/>
    </row>
    <row r="539" customFormat="false" ht="14.25" hidden="false" customHeight="true" outlineLevel="0" collapsed="false">
      <c r="H539" s="575"/>
      <c r="I539" s="555"/>
      <c r="J539" s="555"/>
      <c r="AG539" s="463"/>
    </row>
    <row r="540" customFormat="false" ht="14.25" hidden="false" customHeight="true" outlineLevel="0" collapsed="false">
      <c r="H540" s="575"/>
      <c r="I540" s="555"/>
      <c r="J540" s="555"/>
      <c r="AG540" s="463"/>
    </row>
    <row r="541" customFormat="false" ht="14.25" hidden="false" customHeight="true" outlineLevel="0" collapsed="false">
      <c r="H541" s="575"/>
      <c r="I541" s="555"/>
      <c r="J541" s="555"/>
      <c r="AG541" s="463"/>
    </row>
    <row r="542" customFormat="false" ht="14.25" hidden="false" customHeight="true" outlineLevel="0" collapsed="false">
      <c r="H542" s="575"/>
      <c r="I542" s="555"/>
      <c r="J542" s="555"/>
      <c r="AG542" s="463"/>
    </row>
    <row r="543" customFormat="false" ht="14.25" hidden="false" customHeight="true" outlineLevel="0" collapsed="false">
      <c r="H543" s="575"/>
      <c r="I543" s="555"/>
      <c r="J543" s="555"/>
      <c r="AG543" s="463"/>
    </row>
    <row r="544" customFormat="false" ht="14.25" hidden="false" customHeight="true" outlineLevel="0" collapsed="false">
      <c r="H544" s="575"/>
      <c r="I544" s="555"/>
      <c r="J544" s="555"/>
      <c r="AG544" s="463"/>
    </row>
    <row r="545" customFormat="false" ht="14.25" hidden="false" customHeight="true" outlineLevel="0" collapsed="false">
      <c r="H545" s="575"/>
      <c r="I545" s="555"/>
      <c r="J545" s="555"/>
      <c r="AG545" s="463"/>
    </row>
    <row r="546" customFormat="false" ht="14.25" hidden="false" customHeight="true" outlineLevel="0" collapsed="false">
      <c r="H546" s="575"/>
      <c r="I546" s="555"/>
      <c r="J546" s="555"/>
      <c r="AG546" s="463"/>
    </row>
    <row r="547" customFormat="false" ht="14.25" hidden="false" customHeight="true" outlineLevel="0" collapsed="false">
      <c r="H547" s="575"/>
      <c r="I547" s="555"/>
      <c r="J547" s="555"/>
      <c r="AG547" s="463"/>
    </row>
    <row r="548" customFormat="false" ht="14.25" hidden="false" customHeight="true" outlineLevel="0" collapsed="false">
      <c r="H548" s="575"/>
      <c r="I548" s="555"/>
      <c r="J548" s="555"/>
      <c r="AG548" s="463"/>
    </row>
    <row r="549" customFormat="false" ht="14.25" hidden="false" customHeight="true" outlineLevel="0" collapsed="false">
      <c r="H549" s="575"/>
      <c r="I549" s="555"/>
      <c r="J549" s="555"/>
      <c r="AG549" s="463"/>
    </row>
    <row r="550" customFormat="false" ht="14.25" hidden="false" customHeight="true" outlineLevel="0" collapsed="false">
      <c r="H550" s="575"/>
      <c r="I550" s="555"/>
      <c r="J550" s="555"/>
      <c r="AG550" s="463"/>
    </row>
    <row r="551" customFormat="false" ht="14.25" hidden="false" customHeight="true" outlineLevel="0" collapsed="false">
      <c r="H551" s="575"/>
      <c r="I551" s="555"/>
      <c r="J551" s="555"/>
      <c r="AG551" s="463"/>
    </row>
    <row r="552" customFormat="false" ht="14.25" hidden="false" customHeight="true" outlineLevel="0" collapsed="false">
      <c r="H552" s="575"/>
      <c r="I552" s="555"/>
      <c r="J552" s="555"/>
      <c r="AG552" s="463"/>
    </row>
    <row r="553" customFormat="false" ht="14.25" hidden="false" customHeight="true" outlineLevel="0" collapsed="false">
      <c r="H553" s="575"/>
      <c r="I553" s="555"/>
      <c r="J553" s="555"/>
      <c r="AG553" s="463"/>
    </row>
    <row r="554" customFormat="false" ht="14.25" hidden="false" customHeight="true" outlineLevel="0" collapsed="false">
      <c r="H554" s="575"/>
      <c r="I554" s="555"/>
      <c r="J554" s="555"/>
      <c r="AG554" s="463"/>
    </row>
    <row r="555" customFormat="false" ht="14.25" hidden="false" customHeight="true" outlineLevel="0" collapsed="false">
      <c r="H555" s="575"/>
      <c r="I555" s="555"/>
      <c r="J555" s="555"/>
      <c r="AG555" s="463"/>
    </row>
    <row r="556" customFormat="false" ht="14.25" hidden="false" customHeight="true" outlineLevel="0" collapsed="false">
      <c r="H556" s="575"/>
      <c r="I556" s="555"/>
      <c r="J556" s="555"/>
      <c r="AG556" s="463"/>
    </row>
    <row r="557" customFormat="false" ht="14.25" hidden="false" customHeight="true" outlineLevel="0" collapsed="false">
      <c r="H557" s="575"/>
      <c r="I557" s="555"/>
      <c r="J557" s="555"/>
      <c r="AG557" s="463"/>
    </row>
    <row r="558" customFormat="false" ht="14.25" hidden="false" customHeight="true" outlineLevel="0" collapsed="false">
      <c r="H558" s="575"/>
      <c r="I558" s="555"/>
      <c r="J558" s="555"/>
      <c r="AG558" s="463"/>
    </row>
    <row r="559" customFormat="false" ht="14.25" hidden="false" customHeight="true" outlineLevel="0" collapsed="false">
      <c r="H559" s="575"/>
      <c r="I559" s="555"/>
      <c r="J559" s="555"/>
      <c r="AG559" s="463"/>
    </row>
    <row r="560" customFormat="false" ht="14.25" hidden="false" customHeight="true" outlineLevel="0" collapsed="false">
      <c r="H560" s="575"/>
      <c r="I560" s="555"/>
      <c r="J560" s="555"/>
      <c r="AG560" s="463"/>
    </row>
    <row r="561" customFormat="false" ht="14.25" hidden="false" customHeight="true" outlineLevel="0" collapsed="false">
      <c r="H561" s="575"/>
      <c r="I561" s="555"/>
      <c r="J561" s="555"/>
      <c r="AG561" s="463"/>
    </row>
    <row r="562" customFormat="false" ht="14.25" hidden="false" customHeight="true" outlineLevel="0" collapsed="false">
      <c r="H562" s="575"/>
      <c r="I562" s="555"/>
      <c r="J562" s="555"/>
      <c r="AG562" s="463"/>
    </row>
    <row r="563" customFormat="false" ht="14.25" hidden="false" customHeight="true" outlineLevel="0" collapsed="false">
      <c r="H563" s="575"/>
      <c r="I563" s="555"/>
      <c r="J563" s="555"/>
      <c r="AG563" s="463"/>
    </row>
    <row r="564" customFormat="false" ht="14.25" hidden="false" customHeight="true" outlineLevel="0" collapsed="false">
      <c r="H564" s="575"/>
      <c r="I564" s="555"/>
      <c r="J564" s="555"/>
      <c r="AG564" s="463"/>
    </row>
    <row r="565" customFormat="false" ht="14.25" hidden="false" customHeight="true" outlineLevel="0" collapsed="false">
      <c r="H565" s="575"/>
      <c r="I565" s="555"/>
      <c r="J565" s="555"/>
      <c r="AG565" s="463"/>
    </row>
    <row r="566" customFormat="false" ht="14.25" hidden="false" customHeight="true" outlineLevel="0" collapsed="false">
      <c r="H566" s="575"/>
      <c r="I566" s="555"/>
      <c r="J566" s="555"/>
      <c r="AG566" s="463"/>
    </row>
    <row r="567" customFormat="false" ht="14.25" hidden="false" customHeight="true" outlineLevel="0" collapsed="false">
      <c r="H567" s="575"/>
      <c r="I567" s="555"/>
      <c r="J567" s="555"/>
      <c r="AG567" s="463"/>
    </row>
    <row r="568" customFormat="false" ht="14.25" hidden="false" customHeight="true" outlineLevel="0" collapsed="false">
      <c r="H568" s="575"/>
      <c r="I568" s="555"/>
      <c r="J568" s="555"/>
      <c r="AG568" s="463"/>
    </row>
    <row r="569" customFormat="false" ht="14.25" hidden="false" customHeight="true" outlineLevel="0" collapsed="false">
      <c r="H569" s="575"/>
      <c r="I569" s="555"/>
      <c r="J569" s="555"/>
      <c r="AG569" s="463"/>
    </row>
    <row r="570" customFormat="false" ht="14.25" hidden="false" customHeight="true" outlineLevel="0" collapsed="false">
      <c r="H570" s="575"/>
      <c r="I570" s="555"/>
      <c r="J570" s="555"/>
      <c r="AG570" s="463"/>
    </row>
    <row r="571" customFormat="false" ht="14.25" hidden="false" customHeight="true" outlineLevel="0" collapsed="false">
      <c r="H571" s="575"/>
      <c r="I571" s="555"/>
      <c r="J571" s="555"/>
      <c r="AG571" s="463"/>
    </row>
    <row r="572" customFormat="false" ht="14.25" hidden="false" customHeight="true" outlineLevel="0" collapsed="false">
      <c r="H572" s="575"/>
      <c r="I572" s="555"/>
      <c r="J572" s="555"/>
      <c r="AG572" s="463"/>
    </row>
    <row r="573" customFormat="false" ht="14.25" hidden="false" customHeight="true" outlineLevel="0" collapsed="false">
      <c r="H573" s="575"/>
      <c r="I573" s="555"/>
      <c r="J573" s="555"/>
      <c r="AG573" s="463"/>
    </row>
    <row r="574" customFormat="false" ht="14.25" hidden="false" customHeight="true" outlineLevel="0" collapsed="false">
      <c r="H574" s="575"/>
      <c r="I574" s="555"/>
      <c r="J574" s="555"/>
      <c r="AG574" s="463"/>
    </row>
    <row r="575" customFormat="false" ht="14.25" hidden="false" customHeight="true" outlineLevel="0" collapsed="false">
      <c r="H575" s="575"/>
      <c r="I575" s="555"/>
      <c r="J575" s="555"/>
      <c r="AG575" s="463"/>
    </row>
    <row r="576" customFormat="false" ht="14.25" hidden="false" customHeight="true" outlineLevel="0" collapsed="false">
      <c r="H576" s="575"/>
      <c r="I576" s="555"/>
      <c r="J576" s="555"/>
      <c r="AG576" s="463"/>
    </row>
    <row r="577" customFormat="false" ht="14.25" hidden="false" customHeight="true" outlineLevel="0" collapsed="false">
      <c r="H577" s="575"/>
      <c r="I577" s="555"/>
      <c r="J577" s="555"/>
      <c r="AG577" s="463"/>
    </row>
    <row r="578" customFormat="false" ht="14.25" hidden="false" customHeight="true" outlineLevel="0" collapsed="false">
      <c r="H578" s="575"/>
      <c r="I578" s="555"/>
      <c r="J578" s="555"/>
      <c r="AG578" s="463"/>
    </row>
    <row r="579" customFormat="false" ht="14.25" hidden="false" customHeight="true" outlineLevel="0" collapsed="false">
      <c r="H579" s="575"/>
      <c r="I579" s="555"/>
      <c r="J579" s="555"/>
      <c r="AG579" s="463"/>
    </row>
    <row r="580" customFormat="false" ht="14.25" hidden="false" customHeight="true" outlineLevel="0" collapsed="false">
      <c r="H580" s="575"/>
      <c r="I580" s="555"/>
      <c r="J580" s="555"/>
      <c r="AG580" s="463"/>
    </row>
    <row r="581" customFormat="false" ht="14.25" hidden="false" customHeight="true" outlineLevel="0" collapsed="false">
      <c r="H581" s="575"/>
      <c r="I581" s="555"/>
      <c r="J581" s="555"/>
      <c r="AG581" s="463"/>
    </row>
    <row r="582" customFormat="false" ht="14.25" hidden="false" customHeight="true" outlineLevel="0" collapsed="false">
      <c r="H582" s="575"/>
      <c r="I582" s="555"/>
      <c r="J582" s="555"/>
      <c r="AG582" s="463"/>
    </row>
    <row r="583" customFormat="false" ht="14.25" hidden="false" customHeight="true" outlineLevel="0" collapsed="false">
      <c r="H583" s="575"/>
      <c r="I583" s="555"/>
      <c r="J583" s="555"/>
      <c r="AG583" s="463"/>
    </row>
    <row r="584" customFormat="false" ht="14.25" hidden="false" customHeight="true" outlineLevel="0" collapsed="false">
      <c r="H584" s="575"/>
      <c r="I584" s="555"/>
      <c r="J584" s="555"/>
      <c r="AG584" s="463"/>
    </row>
    <row r="585" customFormat="false" ht="14.25" hidden="false" customHeight="true" outlineLevel="0" collapsed="false">
      <c r="H585" s="575"/>
      <c r="I585" s="555"/>
      <c r="J585" s="555"/>
      <c r="AG585" s="463"/>
    </row>
    <row r="586" customFormat="false" ht="14.25" hidden="false" customHeight="true" outlineLevel="0" collapsed="false">
      <c r="H586" s="575"/>
      <c r="I586" s="555"/>
      <c r="J586" s="555"/>
      <c r="AG586" s="463"/>
    </row>
    <row r="587" customFormat="false" ht="14.25" hidden="false" customHeight="true" outlineLevel="0" collapsed="false">
      <c r="H587" s="575"/>
      <c r="I587" s="555"/>
      <c r="J587" s="555"/>
      <c r="AG587" s="463"/>
    </row>
    <row r="588" customFormat="false" ht="14.25" hidden="false" customHeight="true" outlineLevel="0" collapsed="false">
      <c r="H588" s="575"/>
      <c r="I588" s="555"/>
      <c r="J588" s="555"/>
      <c r="AG588" s="463"/>
    </row>
    <row r="589" customFormat="false" ht="14.25" hidden="false" customHeight="true" outlineLevel="0" collapsed="false">
      <c r="H589" s="575"/>
      <c r="I589" s="555"/>
      <c r="J589" s="555"/>
      <c r="AG589" s="463"/>
    </row>
    <row r="590" customFormat="false" ht="14.25" hidden="false" customHeight="true" outlineLevel="0" collapsed="false">
      <c r="H590" s="575"/>
      <c r="I590" s="555"/>
      <c r="J590" s="555"/>
      <c r="AG590" s="463"/>
    </row>
    <row r="591" customFormat="false" ht="14.25" hidden="false" customHeight="true" outlineLevel="0" collapsed="false">
      <c r="H591" s="575"/>
      <c r="I591" s="555"/>
      <c r="J591" s="555"/>
      <c r="AG591" s="463"/>
    </row>
    <row r="592" customFormat="false" ht="14.25" hidden="false" customHeight="true" outlineLevel="0" collapsed="false">
      <c r="H592" s="575"/>
      <c r="I592" s="555"/>
      <c r="J592" s="555"/>
      <c r="AG592" s="463"/>
    </row>
    <row r="593" customFormat="false" ht="14.25" hidden="false" customHeight="true" outlineLevel="0" collapsed="false">
      <c r="H593" s="575"/>
      <c r="I593" s="555"/>
      <c r="J593" s="555"/>
      <c r="AG593" s="463"/>
    </row>
    <row r="594" customFormat="false" ht="14.25" hidden="false" customHeight="true" outlineLevel="0" collapsed="false">
      <c r="H594" s="575"/>
      <c r="I594" s="555"/>
      <c r="J594" s="555"/>
      <c r="AG594" s="463"/>
    </row>
    <row r="595" customFormat="false" ht="14.25" hidden="false" customHeight="true" outlineLevel="0" collapsed="false">
      <c r="H595" s="575"/>
      <c r="I595" s="555"/>
      <c r="J595" s="555"/>
      <c r="AG595" s="463"/>
    </row>
    <row r="596" customFormat="false" ht="14.25" hidden="false" customHeight="true" outlineLevel="0" collapsed="false">
      <c r="H596" s="575"/>
      <c r="I596" s="555"/>
      <c r="J596" s="555"/>
      <c r="AG596" s="463"/>
    </row>
    <row r="597" customFormat="false" ht="14.25" hidden="false" customHeight="true" outlineLevel="0" collapsed="false">
      <c r="H597" s="575"/>
      <c r="I597" s="555"/>
      <c r="J597" s="555"/>
      <c r="AG597" s="463"/>
    </row>
    <row r="598" customFormat="false" ht="14.25" hidden="false" customHeight="true" outlineLevel="0" collapsed="false">
      <c r="H598" s="575"/>
      <c r="I598" s="555"/>
      <c r="J598" s="555"/>
      <c r="AG598" s="463"/>
    </row>
    <row r="599" customFormat="false" ht="14.25" hidden="false" customHeight="true" outlineLevel="0" collapsed="false">
      <c r="H599" s="575"/>
      <c r="I599" s="555"/>
      <c r="J599" s="555"/>
      <c r="AG599" s="463"/>
    </row>
    <row r="600" customFormat="false" ht="14.25" hidden="false" customHeight="true" outlineLevel="0" collapsed="false">
      <c r="H600" s="575"/>
      <c r="I600" s="555"/>
      <c r="J600" s="555"/>
      <c r="AG600" s="463"/>
    </row>
    <row r="601" customFormat="false" ht="14.25" hidden="false" customHeight="true" outlineLevel="0" collapsed="false">
      <c r="H601" s="575"/>
      <c r="I601" s="555"/>
      <c r="J601" s="555"/>
      <c r="AG601" s="463"/>
    </row>
    <row r="602" customFormat="false" ht="14.25" hidden="false" customHeight="true" outlineLevel="0" collapsed="false">
      <c r="H602" s="575"/>
      <c r="I602" s="555"/>
      <c r="J602" s="555"/>
      <c r="AG602" s="463"/>
    </row>
    <row r="603" customFormat="false" ht="14.25" hidden="false" customHeight="true" outlineLevel="0" collapsed="false">
      <c r="H603" s="575"/>
      <c r="I603" s="555"/>
      <c r="J603" s="555"/>
      <c r="AG603" s="463"/>
    </row>
    <row r="604" customFormat="false" ht="14.25" hidden="false" customHeight="true" outlineLevel="0" collapsed="false">
      <c r="H604" s="575"/>
      <c r="I604" s="555"/>
      <c r="J604" s="555"/>
      <c r="AG604" s="463"/>
    </row>
    <row r="605" customFormat="false" ht="14.25" hidden="false" customHeight="true" outlineLevel="0" collapsed="false">
      <c r="H605" s="575"/>
      <c r="I605" s="555"/>
      <c r="J605" s="555"/>
      <c r="AG605" s="463"/>
    </row>
    <row r="606" customFormat="false" ht="14.25" hidden="false" customHeight="true" outlineLevel="0" collapsed="false">
      <c r="H606" s="575"/>
      <c r="I606" s="555"/>
      <c r="J606" s="555"/>
      <c r="AG606" s="463"/>
    </row>
    <row r="607" customFormat="false" ht="14.25" hidden="false" customHeight="true" outlineLevel="0" collapsed="false">
      <c r="H607" s="575"/>
      <c r="I607" s="555"/>
      <c r="J607" s="555"/>
      <c r="AG607" s="463"/>
    </row>
    <row r="608" customFormat="false" ht="14.25" hidden="false" customHeight="true" outlineLevel="0" collapsed="false">
      <c r="H608" s="575"/>
      <c r="I608" s="555"/>
      <c r="J608" s="555"/>
      <c r="AG608" s="463"/>
    </row>
    <row r="609" customFormat="false" ht="14.25" hidden="false" customHeight="true" outlineLevel="0" collapsed="false">
      <c r="H609" s="575"/>
      <c r="I609" s="555"/>
      <c r="J609" s="555"/>
      <c r="AG609" s="463"/>
    </row>
    <row r="610" customFormat="false" ht="14.25" hidden="false" customHeight="true" outlineLevel="0" collapsed="false">
      <c r="H610" s="575"/>
      <c r="I610" s="555"/>
      <c r="J610" s="555"/>
      <c r="AG610" s="463"/>
    </row>
    <row r="611" customFormat="false" ht="14.25" hidden="false" customHeight="true" outlineLevel="0" collapsed="false">
      <c r="H611" s="575"/>
      <c r="I611" s="555"/>
      <c r="J611" s="555"/>
      <c r="AG611" s="463"/>
    </row>
    <row r="612" customFormat="false" ht="14.25" hidden="false" customHeight="true" outlineLevel="0" collapsed="false">
      <c r="H612" s="575"/>
      <c r="I612" s="555"/>
      <c r="J612" s="555"/>
      <c r="AG612" s="463"/>
    </row>
    <row r="613" customFormat="false" ht="14.25" hidden="false" customHeight="true" outlineLevel="0" collapsed="false">
      <c r="H613" s="575"/>
      <c r="I613" s="555"/>
      <c r="J613" s="555"/>
      <c r="AG613" s="463"/>
    </row>
    <row r="614" customFormat="false" ht="14.25" hidden="false" customHeight="true" outlineLevel="0" collapsed="false">
      <c r="H614" s="575"/>
      <c r="I614" s="555"/>
      <c r="J614" s="555"/>
      <c r="AG614" s="463"/>
    </row>
    <row r="615" customFormat="false" ht="14.25" hidden="false" customHeight="true" outlineLevel="0" collapsed="false">
      <c r="H615" s="575"/>
      <c r="I615" s="555"/>
      <c r="J615" s="555"/>
      <c r="AG615" s="463"/>
    </row>
    <row r="616" customFormat="false" ht="14.25" hidden="false" customHeight="true" outlineLevel="0" collapsed="false">
      <c r="H616" s="575"/>
      <c r="I616" s="555"/>
      <c r="J616" s="555"/>
      <c r="AG616" s="463"/>
    </row>
    <row r="617" customFormat="false" ht="14.25" hidden="false" customHeight="true" outlineLevel="0" collapsed="false">
      <c r="H617" s="575"/>
      <c r="I617" s="555"/>
      <c r="J617" s="555"/>
      <c r="AG617" s="463"/>
    </row>
    <row r="618" customFormat="false" ht="14.25" hidden="false" customHeight="true" outlineLevel="0" collapsed="false">
      <c r="H618" s="575"/>
      <c r="I618" s="555"/>
      <c r="J618" s="555"/>
      <c r="AG618" s="463"/>
    </row>
    <row r="619" customFormat="false" ht="14.25" hidden="false" customHeight="true" outlineLevel="0" collapsed="false">
      <c r="H619" s="575"/>
      <c r="I619" s="555"/>
      <c r="J619" s="555"/>
      <c r="AG619" s="463"/>
    </row>
    <row r="620" customFormat="false" ht="14.25" hidden="false" customHeight="true" outlineLevel="0" collapsed="false">
      <c r="H620" s="575"/>
      <c r="I620" s="555"/>
      <c r="J620" s="555"/>
      <c r="AG620" s="463"/>
    </row>
    <row r="621" customFormat="false" ht="14.25" hidden="false" customHeight="true" outlineLevel="0" collapsed="false">
      <c r="H621" s="575"/>
      <c r="I621" s="555"/>
      <c r="J621" s="555"/>
      <c r="AG621" s="463"/>
    </row>
    <row r="622" customFormat="false" ht="14.25" hidden="false" customHeight="true" outlineLevel="0" collapsed="false">
      <c r="H622" s="575"/>
      <c r="I622" s="555"/>
      <c r="J622" s="555"/>
      <c r="AG622" s="463"/>
    </row>
    <row r="623" customFormat="false" ht="14.25" hidden="false" customHeight="true" outlineLevel="0" collapsed="false">
      <c r="H623" s="575"/>
      <c r="I623" s="555"/>
      <c r="J623" s="555"/>
      <c r="AG623" s="463"/>
    </row>
    <row r="624" customFormat="false" ht="14.25" hidden="false" customHeight="true" outlineLevel="0" collapsed="false">
      <c r="H624" s="575"/>
      <c r="I624" s="555"/>
      <c r="J624" s="555"/>
      <c r="AG624" s="463"/>
    </row>
    <row r="625" customFormat="false" ht="14.25" hidden="false" customHeight="true" outlineLevel="0" collapsed="false">
      <c r="H625" s="575"/>
      <c r="I625" s="555"/>
      <c r="J625" s="555"/>
      <c r="AG625" s="463"/>
    </row>
    <row r="626" customFormat="false" ht="14.25" hidden="false" customHeight="true" outlineLevel="0" collapsed="false">
      <c r="H626" s="575"/>
      <c r="I626" s="555"/>
      <c r="J626" s="555"/>
      <c r="AG626" s="463"/>
    </row>
    <row r="627" customFormat="false" ht="14.25" hidden="false" customHeight="true" outlineLevel="0" collapsed="false">
      <c r="H627" s="575"/>
      <c r="I627" s="555"/>
      <c r="J627" s="555"/>
      <c r="AG627" s="463"/>
    </row>
    <row r="628" customFormat="false" ht="14.25" hidden="false" customHeight="true" outlineLevel="0" collapsed="false">
      <c r="H628" s="575"/>
      <c r="I628" s="555"/>
      <c r="J628" s="555"/>
      <c r="AG628" s="463"/>
    </row>
    <row r="629" customFormat="false" ht="14.25" hidden="false" customHeight="true" outlineLevel="0" collapsed="false">
      <c r="H629" s="575"/>
      <c r="I629" s="555"/>
      <c r="J629" s="555"/>
      <c r="AG629" s="463"/>
    </row>
    <row r="630" customFormat="false" ht="14.25" hidden="false" customHeight="true" outlineLevel="0" collapsed="false">
      <c r="H630" s="575"/>
      <c r="I630" s="555"/>
      <c r="J630" s="555"/>
      <c r="AG630" s="463"/>
    </row>
    <row r="631" customFormat="false" ht="14.25" hidden="false" customHeight="true" outlineLevel="0" collapsed="false">
      <c r="H631" s="575"/>
      <c r="I631" s="555"/>
      <c r="J631" s="555"/>
      <c r="AG631" s="463"/>
    </row>
    <row r="632" customFormat="false" ht="14.25" hidden="false" customHeight="true" outlineLevel="0" collapsed="false">
      <c r="H632" s="575"/>
      <c r="I632" s="555"/>
      <c r="J632" s="555"/>
      <c r="AG632" s="463"/>
    </row>
    <row r="633" customFormat="false" ht="14.25" hidden="false" customHeight="true" outlineLevel="0" collapsed="false">
      <c r="H633" s="575"/>
      <c r="I633" s="555"/>
      <c r="J633" s="555"/>
      <c r="AG633" s="463"/>
    </row>
    <row r="634" customFormat="false" ht="14.25" hidden="false" customHeight="true" outlineLevel="0" collapsed="false">
      <c r="H634" s="575"/>
      <c r="I634" s="555"/>
      <c r="J634" s="555"/>
      <c r="AG634" s="463"/>
    </row>
    <row r="635" customFormat="false" ht="14.25" hidden="false" customHeight="true" outlineLevel="0" collapsed="false">
      <c r="H635" s="575"/>
      <c r="I635" s="555"/>
      <c r="J635" s="555"/>
      <c r="AG635" s="463"/>
    </row>
    <row r="636" customFormat="false" ht="14.25" hidden="false" customHeight="true" outlineLevel="0" collapsed="false">
      <c r="H636" s="575"/>
      <c r="I636" s="555"/>
      <c r="J636" s="555"/>
      <c r="AG636" s="463"/>
    </row>
    <row r="637" customFormat="false" ht="14.25" hidden="false" customHeight="true" outlineLevel="0" collapsed="false">
      <c r="H637" s="575"/>
      <c r="I637" s="555"/>
      <c r="J637" s="555"/>
      <c r="AG637" s="463"/>
    </row>
    <row r="638" customFormat="false" ht="14.25" hidden="false" customHeight="true" outlineLevel="0" collapsed="false">
      <c r="H638" s="575"/>
      <c r="I638" s="555"/>
      <c r="J638" s="555"/>
      <c r="AG638" s="463"/>
    </row>
    <row r="639" customFormat="false" ht="14.25" hidden="false" customHeight="true" outlineLevel="0" collapsed="false">
      <c r="H639" s="575"/>
      <c r="I639" s="555"/>
      <c r="J639" s="555"/>
      <c r="AG639" s="463"/>
    </row>
    <row r="640" customFormat="false" ht="14.25" hidden="false" customHeight="true" outlineLevel="0" collapsed="false">
      <c r="H640" s="575"/>
      <c r="I640" s="555"/>
      <c r="J640" s="555"/>
      <c r="AG640" s="463"/>
    </row>
    <row r="641" customFormat="false" ht="14.25" hidden="false" customHeight="true" outlineLevel="0" collapsed="false">
      <c r="H641" s="575"/>
      <c r="I641" s="555"/>
      <c r="J641" s="555"/>
      <c r="AG641" s="463"/>
    </row>
    <row r="642" customFormat="false" ht="14.25" hidden="false" customHeight="true" outlineLevel="0" collapsed="false">
      <c r="H642" s="575"/>
      <c r="I642" s="555"/>
      <c r="J642" s="555"/>
      <c r="AG642" s="463"/>
    </row>
    <row r="643" customFormat="false" ht="14.25" hidden="false" customHeight="true" outlineLevel="0" collapsed="false">
      <c r="H643" s="575"/>
      <c r="I643" s="555"/>
      <c r="J643" s="555"/>
      <c r="AG643" s="463"/>
    </row>
    <row r="644" customFormat="false" ht="14.25" hidden="false" customHeight="true" outlineLevel="0" collapsed="false">
      <c r="H644" s="575"/>
      <c r="I644" s="555"/>
      <c r="J644" s="555"/>
      <c r="AG644" s="463"/>
    </row>
    <row r="645" customFormat="false" ht="14.25" hidden="false" customHeight="true" outlineLevel="0" collapsed="false">
      <c r="H645" s="575"/>
      <c r="I645" s="555"/>
      <c r="J645" s="555"/>
      <c r="AG645" s="463"/>
    </row>
    <row r="646" customFormat="false" ht="14.25" hidden="false" customHeight="true" outlineLevel="0" collapsed="false">
      <c r="H646" s="575"/>
      <c r="I646" s="555"/>
      <c r="J646" s="555"/>
      <c r="AG646" s="463"/>
    </row>
    <row r="647" customFormat="false" ht="14.25" hidden="false" customHeight="true" outlineLevel="0" collapsed="false">
      <c r="H647" s="575"/>
      <c r="I647" s="555"/>
      <c r="J647" s="555"/>
      <c r="AG647" s="463"/>
    </row>
    <row r="648" customFormat="false" ht="14.25" hidden="false" customHeight="true" outlineLevel="0" collapsed="false">
      <c r="H648" s="575"/>
      <c r="I648" s="555"/>
      <c r="J648" s="555"/>
      <c r="AG648" s="463"/>
    </row>
    <row r="649" customFormat="false" ht="14.25" hidden="false" customHeight="true" outlineLevel="0" collapsed="false">
      <c r="H649" s="575"/>
      <c r="I649" s="555"/>
      <c r="J649" s="555"/>
      <c r="AG649" s="463"/>
    </row>
    <row r="650" customFormat="false" ht="14.25" hidden="false" customHeight="true" outlineLevel="0" collapsed="false">
      <c r="H650" s="575"/>
      <c r="I650" s="555"/>
      <c r="J650" s="555"/>
      <c r="AG650" s="463"/>
    </row>
    <row r="651" customFormat="false" ht="14.25" hidden="false" customHeight="true" outlineLevel="0" collapsed="false">
      <c r="H651" s="575"/>
      <c r="I651" s="555"/>
      <c r="J651" s="555"/>
      <c r="AG651" s="463"/>
    </row>
    <row r="652" customFormat="false" ht="14.25" hidden="false" customHeight="true" outlineLevel="0" collapsed="false">
      <c r="H652" s="575"/>
      <c r="I652" s="555"/>
      <c r="J652" s="555"/>
      <c r="AG652" s="463"/>
    </row>
    <row r="653" customFormat="false" ht="14.25" hidden="false" customHeight="true" outlineLevel="0" collapsed="false">
      <c r="H653" s="575"/>
      <c r="I653" s="555"/>
      <c r="J653" s="555"/>
      <c r="AG653" s="463"/>
    </row>
    <row r="654" customFormat="false" ht="14.25" hidden="false" customHeight="true" outlineLevel="0" collapsed="false">
      <c r="H654" s="575"/>
      <c r="I654" s="555"/>
      <c r="J654" s="555"/>
      <c r="AG654" s="463"/>
    </row>
    <row r="655" customFormat="false" ht="14.25" hidden="false" customHeight="true" outlineLevel="0" collapsed="false">
      <c r="H655" s="575"/>
      <c r="I655" s="555"/>
      <c r="J655" s="555"/>
      <c r="AG655" s="463"/>
    </row>
    <row r="656" customFormat="false" ht="14.25" hidden="false" customHeight="true" outlineLevel="0" collapsed="false">
      <c r="H656" s="575"/>
      <c r="I656" s="555"/>
      <c r="J656" s="555"/>
      <c r="AG656" s="463"/>
    </row>
    <row r="657" customFormat="false" ht="14.25" hidden="false" customHeight="true" outlineLevel="0" collapsed="false">
      <c r="H657" s="575"/>
      <c r="I657" s="555"/>
      <c r="J657" s="555"/>
      <c r="AG657" s="463"/>
    </row>
    <row r="658" customFormat="false" ht="14.25" hidden="false" customHeight="true" outlineLevel="0" collapsed="false">
      <c r="H658" s="575"/>
      <c r="I658" s="555"/>
      <c r="J658" s="555"/>
      <c r="AG658" s="463"/>
    </row>
    <row r="659" customFormat="false" ht="14.25" hidden="false" customHeight="true" outlineLevel="0" collapsed="false">
      <c r="H659" s="575"/>
      <c r="I659" s="555"/>
      <c r="J659" s="555"/>
      <c r="AG659" s="463"/>
    </row>
    <row r="660" customFormat="false" ht="14.25" hidden="false" customHeight="true" outlineLevel="0" collapsed="false">
      <c r="H660" s="575"/>
      <c r="I660" s="555"/>
      <c r="J660" s="555"/>
      <c r="AG660" s="463"/>
    </row>
    <row r="661" customFormat="false" ht="14.25" hidden="false" customHeight="true" outlineLevel="0" collapsed="false">
      <c r="H661" s="575"/>
      <c r="I661" s="555"/>
      <c r="J661" s="555"/>
      <c r="AG661" s="463"/>
    </row>
    <row r="662" customFormat="false" ht="14.25" hidden="false" customHeight="true" outlineLevel="0" collapsed="false">
      <c r="H662" s="575"/>
      <c r="I662" s="555"/>
      <c r="J662" s="555"/>
      <c r="AG662" s="463"/>
    </row>
    <row r="663" customFormat="false" ht="14.25" hidden="false" customHeight="true" outlineLevel="0" collapsed="false">
      <c r="H663" s="575"/>
      <c r="I663" s="555"/>
      <c r="J663" s="555"/>
      <c r="AG663" s="463"/>
    </row>
    <row r="664" customFormat="false" ht="14.25" hidden="false" customHeight="true" outlineLevel="0" collapsed="false">
      <c r="H664" s="575"/>
      <c r="I664" s="555"/>
      <c r="J664" s="555"/>
      <c r="AG664" s="463"/>
    </row>
    <row r="665" customFormat="false" ht="14.25" hidden="false" customHeight="true" outlineLevel="0" collapsed="false">
      <c r="H665" s="575"/>
      <c r="I665" s="555"/>
      <c r="J665" s="555"/>
      <c r="AG665" s="463"/>
    </row>
    <row r="666" customFormat="false" ht="14.25" hidden="false" customHeight="true" outlineLevel="0" collapsed="false">
      <c r="H666" s="575"/>
      <c r="I666" s="555"/>
      <c r="J666" s="555"/>
      <c r="AG666" s="463"/>
    </row>
    <row r="667" customFormat="false" ht="14.25" hidden="false" customHeight="true" outlineLevel="0" collapsed="false">
      <c r="H667" s="575"/>
      <c r="I667" s="555"/>
      <c r="J667" s="555"/>
      <c r="AG667" s="463"/>
    </row>
    <row r="668" customFormat="false" ht="14.25" hidden="false" customHeight="true" outlineLevel="0" collapsed="false">
      <c r="H668" s="575"/>
      <c r="I668" s="555"/>
      <c r="J668" s="555"/>
      <c r="AG668" s="463"/>
    </row>
    <row r="669" customFormat="false" ht="14.25" hidden="false" customHeight="true" outlineLevel="0" collapsed="false">
      <c r="H669" s="575"/>
      <c r="I669" s="555"/>
      <c r="J669" s="555"/>
      <c r="AG669" s="463"/>
    </row>
    <row r="670" customFormat="false" ht="14.25" hidden="false" customHeight="true" outlineLevel="0" collapsed="false">
      <c r="H670" s="575"/>
      <c r="I670" s="555"/>
      <c r="J670" s="555"/>
      <c r="AG670" s="463"/>
    </row>
    <row r="671" customFormat="false" ht="14.25" hidden="false" customHeight="true" outlineLevel="0" collapsed="false">
      <c r="H671" s="575"/>
      <c r="I671" s="555"/>
      <c r="J671" s="555"/>
      <c r="AG671" s="463"/>
    </row>
    <row r="672" customFormat="false" ht="14.25" hidden="false" customHeight="true" outlineLevel="0" collapsed="false">
      <c r="H672" s="575"/>
      <c r="I672" s="555"/>
      <c r="J672" s="555"/>
      <c r="AG672" s="463"/>
    </row>
    <row r="673" customFormat="false" ht="14.25" hidden="false" customHeight="true" outlineLevel="0" collapsed="false">
      <c r="H673" s="575"/>
      <c r="I673" s="555"/>
      <c r="J673" s="555"/>
      <c r="AG673" s="463"/>
    </row>
    <row r="674" customFormat="false" ht="14.25" hidden="false" customHeight="true" outlineLevel="0" collapsed="false">
      <c r="H674" s="575"/>
      <c r="I674" s="555"/>
      <c r="J674" s="555"/>
      <c r="AG674" s="463"/>
    </row>
    <row r="675" customFormat="false" ht="14.25" hidden="false" customHeight="true" outlineLevel="0" collapsed="false">
      <c r="H675" s="575"/>
      <c r="I675" s="555"/>
      <c r="J675" s="555"/>
      <c r="AG675" s="463"/>
    </row>
    <row r="676" customFormat="false" ht="14.25" hidden="false" customHeight="true" outlineLevel="0" collapsed="false">
      <c r="H676" s="575"/>
      <c r="I676" s="555"/>
      <c r="J676" s="555"/>
      <c r="AG676" s="463"/>
    </row>
    <row r="677" customFormat="false" ht="14.25" hidden="false" customHeight="true" outlineLevel="0" collapsed="false">
      <c r="H677" s="575"/>
      <c r="I677" s="555"/>
      <c r="J677" s="555"/>
      <c r="AG677" s="463"/>
    </row>
    <row r="678" customFormat="false" ht="14.25" hidden="false" customHeight="true" outlineLevel="0" collapsed="false">
      <c r="H678" s="575"/>
      <c r="I678" s="555"/>
      <c r="J678" s="555"/>
      <c r="AG678" s="463"/>
    </row>
    <row r="679" customFormat="false" ht="14.25" hidden="false" customHeight="true" outlineLevel="0" collapsed="false">
      <c r="H679" s="575"/>
      <c r="I679" s="555"/>
      <c r="J679" s="555"/>
      <c r="AG679" s="463"/>
    </row>
    <row r="680" customFormat="false" ht="14.25" hidden="false" customHeight="true" outlineLevel="0" collapsed="false">
      <c r="H680" s="575"/>
      <c r="I680" s="555"/>
      <c r="J680" s="555"/>
      <c r="AG680" s="463"/>
    </row>
    <row r="681" customFormat="false" ht="14.25" hidden="false" customHeight="true" outlineLevel="0" collapsed="false">
      <c r="H681" s="575"/>
      <c r="I681" s="555"/>
      <c r="J681" s="555"/>
      <c r="AG681" s="463"/>
    </row>
    <row r="682" customFormat="false" ht="14.25" hidden="false" customHeight="true" outlineLevel="0" collapsed="false">
      <c r="H682" s="575"/>
      <c r="I682" s="555"/>
      <c r="J682" s="555"/>
      <c r="AG682" s="463"/>
    </row>
    <row r="683" customFormat="false" ht="14.25" hidden="false" customHeight="true" outlineLevel="0" collapsed="false">
      <c r="H683" s="575"/>
      <c r="I683" s="555"/>
      <c r="J683" s="555"/>
      <c r="AG683" s="463"/>
    </row>
    <row r="684" customFormat="false" ht="14.25" hidden="false" customHeight="true" outlineLevel="0" collapsed="false">
      <c r="H684" s="575"/>
      <c r="I684" s="555"/>
      <c r="J684" s="555"/>
      <c r="AG684" s="463"/>
    </row>
    <row r="685" customFormat="false" ht="14.25" hidden="false" customHeight="true" outlineLevel="0" collapsed="false">
      <c r="H685" s="575"/>
      <c r="I685" s="555"/>
      <c r="J685" s="555"/>
      <c r="AG685" s="463"/>
    </row>
    <row r="686" customFormat="false" ht="14.25" hidden="false" customHeight="true" outlineLevel="0" collapsed="false">
      <c r="H686" s="575"/>
      <c r="I686" s="555"/>
      <c r="J686" s="555"/>
      <c r="AG686" s="463"/>
    </row>
    <row r="687" customFormat="false" ht="14.25" hidden="false" customHeight="true" outlineLevel="0" collapsed="false">
      <c r="H687" s="575"/>
      <c r="I687" s="555"/>
      <c r="J687" s="555"/>
      <c r="AG687" s="463"/>
    </row>
    <row r="688" customFormat="false" ht="14.25" hidden="false" customHeight="true" outlineLevel="0" collapsed="false">
      <c r="H688" s="575"/>
      <c r="I688" s="555"/>
      <c r="J688" s="555"/>
      <c r="AG688" s="463"/>
    </row>
    <row r="689" customFormat="false" ht="14.25" hidden="false" customHeight="true" outlineLevel="0" collapsed="false">
      <c r="H689" s="575"/>
      <c r="I689" s="555"/>
      <c r="J689" s="555"/>
      <c r="AG689" s="463"/>
    </row>
    <row r="690" customFormat="false" ht="14.25" hidden="false" customHeight="true" outlineLevel="0" collapsed="false">
      <c r="H690" s="575"/>
      <c r="I690" s="555"/>
      <c r="J690" s="555"/>
      <c r="AG690" s="463"/>
    </row>
    <row r="691" customFormat="false" ht="14.25" hidden="false" customHeight="true" outlineLevel="0" collapsed="false">
      <c r="H691" s="575"/>
      <c r="I691" s="555"/>
      <c r="J691" s="555"/>
      <c r="AG691" s="463"/>
    </row>
    <row r="692" customFormat="false" ht="14.25" hidden="false" customHeight="true" outlineLevel="0" collapsed="false">
      <c r="H692" s="575"/>
      <c r="I692" s="555"/>
      <c r="J692" s="555"/>
      <c r="AG692" s="463"/>
    </row>
    <row r="693" customFormat="false" ht="14.25" hidden="false" customHeight="true" outlineLevel="0" collapsed="false">
      <c r="H693" s="575"/>
      <c r="I693" s="555"/>
      <c r="J693" s="555"/>
      <c r="AG693" s="463"/>
    </row>
    <row r="694" customFormat="false" ht="14.25" hidden="false" customHeight="true" outlineLevel="0" collapsed="false">
      <c r="H694" s="575"/>
      <c r="I694" s="555"/>
      <c r="J694" s="555"/>
      <c r="AG694" s="463"/>
    </row>
    <row r="695" customFormat="false" ht="14.25" hidden="false" customHeight="true" outlineLevel="0" collapsed="false">
      <c r="H695" s="575"/>
      <c r="I695" s="555"/>
      <c r="J695" s="555"/>
      <c r="AG695" s="463"/>
    </row>
    <row r="696" customFormat="false" ht="14.25" hidden="false" customHeight="true" outlineLevel="0" collapsed="false">
      <c r="H696" s="575"/>
      <c r="I696" s="555"/>
      <c r="J696" s="555"/>
      <c r="AG696" s="463"/>
    </row>
    <row r="697" customFormat="false" ht="14.25" hidden="false" customHeight="true" outlineLevel="0" collapsed="false">
      <c r="H697" s="575"/>
      <c r="I697" s="555"/>
      <c r="J697" s="555"/>
      <c r="AG697" s="463"/>
    </row>
    <row r="698" customFormat="false" ht="14.25" hidden="false" customHeight="true" outlineLevel="0" collapsed="false">
      <c r="H698" s="575"/>
      <c r="I698" s="555"/>
      <c r="J698" s="555"/>
      <c r="AG698" s="463"/>
    </row>
    <row r="699" customFormat="false" ht="14.25" hidden="false" customHeight="true" outlineLevel="0" collapsed="false">
      <c r="H699" s="575"/>
      <c r="I699" s="555"/>
      <c r="J699" s="555"/>
      <c r="AG699" s="463"/>
    </row>
    <row r="700" customFormat="false" ht="14.25" hidden="false" customHeight="true" outlineLevel="0" collapsed="false">
      <c r="H700" s="575"/>
      <c r="I700" s="555"/>
      <c r="J700" s="555"/>
      <c r="AG700" s="463"/>
    </row>
    <row r="701" customFormat="false" ht="14.25" hidden="false" customHeight="true" outlineLevel="0" collapsed="false">
      <c r="H701" s="575"/>
      <c r="I701" s="555"/>
      <c r="J701" s="555"/>
      <c r="AG701" s="463"/>
    </row>
    <row r="702" customFormat="false" ht="14.25" hidden="false" customHeight="true" outlineLevel="0" collapsed="false">
      <c r="H702" s="575"/>
      <c r="I702" s="555"/>
      <c r="J702" s="555"/>
      <c r="AG702" s="463"/>
    </row>
    <row r="703" customFormat="false" ht="14.25" hidden="false" customHeight="true" outlineLevel="0" collapsed="false">
      <c r="H703" s="575"/>
      <c r="I703" s="555"/>
      <c r="J703" s="555"/>
      <c r="AG703" s="463"/>
    </row>
    <row r="704" customFormat="false" ht="14.25" hidden="false" customHeight="true" outlineLevel="0" collapsed="false">
      <c r="H704" s="575"/>
      <c r="I704" s="555"/>
      <c r="J704" s="555"/>
      <c r="AG704" s="463"/>
    </row>
    <row r="705" customFormat="false" ht="14.25" hidden="false" customHeight="true" outlineLevel="0" collapsed="false">
      <c r="H705" s="575"/>
      <c r="I705" s="555"/>
      <c r="J705" s="555"/>
      <c r="AG705" s="463"/>
    </row>
    <row r="706" customFormat="false" ht="14.25" hidden="false" customHeight="true" outlineLevel="0" collapsed="false">
      <c r="H706" s="575"/>
      <c r="I706" s="555"/>
      <c r="J706" s="555"/>
      <c r="AG706" s="463"/>
    </row>
    <row r="707" customFormat="false" ht="14.25" hidden="false" customHeight="true" outlineLevel="0" collapsed="false">
      <c r="H707" s="575"/>
      <c r="I707" s="555"/>
      <c r="J707" s="555"/>
      <c r="AG707" s="463"/>
    </row>
    <row r="708" customFormat="false" ht="14.25" hidden="false" customHeight="true" outlineLevel="0" collapsed="false">
      <c r="H708" s="575"/>
      <c r="I708" s="555"/>
      <c r="J708" s="555"/>
      <c r="AG708" s="463"/>
    </row>
    <row r="709" customFormat="false" ht="14.25" hidden="false" customHeight="true" outlineLevel="0" collapsed="false">
      <c r="H709" s="575"/>
      <c r="I709" s="555"/>
      <c r="J709" s="555"/>
      <c r="AG709" s="463"/>
    </row>
    <row r="710" customFormat="false" ht="14.25" hidden="false" customHeight="true" outlineLevel="0" collapsed="false">
      <c r="H710" s="575"/>
      <c r="I710" s="555"/>
      <c r="J710" s="555"/>
      <c r="AG710" s="463"/>
    </row>
    <row r="711" customFormat="false" ht="14.25" hidden="false" customHeight="true" outlineLevel="0" collapsed="false">
      <c r="H711" s="575"/>
      <c r="I711" s="555"/>
      <c r="J711" s="555"/>
      <c r="AG711" s="463"/>
    </row>
    <row r="712" customFormat="false" ht="14.25" hidden="false" customHeight="true" outlineLevel="0" collapsed="false">
      <c r="H712" s="575"/>
      <c r="I712" s="555"/>
      <c r="J712" s="555"/>
      <c r="AG712" s="463"/>
    </row>
    <row r="713" customFormat="false" ht="14.25" hidden="false" customHeight="true" outlineLevel="0" collapsed="false">
      <c r="H713" s="575"/>
      <c r="I713" s="555"/>
      <c r="J713" s="555"/>
      <c r="AG713" s="463"/>
    </row>
    <row r="714" customFormat="false" ht="14.25" hidden="false" customHeight="true" outlineLevel="0" collapsed="false">
      <c r="H714" s="575"/>
      <c r="I714" s="555"/>
      <c r="J714" s="555"/>
      <c r="AG714" s="463"/>
    </row>
    <row r="715" customFormat="false" ht="14.25" hidden="false" customHeight="true" outlineLevel="0" collapsed="false">
      <c r="H715" s="575"/>
      <c r="I715" s="555"/>
      <c r="J715" s="555"/>
      <c r="AG715" s="463"/>
    </row>
    <row r="716" customFormat="false" ht="14.25" hidden="false" customHeight="true" outlineLevel="0" collapsed="false">
      <c r="H716" s="575"/>
      <c r="I716" s="555"/>
      <c r="J716" s="555"/>
      <c r="AG716" s="463"/>
    </row>
    <row r="717" customFormat="false" ht="14.25" hidden="false" customHeight="true" outlineLevel="0" collapsed="false">
      <c r="H717" s="575"/>
      <c r="I717" s="555"/>
      <c r="J717" s="555"/>
      <c r="AG717" s="463"/>
    </row>
    <row r="718" customFormat="false" ht="14.25" hidden="false" customHeight="true" outlineLevel="0" collapsed="false">
      <c r="H718" s="575"/>
      <c r="I718" s="555"/>
      <c r="J718" s="555"/>
      <c r="AG718" s="463"/>
    </row>
    <row r="719" customFormat="false" ht="14.25" hidden="false" customHeight="true" outlineLevel="0" collapsed="false">
      <c r="H719" s="575"/>
      <c r="I719" s="555"/>
      <c r="J719" s="555"/>
      <c r="AG719" s="463"/>
    </row>
    <row r="720" customFormat="false" ht="14.25" hidden="false" customHeight="true" outlineLevel="0" collapsed="false">
      <c r="H720" s="575"/>
      <c r="I720" s="555"/>
      <c r="J720" s="555"/>
      <c r="AG720" s="463"/>
    </row>
    <row r="721" customFormat="false" ht="14.25" hidden="false" customHeight="true" outlineLevel="0" collapsed="false">
      <c r="H721" s="575"/>
      <c r="I721" s="555"/>
      <c r="J721" s="555"/>
      <c r="AG721" s="463"/>
    </row>
    <row r="722" customFormat="false" ht="14.25" hidden="false" customHeight="true" outlineLevel="0" collapsed="false">
      <c r="H722" s="575"/>
      <c r="I722" s="555"/>
      <c r="J722" s="555"/>
      <c r="AG722" s="463"/>
    </row>
    <row r="723" customFormat="false" ht="14.25" hidden="false" customHeight="true" outlineLevel="0" collapsed="false">
      <c r="H723" s="575"/>
      <c r="I723" s="555"/>
      <c r="J723" s="555"/>
      <c r="AG723" s="463"/>
    </row>
    <row r="724" customFormat="false" ht="14.25" hidden="false" customHeight="true" outlineLevel="0" collapsed="false">
      <c r="H724" s="575"/>
      <c r="I724" s="555"/>
      <c r="J724" s="555"/>
      <c r="AG724" s="463"/>
    </row>
    <row r="725" customFormat="false" ht="14.25" hidden="false" customHeight="true" outlineLevel="0" collapsed="false">
      <c r="H725" s="575"/>
      <c r="I725" s="555"/>
      <c r="J725" s="555"/>
      <c r="AG725" s="463"/>
    </row>
    <row r="726" customFormat="false" ht="14.25" hidden="false" customHeight="true" outlineLevel="0" collapsed="false">
      <c r="H726" s="575"/>
      <c r="I726" s="555"/>
      <c r="J726" s="555"/>
      <c r="AG726" s="463"/>
    </row>
    <row r="727" customFormat="false" ht="14.25" hidden="false" customHeight="true" outlineLevel="0" collapsed="false">
      <c r="H727" s="575"/>
      <c r="I727" s="555"/>
      <c r="J727" s="555"/>
      <c r="AG727" s="463"/>
    </row>
    <row r="728" customFormat="false" ht="14.25" hidden="false" customHeight="true" outlineLevel="0" collapsed="false">
      <c r="H728" s="575"/>
      <c r="I728" s="555"/>
      <c r="J728" s="555"/>
      <c r="AG728" s="463"/>
    </row>
    <row r="729" customFormat="false" ht="14.25" hidden="false" customHeight="true" outlineLevel="0" collapsed="false">
      <c r="H729" s="575"/>
      <c r="I729" s="555"/>
      <c r="J729" s="555"/>
      <c r="AG729" s="463"/>
    </row>
    <row r="730" customFormat="false" ht="14.25" hidden="false" customHeight="true" outlineLevel="0" collapsed="false">
      <c r="H730" s="575"/>
      <c r="I730" s="555"/>
      <c r="J730" s="555"/>
      <c r="AG730" s="463"/>
    </row>
    <row r="731" customFormat="false" ht="14.25" hidden="false" customHeight="true" outlineLevel="0" collapsed="false">
      <c r="H731" s="575"/>
      <c r="I731" s="555"/>
      <c r="J731" s="555"/>
      <c r="AG731" s="463"/>
    </row>
    <row r="732" customFormat="false" ht="14.25" hidden="false" customHeight="true" outlineLevel="0" collapsed="false">
      <c r="H732" s="575"/>
      <c r="I732" s="555"/>
      <c r="J732" s="555"/>
      <c r="AG732" s="463"/>
    </row>
    <row r="733" customFormat="false" ht="14.25" hidden="false" customHeight="true" outlineLevel="0" collapsed="false">
      <c r="H733" s="575"/>
      <c r="I733" s="555"/>
      <c r="J733" s="555"/>
      <c r="AG733" s="463"/>
    </row>
    <row r="734" customFormat="false" ht="14.25" hidden="false" customHeight="true" outlineLevel="0" collapsed="false">
      <c r="H734" s="575"/>
      <c r="I734" s="555"/>
      <c r="J734" s="555"/>
      <c r="AG734" s="463"/>
    </row>
    <row r="735" customFormat="false" ht="14.25" hidden="false" customHeight="true" outlineLevel="0" collapsed="false">
      <c r="H735" s="575"/>
      <c r="I735" s="555"/>
      <c r="J735" s="555"/>
      <c r="AG735" s="463"/>
    </row>
    <row r="736" customFormat="false" ht="14.25" hidden="false" customHeight="true" outlineLevel="0" collapsed="false">
      <c r="H736" s="575"/>
      <c r="I736" s="555"/>
      <c r="J736" s="555"/>
      <c r="AG736" s="463"/>
    </row>
    <row r="737" customFormat="false" ht="14.25" hidden="false" customHeight="true" outlineLevel="0" collapsed="false">
      <c r="H737" s="575"/>
      <c r="I737" s="555"/>
      <c r="J737" s="555"/>
      <c r="AG737" s="463"/>
    </row>
    <row r="738" customFormat="false" ht="14.25" hidden="false" customHeight="true" outlineLevel="0" collapsed="false">
      <c r="H738" s="575"/>
      <c r="I738" s="555"/>
      <c r="J738" s="555"/>
      <c r="AG738" s="463"/>
    </row>
    <row r="739" customFormat="false" ht="14.25" hidden="false" customHeight="true" outlineLevel="0" collapsed="false">
      <c r="H739" s="575"/>
      <c r="I739" s="555"/>
      <c r="J739" s="555"/>
      <c r="AG739" s="463"/>
    </row>
    <row r="740" customFormat="false" ht="14.25" hidden="false" customHeight="true" outlineLevel="0" collapsed="false">
      <c r="H740" s="575"/>
      <c r="I740" s="555"/>
      <c r="J740" s="555"/>
      <c r="AG740" s="463"/>
    </row>
    <row r="741" customFormat="false" ht="14.25" hidden="false" customHeight="true" outlineLevel="0" collapsed="false">
      <c r="H741" s="575"/>
      <c r="I741" s="555"/>
      <c r="J741" s="555"/>
      <c r="AG741" s="463"/>
    </row>
    <row r="742" customFormat="false" ht="14.25" hidden="false" customHeight="true" outlineLevel="0" collapsed="false">
      <c r="H742" s="575"/>
      <c r="I742" s="555"/>
      <c r="J742" s="555"/>
      <c r="AG742" s="463"/>
    </row>
    <row r="743" customFormat="false" ht="14.25" hidden="false" customHeight="true" outlineLevel="0" collapsed="false">
      <c r="H743" s="575"/>
      <c r="I743" s="555"/>
      <c r="J743" s="555"/>
      <c r="AG743" s="463"/>
    </row>
    <row r="744" customFormat="false" ht="14.25" hidden="false" customHeight="true" outlineLevel="0" collapsed="false">
      <c r="H744" s="575"/>
      <c r="I744" s="555"/>
      <c r="J744" s="555"/>
      <c r="AG744" s="463"/>
    </row>
    <row r="745" customFormat="false" ht="14.25" hidden="false" customHeight="true" outlineLevel="0" collapsed="false">
      <c r="H745" s="575"/>
      <c r="I745" s="555"/>
      <c r="J745" s="555"/>
      <c r="AG745" s="463"/>
    </row>
    <row r="746" customFormat="false" ht="14.25" hidden="false" customHeight="true" outlineLevel="0" collapsed="false">
      <c r="H746" s="575"/>
      <c r="I746" s="555"/>
      <c r="J746" s="555"/>
      <c r="AG746" s="463"/>
    </row>
    <row r="747" customFormat="false" ht="14.25" hidden="false" customHeight="true" outlineLevel="0" collapsed="false">
      <c r="H747" s="575"/>
      <c r="I747" s="555"/>
      <c r="J747" s="555"/>
      <c r="AG747" s="463"/>
    </row>
    <row r="748" customFormat="false" ht="14.25" hidden="false" customHeight="true" outlineLevel="0" collapsed="false">
      <c r="H748" s="575"/>
      <c r="I748" s="555"/>
      <c r="J748" s="555"/>
      <c r="AG748" s="463"/>
    </row>
    <row r="749" customFormat="false" ht="14.25" hidden="false" customHeight="true" outlineLevel="0" collapsed="false">
      <c r="H749" s="575"/>
      <c r="I749" s="555"/>
      <c r="J749" s="555"/>
      <c r="AG749" s="463"/>
    </row>
    <row r="750" customFormat="false" ht="14.25" hidden="false" customHeight="true" outlineLevel="0" collapsed="false">
      <c r="H750" s="575"/>
      <c r="I750" s="555"/>
      <c r="J750" s="555"/>
      <c r="AG750" s="463"/>
    </row>
    <row r="751" customFormat="false" ht="14.25" hidden="false" customHeight="true" outlineLevel="0" collapsed="false">
      <c r="H751" s="575"/>
      <c r="I751" s="555"/>
      <c r="J751" s="555"/>
      <c r="AG751" s="463"/>
    </row>
    <row r="752" customFormat="false" ht="14.25" hidden="false" customHeight="true" outlineLevel="0" collapsed="false">
      <c r="H752" s="575"/>
      <c r="I752" s="555"/>
      <c r="J752" s="555"/>
      <c r="AG752" s="463"/>
    </row>
    <row r="753" customFormat="false" ht="14.25" hidden="false" customHeight="true" outlineLevel="0" collapsed="false">
      <c r="H753" s="575"/>
      <c r="I753" s="555"/>
      <c r="J753" s="555"/>
      <c r="AG753" s="463"/>
    </row>
    <row r="754" customFormat="false" ht="14.25" hidden="false" customHeight="true" outlineLevel="0" collapsed="false">
      <c r="H754" s="575"/>
      <c r="I754" s="555"/>
      <c r="J754" s="555"/>
      <c r="AG754" s="463"/>
    </row>
    <row r="755" customFormat="false" ht="14.25" hidden="false" customHeight="true" outlineLevel="0" collapsed="false">
      <c r="H755" s="575"/>
      <c r="I755" s="555"/>
      <c r="J755" s="555"/>
      <c r="AG755" s="463"/>
    </row>
    <row r="756" customFormat="false" ht="14.25" hidden="false" customHeight="true" outlineLevel="0" collapsed="false">
      <c r="H756" s="575"/>
      <c r="I756" s="555"/>
      <c r="J756" s="555"/>
      <c r="AG756" s="463"/>
    </row>
    <row r="757" customFormat="false" ht="14.25" hidden="false" customHeight="true" outlineLevel="0" collapsed="false">
      <c r="H757" s="575"/>
      <c r="I757" s="555"/>
      <c r="J757" s="555"/>
      <c r="AG757" s="463"/>
    </row>
    <row r="758" customFormat="false" ht="14.25" hidden="false" customHeight="true" outlineLevel="0" collapsed="false">
      <c r="H758" s="575"/>
      <c r="I758" s="555"/>
      <c r="J758" s="555"/>
      <c r="AG758" s="463"/>
    </row>
    <row r="759" customFormat="false" ht="14.25" hidden="false" customHeight="true" outlineLevel="0" collapsed="false">
      <c r="H759" s="575"/>
      <c r="I759" s="555"/>
      <c r="J759" s="555"/>
      <c r="AG759" s="463"/>
    </row>
    <row r="760" customFormat="false" ht="14.25" hidden="false" customHeight="true" outlineLevel="0" collapsed="false">
      <c r="H760" s="575"/>
      <c r="I760" s="555"/>
      <c r="J760" s="555"/>
      <c r="AG760" s="463"/>
    </row>
    <row r="761" customFormat="false" ht="14.25" hidden="false" customHeight="true" outlineLevel="0" collapsed="false">
      <c r="H761" s="575"/>
      <c r="I761" s="555"/>
      <c r="J761" s="555"/>
      <c r="AG761" s="463"/>
    </row>
    <row r="762" customFormat="false" ht="14.25" hidden="false" customHeight="true" outlineLevel="0" collapsed="false">
      <c r="H762" s="575"/>
      <c r="I762" s="555"/>
      <c r="J762" s="555"/>
      <c r="AG762" s="463"/>
    </row>
    <row r="763" customFormat="false" ht="14.25" hidden="false" customHeight="true" outlineLevel="0" collapsed="false">
      <c r="H763" s="575"/>
      <c r="I763" s="555"/>
      <c r="J763" s="555"/>
      <c r="AG763" s="463"/>
    </row>
    <row r="764" customFormat="false" ht="14.25" hidden="false" customHeight="true" outlineLevel="0" collapsed="false">
      <c r="H764" s="575"/>
      <c r="I764" s="555"/>
      <c r="J764" s="555"/>
      <c r="AG764" s="463"/>
    </row>
    <row r="765" customFormat="false" ht="14.25" hidden="false" customHeight="true" outlineLevel="0" collapsed="false">
      <c r="H765" s="575"/>
      <c r="I765" s="555"/>
      <c r="J765" s="555"/>
      <c r="AG765" s="463"/>
    </row>
    <row r="766" customFormat="false" ht="14.25" hidden="false" customHeight="true" outlineLevel="0" collapsed="false">
      <c r="H766" s="575"/>
      <c r="I766" s="555"/>
      <c r="J766" s="555"/>
      <c r="AG766" s="463"/>
    </row>
    <row r="767" customFormat="false" ht="14.25" hidden="false" customHeight="true" outlineLevel="0" collapsed="false">
      <c r="H767" s="575"/>
      <c r="I767" s="555"/>
      <c r="J767" s="555"/>
      <c r="AG767" s="463"/>
    </row>
    <row r="768" customFormat="false" ht="14.25" hidden="false" customHeight="true" outlineLevel="0" collapsed="false">
      <c r="H768" s="575"/>
      <c r="I768" s="555"/>
      <c r="J768" s="555"/>
      <c r="AG768" s="463"/>
    </row>
    <row r="769" customFormat="false" ht="14.25" hidden="false" customHeight="true" outlineLevel="0" collapsed="false">
      <c r="H769" s="575"/>
      <c r="I769" s="555"/>
      <c r="J769" s="555"/>
      <c r="AG769" s="463"/>
    </row>
    <row r="770" customFormat="false" ht="14.25" hidden="false" customHeight="true" outlineLevel="0" collapsed="false">
      <c r="H770" s="575"/>
      <c r="I770" s="555"/>
      <c r="J770" s="555"/>
      <c r="AG770" s="463"/>
    </row>
    <row r="771" customFormat="false" ht="14.25" hidden="false" customHeight="true" outlineLevel="0" collapsed="false">
      <c r="H771" s="575"/>
      <c r="I771" s="555"/>
      <c r="J771" s="555"/>
      <c r="AG771" s="463"/>
    </row>
    <row r="772" customFormat="false" ht="14.25" hidden="false" customHeight="true" outlineLevel="0" collapsed="false">
      <c r="H772" s="575"/>
      <c r="I772" s="555"/>
      <c r="J772" s="555"/>
      <c r="AG772" s="463"/>
    </row>
    <row r="773" customFormat="false" ht="14.25" hidden="false" customHeight="true" outlineLevel="0" collapsed="false">
      <c r="H773" s="575"/>
      <c r="I773" s="555"/>
      <c r="J773" s="555"/>
      <c r="AG773" s="463"/>
    </row>
    <row r="774" customFormat="false" ht="14.25" hidden="false" customHeight="true" outlineLevel="0" collapsed="false">
      <c r="H774" s="575"/>
      <c r="I774" s="555"/>
      <c r="J774" s="555"/>
      <c r="AG774" s="463"/>
    </row>
    <row r="775" customFormat="false" ht="14.25" hidden="false" customHeight="true" outlineLevel="0" collapsed="false">
      <c r="H775" s="575"/>
      <c r="I775" s="555"/>
      <c r="J775" s="555"/>
      <c r="AG775" s="463"/>
    </row>
    <row r="776" customFormat="false" ht="14.25" hidden="false" customHeight="true" outlineLevel="0" collapsed="false">
      <c r="H776" s="575"/>
      <c r="I776" s="555"/>
      <c r="J776" s="555"/>
      <c r="AG776" s="463"/>
    </row>
    <row r="777" customFormat="false" ht="14.25" hidden="false" customHeight="true" outlineLevel="0" collapsed="false">
      <c r="H777" s="575"/>
      <c r="I777" s="555"/>
      <c r="J777" s="555"/>
      <c r="AG777" s="463"/>
    </row>
    <row r="778" customFormat="false" ht="14.25" hidden="false" customHeight="true" outlineLevel="0" collapsed="false">
      <c r="H778" s="575"/>
      <c r="I778" s="555"/>
      <c r="J778" s="555"/>
      <c r="AG778" s="463"/>
    </row>
    <row r="779" customFormat="false" ht="14.25" hidden="false" customHeight="true" outlineLevel="0" collapsed="false">
      <c r="H779" s="575"/>
      <c r="I779" s="555"/>
      <c r="J779" s="555"/>
      <c r="AG779" s="463"/>
    </row>
    <row r="780" customFormat="false" ht="14.25" hidden="false" customHeight="true" outlineLevel="0" collapsed="false">
      <c r="H780" s="575"/>
      <c r="I780" s="555"/>
      <c r="J780" s="555"/>
      <c r="AG780" s="463"/>
    </row>
    <row r="781" customFormat="false" ht="14.25" hidden="false" customHeight="true" outlineLevel="0" collapsed="false">
      <c r="H781" s="575"/>
      <c r="I781" s="555"/>
      <c r="J781" s="555"/>
      <c r="AG781" s="463"/>
    </row>
    <row r="782" customFormat="false" ht="14.25" hidden="false" customHeight="true" outlineLevel="0" collapsed="false">
      <c r="H782" s="575"/>
      <c r="I782" s="555"/>
      <c r="J782" s="555"/>
      <c r="AG782" s="463"/>
    </row>
    <row r="783" customFormat="false" ht="14.25" hidden="false" customHeight="true" outlineLevel="0" collapsed="false">
      <c r="H783" s="575"/>
      <c r="I783" s="555"/>
      <c r="J783" s="555"/>
      <c r="AG783" s="463"/>
    </row>
    <row r="784" customFormat="false" ht="14.25" hidden="false" customHeight="true" outlineLevel="0" collapsed="false">
      <c r="H784" s="575"/>
      <c r="I784" s="555"/>
      <c r="J784" s="555"/>
      <c r="AG784" s="463"/>
    </row>
    <row r="785" customFormat="false" ht="14.25" hidden="false" customHeight="true" outlineLevel="0" collapsed="false">
      <c r="H785" s="575"/>
      <c r="I785" s="555"/>
      <c r="J785" s="555"/>
      <c r="AG785" s="463"/>
    </row>
    <row r="786" customFormat="false" ht="14.25" hidden="false" customHeight="true" outlineLevel="0" collapsed="false">
      <c r="H786" s="575"/>
      <c r="I786" s="555"/>
      <c r="J786" s="555"/>
      <c r="AG786" s="463"/>
    </row>
    <row r="787" customFormat="false" ht="14.25" hidden="false" customHeight="true" outlineLevel="0" collapsed="false">
      <c r="H787" s="575"/>
      <c r="I787" s="555"/>
      <c r="J787" s="555"/>
      <c r="AG787" s="463"/>
    </row>
    <row r="788" customFormat="false" ht="14.25" hidden="false" customHeight="true" outlineLevel="0" collapsed="false">
      <c r="H788" s="575"/>
      <c r="I788" s="555"/>
      <c r="J788" s="555"/>
      <c r="AG788" s="463"/>
    </row>
    <row r="789" customFormat="false" ht="14.25" hidden="false" customHeight="true" outlineLevel="0" collapsed="false">
      <c r="H789" s="575"/>
      <c r="I789" s="555"/>
      <c r="J789" s="555"/>
      <c r="AG789" s="463"/>
    </row>
    <row r="790" customFormat="false" ht="14.25" hidden="false" customHeight="true" outlineLevel="0" collapsed="false">
      <c r="H790" s="575"/>
      <c r="I790" s="555"/>
      <c r="J790" s="555"/>
      <c r="AG790" s="463"/>
    </row>
    <row r="791" customFormat="false" ht="14.25" hidden="false" customHeight="true" outlineLevel="0" collapsed="false">
      <c r="H791" s="575"/>
      <c r="I791" s="555"/>
      <c r="J791" s="555"/>
      <c r="AG791" s="463"/>
    </row>
    <row r="792" customFormat="false" ht="14.25" hidden="false" customHeight="true" outlineLevel="0" collapsed="false">
      <c r="H792" s="575"/>
      <c r="I792" s="555"/>
      <c r="J792" s="555"/>
      <c r="AG792" s="463"/>
    </row>
    <row r="793" customFormat="false" ht="14.25" hidden="false" customHeight="true" outlineLevel="0" collapsed="false">
      <c r="H793" s="575"/>
      <c r="I793" s="555"/>
      <c r="J793" s="555"/>
      <c r="AG793" s="463"/>
    </row>
    <row r="794" customFormat="false" ht="14.25" hidden="false" customHeight="true" outlineLevel="0" collapsed="false">
      <c r="H794" s="575"/>
      <c r="I794" s="555"/>
      <c r="J794" s="555"/>
      <c r="AG794" s="463"/>
    </row>
    <row r="795" customFormat="false" ht="14.25" hidden="false" customHeight="true" outlineLevel="0" collapsed="false">
      <c r="H795" s="575"/>
      <c r="I795" s="555"/>
      <c r="J795" s="555"/>
      <c r="AG795" s="463"/>
    </row>
    <row r="796" customFormat="false" ht="14.25" hidden="false" customHeight="true" outlineLevel="0" collapsed="false">
      <c r="H796" s="575"/>
      <c r="I796" s="555"/>
      <c r="J796" s="555"/>
      <c r="AG796" s="463"/>
    </row>
    <row r="797" customFormat="false" ht="14.25" hidden="false" customHeight="true" outlineLevel="0" collapsed="false">
      <c r="H797" s="575"/>
      <c r="I797" s="555"/>
      <c r="J797" s="555"/>
      <c r="AG797" s="463"/>
    </row>
    <row r="798" customFormat="false" ht="14.25" hidden="false" customHeight="true" outlineLevel="0" collapsed="false">
      <c r="H798" s="575"/>
      <c r="I798" s="555"/>
      <c r="J798" s="555"/>
      <c r="AG798" s="463"/>
    </row>
    <row r="799" customFormat="false" ht="14.25" hidden="false" customHeight="true" outlineLevel="0" collapsed="false">
      <c r="H799" s="575"/>
      <c r="I799" s="555"/>
      <c r="J799" s="555"/>
      <c r="AG799" s="463"/>
    </row>
    <row r="800" customFormat="false" ht="14.25" hidden="false" customHeight="true" outlineLevel="0" collapsed="false">
      <c r="H800" s="575"/>
      <c r="I800" s="555"/>
      <c r="J800" s="555"/>
      <c r="AG800" s="463"/>
    </row>
    <row r="801" customFormat="false" ht="14.25" hidden="false" customHeight="true" outlineLevel="0" collapsed="false">
      <c r="H801" s="575"/>
      <c r="I801" s="555"/>
      <c r="J801" s="555"/>
      <c r="AG801" s="463"/>
    </row>
    <row r="802" customFormat="false" ht="14.25" hidden="false" customHeight="true" outlineLevel="0" collapsed="false">
      <c r="H802" s="575"/>
      <c r="I802" s="555"/>
      <c r="J802" s="555"/>
      <c r="AG802" s="463"/>
    </row>
    <row r="803" customFormat="false" ht="14.25" hidden="false" customHeight="true" outlineLevel="0" collapsed="false">
      <c r="H803" s="575"/>
      <c r="I803" s="555"/>
      <c r="J803" s="555"/>
      <c r="AG803" s="463"/>
    </row>
    <row r="804" customFormat="false" ht="14.25" hidden="false" customHeight="true" outlineLevel="0" collapsed="false">
      <c r="H804" s="575"/>
      <c r="I804" s="555"/>
      <c r="J804" s="555"/>
      <c r="AG804" s="463"/>
    </row>
    <row r="805" customFormat="false" ht="14.25" hidden="false" customHeight="true" outlineLevel="0" collapsed="false">
      <c r="H805" s="575"/>
      <c r="I805" s="555"/>
      <c r="J805" s="555"/>
      <c r="AG805" s="463"/>
    </row>
    <row r="806" customFormat="false" ht="14.25" hidden="false" customHeight="true" outlineLevel="0" collapsed="false">
      <c r="H806" s="575"/>
      <c r="I806" s="555"/>
      <c r="J806" s="555"/>
      <c r="AG806" s="463"/>
    </row>
    <row r="807" customFormat="false" ht="14.25" hidden="false" customHeight="true" outlineLevel="0" collapsed="false">
      <c r="H807" s="575"/>
      <c r="I807" s="555"/>
      <c r="J807" s="555"/>
      <c r="AG807" s="463"/>
    </row>
    <row r="808" customFormat="false" ht="14.25" hidden="false" customHeight="true" outlineLevel="0" collapsed="false">
      <c r="H808" s="575"/>
      <c r="I808" s="555"/>
      <c r="J808" s="555"/>
      <c r="AG808" s="463"/>
    </row>
    <row r="809" customFormat="false" ht="14.25" hidden="false" customHeight="true" outlineLevel="0" collapsed="false">
      <c r="H809" s="575"/>
      <c r="I809" s="555"/>
      <c r="J809" s="555"/>
      <c r="AG809" s="463"/>
    </row>
    <row r="810" customFormat="false" ht="14.25" hidden="false" customHeight="true" outlineLevel="0" collapsed="false">
      <c r="H810" s="575"/>
      <c r="I810" s="555"/>
      <c r="J810" s="555"/>
      <c r="AG810" s="463"/>
    </row>
    <row r="811" customFormat="false" ht="14.25" hidden="false" customHeight="true" outlineLevel="0" collapsed="false">
      <c r="H811" s="575"/>
      <c r="I811" s="555"/>
      <c r="J811" s="555"/>
      <c r="AG811" s="463"/>
    </row>
    <row r="812" customFormat="false" ht="14.25" hidden="false" customHeight="true" outlineLevel="0" collapsed="false">
      <c r="H812" s="575"/>
      <c r="I812" s="555"/>
      <c r="J812" s="555"/>
      <c r="AG812" s="463"/>
    </row>
    <row r="813" customFormat="false" ht="14.25" hidden="false" customHeight="true" outlineLevel="0" collapsed="false">
      <c r="H813" s="575"/>
      <c r="I813" s="555"/>
      <c r="J813" s="555"/>
      <c r="AG813" s="463"/>
    </row>
    <row r="814" customFormat="false" ht="14.25" hidden="false" customHeight="true" outlineLevel="0" collapsed="false">
      <c r="H814" s="575"/>
      <c r="I814" s="555"/>
      <c r="J814" s="555"/>
      <c r="AG814" s="463"/>
    </row>
    <row r="815" customFormat="false" ht="14.25" hidden="false" customHeight="true" outlineLevel="0" collapsed="false">
      <c r="H815" s="575"/>
      <c r="I815" s="555"/>
      <c r="J815" s="555"/>
      <c r="AG815" s="463"/>
    </row>
    <row r="816" customFormat="false" ht="14.25" hidden="false" customHeight="true" outlineLevel="0" collapsed="false">
      <c r="H816" s="575"/>
      <c r="I816" s="555"/>
      <c r="J816" s="555"/>
      <c r="AG816" s="463"/>
    </row>
    <row r="817" customFormat="false" ht="14.25" hidden="false" customHeight="true" outlineLevel="0" collapsed="false">
      <c r="H817" s="575"/>
      <c r="I817" s="555"/>
      <c r="J817" s="555"/>
      <c r="AG817" s="463"/>
    </row>
    <row r="818" customFormat="false" ht="14.25" hidden="false" customHeight="true" outlineLevel="0" collapsed="false">
      <c r="H818" s="575"/>
      <c r="I818" s="555"/>
      <c r="J818" s="555"/>
      <c r="AG818" s="463"/>
    </row>
    <row r="819" customFormat="false" ht="14.25" hidden="false" customHeight="true" outlineLevel="0" collapsed="false">
      <c r="H819" s="575"/>
      <c r="I819" s="555"/>
      <c r="J819" s="555"/>
      <c r="AG819" s="463"/>
    </row>
    <row r="820" customFormat="false" ht="14.25" hidden="false" customHeight="true" outlineLevel="0" collapsed="false">
      <c r="H820" s="575"/>
      <c r="I820" s="555"/>
      <c r="J820" s="555"/>
      <c r="AG820" s="463"/>
    </row>
    <row r="821" customFormat="false" ht="14.25" hidden="false" customHeight="true" outlineLevel="0" collapsed="false">
      <c r="H821" s="575"/>
      <c r="I821" s="555"/>
      <c r="J821" s="555"/>
      <c r="AG821" s="463"/>
    </row>
    <row r="822" customFormat="false" ht="14.25" hidden="false" customHeight="true" outlineLevel="0" collapsed="false">
      <c r="H822" s="575"/>
      <c r="I822" s="555"/>
      <c r="J822" s="555"/>
      <c r="AG822" s="463"/>
    </row>
    <row r="823" customFormat="false" ht="14.25" hidden="false" customHeight="true" outlineLevel="0" collapsed="false">
      <c r="H823" s="575"/>
      <c r="I823" s="555"/>
      <c r="J823" s="555"/>
      <c r="AG823" s="463"/>
    </row>
    <row r="824" customFormat="false" ht="14.25" hidden="false" customHeight="true" outlineLevel="0" collapsed="false">
      <c r="H824" s="575"/>
      <c r="I824" s="555"/>
      <c r="J824" s="555"/>
      <c r="AG824" s="463"/>
    </row>
    <row r="825" customFormat="false" ht="14.25" hidden="false" customHeight="true" outlineLevel="0" collapsed="false">
      <c r="H825" s="575"/>
      <c r="I825" s="555"/>
      <c r="J825" s="555"/>
      <c r="AG825" s="463"/>
    </row>
    <row r="826" customFormat="false" ht="14.25" hidden="false" customHeight="true" outlineLevel="0" collapsed="false">
      <c r="H826" s="575"/>
      <c r="I826" s="555"/>
      <c r="J826" s="555"/>
      <c r="AG826" s="463"/>
    </row>
    <row r="827" customFormat="false" ht="14.25" hidden="false" customHeight="true" outlineLevel="0" collapsed="false">
      <c r="H827" s="575"/>
      <c r="I827" s="555"/>
      <c r="J827" s="555"/>
      <c r="AG827" s="463"/>
    </row>
    <row r="828" customFormat="false" ht="14.25" hidden="false" customHeight="true" outlineLevel="0" collapsed="false">
      <c r="H828" s="575"/>
      <c r="I828" s="555"/>
      <c r="J828" s="555"/>
      <c r="AG828" s="463"/>
    </row>
    <row r="829" customFormat="false" ht="14.25" hidden="false" customHeight="true" outlineLevel="0" collapsed="false">
      <c r="H829" s="575"/>
      <c r="I829" s="555"/>
      <c r="J829" s="555"/>
      <c r="AG829" s="463"/>
    </row>
    <row r="830" customFormat="false" ht="14.25" hidden="false" customHeight="true" outlineLevel="0" collapsed="false">
      <c r="H830" s="575"/>
      <c r="I830" s="555"/>
      <c r="J830" s="555"/>
      <c r="AG830" s="463"/>
    </row>
    <row r="831" customFormat="false" ht="14.25" hidden="false" customHeight="true" outlineLevel="0" collapsed="false">
      <c r="H831" s="575"/>
      <c r="I831" s="555"/>
      <c r="J831" s="555"/>
      <c r="AG831" s="463"/>
    </row>
    <row r="832" customFormat="false" ht="14.25" hidden="false" customHeight="true" outlineLevel="0" collapsed="false">
      <c r="H832" s="575"/>
      <c r="I832" s="555"/>
      <c r="J832" s="555"/>
      <c r="AG832" s="463"/>
    </row>
    <row r="833" customFormat="false" ht="14.25" hidden="false" customHeight="true" outlineLevel="0" collapsed="false">
      <c r="H833" s="575"/>
      <c r="I833" s="555"/>
      <c r="J833" s="555"/>
      <c r="AG833" s="463"/>
    </row>
    <row r="834" customFormat="false" ht="14.25" hidden="false" customHeight="true" outlineLevel="0" collapsed="false">
      <c r="H834" s="575"/>
      <c r="I834" s="555"/>
      <c r="J834" s="555"/>
      <c r="AG834" s="463"/>
    </row>
    <row r="835" customFormat="false" ht="14.25" hidden="false" customHeight="true" outlineLevel="0" collapsed="false">
      <c r="H835" s="575"/>
      <c r="I835" s="555"/>
      <c r="J835" s="555"/>
      <c r="AG835" s="463"/>
    </row>
    <row r="836" customFormat="false" ht="14.25" hidden="false" customHeight="true" outlineLevel="0" collapsed="false">
      <c r="H836" s="575"/>
      <c r="I836" s="555"/>
      <c r="J836" s="555"/>
      <c r="AG836" s="463"/>
    </row>
    <row r="837" customFormat="false" ht="14.25" hidden="false" customHeight="true" outlineLevel="0" collapsed="false">
      <c r="H837" s="575"/>
      <c r="I837" s="555"/>
      <c r="J837" s="555"/>
      <c r="AG837" s="463"/>
    </row>
    <row r="838" customFormat="false" ht="14.25" hidden="false" customHeight="true" outlineLevel="0" collapsed="false">
      <c r="H838" s="575"/>
      <c r="I838" s="555"/>
      <c r="J838" s="555"/>
      <c r="AG838" s="463"/>
    </row>
    <row r="839" customFormat="false" ht="14.25" hidden="false" customHeight="true" outlineLevel="0" collapsed="false">
      <c r="H839" s="575"/>
      <c r="I839" s="555"/>
      <c r="J839" s="555"/>
      <c r="AG839" s="463"/>
    </row>
    <row r="840" customFormat="false" ht="14.25" hidden="false" customHeight="true" outlineLevel="0" collapsed="false">
      <c r="H840" s="575"/>
      <c r="I840" s="555"/>
      <c r="J840" s="555"/>
      <c r="AG840" s="463"/>
    </row>
    <row r="841" customFormat="false" ht="14.25" hidden="false" customHeight="true" outlineLevel="0" collapsed="false">
      <c r="H841" s="575"/>
      <c r="I841" s="555"/>
      <c r="J841" s="555"/>
      <c r="AG841" s="463"/>
    </row>
    <row r="842" customFormat="false" ht="14.25" hidden="false" customHeight="true" outlineLevel="0" collapsed="false">
      <c r="H842" s="575"/>
      <c r="I842" s="555"/>
      <c r="J842" s="555"/>
      <c r="AG842" s="463"/>
    </row>
    <row r="843" customFormat="false" ht="14.25" hidden="false" customHeight="true" outlineLevel="0" collapsed="false">
      <c r="H843" s="575"/>
      <c r="I843" s="555"/>
      <c r="J843" s="555"/>
      <c r="AG843" s="463"/>
    </row>
    <row r="844" customFormat="false" ht="14.25" hidden="false" customHeight="true" outlineLevel="0" collapsed="false">
      <c r="H844" s="575"/>
      <c r="I844" s="555"/>
      <c r="J844" s="555"/>
      <c r="AG844" s="463"/>
    </row>
    <row r="845" customFormat="false" ht="14.25" hidden="false" customHeight="true" outlineLevel="0" collapsed="false">
      <c r="H845" s="575"/>
      <c r="I845" s="555"/>
      <c r="J845" s="555"/>
      <c r="AG845" s="463"/>
    </row>
    <row r="846" customFormat="false" ht="14.25" hidden="false" customHeight="true" outlineLevel="0" collapsed="false">
      <c r="H846" s="575"/>
      <c r="I846" s="555"/>
      <c r="J846" s="555"/>
      <c r="AG846" s="463"/>
    </row>
    <row r="847" customFormat="false" ht="14.25" hidden="false" customHeight="true" outlineLevel="0" collapsed="false">
      <c r="H847" s="575"/>
      <c r="I847" s="555"/>
      <c r="J847" s="555"/>
      <c r="AG847" s="463"/>
    </row>
    <row r="848" customFormat="false" ht="14.25" hidden="false" customHeight="true" outlineLevel="0" collapsed="false">
      <c r="H848" s="575"/>
      <c r="I848" s="555"/>
      <c r="J848" s="555"/>
      <c r="AG848" s="463"/>
    </row>
    <row r="849" customFormat="false" ht="14.25" hidden="false" customHeight="true" outlineLevel="0" collapsed="false">
      <c r="H849" s="575"/>
      <c r="I849" s="555"/>
      <c r="J849" s="555"/>
      <c r="AG849" s="463"/>
    </row>
    <row r="850" customFormat="false" ht="14.25" hidden="false" customHeight="true" outlineLevel="0" collapsed="false">
      <c r="H850" s="575"/>
      <c r="I850" s="555"/>
      <c r="J850" s="555"/>
      <c r="AG850" s="463"/>
    </row>
    <row r="851" customFormat="false" ht="14.25" hidden="false" customHeight="true" outlineLevel="0" collapsed="false">
      <c r="H851" s="575"/>
      <c r="I851" s="555"/>
      <c r="J851" s="555"/>
      <c r="AG851" s="463"/>
    </row>
    <row r="852" customFormat="false" ht="14.25" hidden="false" customHeight="true" outlineLevel="0" collapsed="false">
      <c r="H852" s="575"/>
      <c r="I852" s="555"/>
      <c r="J852" s="555"/>
      <c r="AG852" s="463"/>
    </row>
    <row r="853" customFormat="false" ht="14.25" hidden="false" customHeight="true" outlineLevel="0" collapsed="false">
      <c r="H853" s="575"/>
      <c r="I853" s="555"/>
      <c r="J853" s="555"/>
      <c r="AG853" s="463"/>
    </row>
    <row r="854" customFormat="false" ht="14.25" hidden="false" customHeight="true" outlineLevel="0" collapsed="false">
      <c r="H854" s="575"/>
      <c r="I854" s="555"/>
      <c r="J854" s="555"/>
      <c r="AG854" s="463"/>
    </row>
    <row r="855" customFormat="false" ht="14.25" hidden="false" customHeight="true" outlineLevel="0" collapsed="false">
      <c r="H855" s="575"/>
      <c r="I855" s="555"/>
      <c r="J855" s="555"/>
      <c r="AG855" s="463"/>
    </row>
    <row r="856" customFormat="false" ht="14.25" hidden="false" customHeight="true" outlineLevel="0" collapsed="false">
      <c r="H856" s="575"/>
      <c r="I856" s="555"/>
      <c r="J856" s="555"/>
      <c r="AG856" s="463"/>
    </row>
    <row r="857" customFormat="false" ht="14.25" hidden="false" customHeight="true" outlineLevel="0" collapsed="false">
      <c r="H857" s="575"/>
      <c r="I857" s="555"/>
      <c r="J857" s="555"/>
      <c r="AG857" s="463"/>
    </row>
    <row r="858" customFormat="false" ht="14.25" hidden="false" customHeight="true" outlineLevel="0" collapsed="false">
      <c r="H858" s="575"/>
      <c r="I858" s="555"/>
      <c r="J858" s="555"/>
      <c r="AG858" s="463"/>
    </row>
    <row r="859" customFormat="false" ht="14.25" hidden="false" customHeight="true" outlineLevel="0" collapsed="false">
      <c r="H859" s="575"/>
      <c r="I859" s="555"/>
      <c r="J859" s="555"/>
      <c r="AG859" s="463"/>
    </row>
    <row r="860" customFormat="false" ht="14.25" hidden="false" customHeight="true" outlineLevel="0" collapsed="false">
      <c r="H860" s="575"/>
      <c r="I860" s="555"/>
      <c r="J860" s="555"/>
      <c r="AG860" s="463"/>
    </row>
    <row r="861" customFormat="false" ht="14.25" hidden="false" customHeight="true" outlineLevel="0" collapsed="false">
      <c r="H861" s="575"/>
      <c r="I861" s="555"/>
      <c r="J861" s="555"/>
      <c r="AG861" s="463"/>
    </row>
    <row r="862" customFormat="false" ht="14.25" hidden="false" customHeight="true" outlineLevel="0" collapsed="false">
      <c r="H862" s="575"/>
      <c r="I862" s="555"/>
      <c r="J862" s="555"/>
      <c r="AG862" s="463"/>
    </row>
    <row r="863" customFormat="false" ht="14.25" hidden="false" customHeight="true" outlineLevel="0" collapsed="false">
      <c r="H863" s="575"/>
      <c r="I863" s="555"/>
      <c r="J863" s="555"/>
      <c r="AG863" s="463"/>
    </row>
    <row r="864" customFormat="false" ht="14.25" hidden="false" customHeight="true" outlineLevel="0" collapsed="false">
      <c r="H864" s="575"/>
      <c r="I864" s="555"/>
      <c r="J864" s="555"/>
      <c r="AG864" s="463"/>
    </row>
    <row r="865" customFormat="false" ht="14.25" hidden="false" customHeight="true" outlineLevel="0" collapsed="false">
      <c r="H865" s="575"/>
      <c r="I865" s="555"/>
      <c r="J865" s="555"/>
      <c r="AG865" s="463"/>
    </row>
    <row r="866" customFormat="false" ht="14.25" hidden="false" customHeight="true" outlineLevel="0" collapsed="false">
      <c r="H866" s="575"/>
      <c r="I866" s="555"/>
      <c r="J866" s="555"/>
      <c r="AG866" s="463"/>
    </row>
    <row r="867" customFormat="false" ht="14.25" hidden="false" customHeight="true" outlineLevel="0" collapsed="false">
      <c r="H867" s="575"/>
      <c r="I867" s="555"/>
      <c r="J867" s="555"/>
      <c r="AG867" s="463"/>
    </row>
    <row r="868" customFormat="false" ht="14.25" hidden="false" customHeight="true" outlineLevel="0" collapsed="false">
      <c r="H868" s="575"/>
      <c r="I868" s="555"/>
      <c r="J868" s="555"/>
      <c r="AG868" s="463"/>
    </row>
    <row r="869" customFormat="false" ht="14.25" hidden="false" customHeight="true" outlineLevel="0" collapsed="false">
      <c r="H869" s="575"/>
      <c r="I869" s="555"/>
      <c r="J869" s="555"/>
      <c r="AG869" s="463"/>
    </row>
    <row r="870" customFormat="false" ht="14.25" hidden="false" customHeight="true" outlineLevel="0" collapsed="false">
      <c r="H870" s="575"/>
      <c r="I870" s="555"/>
      <c r="J870" s="555"/>
      <c r="AG870" s="463"/>
    </row>
    <row r="871" customFormat="false" ht="14.25" hidden="false" customHeight="true" outlineLevel="0" collapsed="false">
      <c r="H871" s="575"/>
      <c r="I871" s="555"/>
      <c r="J871" s="555"/>
      <c r="AG871" s="463"/>
    </row>
    <row r="872" customFormat="false" ht="14.25" hidden="false" customHeight="true" outlineLevel="0" collapsed="false">
      <c r="H872" s="575"/>
      <c r="I872" s="555"/>
      <c r="J872" s="555"/>
      <c r="AG872" s="463"/>
    </row>
    <row r="873" customFormat="false" ht="14.25" hidden="false" customHeight="true" outlineLevel="0" collapsed="false">
      <c r="H873" s="575"/>
      <c r="I873" s="555"/>
      <c r="J873" s="555"/>
      <c r="AG873" s="463"/>
    </row>
    <row r="874" customFormat="false" ht="14.25" hidden="false" customHeight="true" outlineLevel="0" collapsed="false">
      <c r="H874" s="575"/>
      <c r="I874" s="555"/>
      <c r="J874" s="555"/>
      <c r="AG874" s="463"/>
    </row>
    <row r="875" customFormat="false" ht="14.25" hidden="false" customHeight="true" outlineLevel="0" collapsed="false">
      <c r="H875" s="575"/>
      <c r="I875" s="555"/>
      <c r="J875" s="555"/>
      <c r="AG875" s="463"/>
    </row>
    <row r="876" customFormat="false" ht="14.25" hidden="false" customHeight="true" outlineLevel="0" collapsed="false">
      <c r="H876" s="575"/>
      <c r="I876" s="555"/>
      <c r="J876" s="555"/>
      <c r="AG876" s="463"/>
    </row>
    <row r="877" customFormat="false" ht="14.25" hidden="false" customHeight="true" outlineLevel="0" collapsed="false">
      <c r="H877" s="575"/>
      <c r="I877" s="555"/>
      <c r="J877" s="555"/>
      <c r="AG877" s="463"/>
    </row>
    <row r="878" customFormat="false" ht="14.25" hidden="false" customHeight="true" outlineLevel="0" collapsed="false">
      <c r="H878" s="575"/>
      <c r="I878" s="555"/>
      <c r="J878" s="555"/>
      <c r="AG878" s="463"/>
    </row>
    <row r="879" customFormat="false" ht="14.25" hidden="false" customHeight="true" outlineLevel="0" collapsed="false">
      <c r="H879" s="575"/>
      <c r="I879" s="555"/>
      <c r="J879" s="555"/>
      <c r="AG879" s="463"/>
    </row>
    <row r="880" customFormat="false" ht="14.25" hidden="false" customHeight="true" outlineLevel="0" collapsed="false">
      <c r="H880" s="575"/>
      <c r="I880" s="555"/>
      <c r="J880" s="555"/>
      <c r="AG880" s="463"/>
    </row>
    <row r="881" customFormat="false" ht="14.25" hidden="false" customHeight="true" outlineLevel="0" collapsed="false">
      <c r="H881" s="575"/>
      <c r="I881" s="555"/>
      <c r="J881" s="555"/>
      <c r="AG881" s="463"/>
    </row>
    <row r="882" customFormat="false" ht="14.25" hidden="false" customHeight="true" outlineLevel="0" collapsed="false">
      <c r="H882" s="575"/>
      <c r="I882" s="555"/>
      <c r="J882" s="555"/>
      <c r="AG882" s="463"/>
    </row>
    <row r="883" customFormat="false" ht="14.25" hidden="false" customHeight="true" outlineLevel="0" collapsed="false">
      <c r="H883" s="575"/>
      <c r="I883" s="555"/>
      <c r="J883" s="555"/>
      <c r="AG883" s="463"/>
    </row>
    <row r="884" customFormat="false" ht="14.25" hidden="false" customHeight="true" outlineLevel="0" collapsed="false">
      <c r="H884" s="575"/>
      <c r="I884" s="555"/>
      <c r="J884" s="555"/>
      <c r="AG884" s="463"/>
    </row>
    <row r="885" customFormat="false" ht="14.25" hidden="false" customHeight="true" outlineLevel="0" collapsed="false">
      <c r="H885" s="575"/>
      <c r="I885" s="555"/>
      <c r="J885" s="555"/>
      <c r="AG885" s="463"/>
    </row>
    <row r="886" customFormat="false" ht="14.25" hidden="false" customHeight="true" outlineLevel="0" collapsed="false">
      <c r="H886" s="575"/>
      <c r="I886" s="555"/>
      <c r="J886" s="555"/>
      <c r="AG886" s="463"/>
    </row>
    <row r="887" customFormat="false" ht="14.25" hidden="false" customHeight="true" outlineLevel="0" collapsed="false">
      <c r="H887" s="575"/>
      <c r="I887" s="555"/>
      <c r="J887" s="555"/>
      <c r="AG887" s="463"/>
    </row>
    <row r="888" customFormat="false" ht="14.25" hidden="false" customHeight="true" outlineLevel="0" collapsed="false">
      <c r="H888" s="575"/>
      <c r="I888" s="555"/>
      <c r="J888" s="555"/>
      <c r="AG888" s="463"/>
    </row>
    <row r="889" customFormat="false" ht="14.25" hidden="false" customHeight="true" outlineLevel="0" collapsed="false">
      <c r="H889" s="575"/>
      <c r="I889" s="555"/>
      <c r="J889" s="555"/>
      <c r="AG889" s="463"/>
    </row>
    <row r="890" customFormat="false" ht="14.25" hidden="false" customHeight="true" outlineLevel="0" collapsed="false">
      <c r="H890" s="575"/>
      <c r="I890" s="555"/>
      <c r="J890" s="555"/>
      <c r="AG890" s="463"/>
    </row>
    <row r="891" customFormat="false" ht="14.25" hidden="false" customHeight="true" outlineLevel="0" collapsed="false">
      <c r="H891" s="575"/>
      <c r="I891" s="555"/>
      <c r="J891" s="555"/>
      <c r="AG891" s="463"/>
    </row>
    <row r="892" customFormat="false" ht="14.25" hidden="false" customHeight="true" outlineLevel="0" collapsed="false">
      <c r="H892" s="575"/>
      <c r="I892" s="555"/>
      <c r="J892" s="555"/>
      <c r="AG892" s="463"/>
    </row>
    <row r="893" customFormat="false" ht="14.25" hidden="false" customHeight="true" outlineLevel="0" collapsed="false">
      <c r="H893" s="575"/>
      <c r="I893" s="555"/>
      <c r="J893" s="555"/>
      <c r="AG893" s="463"/>
    </row>
    <row r="894" customFormat="false" ht="14.25" hidden="false" customHeight="true" outlineLevel="0" collapsed="false">
      <c r="H894" s="575"/>
      <c r="I894" s="555"/>
      <c r="J894" s="555"/>
      <c r="AG894" s="463"/>
    </row>
    <row r="895" customFormat="false" ht="14.25" hidden="false" customHeight="true" outlineLevel="0" collapsed="false">
      <c r="H895" s="575"/>
      <c r="I895" s="555"/>
      <c r="J895" s="555"/>
      <c r="AG895" s="463"/>
    </row>
    <row r="896" customFormat="false" ht="14.25" hidden="false" customHeight="true" outlineLevel="0" collapsed="false">
      <c r="H896" s="575"/>
      <c r="I896" s="555"/>
      <c r="J896" s="555"/>
      <c r="AG896" s="463"/>
    </row>
    <row r="897" customFormat="false" ht="14.25" hidden="false" customHeight="true" outlineLevel="0" collapsed="false">
      <c r="H897" s="575"/>
      <c r="I897" s="555"/>
      <c r="J897" s="555"/>
      <c r="AG897" s="463"/>
    </row>
    <row r="898" customFormat="false" ht="14.25" hidden="false" customHeight="true" outlineLevel="0" collapsed="false">
      <c r="H898" s="575"/>
      <c r="I898" s="555"/>
      <c r="J898" s="555"/>
      <c r="AG898" s="463"/>
    </row>
    <row r="899" customFormat="false" ht="14.25" hidden="false" customHeight="true" outlineLevel="0" collapsed="false">
      <c r="H899" s="575"/>
      <c r="I899" s="555"/>
      <c r="J899" s="555"/>
      <c r="AG899" s="463"/>
    </row>
    <row r="900" customFormat="false" ht="14.25" hidden="false" customHeight="true" outlineLevel="0" collapsed="false">
      <c r="H900" s="575"/>
      <c r="I900" s="555"/>
      <c r="J900" s="555"/>
      <c r="AG900" s="463"/>
    </row>
    <row r="901" customFormat="false" ht="14.25" hidden="false" customHeight="true" outlineLevel="0" collapsed="false">
      <c r="H901" s="575"/>
      <c r="I901" s="555"/>
      <c r="J901" s="555"/>
      <c r="AG901" s="463"/>
    </row>
    <row r="902" customFormat="false" ht="14.25" hidden="false" customHeight="true" outlineLevel="0" collapsed="false">
      <c r="H902" s="575"/>
      <c r="I902" s="555"/>
      <c r="J902" s="555"/>
      <c r="AG902" s="463"/>
    </row>
    <row r="903" customFormat="false" ht="14.25" hidden="false" customHeight="true" outlineLevel="0" collapsed="false">
      <c r="H903" s="575"/>
      <c r="I903" s="555"/>
      <c r="J903" s="555"/>
      <c r="AG903" s="463"/>
    </row>
    <row r="904" customFormat="false" ht="14.25" hidden="false" customHeight="true" outlineLevel="0" collapsed="false">
      <c r="H904" s="575"/>
      <c r="I904" s="555"/>
      <c r="J904" s="555"/>
      <c r="AG904" s="463"/>
    </row>
    <row r="905" customFormat="false" ht="14.25" hidden="false" customHeight="true" outlineLevel="0" collapsed="false">
      <c r="H905" s="575"/>
      <c r="I905" s="555"/>
      <c r="J905" s="555"/>
      <c r="AG905" s="463"/>
    </row>
    <row r="906" customFormat="false" ht="14.25" hidden="false" customHeight="true" outlineLevel="0" collapsed="false">
      <c r="H906" s="575"/>
      <c r="I906" s="555"/>
      <c r="J906" s="555"/>
      <c r="AG906" s="463"/>
    </row>
    <row r="907" customFormat="false" ht="14.25" hidden="false" customHeight="true" outlineLevel="0" collapsed="false">
      <c r="H907" s="575"/>
      <c r="I907" s="555"/>
      <c r="J907" s="555"/>
      <c r="AG907" s="463"/>
    </row>
    <row r="908" customFormat="false" ht="14.25" hidden="false" customHeight="true" outlineLevel="0" collapsed="false">
      <c r="H908" s="575"/>
      <c r="I908" s="555"/>
      <c r="J908" s="555"/>
      <c r="AG908" s="463"/>
    </row>
    <row r="909" customFormat="false" ht="14.25" hidden="false" customHeight="true" outlineLevel="0" collapsed="false">
      <c r="H909" s="575"/>
      <c r="I909" s="555"/>
      <c r="J909" s="555"/>
      <c r="AG909" s="463"/>
    </row>
    <row r="910" customFormat="false" ht="14.25" hidden="false" customHeight="true" outlineLevel="0" collapsed="false">
      <c r="H910" s="575"/>
      <c r="I910" s="555"/>
      <c r="J910" s="555"/>
      <c r="AG910" s="463"/>
    </row>
    <row r="911" customFormat="false" ht="14.25" hidden="false" customHeight="true" outlineLevel="0" collapsed="false">
      <c r="H911" s="575"/>
      <c r="I911" s="555"/>
      <c r="J911" s="555"/>
      <c r="AG911" s="463"/>
    </row>
    <row r="912" customFormat="false" ht="14.25" hidden="false" customHeight="true" outlineLevel="0" collapsed="false">
      <c r="H912" s="575"/>
      <c r="I912" s="555"/>
      <c r="J912" s="555"/>
      <c r="AG912" s="463"/>
    </row>
    <row r="913" customFormat="false" ht="14.25" hidden="false" customHeight="true" outlineLevel="0" collapsed="false">
      <c r="H913" s="575"/>
      <c r="I913" s="555"/>
      <c r="J913" s="555"/>
      <c r="AG913" s="463"/>
    </row>
    <row r="914" customFormat="false" ht="14.25" hidden="false" customHeight="true" outlineLevel="0" collapsed="false">
      <c r="H914" s="575"/>
      <c r="I914" s="555"/>
      <c r="J914" s="555"/>
      <c r="AG914" s="463"/>
    </row>
    <row r="915" customFormat="false" ht="14.25" hidden="false" customHeight="true" outlineLevel="0" collapsed="false">
      <c r="H915" s="575"/>
      <c r="I915" s="555"/>
      <c r="J915" s="555"/>
      <c r="AG915" s="463"/>
    </row>
    <row r="916" customFormat="false" ht="14.25" hidden="false" customHeight="true" outlineLevel="0" collapsed="false">
      <c r="H916" s="575"/>
      <c r="I916" s="555"/>
      <c r="J916" s="555"/>
      <c r="AG916" s="463"/>
    </row>
    <row r="917" customFormat="false" ht="14.25" hidden="false" customHeight="true" outlineLevel="0" collapsed="false">
      <c r="H917" s="575"/>
      <c r="I917" s="555"/>
      <c r="J917" s="555"/>
      <c r="AG917" s="463"/>
    </row>
    <row r="918" customFormat="false" ht="14.25" hidden="false" customHeight="true" outlineLevel="0" collapsed="false">
      <c r="H918" s="575"/>
      <c r="I918" s="555"/>
      <c r="J918" s="555"/>
      <c r="AG918" s="463"/>
    </row>
    <row r="919" customFormat="false" ht="14.25" hidden="false" customHeight="true" outlineLevel="0" collapsed="false">
      <c r="H919" s="575"/>
      <c r="I919" s="555"/>
      <c r="J919" s="555"/>
      <c r="AG919" s="463"/>
    </row>
    <row r="920" customFormat="false" ht="14.25" hidden="false" customHeight="true" outlineLevel="0" collapsed="false">
      <c r="H920" s="575"/>
      <c r="I920" s="555"/>
      <c r="J920" s="555"/>
      <c r="AG920" s="463"/>
    </row>
    <row r="921" customFormat="false" ht="14.25" hidden="false" customHeight="true" outlineLevel="0" collapsed="false">
      <c r="H921" s="575"/>
      <c r="I921" s="555"/>
      <c r="J921" s="555"/>
      <c r="AG921" s="463"/>
    </row>
    <row r="922" customFormat="false" ht="14.25" hidden="false" customHeight="true" outlineLevel="0" collapsed="false">
      <c r="H922" s="575"/>
      <c r="I922" s="555"/>
      <c r="J922" s="555"/>
      <c r="AG922" s="463"/>
    </row>
    <row r="923" customFormat="false" ht="14.25" hidden="false" customHeight="true" outlineLevel="0" collapsed="false">
      <c r="H923" s="575"/>
      <c r="I923" s="555"/>
      <c r="J923" s="555"/>
      <c r="AG923" s="463"/>
    </row>
    <row r="924" customFormat="false" ht="14.25" hidden="false" customHeight="true" outlineLevel="0" collapsed="false">
      <c r="H924" s="575"/>
      <c r="I924" s="555"/>
      <c r="J924" s="555"/>
      <c r="AG924" s="463"/>
    </row>
    <row r="925" customFormat="false" ht="14.25" hidden="false" customHeight="true" outlineLevel="0" collapsed="false">
      <c r="H925" s="575"/>
      <c r="I925" s="555"/>
      <c r="J925" s="555"/>
      <c r="AG925" s="463"/>
    </row>
    <row r="926" customFormat="false" ht="14.25" hidden="false" customHeight="true" outlineLevel="0" collapsed="false">
      <c r="H926" s="575"/>
      <c r="I926" s="555"/>
      <c r="J926" s="555"/>
      <c r="AG926" s="463"/>
    </row>
    <row r="927" customFormat="false" ht="14.25" hidden="false" customHeight="true" outlineLevel="0" collapsed="false">
      <c r="H927" s="575"/>
      <c r="I927" s="555"/>
      <c r="J927" s="555"/>
      <c r="AG927" s="463"/>
    </row>
    <row r="928" customFormat="false" ht="14.25" hidden="false" customHeight="true" outlineLevel="0" collapsed="false">
      <c r="H928" s="575"/>
      <c r="I928" s="555"/>
      <c r="J928" s="555"/>
      <c r="AG928" s="463"/>
    </row>
    <row r="929" customFormat="false" ht="14.25" hidden="false" customHeight="true" outlineLevel="0" collapsed="false">
      <c r="H929" s="575"/>
      <c r="I929" s="555"/>
      <c r="J929" s="555"/>
      <c r="AG929" s="463"/>
    </row>
    <row r="930" customFormat="false" ht="14.25" hidden="false" customHeight="true" outlineLevel="0" collapsed="false">
      <c r="H930" s="575"/>
      <c r="I930" s="555"/>
      <c r="J930" s="555"/>
      <c r="AG930" s="463"/>
    </row>
    <row r="931" customFormat="false" ht="14.25" hidden="false" customHeight="true" outlineLevel="0" collapsed="false">
      <c r="H931" s="575"/>
      <c r="I931" s="555"/>
      <c r="J931" s="555"/>
      <c r="AG931" s="463"/>
    </row>
    <row r="932" customFormat="false" ht="14.25" hidden="false" customHeight="true" outlineLevel="0" collapsed="false">
      <c r="H932" s="575"/>
      <c r="I932" s="555"/>
      <c r="J932" s="555"/>
      <c r="AG932" s="463"/>
    </row>
    <row r="933" customFormat="false" ht="14.25" hidden="false" customHeight="true" outlineLevel="0" collapsed="false">
      <c r="H933" s="575"/>
      <c r="I933" s="555"/>
      <c r="J933" s="555"/>
      <c r="AG933" s="463"/>
    </row>
    <row r="934" customFormat="false" ht="14.25" hidden="false" customHeight="true" outlineLevel="0" collapsed="false">
      <c r="H934" s="575"/>
      <c r="I934" s="555"/>
      <c r="J934" s="555"/>
      <c r="AG934" s="463"/>
    </row>
    <row r="935" customFormat="false" ht="14.25" hidden="false" customHeight="true" outlineLevel="0" collapsed="false">
      <c r="H935" s="575"/>
      <c r="I935" s="555"/>
      <c r="J935" s="555"/>
      <c r="AG935" s="463"/>
    </row>
    <row r="936" customFormat="false" ht="14.25" hidden="false" customHeight="true" outlineLevel="0" collapsed="false">
      <c r="H936" s="575"/>
      <c r="I936" s="555"/>
      <c r="J936" s="555"/>
      <c r="AG936" s="463"/>
    </row>
    <row r="937" customFormat="false" ht="14.25" hidden="false" customHeight="true" outlineLevel="0" collapsed="false">
      <c r="H937" s="575"/>
      <c r="I937" s="555"/>
      <c r="J937" s="555"/>
      <c r="AG937" s="463"/>
    </row>
    <row r="938" customFormat="false" ht="14.25" hidden="false" customHeight="true" outlineLevel="0" collapsed="false">
      <c r="H938" s="575"/>
      <c r="I938" s="555"/>
      <c r="J938" s="555"/>
      <c r="AG938" s="463"/>
    </row>
    <row r="939" customFormat="false" ht="14.25" hidden="false" customHeight="true" outlineLevel="0" collapsed="false">
      <c r="H939" s="575"/>
      <c r="I939" s="555"/>
      <c r="J939" s="555"/>
      <c r="AG939" s="463"/>
    </row>
    <row r="940" customFormat="false" ht="14.25" hidden="false" customHeight="true" outlineLevel="0" collapsed="false">
      <c r="H940" s="575"/>
      <c r="I940" s="555"/>
      <c r="J940" s="555"/>
      <c r="AG940" s="463"/>
    </row>
    <row r="941" customFormat="false" ht="14.25" hidden="false" customHeight="true" outlineLevel="0" collapsed="false">
      <c r="H941" s="575"/>
      <c r="I941" s="555"/>
      <c r="J941" s="555"/>
      <c r="AG941" s="463"/>
    </row>
    <row r="942" customFormat="false" ht="14.25" hidden="false" customHeight="true" outlineLevel="0" collapsed="false">
      <c r="H942" s="575"/>
      <c r="I942" s="555"/>
      <c r="J942" s="555"/>
      <c r="AG942" s="463"/>
    </row>
    <row r="943" customFormat="false" ht="14.25" hidden="false" customHeight="true" outlineLevel="0" collapsed="false">
      <c r="H943" s="575"/>
      <c r="I943" s="555"/>
      <c r="J943" s="555"/>
      <c r="AG943" s="463"/>
    </row>
    <row r="944" customFormat="false" ht="14.25" hidden="false" customHeight="true" outlineLevel="0" collapsed="false">
      <c r="H944" s="575"/>
      <c r="I944" s="555"/>
      <c r="J944" s="555"/>
      <c r="AG944" s="463"/>
    </row>
    <row r="945" customFormat="false" ht="14.25" hidden="false" customHeight="true" outlineLevel="0" collapsed="false">
      <c r="H945" s="575"/>
      <c r="I945" s="555"/>
      <c r="J945" s="555"/>
      <c r="AG945" s="463"/>
    </row>
    <row r="946" customFormat="false" ht="14.25" hidden="false" customHeight="true" outlineLevel="0" collapsed="false">
      <c r="H946" s="575"/>
      <c r="I946" s="555"/>
      <c r="J946" s="555"/>
      <c r="AG946" s="463"/>
    </row>
    <row r="947" customFormat="false" ht="14.25" hidden="false" customHeight="true" outlineLevel="0" collapsed="false">
      <c r="H947" s="575"/>
      <c r="I947" s="555"/>
      <c r="J947" s="555"/>
      <c r="AG947" s="463"/>
    </row>
    <row r="948" customFormat="false" ht="14.25" hidden="false" customHeight="true" outlineLevel="0" collapsed="false">
      <c r="H948" s="575"/>
      <c r="I948" s="555"/>
      <c r="J948" s="555"/>
      <c r="AG948" s="463"/>
    </row>
    <row r="949" customFormat="false" ht="14.25" hidden="false" customHeight="true" outlineLevel="0" collapsed="false">
      <c r="H949" s="575"/>
      <c r="I949" s="555"/>
      <c r="J949" s="555"/>
      <c r="AG949" s="463"/>
    </row>
    <row r="950" customFormat="false" ht="14.25" hidden="false" customHeight="true" outlineLevel="0" collapsed="false">
      <c r="H950" s="575"/>
      <c r="I950" s="555"/>
      <c r="J950" s="555"/>
      <c r="AG950" s="463"/>
    </row>
    <row r="951" customFormat="false" ht="14.25" hidden="false" customHeight="true" outlineLevel="0" collapsed="false">
      <c r="H951" s="575"/>
      <c r="I951" s="555"/>
      <c r="J951" s="555"/>
      <c r="AG951" s="463"/>
    </row>
    <row r="952" customFormat="false" ht="14.25" hidden="false" customHeight="true" outlineLevel="0" collapsed="false">
      <c r="H952" s="575"/>
      <c r="I952" s="555"/>
      <c r="J952" s="555"/>
      <c r="AG952" s="463"/>
    </row>
    <row r="953" customFormat="false" ht="14.25" hidden="false" customHeight="true" outlineLevel="0" collapsed="false">
      <c r="H953" s="575"/>
      <c r="I953" s="555"/>
      <c r="J953" s="555"/>
      <c r="AG953" s="463"/>
    </row>
    <row r="954" customFormat="false" ht="14.25" hidden="false" customHeight="true" outlineLevel="0" collapsed="false">
      <c r="H954" s="575"/>
      <c r="I954" s="555"/>
      <c r="J954" s="555"/>
      <c r="AG954" s="463"/>
    </row>
    <row r="955" customFormat="false" ht="14.25" hidden="false" customHeight="true" outlineLevel="0" collapsed="false">
      <c r="H955" s="575"/>
      <c r="I955" s="555"/>
      <c r="J955" s="555"/>
      <c r="AG955" s="463"/>
    </row>
    <row r="956" customFormat="false" ht="14.25" hidden="false" customHeight="true" outlineLevel="0" collapsed="false">
      <c r="H956" s="575"/>
      <c r="I956" s="555"/>
      <c r="J956" s="555"/>
      <c r="AG956" s="463"/>
    </row>
    <row r="957" customFormat="false" ht="14.25" hidden="false" customHeight="true" outlineLevel="0" collapsed="false">
      <c r="H957" s="575"/>
      <c r="I957" s="555"/>
      <c r="J957" s="555"/>
      <c r="AG957" s="463"/>
    </row>
    <row r="958" customFormat="false" ht="14.25" hidden="false" customHeight="true" outlineLevel="0" collapsed="false">
      <c r="H958" s="575"/>
      <c r="I958" s="555"/>
      <c r="J958" s="555"/>
      <c r="AG958" s="463"/>
    </row>
    <row r="959" customFormat="false" ht="14.25" hidden="false" customHeight="true" outlineLevel="0" collapsed="false">
      <c r="H959" s="575"/>
      <c r="I959" s="555"/>
      <c r="J959" s="555"/>
      <c r="AG959" s="463"/>
    </row>
    <row r="960" customFormat="false" ht="14.25" hidden="false" customHeight="true" outlineLevel="0" collapsed="false">
      <c r="H960" s="575"/>
      <c r="I960" s="555"/>
      <c r="J960" s="555"/>
      <c r="AG960" s="463"/>
    </row>
    <row r="961" customFormat="false" ht="14.25" hidden="false" customHeight="true" outlineLevel="0" collapsed="false">
      <c r="H961" s="575"/>
      <c r="I961" s="555"/>
      <c r="J961" s="555"/>
      <c r="AG961" s="463"/>
    </row>
    <row r="962" customFormat="false" ht="14.25" hidden="false" customHeight="true" outlineLevel="0" collapsed="false">
      <c r="H962" s="575"/>
      <c r="I962" s="555"/>
      <c r="J962" s="555"/>
      <c r="AG962" s="463"/>
    </row>
    <row r="963" customFormat="false" ht="14.25" hidden="false" customHeight="true" outlineLevel="0" collapsed="false">
      <c r="H963" s="575"/>
      <c r="I963" s="555"/>
      <c r="J963" s="555"/>
      <c r="AG963" s="463"/>
    </row>
    <row r="964" customFormat="false" ht="14.25" hidden="false" customHeight="true" outlineLevel="0" collapsed="false">
      <c r="H964" s="575"/>
      <c r="I964" s="555"/>
      <c r="J964" s="555"/>
      <c r="AG964" s="463"/>
    </row>
    <row r="965" customFormat="false" ht="14.25" hidden="false" customHeight="true" outlineLevel="0" collapsed="false">
      <c r="H965" s="575"/>
      <c r="I965" s="555"/>
      <c r="J965" s="555"/>
      <c r="AG965" s="463"/>
    </row>
    <row r="966" customFormat="false" ht="14.25" hidden="false" customHeight="true" outlineLevel="0" collapsed="false">
      <c r="H966" s="575"/>
      <c r="I966" s="555"/>
      <c r="J966" s="555"/>
      <c r="AG966" s="463"/>
    </row>
    <row r="967" customFormat="false" ht="14.25" hidden="false" customHeight="true" outlineLevel="0" collapsed="false">
      <c r="H967" s="575"/>
      <c r="I967" s="555"/>
      <c r="J967" s="555"/>
      <c r="AG967" s="463"/>
    </row>
    <row r="968" customFormat="false" ht="14.25" hidden="false" customHeight="true" outlineLevel="0" collapsed="false">
      <c r="H968" s="575"/>
      <c r="I968" s="555"/>
      <c r="J968" s="555"/>
      <c r="AG968" s="463"/>
    </row>
    <row r="969" customFormat="false" ht="14.25" hidden="false" customHeight="true" outlineLevel="0" collapsed="false">
      <c r="H969" s="575"/>
      <c r="I969" s="555"/>
      <c r="J969" s="555"/>
      <c r="AG969" s="463"/>
    </row>
    <row r="970" customFormat="false" ht="14.25" hidden="false" customHeight="true" outlineLevel="0" collapsed="false">
      <c r="H970" s="575"/>
      <c r="I970" s="555"/>
      <c r="J970" s="555"/>
      <c r="AG970" s="463"/>
    </row>
    <row r="971" customFormat="false" ht="14.25" hidden="false" customHeight="true" outlineLevel="0" collapsed="false">
      <c r="H971" s="575"/>
      <c r="I971" s="555"/>
      <c r="J971" s="555"/>
      <c r="AG971" s="463"/>
    </row>
    <row r="972" customFormat="false" ht="14.25" hidden="false" customHeight="true" outlineLevel="0" collapsed="false">
      <c r="H972" s="575"/>
      <c r="I972" s="555"/>
      <c r="J972" s="555"/>
      <c r="AG972" s="463"/>
    </row>
    <row r="973" customFormat="false" ht="14.25" hidden="false" customHeight="true" outlineLevel="0" collapsed="false">
      <c r="H973" s="575"/>
      <c r="I973" s="555"/>
      <c r="J973" s="555"/>
      <c r="AG973" s="463"/>
    </row>
    <row r="974" customFormat="false" ht="14.25" hidden="false" customHeight="true" outlineLevel="0" collapsed="false">
      <c r="H974" s="575"/>
      <c r="I974" s="555"/>
      <c r="J974" s="555"/>
      <c r="AG974" s="463"/>
    </row>
    <row r="975" customFormat="false" ht="14.25" hidden="false" customHeight="true" outlineLevel="0" collapsed="false">
      <c r="H975" s="575"/>
      <c r="I975" s="555"/>
      <c r="J975" s="555"/>
      <c r="AG975" s="463"/>
    </row>
    <row r="976" customFormat="false" ht="14.25" hidden="false" customHeight="true" outlineLevel="0" collapsed="false">
      <c r="H976" s="575"/>
      <c r="I976" s="555"/>
      <c r="J976" s="555"/>
      <c r="AG976" s="463"/>
    </row>
    <row r="977" customFormat="false" ht="14.25" hidden="false" customHeight="true" outlineLevel="0" collapsed="false">
      <c r="H977" s="575"/>
      <c r="I977" s="555"/>
      <c r="J977" s="555"/>
      <c r="AG977" s="463"/>
    </row>
    <row r="978" customFormat="false" ht="14.25" hidden="false" customHeight="true" outlineLevel="0" collapsed="false">
      <c r="H978" s="575"/>
      <c r="I978" s="555"/>
      <c r="J978" s="555"/>
      <c r="AG978" s="463"/>
    </row>
    <row r="979" customFormat="false" ht="14.25" hidden="false" customHeight="true" outlineLevel="0" collapsed="false">
      <c r="H979" s="575"/>
      <c r="I979" s="555"/>
      <c r="J979" s="555"/>
      <c r="AG979" s="463"/>
    </row>
    <row r="980" customFormat="false" ht="14.25" hidden="false" customHeight="true" outlineLevel="0" collapsed="false">
      <c r="H980" s="575"/>
      <c r="I980" s="555"/>
      <c r="J980" s="555"/>
      <c r="AG980" s="463"/>
    </row>
    <row r="981" customFormat="false" ht="14.25" hidden="false" customHeight="true" outlineLevel="0" collapsed="false">
      <c r="H981" s="575"/>
      <c r="I981" s="555"/>
      <c r="J981" s="555"/>
      <c r="AG981" s="463"/>
    </row>
    <row r="982" customFormat="false" ht="14.25" hidden="false" customHeight="true" outlineLevel="0" collapsed="false">
      <c r="H982" s="575"/>
      <c r="I982" s="555"/>
      <c r="J982" s="555"/>
      <c r="AG982" s="463"/>
    </row>
    <row r="983" customFormat="false" ht="14.25" hidden="false" customHeight="true" outlineLevel="0" collapsed="false">
      <c r="H983" s="575"/>
      <c r="I983" s="555"/>
      <c r="J983" s="555"/>
      <c r="AG983" s="463"/>
    </row>
    <row r="984" customFormat="false" ht="14.25" hidden="false" customHeight="true" outlineLevel="0" collapsed="false">
      <c r="H984" s="575"/>
      <c r="I984" s="555"/>
      <c r="J984" s="555"/>
      <c r="AG984" s="463"/>
    </row>
    <row r="985" customFormat="false" ht="14.25" hidden="false" customHeight="true" outlineLevel="0" collapsed="false">
      <c r="H985" s="575"/>
      <c r="I985" s="555"/>
      <c r="J985" s="555"/>
      <c r="AG985" s="463"/>
    </row>
    <row r="986" customFormat="false" ht="14.25" hidden="false" customHeight="true" outlineLevel="0" collapsed="false">
      <c r="H986" s="575"/>
      <c r="I986" s="555"/>
      <c r="J986" s="555"/>
      <c r="AG986" s="463"/>
    </row>
    <row r="987" customFormat="false" ht="14.25" hidden="false" customHeight="true" outlineLevel="0" collapsed="false">
      <c r="H987" s="575"/>
      <c r="I987" s="555"/>
      <c r="J987" s="555"/>
      <c r="AG987" s="463"/>
    </row>
    <row r="988" customFormat="false" ht="14.25" hidden="false" customHeight="true" outlineLevel="0" collapsed="false">
      <c r="H988" s="575"/>
      <c r="I988" s="555"/>
      <c r="J988" s="555"/>
      <c r="AG988" s="463"/>
    </row>
    <row r="989" customFormat="false" ht="14.25" hidden="false" customHeight="true" outlineLevel="0" collapsed="false">
      <c r="H989" s="575"/>
      <c r="I989" s="555"/>
      <c r="J989" s="555"/>
      <c r="AG989" s="463"/>
    </row>
    <row r="990" customFormat="false" ht="14.25" hidden="false" customHeight="true" outlineLevel="0" collapsed="false">
      <c r="H990" s="575"/>
      <c r="I990" s="555"/>
      <c r="J990" s="555"/>
      <c r="AG990" s="463"/>
    </row>
    <row r="991" customFormat="false" ht="14.25" hidden="false" customHeight="true" outlineLevel="0" collapsed="false">
      <c r="H991" s="575"/>
      <c r="I991" s="555"/>
      <c r="J991" s="555"/>
      <c r="AG991" s="463"/>
    </row>
    <row r="992" customFormat="false" ht="14.25" hidden="false" customHeight="true" outlineLevel="0" collapsed="false">
      <c r="H992" s="575"/>
      <c r="I992" s="555"/>
      <c r="J992" s="555"/>
      <c r="AG992" s="463"/>
    </row>
    <row r="993" customFormat="false" ht="14.25" hidden="false" customHeight="true" outlineLevel="0" collapsed="false">
      <c r="H993" s="575"/>
      <c r="I993" s="555"/>
      <c r="J993" s="555"/>
      <c r="AG993" s="463"/>
    </row>
    <row r="994" customFormat="false" ht="14.25" hidden="false" customHeight="true" outlineLevel="0" collapsed="false">
      <c r="H994" s="575"/>
      <c r="I994" s="555"/>
      <c r="J994" s="555"/>
      <c r="AG994" s="463"/>
    </row>
    <row r="995" customFormat="false" ht="14.25" hidden="false" customHeight="true" outlineLevel="0" collapsed="false">
      <c r="H995" s="575"/>
      <c r="I995" s="555"/>
      <c r="J995" s="555"/>
      <c r="AG995" s="463"/>
    </row>
    <row r="996" customFormat="false" ht="14.25" hidden="false" customHeight="true" outlineLevel="0" collapsed="false">
      <c r="H996" s="575"/>
      <c r="I996" s="555"/>
      <c r="J996" s="555"/>
      <c r="AG996" s="463"/>
    </row>
    <row r="997" customFormat="false" ht="14.25" hidden="false" customHeight="true" outlineLevel="0" collapsed="false">
      <c r="H997" s="575"/>
      <c r="I997" s="555"/>
      <c r="J997" s="555"/>
      <c r="AG997" s="463"/>
    </row>
    <row r="998" customFormat="false" ht="14.25" hidden="false" customHeight="true" outlineLevel="0" collapsed="false">
      <c r="H998" s="575"/>
      <c r="I998" s="555"/>
      <c r="J998" s="555"/>
      <c r="AG998" s="463"/>
    </row>
    <row r="999" customFormat="false" ht="14.25" hidden="false" customHeight="true" outlineLevel="0" collapsed="false">
      <c r="H999" s="575"/>
      <c r="I999" s="555"/>
      <c r="J999" s="555"/>
      <c r="AG999" s="463"/>
    </row>
    <row r="1000" customFormat="false" ht="14.25" hidden="false" customHeight="true" outlineLevel="0" collapsed="false">
      <c r="H1000" s="575"/>
      <c r="I1000" s="555"/>
      <c r="J1000" s="555"/>
      <c r="AG1000" s="463"/>
    </row>
  </sheetData>
  <mergeCells count="1">
    <mergeCell ref="Q1:R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AA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8.43"/>
    <col collapsed="false" customWidth="true" hidden="false" outlineLevel="0" max="2" min="2" style="0" width="23.57"/>
    <col collapsed="false" customWidth="true" hidden="false" outlineLevel="0" max="3" min="3" style="0" width="13.14"/>
    <col collapsed="false" customWidth="true" hidden="false" outlineLevel="0" max="4" min="4" style="0" width="15.29"/>
    <col collapsed="false" customWidth="true" hidden="false" outlineLevel="0" max="5" min="5" style="0" width="5.29"/>
    <col collapsed="false" customWidth="true" hidden="false" outlineLevel="0" max="6" min="6" style="0" width="13.57"/>
    <col collapsed="false" customWidth="true" hidden="false" outlineLevel="0" max="7" min="7" style="0" width="15.42"/>
    <col collapsed="false" customWidth="true" hidden="false" outlineLevel="0" max="8" min="8" style="0" width="13.43"/>
    <col collapsed="false" customWidth="true" hidden="false" outlineLevel="0" max="9" min="9" style="0" width="22.57"/>
    <col collapsed="false" customWidth="true" hidden="false" outlineLevel="0" max="10" min="10" style="0" width="8"/>
    <col collapsed="false" customWidth="true" hidden="false" outlineLevel="0" max="11" min="11" style="0" width="12.57"/>
    <col collapsed="false" customWidth="true" hidden="false" outlineLevel="0" max="12" min="12" style="0" width="10.58"/>
    <col collapsed="false" customWidth="true" hidden="false" outlineLevel="0" max="13" min="13" style="0" width="11.86"/>
    <col collapsed="false" customWidth="true" hidden="false" outlineLevel="0" max="14" min="14" style="0" width="10.13"/>
    <col collapsed="false" customWidth="true" hidden="false" outlineLevel="0" max="15" min="15" style="0" width="10.43"/>
    <col collapsed="false" customWidth="true" hidden="false" outlineLevel="0" max="16" min="16" style="0" width="9.29"/>
    <col collapsed="false" customWidth="true" hidden="false" outlineLevel="0" max="17" min="17" style="0" width="8.86"/>
    <col collapsed="false" customWidth="true" hidden="false" outlineLevel="0" max="22" min="18" style="0" width="10.13"/>
    <col collapsed="false" customWidth="true" hidden="false" outlineLevel="0" max="26" min="23" style="0" width="5.57"/>
    <col collapsed="false" customWidth="true" hidden="false" outlineLevel="0" max="27" min="27" style="0" width="5.7"/>
  </cols>
  <sheetData>
    <row r="1" customFormat="false" ht="14.25" hidden="false" customHeight="true" outlineLevel="0" collapsed="false">
      <c r="A1" s="196" t="s">
        <v>731</v>
      </c>
      <c r="B1" s="196" t="s">
        <v>732</v>
      </c>
      <c r="C1" s="196" t="s">
        <v>733</v>
      </c>
      <c r="D1" s="196" t="s">
        <v>352</v>
      </c>
      <c r="E1" s="196" t="s">
        <v>734</v>
      </c>
      <c r="F1" s="196" t="s">
        <v>735</v>
      </c>
      <c r="G1" s="196" t="s">
        <v>736</v>
      </c>
      <c r="H1" s="196" t="s">
        <v>737</v>
      </c>
      <c r="I1" s="196" t="s">
        <v>738</v>
      </c>
      <c r="J1" s="196" t="s">
        <v>189</v>
      </c>
      <c r="K1" s="196" t="s">
        <v>739</v>
      </c>
      <c r="L1" s="196" t="s">
        <v>740</v>
      </c>
      <c r="M1" s="196" t="s">
        <v>741</v>
      </c>
      <c r="N1" s="196" t="s">
        <v>742</v>
      </c>
      <c r="O1" s="196" t="s">
        <v>743</v>
      </c>
      <c r="P1" s="196" t="s">
        <v>744</v>
      </c>
      <c r="Q1" s="196" t="s">
        <v>745</v>
      </c>
      <c r="R1" s="196" t="s">
        <v>746</v>
      </c>
      <c r="S1" s="196" t="s">
        <v>747</v>
      </c>
      <c r="T1" s="196" t="s">
        <v>748</v>
      </c>
      <c r="U1" s="196" t="s">
        <v>749</v>
      </c>
      <c r="V1" s="196" t="s">
        <v>750</v>
      </c>
      <c r="W1" s="196" t="s">
        <v>751</v>
      </c>
      <c r="X1" s="196" t="s">
        <v>752</v>
      </c>
      <c r="Y1" s="196" t="s">
        <v>753</v>
      </c>
      <c r="Z1" s="196" t="s">
        <v>754</v>
      </c>
      <c r="AA1" s="196" t="s">
        <v>755</v>
      </c>
    </row>
    <row r="2" customFormat="false" ht="14.25" hidden="false" customHeight="true" outlineLevel="0" collapsed="false">
      <c r="A2" s="196" t="n">
        <f aca="false">Summary!F2</f>
        <v>0</v>
      </c>
      <c r="B2" s="196" t="str">
        <f aca="false">Summary!B15</f>
        <v>10009-8N027</v>
      </c>
      <c r="C2" s="196" t="str">
        <f aca="false">Summary!B16</f>
        <v>A</v>
      </c>
      <c r="D2" s="196" t="str">
        <f aca="false">Summary!E15</f>
        <v>PCB ASSY A</v>
      </c>
      <c r="E2" s="196" t="str">
        <f aca="false">Summary!E14</f>
        <v>ALABAMA</v>
      </c>
      <c r="F2" s="196" t="n">
        <f aca="false">Summary!B8</f>
        <v>0</v>
      </c>
      <c r="G2" s="196" t="n">
        <f aca="false">Summary!E8</f>
        <v>0</v>
      </c>
      <c r="H2" s="196" t="n">
        <f aca="false">Summary!E9</f>
        <v>0</v>
      </c>
      <c r="I2" s="196" t="n">
        <f aca="false">Summary!E10</f>
        <v>0</v>
      </c>
      <c r="J2" s="196" t="str">
        <f aca="false">Summary!B14</f>
        <v>J34A</v>
      </c>
      <c r="K2" s="276" t="n">
        <f aca="false">Summary!E16</f>
        <v>44111</v>
      </c>
      <c r="L2" s="578"/>
      <c r="N2" s="276" t="n">
        <f aca="false">Summary!B17</f>
        <v>45366</v>
      </c>
      <c r="O2" s="276" t="n">
        <f aca="false">Summary!E17</f>
        <v>46402</v>
      </c>
      <c r="P2" s="276"/>
      <c r="R2" s="463" t="n">
        <f aca="false">Summary!B30</f>
        <v>234316</v>
      </c>
      <c r="S2" s="463" t="n">
        <f aca="false">Summary!C30</f>
        <v>293355</v>
      </c>
      <c r="T2" s="463" t="n">
        <f aca="false">Summary!D30</f>
        <v>318956</v>
      </c>
      <c r="U2" s="463" t="n">
        <f aca="false">Summary!E30</f>
        <v>33151</v>
      </c>
      <c r="V2" s="463" t="n">
        <f aca="false">Summary!F30</f>
        <v>0</v>
      </c>
      <c r="W2" s="463"/>
      <c r="X2" s="463"/>
      <c r="Y2" s="463"/>
      <c r="Z2" s="463"/>
      <c r="AA2" s="463"/>
    </row>
    <row r="3" customFormat="false" ht="14.25" hidden="false" customHeight="true" outlineLevel="0" collapsed="false"/>
    <row r="4" customFormat="false" ht="14.25" hidden="false" customHeight="true" outlineLevel="0" collapsed="false"/>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2017-12-15T18:33:32Z</dcterms:created>
  <dc:creator>LaurNick1</dc:creator>
  <dc:description/>
  <dc:language>en-IN</dc:language>
  <cp:lastModifiedBy/>
  <dcterms:modified xsi:type="dcterms:W3CDTF">2024-03-11T13:31:15Z</dcterms:modified>
  <cp:revision>1</cp:revision>
  <dc:subject/>
  <dc:title/>
</cp:coreProperties>
</file>