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amrios/Downloads/"/>
    </mc:Choice>
  </mc:AlternateContent>
  <bookViews>
    <workbookView xWindow="0" yWindow="0" windowWidth="28800" windowHeight="18000" tabRatio="500"/>
  </bookViews>
  <sheets>
    <sheet name="Fractal_Runtimes" sheetId="2" r:id="rId1"/>
    <sheet name="Fractal_Efficiency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1" i="2" l="1"/>
  <c r="C41" i="2"/>
  <c r="D41" i="2"/>
  <c r="E41" i="2"/>
  <c r="B42" i="2"/>
  <c r="C42" i="2"/>
  <c r="D42" i="2"/>
  <c r="E42" i="2"/>
  <c r="B43" i="2"/>
  <c r="C43" i="2"/>
  <c r="D43" i="2"/>
  <c r="E43" i="2"/>
  <c r="B44" i="2"/>
  <c r="C44" i="2"/>
  <c r="D44" i="2"/>
  <c r="E44" i="2"/>
  <c r="B45" i="2"/>
  <c r="C45" i="2"/>
  <c r="D45" i="2"/>
  <c r="E45" i="2"/>
  <c r="B46" i="2"/>
  <c r="C46" i="2"/>
  <c r="D46" i="2"/>
  <c r="E46" i="2"/>
</calcChain>
</file>

<file path=xl/sharedStrings.xml><?xml version="1.0" encoding="utf-8"?>
<sst xmlns="http://schemas.openxmlformats.org/spreadsheetml/2006/main" count="22" uniqueCount="12">
  <si>
    <t>30-250</t>
  </si>
  <si>
    <t>60-250</t>
  </si>
  <si>
    <t>30-500</t>
  </si>
  <si>
    <t>60-500</t>
  </si>
  <si>
    <t>threads</t>
  </si>
  <si>
    <t>compute time</t>
  </si>
  <si>
    <t>30 frames of 250 x 250</t>
  </si>
  <si>
    <t>60 frames of 500 x 500</t>
  </si>
  <si>
    <t># of threads</t>
  </si>
  <si>
    <t>Efficiency:</t>
  </si>
  <si>
    <t xml:space="preserve">As you can see the runtimes continue to decrease at 32 threads even though we’re only working on 16 cores. The reason for this is that the work of a single thread does not use up an entire core. Therefore, more threads can be added at once to one core. </t>
  </si>
  <si>
    <t>Project 3 Report - fractal_pthread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</si>
</sst>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  <font>
      <sz val="22"/>
      <color theme="1"/>
      <name val="Calibri (Bod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 vs Threads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30 frames | 250 x 250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Fractal_Runtimes!$A$41:$A$46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Fractal_Runtimes!$B$41:$B$46</c:f>
              <c:numCache>
                <c:formatCode>0.00000</c:formatCode>
                <c:ptCount val="6"/>
                <c:pt idx="0">
                  <c:v>1.002515236528974</c:v>
                </c:pt>
                <c:pt idx="1">
                  <c:v>0.501112185686654</c:v>
                </c:pt>
                <c:pt idx="2">
                  <c:v>0.471045454545454</c:v>
                </c:pt>
                <c:pt idx="3">
                  <c:v>0.470703125</c:v>
                </c:pt>
                <c:pt idx="4">
                  <c:v>0.375471014492754</c:v>
                </c:pt>
                <c:pt idx="5">
                  <c:v>0.293071266968326</c:v>
                </c:pt>
              </c:numCache>
            </c:numRef>
          </c:yVal>
          <c:smooth val="0"/>
        </c:ser>
        <c:ser>
          <c:idx val="1"/>
          <c:order val="1"/>
          <c:tx>
            <c:v>60 frames | 250 x 250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Fractal_Runtimes!$A$41:$A$46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Fractal_Runtimes!$C$41:$C$46</c:f>
              <c:numCache>
                <c:formatCode>0.00000</c:formatCode>
                <c:ptCount val="6"/>
                <c:pt idx="0">
                  <c:v>0.999311043920043</c:v>
                </c:pt>
                <c:pt idx="1">
                  <c:v>1.998118281730502</c:v>
                </c:pt>
                <c:pt idx="2">
                  <c:v>4.265189445898688</c:v>
                </c:pt>
                <c:pt idx="3">
                  <c:v>8.03443087408817</c:v>
                </c:pt>
                <c:pt idx="4">
                  <c:v>16.57721758972816</c:v>
                </c:pt>
                <c:pt idx="5">
                  <c:v>33.93099504151998</c:v>
                </c:pt>
              </c:numCache>
            </c:numRef>
          </c:yVal>
          <c:smooth val="0"/>
        </c:ser>
        <c:ser>
          <c:idx val="2"/>
          <c:order val="2"/>
          <c:tx>
            <c:v>30 frames | 500 x 500</c:v>
          </c:tx>
          <c:spPr>
            <a:ln w="22225" cap="rnd">
              <a:solidFill>
                <a:schemeClr val="accent1"/>
              </a:solidFill>
              <a:prstDash val="lgDashDotDot"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Fractal_Runtimes!$A$41:$A$46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Fractal_Runtimes!$D$41:$D$46</c:f>
              <c:numCache>
                <c:formatCode>0.00000</c:formatCode>
                <c:ptCount val="6"/>
                <c:pt idx="0">
                  <c:v>1.005747348098741</c:v>
                </c:pt>
                <c:pt idx="1">
                  <c:v>0.502634046195219</c:v>
                </c:pt>
                <c:pt idx="2">
                  <c:v>0.442527603139326</c:v>
                </c:pt>
                <c:pt idx="3">
                  <c:v>0.469822433348117</c:v>
                </c:pt>
                <c:pt idx="4">
                  <c:v>0.375130127154009</c:v>
                </c:pt>
                <c:pt idx="5">
                  <c:v>0.286070055462322</c:v>
                </c:pt>
              </c:numCache>
            </c:numRef>
          </c:yVal>
          <c:smooth val="0"/>
        </c:ser>
        <c:ser>
          <c:idx val="3"/>
          <c:order val="3"/>
          <c:tx>
            <c:v>60 frames | 500 x 500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Fractal_Runtimes!$A$41:$A$46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Fractal_Runtimes!$E$41:$E$46</c:f>
              <c:numCache>
                <c:formatCode>0.00000</c:formatCode>
                <c:ptCount val="6"/>
                <c:pt idx="0">
                  <c:v>0.995918853649572</c:v>
                </c:pt>
                <c:pt idx="1">
                  <c:v>1.991803236127531</c:v>
                </c:pt>
                <c:pt idx="2">
                  <c:v>4.539475967611125</c:v>
                </c:pt>
                <c:pt idx="3">
                  <c:v>8.0503598080489</c:v>
                </c:pt>
                <c:pt idx="4">
                  <c:v>17.97441741208776</c:v>
                </c:pt>
                <c:pt idx="5">
                  <c:v>35.06240111043053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390336"/>
        <c:axId val="1515544064"/>
      </c:scatterChart>
      <c:valAx>
        <c:axId val="135539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544064"/>
        <c:crosses val="autoZero"/>
        <c:crossBetween val="midCat"/>
      </c:valAx>
      <c:valAx>
        <c:axId val="15155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390336"/>
        <c:crosses val="autoZero"/>
        <c:crossBetween val="midCat"/>
      </c:valAx>
      <c:spPr>
        <a:noFill/>
        <a:ln cmpd="sng">
          <a:solidFill>
            <a:schemeClr val="accent1"/>
          </a:solidFill>
          <a:prstDash val="sysDot"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span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46</xdr:row>
      <xdr:rowOff>25400</xdr:rowOff>
    </xdr:from>
    <xdr:to>
      <xdr:col>5</xdr:col>
      <xdr:colOff>647700</xdr:colOff>
      <xdr:row>69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view="pageLayout" zoomScale="36" workbookViewId="0">
      <selection activeCell="C15" sqref="C15"/>
    </sheetView>
  </sheetViews>
  <sheetFormatPr baseColWidth="10" defaultRowHeight="16" x14ac:dyDescent="0.2"/>
  <cols>
    <col min="3" max="3" width="12.33203125" customWidth="1"/>
    <col min="4" max="4" width="12.6640625" customWidth="1"/>
    <col min="5" max="5" width="14.1640625" customWidth="1"/>
    <col min="6" max="6" width="11.6640625" customWidth="1"/>
    <col min="7" max="7" width="12.5" bestFit="1" customWidth="1"/>
    <col min="10" max="10" width="11" bestFit="1" customWidth="1"/>
    <col min="11" max="14" width="19.83203125" bestFit="1" customWidth="1"/>
  </cols>
  <sheetData>
    <row r="1" spans="1:6" ht="29" customHeight="1" x14ac:dyDescent="0.2">
      <c r="A1" s="12" t="s">
        <v>11</v>
      </c>
      <c r="B1" s="12"/>
      <c r="C1" s="12"/>
      <c r="D1" s="12"/>
      <c r="E1" s="12"/>
      <c r="F1" s="12"/>
    </row>
    <row r="2" spans="1:6" x14ac:dyDescent="0.2">
      <c r="A2" s="12"/>
      <c r="B2" s="12"/>
      <c r="C2" s="12"/>
      <c r="D2" s="12"/>
      <c r="E2" s="12"/>
      <c r="F2" s="12"/>
    </row>
    <row r="4" spans="1:6" ht="16" customHeight="1" x14ac:dyDescent="0.2">
      <c r="A4" s="10" t="s">
        <v>10</v>
      </c>
      <c r="B4" s="10"/>
      <c r="C4" s="10"/>
      <c r="D4" s="10"/>
      <c r="E4" s="10"/>
      <c r="F4" s="10"/>
    </row>
    <row r="5" spans="1:6" x14ac:dyDescent="0.2">
      <c r="A5" s="10"/>
      <c r="B5" s="10"/>
      <c r="C5" s="10"/>
      <c r="D5" s="10"/>
      <c r="E5" s="10"/>
      <c r="F5" s="10"/>
    </row>
    <row r="6" spans="1:6" x14ac:dyDescent="0.2">
      <c r="A6" s="10"/>
      <c r="B6" s="10"/>
      <c r="C6" s="10"/>
      <c r="D6" s="10"/>
      <c r="E6" s="10"/>
      <c r="F6" s="10"/>
    </row>
    <row r="7" spans="1:6" x14ac:dyDescent="0.2">
      <c r="A7" s="11"/>
      <c r="B7" s="11"/>
      <c r="C7" s="11"/>
      <c r="D7" s="11"/>
      <c r="E7" s="11"/>
      <c r="F7" s="11"/>
    </row>
    <row r="8" spans="1:6" x14ac:dyDescent="0.2">
      <c r="A8" s="9" t="s">
        <v>6</v>
      </c>
      <c r="B8" s="9"/>
      <c r="D8" s="9" t="s">
        <v>7</v>
      </c>
      <c r="E8" s="9"/>
    </row>
    <row r="9" spans="1:6" ht="17" thickBot="1" x14ac:dyDescent="0.25">
      <c r="A9" t="s">
        <v>4</v>
      </c>
      <c r="B9" t="s">
        <v>5</v>
      </c>
      <c r="D9" t="s">
        <v>4</v>
      </c>
      <c r="E9" t="s">
        <v>5</v>
      </c>
    </row>
    <row r="10" spans="1:6" ht="17" thickBot="1" x14ac:dyDescent="0.25">
      <c r="A10" s="2">
        <v>1</v>
      </c>
      <c r="B10" s="3">
        <v>1.0337000000000001</v>
      </c>
      <c r="D10" s="2">
        <v>1</v>
      </c>
      <c r="E10" s="3">
        <v>2.0278999999999998</v>
      </c>
    </row>
    <row r="11" spans="1:6" ht="17" thickBot="1" x14ac:dyDescent="0.25">
      <c r="A11" s="4">
        <v>2</v>
      </c>
      <c r="B11" s="5">
        <v>1.034</v>
      </c>
      <c r="D11" s="4">
        <v>2</v>
      </c>
      <c r="E11" s="5">
        <v>2.0289999999999999</v>
      </c>
    </row>
    <row r="12" spans="1:6" ht="17" thickBot="1" x14ac:dyDescent="0.25">
      <c r="A12" s="4">
        <v>4</v>
      </c>
      <c r="B12" s="5">
        <v>0.55000000000000004</v>
      </c>
      <c r="D12" s="4">
        <v>4</v>
      </c>
      <c r="E12" s="5">
        <v>1.0112000000000001</v>
      </c>
    </row>
    <row r="13" spans="1:6" ht="17" thickBot="1" x14ac:dyDescent="0.25">
      <c r="A13" s="4">
        <v>8</v>
      </c>
      <c r="B13" s="5">
        <v>0.2752</v>
      </c>
      <c r="D13" s="4">
        <v>8</v>
      </c>
      <c r="E13" s="5">
        <v>0.53720000000000001</v>
      </c>
    </row>
    <row r="14" spans="1:6" ht="17" thickBot="1" x14ac:dyDescent="0.25">
      <c r="A14" s="4">
        <v>16</v>
      </c>
      <c r="B14" s="5">
        <v>0.17249999999999999</v>
      </c>
      <c r="D14" s="4">
        <v>16</v>
      </c>
      <c r="E14" s="5">
        <v>0.32640000000000002</v>
      </c>
      <c r="F14" s="6"/>
    </row>
    <row r="15" spans="1:6" ht="17" thickBot="1" x14ac:dyDescent="0.25">
      <c r="A15" s="4">
        <v>32</v>
      </c>
      <c r="B15" s="5">
        <v>0.1105</v>
      </c>
      <c r="D15" s="4">
        <v>32</v>
      </c>
      <c r="E15" s="5">
        <v>0.20430000000000001</v>
      </c>
    </row>
    <row r="16" spans="1:6" x14ac:dyDescent="0.2">
      <c r="B16" s="6"/>
      <c r="C16" s="6"/>
      <c r="E16" s="6"/>
    </row>
    <row r="17" spans="1:5" ht="17" thickBot="1" x14ac:dyDescent="0.25">
      <c r="A17" t="s">
        <v>4</v>
      </c>
      <c r="B17" t="s">
        <v>5</v>
      </c>
      <c r="D17" t="s">
        <v>4</v>
      </c>
      <c r="E17" t="s">
        <v>5</v>
      </c>
    </row>
    <row r="18" spans="1:5" ht="17" thickBot="1" x14ac:dyDescent="0.25">
      <c r="A18" s="2">
        <v>1</v>
      </c>
      <c r="B18" s="3">
        <v>4.1151999999999997</v>
      </c>
      <c r="D18" s="2">
        <v>1</v>
      </c>
      <c r="E18" s="3">
        <v>8.0961999999999996</v>
      </c>
    </row>
    <row r="19" spans="1:5" ht="17" thickBot="1" x14ac:dyDescent="0.25">
      <c r="A19" s="4">
        <v>2</v>
      </c>
      <c r="B19" s="5">
        <v>4.1181999999999999</v>
      </c>
      <c r="D19" s="4">
        <v>2</v>
      </c>
      <c r="E19" s="5">
        <v>8.1001999999999992</v>
      </c>
    </row>
    <row r="20" spans="1:5" ht="17" thickBot="1" x14ac:dyDescent="0.25">
      <c r="A20" s="4">
        <v>4</v>
      </c>
      <c r="B20" s="5">
        <v>2.1913</v>
      </c>
      <c r="D20" s="4">
        <v>4</v>
      </c>
      <c r="E20" s="5">
        <v>4.0369000000000002</v>
      </c>
    </row>
    <row r="21" spans="1:5" ht="17" thickBot="1" x14ac:dyDescent="0.25">
      <c r="A21" s="4">
        <v>8</v>
      </c>
      <c r="B21" s="5">
        <v>1.0956999999999999</v>
      </c>
      <c r="D21" s="4">
        <v>8</v>
      </c>
      <c r="E21" s="5">
        <v>2.1440999999999999</v>
      </c>
    </row>
    <row r="22" spans="1:5" ht="17" thickBot="1" x14ac:dyDescent="0.25">
      <c r="A22" s="4">
        <v>16</v>
      </c>
      <c r="B22" s="5">
        <v>0.66510000000000002</v>
      </c>
      <c r="D22" s="4">
        <v>16</v>
      </c>
      <c r="E22" s="5">
        <v>1.2027000000000001</v>
      </c>
    </row>
    <row r="23" spans="1:5" ht="17" thickBot="1" x14ac:dyDescent="0.25">
      <c r="A23" s="4">
        <v>32</v>
      </c>
      <c r="B23" s="5">
        <v>0.42609999999999998</v>
      </c>
      <c r="D23" s="4">
        <v>32</v>
      </c>
      <c r="E23" s="5">
        <v>0.8085</v>
      </c>
    </row>
    <row r="25" spans="1:5" x14ac:dyDescent="0.2">
      <c r="A25" t="s">
        <v>9</v>
      </c>
    </row>
    <row r="26" spans="1:5" ht="17" thickBot="1" x14ac:dyDescent="0.25"/>
    <row r="27" spans="1:5" ht="50" customHeight="1" thickBot="1" x14ac:dyDescent="0.25">
      <c r="A27" s="2" t="s">
        <v>8</v>
      </c>
      <c r="B27" s="3" t="s">
        <v>6</v>
      </c>
      <c r="C27" s="3" t="s">
        <v>7</v>
      </c>
      <c r="D27" s="3" t="s">
        <v>6</v>
      </c>
      <c r="E27" s="3" t="s">
        <v>7</v>
      </c>
    </row>
    <row r="28" spans="1:5" ht="17" thickBot="1" x14ac:dyDescent="0.25">
      <c r="A28" s="7">
        <v>1</v>
      </c>
      <c r="B28" s="8">
        <v>1.0024999999999999</v>
      </c>
      <c r="C28" s="8">
        <v>0.99929999999999997</v>
      </c>
      <c r="D28" s="8">
        <v>1.0057</v>
      </c>
      <c r="E28" s="8">
        <v>0.99590000000000001</v>
      </c>
    </row>
    <row r="29" spans="1:5" ht="17" thickBot="1" x14ac:dyDescent="0.25">
      <c r="A29" s="7">
        <v>2</v>
      </c>
      <c r="B29" s="8">
        <v>0.50109999999999999</v>
      </c>
      <c r="C29" s="8">
        <v>1.9981</v>
      </c>
      <c r="D29" s="8">
        <v>0.50260000000000005</v>
      </c>
      <c r="E29" s="8">
        <v>1.9918</v>
      </c>
    </row>
    <row r="30" spans="1:5" ht="17" thickBot="1" x14ac:dyDescent="0.25">
      <c r="A30" s="7">
        <v>4</v>
      </c>
      <c r="B30" s="8">
        <v>0.47099999999999997</v>
      </c>
      <c r="C30" s="8">
        <v>4.2652000000000001</v>
      </c>
      <c r="D30" s="8">
        <v>0.4425</v>
      </c>
      <c r="E30" s="8">
        <v>4.5395000000000003</v>
      </c>
    </row>
    <row r="31" spans="1:5" ht="17" thickBot="1" x14ac:dyDescent="0.25">
      <c r="A31" s="7">
        <v>8</v>
      </c>
      <c r="B31" s="8">
        <v>0.47070000000000001</v>
      </c>
      <c r="C31" s="8">
        <v>8.0343999999999998</v>
      </c>
      <c r="D31" s="8">
        <v>0.4698</v>
      </c>
      <c r="E31" s="8">
        <v>8.0503999999999998</v>
      </c>
    </row>
    <row r="32" spans="1:5" ht="17" thickBot="1" x14ac:dyDescent="0.25">
      <c r="A32" s="7">
        <v>16</v>
      </c>
      <c r="B32" s="8">
        <v>0.3755</v>
      </c>
      <c r="C32" s="8">
        <v>16.577200000000001</v>
      </c>
      <c r="D32" s="8">
        <v>0.37509999999999999</v>
      </c>
      <c r="E32" s="8">
        <v>17.974399999999999</v>
      </c>
    </row>
    <row r="33" spans="1:5" ht="17" thickBot="1" x14ac:dyDescent="0.25">
      <c r="A33" s="7">
        <v>32</v>
      </c>
      <c r="B33" s="8">
        <v>0.29310000000000003</v>
      </c>
      <c r="C33" s="8">
        <v>33.930999999999997</v>
      </c>
      <c r="D33" s="8">
        <v>0.28610000000000002</v>
      </c>
      <c r="E33" s="8">
        <v>35.062399999999997</v>
      </c>
    </row>
    <row r="38" spans="1:5" x14ac:dyDescent="0.2">
      <c r="B38" t="s">
        <v>0</v>
      </c>
      <c r="C38" t="s">
        <v>1</v>
      </c>
      <c r="D38" t="s">
        <v>2</v>
      </c>
      <c r="E38" t="s">
        <v>3</v>
      </c>
    </row>
    <row r="39" spans="1:5" x14ac:dyDescent="0.2">
      <c r="B39">
        <v>1.0363</v>
      </c>
      <c r="C39">
        <v>2.0316000000000001</v>
      </c>
      <c r="D39">
        <v>4.1360000000000001</v>
      </c>
      <c r="E39">
        <v>8.1095000000000006</v>
      </c>
    </row>
    <row r="41" spans="1:5" x14ac:dyDescent="0.2">
      <c r="A41">
        <v>1</v>
      </c>
      <c r="B41" s="1">
        <f>B39/(A41*1.0337)</f>
        <v>1.0025152365289736</v>
      </c>
      <c r="C41" s="1">
        <f>C39/(B41*2.0279)</f>
        <v>0.99931104392004255</v>
      </c>
      <c r="D41" s="1">
        <f>D39/(C41*4.1152)</f>
        <v>1.0057473480987409</v>
      </c>
      <c r="E41" s="1">
        <f>E39/(D41*8.0962)</f>
        <v>0.99591885364957244</v>
      </c>
    </row>
    <row r="42" spans="1:5" x14ac:dyDescent="0.2">
      <c r="A42">
        <v>2</v>
      </c>
      <c r="B42" s="1">
        <f>B39/(A42*1.034)</f>
        <v>0.50111218568665372</v>
      </c>
      <c r="C42" s="1">
        <f>C39/(B42*2.029)</f>
        <v>1.9981182817305023</v>
      </c>
      <c r="D42" s="1">
        <f>D39/(C42*4.1182)</f>
        <v>0.50263404619521856</v>
      </c>
      <c r="E42" s="1">
        <f>E39/(D42*8.1002)</f>
        <v>1.9918032361275311</v>
      </c>
    </row>
    <row r="43" spans="1:5" x14ac:dyDescent="0.2">
      <c r="A43">
        <v>4</v>
      </c>
      <c r="B43" s="1">
        <f>B39/(A43*0.55)</f>
        <v>0.47104545454545449</v>
      </c>
      <c r="C43" s="1">
        <f>C39/(B43*1.0112)</f>
        <v>4.2651894458986881</v>
      </c>
      <c r="D43" s="1">
        <f>D39/(C43*2.1913)</f>
        <v>0.44252760313932571</v>
      </c>
      <c r="E43" s="1">
        <f>E39/(D43*4.0369)</f>
        <v>4.5394759676111258</v>
      </c>
    </row>
    <row r="44" spans="1:5" x14ac:dyDescent="0.2">
      <c r="A44">
        <v>8</v>
      </c>
      <c r="B44" s="1">
        <f>B39/(A44*0.2752)</f>
        <v>0.470703125</v>
      </c>
      <c r="C44" s="1">
        <f>C39/(B44*0.5372)</f>
        <v>8.0344308740881711</v>
      </c>
      <c r="D44" s="1">
        <f>D39/(C44*1.0957)</f>
        <v>0.46982243334811674</v>
      </c>
      <c r="E44" s="1">
        <f>E39/(D44*2.1441)</f>
        <v>8.0503598080489027</v>
      </c>
    </row>
    <row r="45" spans="1:5" x14ac:dyDescent="0.2">
      <c r="A45">
        <v>16</v>
      </c>
      <c r="B45" s="1">
        <f>B39/(A45*0.1725)</f>
        <v>0.37547101449275366</v>
      </c>
      <c r="C45" s="1">
        <f>C39/(B45*0.3264)</f>
        <v>16.577217589728157</v>
      </c>
      <c r="D45" s="1">
        <f>D39/(C45*0.6651)</f>
        <v>0.37513012715400862</v>
      </c>
      <c r="E45" s="1">
        <f>E39/(D45*1.2027)</f>
        <v>17.974417412087757</v>
      </c>
    </row>
    <row r="46" spans="1:5" x14ac:dyDescent="0.2">
      <c r="A46">
        <v>32</v>
      </c>
      <c r="B46" s="1">
        <f>B39/(A46*0.1105)</f>
        <v>0.29307126696832581</v>
      </c>
      <c r="C46" s="1">
        <f>C39/(B46*0.2043)</f>
        <v>33.930995041519985</v>
      </c>
      <c r="D46" s="1">
        <f>D39/(C46*0.4261)</f>
        <v>0.28607005546232173</v>
      </c>
      <c r="E46" s="1">
        <f>E39/(D46*0.8085)</f>
        <v>35.062401110430528</v>
      </c>
    </row>
  </sheetData>
  <mergeCells count="4">
    <mergeCell ref="A8:B8"/>
    <mergeCell ref="D8:E8"/>
    <mergeCell ref="A4:F6"/>
    <mergeCell ref="A1:F2"/>
  </mergeCells>
  <phoneticPr fontId="3" type="noConversion"/>
  <pageMargins left="0.75" right="0.75" top="1" bottom="1" header="0.5" footer="0.5"/>
  <pageSetup orientation="portrait" horizontalDpi="4294967292" verticalDpi="4294967292"/>
  <headerFooter>
    <oddHeader>&amp;LKasie Kelldorf_x000D_Adriana Rios_x000D_CS 4380 T/Th Fall 2016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3" workbookViewId="0">
      <selection activeCell="E10" sqref="A1:E10"/>
    </sheetView>
  </sheetViews>
  <sheetFormatPr baseColWidth="10" defaultRowHeight="16" x14ac:dyDescent="0.2"/>
  <cols>
    <col min="2" max="2" width="11.83203125" bestFit="1" customWidth="1"/>
    <col min="3" max="3" width="12.83203125" bestFit="1" customWidth="1"/>
    <col min="4" max="4" width="11.83203125" bestFit="1" customWidth="1"/>
    <col min="5" max="5" width="12.83203125" bestFit="1" customWidth="1"/>
  </cols>
  <sheetData/>
  <dataConsolidate/>
  <phoneticPr fontId="3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Fractal_Runtimes</vt:lpstr>
      <vt:lpstr>Fractal_Efficiency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Kasie Kelldorf</dc:creator>
  <cp:lastModifiedBy>Microsoft Office User</cp:lastModifiedBy>
  <cp:lastPrinted>2016-10-20T06:12:51Z</cp:lastPrinted>
  <dcterms:created xsi:type="dcterms:W3CDTF">2016-10-20T02:48:40Z</dcterms:created>
  <dcterms:modified xsi:type="dcterms:W3CDTF">2016-10-20T06:14:49Z</dcterms:modified>
</cp:coreProperties>
</file>