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3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44" documentId="8_{5FACC5FB-D1D6-458C-9D59-2D9CD3CEA84F}" xr6:coauthVersionLast="47" xr6:coauthVersionMax="47" xr10:uidLastSave="{4CDCBF5F-AAD4-4C92-983C-794C6B70B7CE}"/>
  <bookViews>
    <workbookView xWindow="-110" yWindow="-110" windowWidth="19420" windowHeight="10300" tabRatio="911" activeTab="1" xr2:uid="{B4EE1B56-B48A-4C5C-8985-7A2D3F13991D}"/>
  </bookViews>
  <sheets>
    <sheet name="Copyright" sheetId="14" r:id="rId1"/>
    <sheet name="June-2026" sheetId="1" r:id="rId2"/>
    <sheet name="Report-I" sheetId="2" r:id="rId3"/>
    <sheet name="Report-II" sheetId="3" r:id="rId4"/>
    <sheet name="Report-III" sheetId="4" r:id="rId5"/>
    <sheet name="Report-IV" sheetId="5" r:id="rId6"/>
    <sheet name="Report-V" sheetId="9" r:id="rId7"/>
    <sheet name="Report-II-CV" sheetId="6" r:id="rId8"/>
    <sheet name="Report-III-CV" sheetId="7" r:id="rId9"/>
    <sheet name="Report-IV-CV" sheetId="8" r:id="rId10"/>
  </sheets>
  <definedNames>
    <definedName name="_xlnm.Print_Area" localSheetId="6">'Report-V'!$A$1:$E$614</definedName>
    <definedName name="_xlnm.Print_Titles" localSheetId="3">'Report-II'!$1:$7</definedName>
    <definedName name="_xlnm.Print_Titles" localSheetId="4">'Report-III'!$1:$7</definedName>
    <definedName name="_xlnm.Print_Titles" localSheetId="8">'Report-III-CV'!$1:$7</definedName>
    <definedName name="_xlnm.Print_Titles" localSheetId="5">'Report-IV'!$1:$7</definedName>
    <definedName name="_xlnm.Print_Titles" localSheetId="9">'Report-IV-CV'!$1:$7</definedName>
    <definedName name="_xlnm.Print_Titles" localSheetId="6">'Report-V'!$1:$3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4" l="1"/>
  <c r="D234" i="9"/>
  <c r="E234" i="9"/>
  <c r="D235" i="9"/>
  <c r="E235" i="9"/>
  <c r="D236" i="9"/>
  <c r="E236" i="9"/>
  <c r="D237" i="9"/>
  <c r="E237" i="9"/>
  <c r="B241" i="9"/>
  <c r="C241" i="9"/>
  <c r="D199" i="9"/>
  <c r="D201" i="9"/>
  <c r="E201" i="9"/>
  <c r="D202" i="9"/>
  <c r="E202" i="9"/>
  <c r="D203" i="9"/>
  <c r="D204" i="9"/>
  <c r="D205" i="9"/>
  <c r="E205" i="9"/>
  <c r="B208" i="9"/>
  <c r="D206" i="9" s="1"/>
  <c r="C208" i="9"/>
  <c r="E207" i="9" s="1"/>
  <c r="E157" i="9"/>
  <c r="E158" i="9"/>
  <c r="B170" i="9"/>
  <c r="D161" i="9" s="1"/>
  <c r="C170" i="9"/>
  <c r="E159" i="9" s="1"/>
  <c r="B463" i="9"/>
  <c r="D459" i="9" s="1"/>
  <c r="C463" i="9"/>
  <c r="E459" i="9" s="1"/>
  <c r="B404" i="9"/>
  <c r="D401" i="9" s="1"/>
  <c r="C404" i="9"/>
  <c r="E399" i="9" s="1"/>
  <c r="B104" i="9"/>
  <c r="D100" i="9" s="1"/>
  <c r="C104" i="9"/>
  <c r="E95" i="9" s="1"/>
  <c r="B500" i="9"/>
  <c r="D499" i="9" s="1"/>
  <c r="C500" i="9"/>
  <c r="E488" i="9" s="1"/>
  <c r="B26" i="9"/>
  <c r="D18" i="9" s="1"/>
  <c r="C26" i="9"/>
  <c r="E18" i="9" s="1"/>
  <c r="C612" i="9"/>
  <c r="E612" i="9" s="1"/>
  <c r="B612" i="9"/>
  <c r="D611" i="9" s="1"/>
  <c r="D612" i="9" s="1"/>
  <c r="C597" i="9"/>
  <c r="E596" i="9" s="1"/>
  <c r="E597" i="9" s="1"/>
  <c r="B597" i="9"/>
  <c r="D596" i="9" s="1"/>
  <c r="D597" i="9" s="1"/>
  <c r="C570" i="9"/>
  <c r="E565" i="9" s="1"/>
  <c r="B570" i="9"/>
  <c r="D565" i="9" s="1"/>
  <c r="C536" i="9"/>
  <c r="E532" i="9" s="1"/>
  <c r="B536" i="9"/>
  <c r="D535" i="9" s="1"/>
  <c r="C434" i="9"/>
  <c r="B434" i="9"/>
  <c r="C375" i="9"/>
  <c r="E374" i="9" s="1"/>
  <c r="B375" i="9"/>
  <c r="D374" i="9" s="1"/>
  <c r="C343" i="9"/>
  <c r="E339" i="9" s="1"/>
  <c r="B343" i="9"/>
  <c r="D339" i="9" s="1"/>
  <c r="E342" i="9"/>
  <c r="C309" i="9"/>
  <c r="E306" i="9" s="1"/>
  <c r="B309" i="9"/>
  <c r="D297" i="9" s="1"/>
  <c r="C271" i="9"/>
  <c r="E265" i="9" s="1"/>
  <c r="B271" i="9"/>
  <c r="D266" i="9" s="1"/>
  <c r="D270" i="9"/>
  <c r="D232" i="9"/>
  <c r="D207" i="9"/>
  <c r="C131" i="9"/>
  <c r="E129" i="9" s="1"/>
  <c r="B131" i="9"/>
  <c r="D130" i="9" s="1"/>
  <c r="C61" i="9"/>
  <c r="E60" i="9" s="1"/>
  <c r="B61" i="9"/>
  <c r="D60" i="9" s="1"/>
  <c r="D158" i="9" l="1"/>
  <c r="E200" i="9"/>
  <c r="E206" i="9"/>
  <c r="D200" i="9"/>
  <c r="E199" i="9"/>
  <c r="D159" i="9"/>
  <c r="E204" i="9"/>
  <c r="D157" i="9"/>
  <c r="E164" i="9"/>
  <c r="D154" i="9"/>
  <c r="E160" i="9"/>
  <c r="E162" i="9"/>
  <c r="D156" i="9"/>
  <c r="D162" i="9"/>
  <c r="E163" i="9"/>
  <c r="E169" i="9"/>
  <c r="D160" i="9"/>
  <c r="E156" i="9"/>
  <c r="D530" i="9"/>
  <c r="E529" i="9"/>
  <c r="E531" i="9"/>
  <c r="E530" i="9"/>
  <c r="D531" i="9"/>
  <c r="D529" i="9"/>
  <c r="D238" i="9"/>
  <c r="E460" i="9"/>
  <c r="D460" i="9"/>
  <c r="E270" i="9"/>
  <c r="E89" i="9"/>
  <c r="D90" i="9"/>
  <c r="D402" i="9"/>
  <c r="E400" i="9"/>
  <c r="D403" i="9"/>
  <c r="D400" i="9"/>
  <c r="D129" i="9"/>
  <c r="D131" i="9" s="1"/>
  <c r="E403" i="9"/>
  <c r="E402" i="9"/>
  <c r="E401" i="9"/>
  <c r="D239" i="9"/>
  <c r="E535" i="9"/>
  <c r="D233" i="9"/>
  <c r="E100" i="9"/>
  <c r="E59" i="9"/>
  <c r="D59" i="9"/>
  <c r="D97" i="9"/>
  <c r="D103" i="9"/>
  <c r="E99" i="9"/>
  <c r="D99" i="9"/>
  <c r="E495" i="9"/>
  <c r="E494" i="9"/>
  <c r="E97" i="9"/>
  <c r="E54" i="9"/>
  <c r="E369" i="9"/>
  <c r="D569" i="9"/>
  <c r="E58" i="9"/>
  <c r="E96" i="9"/>
  <c r="E90" i="9"/>
  <c r="E103" i="9"/>
  <c r="D101" i="9"/>
  <c r="E98" i="9"/>
  <c r="D98" i="9"/>
  <c r="D267" i="9"/>
  <c r="E569" i="9"/>
  <c r="D58" i="9"/>
  <c r="E267" i="9"/>
  <c r="E57" i="9"/>
  <c r="D96" i="9"/>
  <c r="D54" i="9"/>
  <c r="D240" i="9"/>
  <c r="D342" i="9"/>
  <c r="D532" i="9"/>
  <c r="D95" i="9"/>
  <c r="E266" i="9"/>
  <c r="D300" i="9"/>
  <c r="D57" i="9"/>
  <c r="D301" i="9"/>
  <c r="E16" i="9"/>
  <c r="E56" i="9"/>
  <c r="D265" i="9"/>
  <c r="D306" i="9"/>
  <c r="D16" i="9"/>
  <c r="D56" i="9"/>
  <c r="D307" i="9"/>
  <c r="D308" i="9"/>
  <c r="E23" i="9"/>
  <c r="E94" i="9"/>
  <c r="E15" i="9"/>
  <c r="E91" i="9"/>
  <c r="D23" i="9"/>
  <c r="D22" i="9"/>
  <c r="D21" i="9"/>
  <c r="E88" i="9"/>
  <c r="D102" i="9"/>
  <c r="E17" i="9"/>
  <c r="E493" i="9"/>
  <c r="D15" i="9"/>
  <c r="E22" i="9"/>
  <c r="D495" i="9"/>
  <c r="E21" i="9"/>
  <c r="E101" i="9"/>
  <c r="D494" i="9"/>
  <c r="D89" i="9"/>
  <c r="E102" i="9"/>
  <c r="E297" i="9"/>
  <c r="D369" i="9"/>
  <c r="D17" i="9"/>
  <c r="D493" i="9"/>
  <c r="D488" i="9"/>
  <c r="D491" i="9"/>
  <c r="E491" i="9"/>
  <c r="E499" i="9"/>
  <c r="E301" i="9"/>
  <c r="E14" i="9"/>
  <c r="D92" i="9"/>
  <c r="D20" i="9"/>
  <c r="E239" i="9"/>
  <c r="E307" i="9"/>
  <c r="E25" i="9"/>
  <c r="E19" i="9"/>
  <c r="E13" i="9"/>
  <c r="E238" i="9"/>
  <c r="D399" i="9"/>
  <c r="D25" i="9"/>
  <c r="D19" i="9"/>
  <c r="D13" i="9"/>
  <c r="E300" i="9"/>
  <c r="E20" i="9"/>
  <c r="D14" i="9"/>
  <c r="E92" i="9"/>
  <c r="E232" i="9"/>
  <c r="D87" i="9"/>
  <c r="E87" i="9"/>
  <c r="E93" i="9"/>
  <c r="E130" i="9"/>
  <c r="E131" i="9" s="1"/>
  <c r="E233" i="9"/>
  <c r="E240" i="9"/>
  <c r="E308" i="9"/>
  <c r="D566" i="9"/>
  <c r="E24" i="9"/>
  <c r="D91" i="9"/>
  <c r="D93" i="9"/>
  <c r="D88" i="9"/>
  <c r="D94" i="9"/>
  <c r="E566" i="9"/>
  <c r="D24" i="9"/>
  <c r="D338" i="9"/>
  <c r="E338" i="9"/>
  <c r="E372" i="9"/>
  <c r="E560" i="9"/>
  <c r="D52" i="9"/>
  <c r="E154" i="9"/>
  <c r="D367" i="9"/>
  <c r="D373" i="9"/>
  <c r="D564" i="9"/>
  <c r="E52" i="9"/>
  <c r="E367" i="9"/>
  <c r="E373" i="9"/>
  <c r="E564" i="9"/>
  <c r="E370" i="9"/>
  <c r="E371" i="9"/>
  <c r="D560" i="9"/>
  <c r="D55" i="9"/>
  <c r="D370" i="9"/>
  <c r="E55" i="9"/>
  <c r="D371" i="9"/>
  <c r="D372" i="9"/>
  <c r="D53" i="9"/>
  <c r="D368" i="9"/>
  <c r="E53" i="9"/>
  <c r="E368" i="9"/>
  <c r="D432" i="9"/>
  <c r="D431" i="9"/>
  <c r="D166" i="9"/>
  <c r="D153" i="9"/>
  <c r="E432" i="9"/>
  <c r="E431" i="9"/>
  <c r="D163" i="9"/>
  <c r="E166" i="9"/>
  <c r="E153" i="9"/>
  <c r="E165" i="9"/>
  <c r="D198" i="9"/>
  <c r="D427" i="9"/>
  <c r="D497" i="9"/>
  <c r="D490" i="9"/>
  <c r="D496" i="9"/>
  <c r="D489" i="9"/>
  <c r="D155" i="9"/>
  <c r="E198" i="9"/>
  <c r="E427" i="9"/>
  <c r="E497" i="9"/>
  <c r="E490" i="9"/>
  <c r="E496" i="9"/>
  <c r="E489" i="9"/>
  <c r="E155" i="9"/>
  <c r="D164" i="9"/>
  <c r="D428" i="9"/>
  <c r="D492" i="9"/>
  <c r="D534" i="9"/>
  <c r="D527" i="9"/>
  <c r="D533" i="9"/>
  <c r="D526" i="9"/>
  <c r="E428" i="9"/>
  <c r="E492" i="9"/>
  <c r="E534" i="9"/>
  <c r="E527" i="9"/>
  <c r="E533" i="9"/>
  <c r="E526" i="9"/>
  <c r="D11" i="9"/>
  <c r="D165" i="9"/>
  <c r="D305" i="9"/>
  <c r="D299" i="9"/>
  <c r="D304" i="9"/>
  <c r="D298" i="9"/>
  <c r="D341" i="9"/>
  <c r="D335" i="9"/>
  <c r="D340" i="9"/>
  <c r="D429" i="9"/>
  <c r="D462" i="9"/>
  <c r="D461" i="9"/>
  <c r="D528" i="9"/>
  <c r="D9" i="9"/>
  <c r="E11" i="9"/>
  <c r="E10" i="9"/>
  <c r="D167" i="9"/>
  <c r="E305" i="9"/>
  <c r="E299" i="9"/>
  <c r="E304" i="9"/>
  <c r="E298" i="9"/>
  <c r="E341" i="9"/>
  <c r="E335" i="9"/>
  <c r="E340" i="9"/>
  <c r="E429" i="9"/>
  <c r="E462" i="9"/>
  <c r="E461" i="9"/>
  <c r="E528" i="9"/>
  <c r="E9" i="9"/>
  <c r="E167" i="9"/>
  <c r="D302" i="9"/>
  <c r="D336" i="9"/>
  <c r="D430" i="9"/>
  <c r="D568" i="9"/>
  <c r="D562" i="9"/>
  <c r="D567" i="9"/>
  <c r="D561" i="9"/>
  <c r="D10" i="9"/>
  <c r="D168" i="9"/>
  <c r="E302" i="9"/>
  <c r="E336" i="9"/>
  <c r="E430" i="9"/>
  <c r="E568" i="9"/>
  <c r="E562" i="9"/>
  <c r="E567" i="9"/>
  <c r="E561" i="9"/>
  <c r="D12" i="9"/>
  <c r="B706" i="9"/>
  <c r="E168" i="9"/>
  <c r="D269" i="9"/>
  <c r="D268" i="9"/>
  <c r="D303" i="9"/>
  <c r="D337" i="9"/>
  <c r="D433" i="9"/>
  <c r="D487" i="9"/>
  <c r="D498" i="9"/>
  <c r="D563" i="9"/>
  <c r="B705" i="9"/>
  <c r="E12" i="9"/>
  <c r="C706" i="9"/>
  <c r="D169" i="9"/>
  <c r="E269" i="9"/>
  <c r="E268" i="9"/>
  <c r="E303" i="9"/>
  <c r="E337" i="9"/>
  <c r="E433" i="9"/>
  <c r="E487" i="9"/>
  <c r="E498" i="9"/>
  <c r="E563" i="9"/>
  <c r="C705" i="9"/>
  <c r="C707" i="9" l="1"/>
  <c r="E404" i="9"/>
  <c r="D241" i="9"/>
  <c r="E463" i="9"/>
  <c r="E271" i="9"/>
  <c r="D404" i="9"/>
  <c r="D271" i="9"/>
  <c r="D463" i="9"/>
  <c r="E241" i="9"/>
  <c r="D104" i="9"/>
  <c r="D309" i="9"/>
  <c r="E570" i="9"/>
  <c r="E104" i="9"/>
  <c r="D375" i="9"/>
  <c r="D570" i="9"/>
  <c r="D434" i="9"/>
  <c r="E375" i="9"/>
  <c r="E61" i="9"/>
  <c r="D61" i="9"/>
  <c r="B707" i="9"/>
  <c r="E309" i="9"/>
  <c r="D536" i="9"/>
  <c r="E434" i="9"/>
  <c r="D170" i="9"/>
  <c r="E500" i="9"/>
  <c r="D343" i="9"/>
  <c r="E536" i="9"/>
  <c r="D208" i="9"/>
  <c r="E343" i="9"/>
  <c r="E208" i="9"/>
  <c r="D500" i="9"/>
  <c r="E170" i="9"/>
  <c r="D26" i="9"/>
  <c r="E26" i="9"/>
  <c r="C113" i="5" l="1"/>
  <c r="D113" i="5"/>
  <c r="E113" i="5"/>
  <c r="F113" i="5"/>
  <c r="G113" i="5"/>
  <c r="H113" i="5"/>
  <c r="I113" i="5"/>
  <c r="J113" i="5"/>
  <c r="K113" i="5"/>
  <c r="L113" i="5"/>
  <c r="M113" i="5"/>
  <c r="B113" i="5"/>
  <c r="C110" i="5"/>
  <c r="D110" i="5"/>
  <c r="E110" i="5"/>
  <c r="F110" i="5"/>
  <c r="G110" i="5"/>
  <c r="H110" i="5"/>
  <c r="I110" i="5"/>
  <c r="J110" i="5"/>
  <c r="K110" i="5"/>
  <c r="L110" i="5"/>
  <c r="M110" i="5"/>
  <c r="B110" i="5"/>
  <c r="C76" i="5"/>
  <c r="D76" i="5"/>
  <c r="E76" i="5"/>
  <c r="F76" i="5"/>
  <c r="G76" i="5"/>
  <c r="H76" i="5"/>
  <c r="I76" i="5"/>
  <c r="J76" i="5"/>
  <c r="K76" i="5"/>
  <c r="L76" i="5"/>
  <c r="M76" i="5"/>
  <c r="B76" i="5"/>
  <c r="C67" i="5"/>
  <c r="D67" i="5"/>
  <c r="E67" i="5"/>
  <c r="F67" i="5"/>
  <c r="G67" i="5"/>
  <c r="H67" i="5"/>
  <c r="I67" i="5"/>
  <c r="J67" i="5"/>
  <c r="K67" i="5"/>
  <c r="L67" i="5"/>
  <c r="M67" i="5"/>
  <c r="B67" i="5"/>
  <c r="C51" i="5"/>
  <c r="D51" i="5"/>
  <c r="E51" i="5"/>
  <c r="F51" i="5"/>
  <c r="G51" i="5"/>
  <c r="H51" i="5"/>
  <c r="I51" i="5"/>
  <c r="J51" i="5"/>
  <c r="K51" i="5"/>
  <c r="L51" i="5"/>
  <c r="M51" i="5"/>
  <c r="M104" i="5" s="1"/>
  <c r="B51" i="5"/>
  <c r="C20" i="5"/>
  <c r="C36" i="5" s="1"/>
  <c r="D20" i="5"/>
  <c r="D36" i="5" s="1"/>
  <c r="E20" i="5"/>
  <c r="E36" i="5" s="1"/>
  <c r="F20" i="5"/>
  <c r="F36" i="5" s="1"/>
  <c r="G20" i="5"/>
  <c r="G36" i="5" s="1"/>
  <c r="H20" i="5"/>
  <c r="H36" i="5" s="1"/>
  <c r="I20" i="5"/>
  <c r="I36" i="5" s="1"/>
  <c r="J20" i="5"/>
  <c r="J36" i="5" s="1"/>
  <c r="K20" i="5"/>
  <c r="K36" i="5" s="1"/>
  <c r="L20" i="5"/>
  <c r="L36" i="5" s="1"/>
  <c r="M20" i="5"/>
  <c r="M36" i="5" s="1"/>
  <c r="B20" i="5"/>
  <c r="B36" i="5" s="1"/>
  <c r="C26" i="3"/>
  <c r="C56" i="3" s="1"/>
  <c r="D26" i="3"/>
  <c r="D56" i="3" s="1"/>
  <c r="E26" i="3"/>
  <c r="E56" i="3" s="1"/>
  <c r="F26" i="3"/>
  <c r="F56" i="3" s="1"/>
  <c r="G26" i="3"/>
  <c r="G56" i="3" s="1"/>
  <c r="H26" i="3"/>
  <c r="H56" i="3" s="1"/>
  <c r="I26" i="3"/>
  <c r="I56" i="3" s="1"/>
  <c r="J26" i="3"/>
  <c r="J56" i="3" s="1"/>
  <c r="K26" i="3"/>
  <c r="K56" i="3" s="1"/>
  <c r="L26" i="3"/>
  <c r="L56" i="3" s="1"/>
  <c r="M26" i="3"/>
  <c r="M56" i="3" s="1"/>
  <c r="B26" i="3"/>
  <c r="B56" i="3" s="1"/>
  <c r="E114" i="5" l="1"/>
  <c r="B114" i="5"/>
  <c r="J114" i="5"/>
  <c r="I114" i="5"/>
  <c r="H114" i="5"/>
  <c r="C114" i="5"/>
  <c r="C104" i="5"/>
  <c r="G114" i="5"/>
  <c r="G115" i="5" s="1"/>
  <c r="G289" i="5" s="1"/>
  <c r="F114" i="5"/>
  <c r="D114" i="5"/>
  <c r="M114" i="5"/>
  <c r="M115" i="5" s="1"/>
  <c r="M289" i="5" s="1"/>
  <c r="L114" i="5"/>
  <c r="K114" i="5"/>
  <c r="D104" i="5"/>
  <c r="B104" i="5"/>
  <c r="L104" i="5"/>
  <c r="G104" i="5"/>
  <c r="H104" i="5"/>
  <c r="F104" i="5"/>
  <c r="E104" i="5"/>
  <c r="J104" i="5"/>
  <c r="K104" i="5"/>
  <c r="I104" i="5"/>
  <c r="B115" i="5" l="1"/>
  <c r="B289" i="5" s="1"/>
  <c r="L115" i="5"/>
  <c r="L289" i="5" s="1"/>
  <c r="C115" i="5"/>
  <c r="C289" i="5" s="1"/>
  <c r="K115" i="5"/>
  <c r="K289" i="5" s="1"/>
  <c r="D115" i="5"/>
  <c r="D289" i="5" s="1"/>
  <c r="F115" i="5"/>
  <c r="F289" i="5" s="1"/>
  <c r="H115" i="5"/>
  <c r="H289" i="5" s="1"/>
  <c r="I115" i="5"/>
  <c r="I289" i="5" s="1"/>
  <c r="J115" i="5"/>
  <c r="J289" i="5" s="1"/>
  <c r="E115" i="5"/>
  <c r="E289" i="5" s="1"/>
  <c r="C43" i="4" l="1"/>
  <c r="D43" i="4"/>
  <c r="E43" i="4"/>
  <c r="F43" i="4"/>
  <c r="G43" i="4"/>
  <c r="H43" i="4"/>
  <c r="I43" i="4"/>
  <c r="J43" i="4"/>
  <c r="K43" i="4"/>
  <c r="L43" i="4"/>
  <c r="M43" i="4"/>
  <c r="B43" i="4"/>
  <c r="C38" i="4"/>
  <c r="D38" i="4"/>
  <c r="E38" i="4"/>
  <c r="F38" i="4"/>
  <c r="G38" i="4"/>
  <c r="H38" i="4"/>
  <c r="I38" i="4"/>
  <c r="J38" i="4"/>
  <c r="K38" i="4"/>
  <c r="L38" i="4"/>
  <c r="M38" i="4"/>
  <c r="C19" i="4"/>
  <c r="D19" i="4"/>
  <c r="E19" i="4"/>
  <c r="F19" i="4"/>
  <c r="G19" i="4"/>
  <c r="H19" i="4"/>
  <c r="I19" i="4"/>
  <c r="J19" i="4"/>
  <c r="K19" i="4"/>
  <c r="L19" i="4"/>
  <c r="M19" i="4"/>
  <c r="B19" i="4"/>
  <c r="J35" i="2"/>
  <c r="J34" i="2"/>
  <c r="J33" i="2"/>
  <c r="J32" i="2"/>
  <c r="J31" i="2"/>
  <c r="J30" i="2"/>
  <c r="J28" i="2"/>
  <c r="J27" i="2"/>
  <c r="J26" i="2"/>
  <c r="J25" i="2"/>
  <c r="J24" i="2"/>
  <c r="J22" i="2"/>
  <c r="J21" i="2"/>
  <c r="J20" i="2"/>
  <c r="J19" i="2"/>
  <c r="J17" i="2"/>
  <c r="J16" i="2"/>
  <c r="J15" i="2"/>
  <c r="J12" i="2"/>
  <c r="J11" i="2"/>
  <c r="J10" i="2"/>
  <c r="J9" i="2"/>
  <c r="G35" i="2"/>
  <c r="G33" i="2"/>
  <c r="G32" i="2"/>
  <c r="G31" i="2"/>
  <c r="G30" i="2"/>
  <c r="G28" i="2"/>
  <c r="G27" i="2"/>
  <c r="G26" i="2"/>
  <c r="G25" i="2"/>
  <c r="G24" i="2"/>
  <c r="G22" i="2"/>
  <c r="G21" i="2"/>
  <c r="G20" i="2"/>
  <c r="G19" i="2"/>
  <c r="G17" i="2"/>
  <c r="G16" i="2"/>
  <c r="G15" i="2"/>
  <c r="G12" i="2"/>
  <c r="G11" i="2"/>
  <c r="G10" i="2"/>
  <c r="G9" i="2"/>
  <c r="D10" i="2"/>
  <c r="D11" i="2"/>
  <c r="D12" i="2"/>
  <c r="D15" i="2"/>
  <c r="D16" i="2"/>
  <c r="D17" i="2"/>
  <c r="D19" i="2"/>
  <c r="D20" i="2"/>
  <c r="D21" i="2"/>
  <c r="D22" i="2"/>
  <c r="D24" i="2"/>
  <c r="D25" i="2"/>
  <c r="D26" i="2"/>
  <c r="D27" i="2"/>
  <c r="D28" i="2"/>
  <c r="D30" i="2"/>
  <c r="D31" i="2"/>
  <c r="D32" i="2"/>
  <c r="D33" i="2"/>
  <c r="D34" i="2"/>
  <c r="D35" i="2"/>
  <c r="D9" i="2"/>
  <c r="J23" i="1"/>
  <c r="J22" i="1"/>
  <c r="J21" i="1"/>
  <c r="J20" i="1"/>
  <c r="J19" i="1"/>
  <c r="J17" i="1"/>
  <c r="J16" i="1"/>
  <c r="J15" i="1"/>
  <c r="J14" i="1"/>
  <c r="J13" i="1"/>
  <c r="J10" i="1"/>
  <c r="J9" i="1"/>
  <c r="J8" i="1"/>
  <c r="G23" i="1"/>
  <c r="G22" i="1"/>
  <c r="G21" i="1"/>
  <c r="G20" i="1"/>
  <c r="G19" i="1"/>
  <c r="G17" i="1"/>
  <c r="G16" i="1"/>
  <c r="G15" i="1"/>
  <c r="G14" i="1"/>
  <c r="G13" i="1"/>
  <c r="G10" i="1"/>
  <c r="G9" i="1"/>
  <c r="G8" i="1"/>
  <c r="D9" i="1"/>
  <c r="D10" i="1"/>
  <c r="D13" i="1"/>
  <c r="D14" i="1"/>
  <c r="D15" i="1"/>
  <c r="D16" i="1"/>
  <c r="D17" i="1"/>
  <c r="D19" i="1"/>
  <c r="D20" i="1"/>
  <c r="D21" i="1"/>
  <c r="D22" i="1"/>
  <c r="D23" i="1"/>
  <c r="D8" i="1"/>
  <c r="I11" i="1"/>
  <c r="H11" i="1"/>
  <c r="H24" i="1" s="1"/>
  <c r="F11" i="1"/>
  <c r="E11" i="1"/>
  <c r="E24" i="1" s="1"/>
  <c r="C11" i="1"/>
  <c r="C24" i="1" s="1"/>
  <c r="B11" i="1"/>
  <c r="B24" i="1" s="1"/>
  <c r="B44" i="4" l="1"/>
  <c r="B112" i="4" s="1"/>
  <c r="L44" i="4"/>
  <c r="L112" i="4" s="1"/>
  <c r="K44" i="4"/>
  <c r="K112" i="4" s="1"/>
  <c r="G44" i="4"/>
  <c r="G112" i="4" s="1"/>
  <c r="H44" i="4"/>
  <c r="H112" i="4" s="1"/>
  <c r="M44" i="4"/>
  <c r="M112" i="4" s="1"/>
  <c r="I44" i="4"/>
  <c r="I112" i="4" s="1"/>
  <c r="E44" i="4"/>
  <c r="E112" i="4" s="1"/>
  <c r="J44" i="4"/>
  <c r="J112" i="4" s="1"/>
  <c r="C44" i="4"/>
  <c r="C112" i="4" s="1"/>
  <c r="F44" i="4"/>
  <c r="F112" i="4" s="1"/>
  <c r="D44" i="4"/>
  <c r="D112" i="4" s="1"/>
  <c r="J11" i="1"/>
  <c r="D24" i="1"/>
  <c r="G11" i="1"/>
  <c r="F24" i="1"/>
  <c r="I24" i="1"/>
  <c r="D11" i="1"/>
  <c r="J24" i="1" l="1"/>
  <c r="G24" i="1"/>
</calcChain>
</file>

<file path=xl/sharedStrings.xml><?xml version="1.0" encoding="utf-8"?>
<sst xmlns="http://schemas.openxmlformats.org/spreadsheetml/2006/main" count="1529" uniqueCount="563">
  <si>
    <t>SIAM</t>
  </si>
  <si>
    <t>Category</t>
  </si>
  <si>
    <t>Production</t>
  </si>
  <si>
    <t>Domestic Sales</t>
  </si>
  <si>
    <t>Exports</t>
  </si>
  <si>
    <t>Segment/Subsegment</t>
  </si>
  <si>
    <t>June</t>
  </si>
  <si>
    <t>% Change</t>
  </si>
  <si>
    <t>Passenger Vehicles</t>
  </si>
  <si>
    <t>Passenger Cars</t>
  </si>
  <si>
    <t>Utility Vehicles</t>
  </si>
  <si>
    <t>Vans</t>
  </si>
  <si>
    <t>Total Passenger Vehicles</t>
  </si>
  <si>
    <t>Three Wheelers</t>
  </si>
  <si>
    <t>Passenger Carrier</t>
  </si>
  <si>
    <t>Goods Carrier</t>
  </si>
  <si>
    <t>E-Rickshaw</t>
  </si>
  <si>
    <t>E-Cart</t>
  </si>
  <si>
    <t>Total Three Wheelers</t>
  </si>
  <si>
    <t>Two Wheelers</t>
  </si>
  <si>
    <t>Scooters</t>
  </si>
  <si>
    <t>Motorcycles</t>
  </si>
  <si>
    <t>Mopeds</t>
  </si>
  <si>
    <t>Total Two Wheelers</t>
  </si>
  <si>
    <t>Quadricycle</t>
  </si>
  <si>
    <t>Total Quadricycle</t>
  </si>
  <si>
    <t>Grand Total</t>
  </si>
  <si>
    <t xml:space="preserve">Report I </t>
  </si>
  <si>
    <t>(Number of Vehicles)</t>
  </si>
  <si>
    <t>April-June</t>
  </si>
  <si>
    <t>Commercial Vehicles</t>
  </si>
  <si>
    <t>M&amp;HCVs</t>
  </si>
  <si>
    <t>Total M&amp;HCVs</t>
  </si>
  <si>
    <t>LCVs</t>
  </si>
  <si>
    <t>Total LCVs</t>
  </si>
  <si>
    <t>Total Commercial Vehicles</t>
  </si>
  <si>
    <t>Category &amp; Company wise Summary Report for the month of June 2026 and Cumulative for April-June 2026</t>
  </si>
  <si>
    <t>Manufacturer</t>
  </si>
  <si>
    <t>FCA India Automobiles Pvt Ltd</t>
  </si>
  <si>
    <t>Force Motors Ltd</t>
  </si>
  <si>
    <t>Honda Cars India Ltd</t>
  </si>
  <si>
    <t>Hyundai Motor India Ltd</t>
  </si>
  <si>
    <t>Isuzu Motors India Pvt Ltd</t>
  </si>
  <si>
    <t>JSW MG Motor India Pvt Ltd</t>
  </si>
  <si>
    <t>Kia India Pvt Ltd</t>
  </si>
  <si>
    <t>Mahindra &amp; Mahindra Ltd</t>
  </si>
  <si>
    <t>Maruti Suzuki India Ltd</t>
  </si>
  <si>
    <t>Nissan Motor India Pvt Ltd</t>
  </si>
  <si>
    <t>Renault India Pvt Ltd</t>
  </si>
  <si>
    <t>SkodaAuto India Pvt Ltd</t>
  </si>
  <si>
    <t>Stellantis India Pvt Ltd</t>
  </si>
  <si>
    <t>Tata Motors Ltd</t>
  </si>
  <si>
    <t>Toyota Kirloskar Motor Pvt Ltd</t>
  </si>
  <si>
    <t>VinFast Auto India Pvt Ltd</t>
  </si>
  <si>
    <t>Volkswagen India Pvt Ltd</t>
  </si>
  <si>
    <t>Atul Auto Ltd</t>
  </si>
  <si>
    <t>Bajaj Auto Ltd</t>
  </si>
  <si>
    <t>Baxy Ltd</t>
  </si>
  <si>
    <t>Piaggio Vehicles Pvt Ltd</t>
  </si>
  <si>
    <t>Pinnacle Mobility Solutions Pvt Ltd</t>
  </si>
  <si>
    <t>TI Clean Mobility Pvt Ltd</t>
  </si>
  <si>
    <t>TVS Motor Company Ltd</t>
  </si>
  <si>
    <t>Ather Energy Pvt. Ltd</t>
  </si>
  <si>
    <t>Hero MotoCorp Ltd</t>
  </si>
  <si>
    <t>Honda Motorcycle &amp; Scooter India Pvt Ltd</t>
  </si>
  <si>
    <t>India Kawasaki Motors Pvt Ltd</t>
  </si>
  <si>
    <t>India Yamaha Motor Pvt Ltd</t>
  </si>
  <si>
    <t>Okinawa Autotech Pvt. Ltd</t>
  </si>
  <si>
    <t>River Mobility Pvt Ltd</t>
  </si>
  <si>
    <t>Royal-Enfield (Unit of Eicher Motors)</t>
  </si>
  <si>
    <t>Suzuki Motorcycle India Pvt Ltd</t>
  </si>
  <si>
    <t>Triumph Motorcycles India Pvt Ltd</t>
  </si>
  <si>
    <t>A: Passenger Cars</t>
  </si>
  <si>
    <t>Total A: Passenger Cars</t>
  </si>
  <si>
    <t>B: Utility Vehicles</t>
  </si>
  <si>
    <t>Total B: Utility Vehicles</t>
  </si>
  <si>
    <t>C: Vans</t>
  </si>
  <si>
    <t>Total C: Vans</t>
  </si>
  <si>
    <t>A: Passenger Carrier</t>
  </si>
  <si>
    <t>Total A: Passenger Carrier</t>
  </si>
  <si>
    <t>Total E-Rickshaw</t>
  </si>
  <si>
    <t>B: Goods Carrier</t>
  </si>
  <si>
    <t>Total B: Goods Carrier</t>
  </si>
  <si>
    <t>Total E-Cart</t>
  </si>
  <si>
    <t>A: Scooters</t>
  </si>
  <si>
    <t>Total A: Scooters</t>
  </si>
  <si>
    <t>B: Motorcycles</t>
  </si>
  <si>
    <t>Total B: Motorcycles</t>
  </si>
  <si>
    <t>C: Mopeds</t>
  </si>
  <si>
    <t>Total C: Mopeds</t>
  </si>
  <si>
    <t>A : Passenger Cars - Upto 5 Seats</t>
  </si>
  <si>
    <t>Mini :Seats upto-5, Length Normally &lt;3600 mm, Body Style-Hatchback, Engine Displacement Normally upto 1.0 Litre</t>
  </si>
  <si>
    <t>Maruti Suzuki India Ltd (Alto,Spresso)</t>
  </si>
  <si>
    <t>Total Mini</t>
  </si>
  <si>
    <t>Compact :Seats upto-5, Length  Normally between 3600 - 4000 mm, Body Style-Sedan/Estate/Hatch/Notchback, Engine Displacement Normally upto 1.4 Litre</t>
  </si>
  <si>
    <t>Honda Cars India Ltd (Amaze)</t>
  </si>
  <si>
    <t>Hyundai Motor India Ltd (Aura,Grand i10,i20)</t>
  </si>
  <si>
    <t>Renault India Pvt Ltd (Kwid)</t>
  </si>
  <si>
    <t>Tata Motors Ltd (Altroz,Tiago,Tigor)</t>
  </si>
  <si>
    <t>Toyota Kirloskar Motor Pvt Ltd (Glanza)</t>
  </si>
  <si>
    <t>Total Compact</t>
  </si>
  <si>
    <t>Mid-Size: Seats upto-5, Length Normally between 4250 - 4500 mm, Body Style-Sedan/Estate/Hatch/Notchback, Engine Displacement Normally upto 1.6 Litre</t>
  </si>
  <si>
    <t>Honda Cars India Ltd (City)</t>
  </si>
  <si>
    <t>Hyundai Motor India Ltd (Verna)</t>
  </si>
  <si>
    <t>Maruti Suzuki India Ltd (Ciaz)</t>
  </si>
  <si>
    <t>Nissan Motor India Pvt Ltd (Sunny)</t>
  </si>
  <si>
    <t>SkodaAuto India Pvt Ltd (Slavia)</t>
  </si>
  <si>
    <t>Volkswagen India Pvt Ltd (Virtus)</t>
  </si>
  <si>
    <t>Total Mid-Size</t>
  </si>
  <si>
    <t>Executive :Seats upto-5, Length Normally between 4500 - 4700 mm, Body Style-Sedan/Estate/Notchback, Engine Displacement Normally upto 2 Litre</t>
  </si>
  <si>
    <t>Volkswagen India Pvt Ltd (Golf GTI)</t>
  </si>
  <si>
    <t>Total Executive</t>
  </si>
  <si>
    <t>Premium :Seats upto-5, Length Normally between 4700 - 5000 mm, Body Style-Sedan/Estates, Engine Displacement Normally upto 3 Litre</t>
  </si>
  <si>
    <t>SkodaAuto India Pvt Ltd (Superb)</t>
  </si>
  <si>
    <t>Toyota Kirloskar Motor Pvt Ltd (Camry)</t>
  </si>
  <si>
    <t>Total Premium</t>
  </si>
  <si>
    <t>Total Passenger Cars</t>
  </si>
  <si>
    <t>B : Utility Vehicles/ Sports Utility Vehicles; 4x2 or 4x4 offroad capability ; Generally ladder on frame ; 2 box ; 5 Seats or more but upto 10 Seats.</t>
  </si>
  <si>
    <t>UVC : Length &lt; 4000 mm &amp; Price &lt;20 Lakhs</t>
  </si>
  <si>
    <t>Force Motors Ltd (Gurkha)</t>
  </si>
  <si>
    <t>Hyundai Motor India Ltd (Exter,Venue)</t>
  </si>
  <si>
    <t>Kia India Pvt Ltd (Sonet,Syros)</t>
  </si>
  <si>
    <t>Mahindra &amp; Mahindra Ltd (Bolero,Kuv100,Thar,XUV 3XO,Xuv300,XUV400)</t>
  </si>
  <si>
    <t>Nissan Motor India Pvt Ltd (Gravite,Magnite)</t>
  </si>
  <si>
    <t>Renault India Pvt Ltd (Kiger,Triber)</t>
  </si>
  <si>
    <t>SkodaAuto India Pvt Ltd (Kylaq)</t>
  </si>
  <si>
    <t>Stellantis India Pvt Ltd (C3,EC3)</t>
  </si>
  <si>
    <t>Tata Motors Ltd (Nexon,Punch)</t>
  </si>
  <si>
    <t>Toyota Kirloskar Motor Pvt Ltd (Urban Cruiser Taisor)</t>
  </si>
  <si>
    <t>Total UVC</t>
  </si>
  <si>
    <t>UV1 : Length 4000  to 4400 mm &amp; Price &lt;20 Lakhs</t>
  </si>
  <si>
    <t>Force Motors Ltd (Gurkha,Trax)</t>
  </si>
  <si>
    <t>Honda Cars India Ltd (Elevate)</t>
  </si>
  <si>
    <t>Hyundai Motor India Ltd (Creta)</t>
  </si>
  <si>
    <t>JSW MG Motor India Pvt Ltd (Astor)</t>
  </si>
  <si>
    <t>Kia India Pvt Ltd (Seltos)</t>
  </si>
  <si>
    <t>Mahindra &amp; Mahindra Ltd (BE)</t>
  </si>
  <si>
    <t>Renault India Pvt Ltd (Duster)</t>
  </si>
  <si>
    <t>SkodaAuto India Pvt Ltd (Kushaq)</t>
  </si>
  <si>
    <t>Stellantis India Pvt Ltd (Basalt,C3 Aircross)</t>
  </si>
  <si>
    <t>Tata Motors Ltd (Curvv,Siera)</t>
  </si>
  <si>
    <t>Toyota Kirloskar Motor Pvt Ltd (Model Manufactured for the sale to other OE,Rumion,Urban Cruiser Ebella,Urban Cruiser HyRyder)</t>
  </si>
  <si>
    <t>VinFast Auto India Pvt Ltd (VF6)</t>
  </si>
  <si>
    <t>Volkswagen India Pvt Ltd (Taigun)</t>
  </si>
  <si>
    <t>Total UV1</t>
  </si>
  <si>
    <t>UV2 : Length between 4400 - 4700 mm &amp; Price &lt;20 Lakhs</t>
  </si>
  <si>
    <t>Hyundai Motor India Ltd (Alcazar)</t>
  </si>
  <si>
    <t>JSW MG Motor India Pvt Ltd (Hector)</t>
  </si>
  <si>
    <t>Kia India Pvt Ltd (Carens)</t>
  </si>
  <si>
    <t>Mahindra &amp; Mahindra Ltd (Bolero Neo Plus,Marazzo,Scorpio,Thar Roxx,Xuv700,Xuv7XO)</t>
  </si>
  <si>
    <t>Maruti Suzuki India Ltd (XL6)</t>
  </si>
  <si>
    <t>Tata Motors Ltd (Harrier,Safari)</t>
  </si>
  <si>
    <t>VinFast Auto India Pvt Ltd (VF7)</t>
  </si>
  <si>
    <t>Total UV2</t>
  </si>
  <si>
    <t>UV3 : Length &gt;4700 mm &amp; Price &lt;20 Lakhs</t>
  </si>
  <si>
    <t>Force Motors Ltd (Trax)</t>
  </si>
  <si>
    <t>Mahindra &amp; Mahindra Ltd (XEV)</t>
  </si>
  <si>
    <t>Toyota Kirloskar Motor Pvt Ltd (Innova Crysta,Innova HyCross)</t>
  </si>
  <si>
    <t>VinFast Auto India Pvt Ltd (Limo Green,MPV7)</t>
  </si>
  <si>
    <t>Total UV3</t>
  </si>
  <si>
    <t>UV4 : Price between Rs. 20 to 30 Lakh</t>
  </si>
  <si>
    <t>FCA India Automobiles Pvt Ltd (Jeep Compass)</t>
  </si>
  <si>
    <t>Hyundai Motor India Ltd (Tucson)</t>
  </si>
  <si>
    <t>Isuzu Motors India Pvt Ltd (Hi-Lander,V-Cross)</t>
  </si>
  <si>
    <t>Maruti Suzuki India Ltd (Invicto)</t>
  </si>
  <si>
    <t>Stellantis India Pvt Ltd (C5 Aircross)</t>
  </si>
  <si>
    <t>Toyota Kirloskar Motor Pvt Ltd (Model Manufactured for the sale to other OE)</t>
  </si>
  <si>
    <t>Total UV4</t>
  </si>
  <si>
    <t>UV5 : Price &gt;Rs. 30 Lakh</t>
  </si>
  <si>
    <t>FCA India Automobiles Pvt Ltd (Jeep Meridian)</t>
  </si>
  <si>
    <t>Hyundai Motor India Ltd (Ioniq5)</t>
  </si>
  <si>
    <t>Isuzu Motors India Pvt Ltd (MU-X)</t>
  </si>
  <si>
    <t>JSW MG Motor India Pvt Ltd (Gloster,Majestor)</t>
  </si>
  <si>
    <t>Kia India Pvt Ltd (Carnival)</t>
  </si>
  <si>
    <t>Nissan Motor India Pvt Ltd (X Trail)</t>
  </si>
  <si>
    <t>SkodaAuto India Pvt Ltd (Kodiaq)</t>
  </si>
  <si>
    <t>Toyota Kirloskar Motor Pvt Ltd (Fortuner,Hilux,Land Cruiser,Vellfire)</t>
  </si>
  <si>
    <t>Volkswagen India Pvt Ltd (Tayron L,Tiguan,Tiguan AllSpace)</t>
  </si>
  <si>
    <t>Total UV5</t>
  </si>
  <si>
    <t>Total Utility Vehicles</t>
  </si>
  <si>
    <t>C :Vans ; Generally 1 or 1.5 box; seats upto 5 to 10</t>
  </si>
  <si>
    <t>V1 :Hard tops mainly used for personal transport, Price upto Rs. 10 Lakh</t>
  </si>
  <si>
    <t>Mahindra &amp; Mahindra Ltd (Maxximo)</t>
  </si>
  <si>
    <t>Maruti Suzuki India Ltd (Eeco)</t>
  </si>
  <si>
    <t>Tata Motors Ltd (Magic Express)</t>
  </si>
  <si>
    <t>Total V1</t>
  </si>
  <si>
    <t>V2 :Soft tops mainly used as Maxi Cabs, Price upto Rs. 10 Lakh</t>
  </si>
  <si>
    <t>Tata Motors Ltd (Magic Iris)</t>
  </si>
  <si>
    <t>Total V2</t>
  </si>
  <si>
    <t>Total Vans</t>
  </si>
  <si>
    <t>A: Passenger Carriers</t>
  </si>
  <si>
    <t>A1:No. of seats Including driver not exceeding 4 &amp; Max.Mass not exceeding 1 tonne</t>
  </si>
  <si>
    <t>Atul Auto Ltd (Atul Rik,Atul Rik + 3P ,Atul Rik 3P 200,Atul Rik EV,Rik)</t>
  </si>
  <si>
    <t>Bajaj Auto Ltd (Maxima,Maxima - EV,RE)</t>
  </si>
  <si>
    <t>Baxy Ltd (Baxy EVE PRO,Baxy Express Passenger)</t>
  </si>
  <si>
    <t>Mahindra &amp; Mahindra Ltd (Alfa,Treo,Udo)</t>
  </si>
  <si>
    <t>Piaggio Vehicles Pvt Ltd (Ape Auto,Ape City)</t>
  </si>
  <si>
    <t>Pinnacle Mobility Solutions Pvt Ltd (EKA 3S)</t>
  </si>
  <si>
    <t>TI Clean Mobility Pvt Ltd (L5M)</t>
  </si>
  <si>
    <t>TVS Motor Company Ltd (TVS King 4S,TVS King Electric)</t>
  </si>
  <si>
    <t>Total A1</t>
  </si>
  <si>
    <t>A2:No. of seats Including  driver exceeding 4 but not exceeding 7 &amp; Max.Mass not exceeding 1.5 tonnes</t>
  </si>
  <si>
    <t>Atul Auto Ltd (Atul Gem,Gemi Paxx)</t>
  </si>
  <si>
    <t>Pinnacle Mobility Solutions Pvt Ltd (Saarthi 3W(D+6))</t>
  </si>
  <si>
    <t>Total A2</t>
  </si>
  <si>
    <t>Total Passenger Carriers</t>
  </si>
  <si>
    <t>Atul Auto Ltd (Atul Elite)</t>
  </si>
  <si>
    <t>Bajaj Auto Ltd (Riki - EV)</t>
  </si>
  <si>
    <t>Baxy Ltd (Baxy E Rath)</t>
  </si>
  <si>
    <t>Mahindra &amp; Mahindra Ltd (e-Alfa Mini,Treo Yaari)</t>
  </si>
  <si>
    <t>TI Clean Mobility Pvt Ltd (L3M)</t>
  </si>
  <si>
    <t>B1:  Max mass not exceeding 1 tonnes</t>
  </si>
  <si>
    <t>Atul Auto Ltd (Atul Energie,Atul Gem,Atul Gemini,Atul Shakti,Gemi Cargo)</t>
  </si>
  <si>
    <t>Bajaj Auto Ltd (Maxima)</t>
  </si>
  <si>
    <t>Baxy Ltd (Baxy Cargo,Baxy Cargo Super King EV)</t>
  </si>
  <si>
    <t>Mahindra &amp; Mahindra Ltd (Alfa,Treo,Zor Grand)</t>
  </si>
  <si>
    <t>Piaggio Vehicles Pvt Ltd (Ape Xtra)</t>
  </si>
  <si>
    <t>TI Clean Mobility Pvt Ltd (L5N)</t>
  </si>
  <si>
    <t>TVS Motor Company Ltd (TVS King Kargo)</t>
  </si>
  <si>
    <t>Total B1</t>
  </si>
  <si>
    <t>Total Goods Carrier</t>
  </si>
  <si>
    <t>Atul Auto Ltd (Atul Elite Cargo)</t>
  </si>
  <si>
    <t>Baxy Ltd (Baxy E Cart)</t>
  </si>
  <si>
    <t>Mahindra &amp; Mahindra Ltd (e-Alfa Cargo,Treo Yaari)</t>
  </si>
  <si>
    <t>A1: Engine capacity less than or equal to 75 CC</t>
  </si>
  <si>
    <t>Piaggio Vehicles Pvt Ltd (SXR 50,Typhoon R 50)</t>
  </si>
  <si>
    <t>A3: Engine capacity &gt;90 CC but less than or equal to 125 CC</t>
  </si>
  <si>
    <t>Hero MotoCorp Ltd (Hero Destini 125,Maestro,Pleasure,Xoom)</t>
  </si>
  <si>
    <t>Honda Motorcycle &amp; Scooter India Pvt Ltd (Activa,Dio,Dio 125,Navi)</t>
  </si>
  <si>
    <t>India Yamaha Motor Pvt Ltd (Fascino,Ray)</t>
  </si>
  <si>
    <t>Piaggio Vehicles Pvt Ltd (Aprilia,Vespa)</t>
  </si>
  <si>
    <t>Suzuki Motorcycle India Pvt Ltd (Access,Avenis,Burgman)</t>
  </si>
  <si>
    <t>TVS Motor Company Ltd (Jupiter,Ntorq,Zest)</t>
  </si>
  <si>
    <t>Total A3</t>
  </si>
  <si>
    <t>A4 : Engine capacity &gt;125 CC but less than or equal to 150 CC</t>
  </si>
  <si>
    <t>Total A4</t>
  </si>
  <si>
    <t>A5 : Engine capacity &gt;150 CC but less than or equal to 200 CC</t>
  </si>
  <si>
    <t>Hero MotoCorp Ltd (Xoom)</t>
  </si>
  <si>
    <t>Honda Motorcycle &amp; Scooter India Pvt Ltd (ADV)</t>
  </si>
  <si>
    <t>India Yamaha Motor Pvt Ltd (Aerox)</t>
  </si>
  <si>
    <t>Piaggio Vehicles Pvt Ltd (Aprilia)</t>
  </si>
  <si>
    <t>Total A5</t>
  </si>
  <si>
    <t>AE1:Upto 250 W Electric</t>
  </si>
  <si>
    <t>Bajaj Auto Ltd (Yulu Ver 3.0x)</t>
  </si>
  <si>
    <t>Okinawa Autotech Pvt. Ltd (Lite)</t>
  </si>
  <si>
    <t>Total AE1</t>
  </si>
  <si>
    <t>AE2: More than 250 W Electric</t>
  </si>
  <si>
    <t>Ather Energy Pvt. Ltd (450,450 Apex,450S,450X,Rizta)</t>
  </si>
  <si>
    <t>Bajaj Auto Ltd (Chetak)</t>
  </si>
  <si>
    <t>Hero MotoCorp Ltd (Vida)</t>
  </si>
  <si>
    <t>Honda Motorcycle &amp; Scooter India Pvt Ltd (Activa E,QC1)</t>
  </si>
  <si>
    <t>India Yamaha Motor Pvt Ltd (EC06)</t>
  </si>
  <si>
    <t>River Mobility Pvt Ltd (Indie)</t>
  </si>
  <si>
    <t>Suzuki Motorcycle India Pvt Ltd (e-Access)</t>
  </si>
  <si>
    <t>TVS Motor Company Ltd (BMW EV,TVS iQube Electric)</t>
  </si>
  <si>
    <t>Total AE2</t>
  </si>
  <si>
    <t>Total Scooters</t>
  </si>
  <si>
    <t>B1: Engine capacity &lt;75 CC</t>
  </si>
  <si>
    <t>India Kawasaki Motors Pvt Ltd (KX65)</t>
  </si>
  <si>
    <t>B2: Engine Capacity &gt;75 CC but less than equal to 110 CC</t>
  </si>
  <si>
    <t>Bajaj Auto Ltd (Boxer,CT,Discover,Platina)</t>
  </si>
  <si>
    <t>Hero MotoCorp Ltd (HF Dawn,HF Deluxe,Passion,Splendor)</t>
  </si>
  <si>
    <t>Honda Motorcycle &amp; Scooter India Pvt Ltd (CB Twister,Dream,Livo,Shine)</t>
  </si>
  <si>
    <t>India Kawasaki Motors Pvt Ltd (KX85)</t>
  </si>
  <si>
    <t>India Yamaha Motor Pvt Ltd (Saluto RX)</t>
  </si>
  <si>
    <t>TVS Motor Company Ltd (Radeon,Sport,Star City)</t>
  </si>
  <si>
    <t>Total B2</t>
  </si>
  <si>
    <t>B3: Engine Capacity &gt;110 CC but less than equal to 125 CC</t>
  </si>
  <si>
    <t>Bajaj Auto Ltd (Boxer,CT,Discover,Freedom,Husqvarna,KTM,Platina,Pulsar)</t>
  </si>
  <si>
    <t>Hero MotoCorp Ltd (Glamour,Splendor,Xtreme 125R)</t>
  </si>
  <si>
    <t>Honda Motorcycle &amp; Scooter India Pvt Ltd (CB 125 Hornet,Shine)</t>
  </si>
  <si>
    <t>India Kawasaki Motors Pvt Ltd (KX112)</t>
  </si>
  <si>
    <t>India Yamaha Motor Pvt Ltd (Saluto)</t>
  </si>
  <si>
    <t>Suzuki Motorcycle India Pvt Ltd (Hayate)</t>
  </si>
  <si>
    <t>TVS Motor Company Ltd (Raider,Star City 125)</t>
  </si>
  <si>
    <t>Total B3</t>
  </si>
  <si>
    <t>B4: Engine Capacity &gt;125 CC but less than equal to 150 CC</t>
  </si>
  <si>
    <t>Bajaj Auto Ltd (Boxer,CT 150,Pulsar)</t>
  </si>
  <si>
    <t>Hero MotoCorp Ltd (Hunk)</t>
  </si>
  <si>
    <t>Honda Motorcycle &amp; Scooter India Pvt Ltd (CB Unicorn 150)</t>
  </si>
  <si>
    <t>India Kawasaki Motors Pvt Ltd (KLX 140)</t>
  </si>
  <si>
    <t>India Yamaha Motor Pvt Ltd (FZ,SZ)</t>
  </si>
  <si>
    <t>Total B4</t>
  </si>
  <si>
    <t>B5: Engine Capacity &gt;150 CC but less than equal to 200 CC</t>
  </si>
  <si>
    <t>Bajaj Auto Ltd (Avenger,KTM,Pulsar)</t>
  </si>
  <si>
    <t>Hero MotoCorp Ltd (Xpulse 200,Xtreme.)</t>
  </si>
  <si>
    <t>Honda Motorcycle &amp; Scooter India Pvt Ltd (CB 200X,CB Hornet 160R,CB Unicorn 160,Hornet 2.0,SP 160,Unicorn PRM,X Blade)</t>
  </si>
  <si>
    <t>India Kawasaki Motors Pvt Ltd (W175)</t>
  </si>
  <si>
    <t>India Yamaha Motor Pvt Ltd (MT 15,R15,XSR)</t>
  </si>
  <si>
    <t>Suzuki Motorcycle India Pvt Ltd (Gixxer)</t>
  </si>
  <si>
    <t>TVS Motor Company Ltd (Apache)</t>
  </si>
  <si>
    <t>Total B5</t>
  </si>
  <si>
    <t>B6: Engine Capacity &gt;200 CC but less than equal to 250 CC</t>
  </si>
  <si>
    <t>Bajaj Auto Ltd (Avenger,Dominar,Husqvarna,KTM,Pulsar)</t>
  </si>
  <si>
    <t>Hero MotoCorp Ltd (Karizma,Xtreme)</t>
  </si>
  <si>
    <t>India Kawasaki Motors Pvt Ltd (KLX230,KLX230R S,KX 250 )</t>
  </si>
  <si>
    <t>India Yamaha Motor Pvt Ltd (FZ25)</t>
  </si>
  <si>
    <t>Suzuki Motorcycle India Pvt Ltd (Gixxer 250,V-Strom SX)</t>
  </si>
  <si>
    <t>TVS Motor Company Ltd (Ronin)</t>
  </si>
  <si>
    <t>Total B6</t>
  </si>
  <si>
    <t>B7: Engine Capacity &gt;250 CC but less than equal to 350 CC</t>
  </si>
  <si>
    <t>Bajaj Auto Ltd (Dominar,KTM,Pulsar,Triumph)</t>
  </si>
  <si>
    <t>Honda Motorcycle &amp; Scooter India Pvt Ltd (CB 350,CB300F,H’Ness,MC 300N)</t>
  </si>
  <si>
    <t>India Kawasaki Motors Pvt Ltd (Ninja300,Versys-X 300)</t>
  </si>
  <si>
    <t>India Yamaha Motor Pvt Ltd (R3)</t>
  </si>
  <si>
    <t>Royal-Enfield (Unit of Eicher Motors) (Bullet 350,Classic 350,Hunter 350,Meteor 350)</t>
  </si>
  <si>
    <t>TVS Motor Company Ltd (BMW,RR 310)</t>
  </si>
  <si>
    <t>Total B7</t>
  </si>
  <si>
    <t>B8: Engine Capacity &gt;350 CC but less than equal to 500 CC</t>
  </si>
  <si>
    <t>Bajaj Auto Ltd (Dominar,Husqvarna,KTM,Pulsar,Triumph)</t>
  </si>
  <si>
    <t>Hero MotoCorp Ltd (HD X440,Mavrick 440)</t>
  </si>
  <si>
    <t>Honda Motorcycle &amp; Scooter India Pvt Ltd (CB 500)</t>
  </si>
  <si>
    <t>India Kawasaki Motors Pvt Ltd (Eliminator,KX450,Ninja 500,Ninja ZX-4R)</t>
  </si>
  <si>
    <t>Piaggio Vehicles Pvt Ltd (RS,Tuono)</t>
  </si>
  <si>
    <t>Royal-Enfield (Unit of Eicher Motors) (Guerrilla 450,Himalayan)</t>
  </si>
  <si>
    <t>Total B8</t>
  </si>
  <si>
    <t>B9: Engine Capacity &gt;500 CC but less than equal to 800 CC</t>
  </si>
  <si>
    <t>Honda Motorcycle &amp; Scooter India Pvt Ltd (CBR 650F,XL750)</t>
  </si>
  <si>
    <t>India Kawasaki Motors Pvt Ltd (Ninja650,Versys 650,Vulcan S,Z650,Z650RS,ZX-6R)</t>
  </si>
  <si>
    <t>Piaggio Vehicles Pvt Ltd (Aprilia RS660)</t>
  </si>
  <si>
    <t>Royal-Enfield (Unit of Eicher Motors) (650 Twin,Shotgun,Super Meteor)</t>
  </si>
  <si>
    <t>Suzuki Motorcycle India Pvt Ltd (DL800DE,GSX-8R)</t>
  </si>
  <si>
    <t>Triumph Motorcycles India Pvt Ltd (Daytona 660,Street Triple,Trident)</t>
  </si>
  <si>
    <t>Total B9</t>
  </si>
  <si>
    <t>B10: Engine Capacity &gt;800 CC but less than equal to 1000 CC</t>
  </si>
  <si>
    <t>Honda Motorcycle &amp; Scooter India Pvt Ltd (CB 1000R)</t>
  </si>
  <si>
    <t>India Kawasaki Motors Pvt Ltd (Ninja H2 SX SE,Ninja H2R,Ninja ZX-10R,Z900,ZH2)</t>
  </si>
  <si>
    <t>Triumph Motorcycles India Pvt Ltd (Boneville T100,Speed Twin,Street Scrambler,Tiger 900)</t>
  </si>
  <si>
    <t>Total B10</t>
  </si>
  <si>
    <t>B11: Engine Capacity &gt;1000 CC but less than equal to 1600 CC</t>
  </si>
  <si>
    <t>Hero MotoCorp Ltd (Nightster,Pan America,Sportster S)</t>
  </si>
  <si>
    <t>India Kawasaki Motors Pvt Ltd (Ninja 1100SX,Versys 1100,Z1100)</t>
  </si>
  <si>
    <t>Suzuki Motorcycle India Pvt Ltd (Hayabusa)</t>
  </si>
  <si>
    <t>Triumph Motorcycles India Pvt Ltd (Boneville Bobber,Boneville Speedmaster,Boneville T120,Scrambler 1200,Speed Triple,Speed Twin,Tiger 1200)</t>
  </si>
  <si>
    <t>Total B11</t>
  </si>
  <si>
    <t>B12: Engine Capacity &gt;1600 CC</t>
  </si>
  <si>
    <t>Hero MotoCorp Ltd (Fat Bob,Fat Boy 107,Fat Boy 114,Heritage Classic,Road Glide,Street Bob,Street Glide)</t>
  </si>
  <si>
    <t>Honda Motorcycle &amp; Scooter India Pvt Ltd (GL1800)</t>
  </si>
  <si>
    <t>Triumph Motorcycles India Pvt Ltd (Rocket III)</t>
  </si>
  <si>
    <t>Total B12</t>
  </si>
  <si>
    <t>Total Motorcycles</t>
  </si>
  <si>
    <t>C:Moped: More than 75 CC to 100 CC and with fixed transmission Ratio, Big wheel size – more than 12”</t>
  </si>
  <si>
    <t>C1:Engine capacity less than or equal 100 CC</t>
  </si>
  <si>
    <t>TVS Motor Company Ltd (TVS XL)</t>
  </si>
  <si>
    <t>Total Mopeds</t>
  </si>
  <si>
    <t>Bajaj Auto Ltd (Qute)</t>
  </si>
  <si>
    <t>Ashok Leyland Ltd</t>
  </si>
  <si>
    <t>JBM Auto Ltd</t>
  </si>
  <si>
    <t>Olectra Greentech Limited</t>
  </si>
  <si>
    <t>PMI Electro Mobility Solutions Pvt Ltd</t>
  </si>
  <si>
    <t>Scania Commercial Vehicles India Pvt Ltd</t>
  </si>
  <si>
    <t>SML Mahindra Ltd</t>
  </si>
  <si>
    <t>Switch Mobility Automotive Ltd</t>
  </si>
  <si>
    <t>VECV-Eicher</t>
  </si>
  <si>
    <t>VECV-Volvo</t>
  </si>
  <si>
    <t>Total A: Passenger Carriers</t>
  </si>
  <si>
    <t>B: Goods Carriers</t>
  </si>
  <si>
    <t>Total B: Goods Carriers</t>
  </si>
  <si>
    <t>A : Max Mass/GVW upto 5 tonnes</t>
  </si>
  <si>
    <t>A1: No. of seats including driver exceeding 9 but less than or equal to 13 (M2)</t>
  </si>
  <si>
    <t>a : Buses Fully Built</t>
  </si>
  <si>
    <t>Force Motors Ltd (Traveller, Trax)</t>
  </si>
  <si>
    <t xml:space="preserve">Tata Motors Ltd </t>
  </si>
  <si>
    <t>Total a</t>
  </si>
  <si>
    <t>A2: No. of seats including driver exceeding 13  (M2)</t>
  </si>
  <si>
    <t>b : Buses Chassis</t>
  </si>
  <si>
    <t>Mahindra &amp; Mahindra Ltd (Tourister 15,Tourister 20)</t>
  </si>
  <si>
    <t>Total b</t>
  </si>
  <si>
    <t xml:space="preserve">Total A </t>
  </si>
  <si>
    <t>A : Max Mass/GVW more than 5 tonnes but less than or equal to 6.5 tonnes (M3)</t>
  </si>
  <si>
    <t>A1: No. of seats including driver exceeding 9 but less than or equal to 13 (M3)</t>
  </si>
  <si>
    <t xml:space="preserve">Force Motors Ltd </t>
  </si>
  <si>
    <t>SML Mahindra Ltd (Executive)</t>
  </si>
  <si>
    <t xml:space="preserve">VECV-Eicher </t>
  </si>
  <si>
    <t>SML Mahindra Ltd (Executive Chassis )</t>
  </si>
  <si>
    <t>A2: No. of seats including driver exceeding 13 (M3)</t>
  </si>
  <si>
    <t>Force Motors Ltd (Traveller)</t>
  </si>
  <si>
    <t>SML Mahindra Ltd (Prestige 2515 Bus, Cosmo 2815 Bus, Sartaj 3335 Bus)</t>
  </si>
  <si>
    <t>VECV-Eicher (10.50)</t>
  </si>
  <si>
    <t>Mahindra &amp; Mahindra Ltd (Tourister 25,Tourister 29)</t>
  </si>
  <si>
    <t>SML Mahindra Ltd (Prestige 2515 Bus, Cosmo 2815 Bus, Sartaj 3335 Chassis,Prestige 2515, Prestige 2815, Cosmo 2815 Chassis, Sartaj 3335 Chassis)</t>
  </si>
  <si>
    <t>B : Max Mass/GVW more than 6.5 tonnes but less than or equal to 7.5 tonnes (M3)</t>
  </si>
  <si>
    <t>B2: No. of seats including driver exceeding 13 (M3)</t>
  </si>
  <si>
    <t>Ashok Leyland Ltd (MiTR)</t>
  </si>
  <si>
    <t>SML Mahindra Ltd (Prestige 3335 CNG, S7 3335 CNG,Prestige 3335, S7 3335, S7 4240)</t>
  </si>
  <si>
    <t>VECV-Eicher (,10.75/Pro3008)</t>
  </si>
  <si>
    <t>Mahindra &amp; Mahindra Ltd (Tourister 32,Tourister 36,Tourister 40)</t>
  </si>
  <si>
    <t>SML Mahindra Ltd (Prestige 3335 Chassis, S7 3335, S7 4240,Prestige 3335 CNG Chassis, S7 3335 CNG Chassis)</t>
  </si>
  <si>
    <t>VECV-Eicher (10.75,10.75/Pro3008)</t>
  </si>
  <si>
    <t xml:space="preserve">Total B </t>
  </si>
  <si>
    <t>Total LCVs (Passenger Carriers)</t>
  </si>
  <si>
    <t>C : Max Mass/GVW more than 7.5 tonnes but less than or equal to 9.5 tonnes (M3)</t>
  </si>
  <si>
    <t>C2: No. of seats including driver exceeding 13 (M3)</t>
  </si>
  <si>
    <t xml:space="preserve">Ashok Leyland Ltd </t>
  </si>
  <si>
    <t>SML Mahindra Ltd (Executive LX, Supreme 4240, Supreme 4760, S7 5100, Super AB,Executive LX, Supreme 4240,Supreme 4760, S7 4240, S7 5100, Super AB)</t>
  </si>
  <si>
    <t>VECV-Eicher (,10.90/Pro3009)</t>
  </si>
  <si>
    <t>SML Mahindra Ltd (Supreme 4240, S7 5100, Super AB)</t>
  </si>
  <si>
    <t>VECV-Eicher (10.90,10.90/Pro3009)</t>
  </si>
  <si>
    <t>Total C2</t>
  </si>
  <si>
    <t xml:space="preserve">Total C </t>
  </si>
  <si>
    <t>D : Max Mass/GVW more than 9.5 tonnes but less than or equal to 12 tonnes (M3)</t>
  </si>
  <si>
    <t>D1: No. of seats including driver exceeding 9 but less than or equal to 13 (M3)</t>
  </si>
  <si>
    <t>Total D1</t>
  </si>
  <si>
    <t>D2: No. of seats including driver exceeding 13 (M3)</t>
  </si>
  <si>
    <t>PMI Electro Mobility Solutions Pvt Ltd (Lito, Regio, Urban)</t>
  </si>
  <si>
    <t xml:space="preserve">SML Mahindra Ltd </t>
  </si>
  <si>
    <t>VECV-Eicher (,12.12)</t>
  </si>
  <si>
    <t>Total D2</t>
  </si>
  <si>
    <t xml:space="preserve">Total D </t>
  </si>
  <si>
    <t>E : Max Mass/GVW more than 12 tonnes but less than or equal to 14.5 tonnes (M3)</t>
  </si>
  <si>
    <t>E2: No. of seats including driver exceeding 13 (M3)</t>
  </si>
  <si>
    <t>JBM Auto Ltd (9M E-Bus)</t>
  </si>
  <si>
    <t>Olectra Greentech Limited (iX Electric Bus)</t>
  </si>
  <si>
    <t>Pinnacle Mobility Solutions Pvt Ltd (EKA 9)</t>
  </si>
  <si>
    <t>Total E2</t>
  </si>
  <si>
    <t xml:space="preserve">Total E </t>
  </si>
  <si>
    <t>F : Max Mass/GVW more than 14.5 tonnes but less than or equal to 18.5 tonnes (M3)</t>
  </si>
  <si>
    <t>F2: No. of seats including driver exceeding 13 (M3)</t>
  </si>
  <si>
    <t>Olectra Greentech Limited (X2 Electric Bus)</t>
  </si>
  <si>
    <t>VECV-Eicher (20.15)</t>
  </si>
  <si>
    <t>Total F2</t>
  </si>
  <si>
    <t xml:space="preserve">Total F </t>
  </si>
  <si>
    <t>G : No. of seats including driver exceeding 13 and Max Mass/GVW more than 18.5 tonnes (M3)</t>
  </si>
  <si>
    <t>JBM Auto Ltd (12M E-Bus)</t>
  </si>
  <si>
    <t>Olectra Greentech Limited (CX2 Electric Coach Bus)</t>
  </si>
  <si>
    <t>Pinnacle Mobility Solutions Pvt Ltd (EKA 12)</t>
  </si>
  <si>
    <t xml:space="preserve">Switch Mobility Automotive Ltd </t>
  </si>
  <si>
    <t>Total G</t>
  </si>
  <si>
    <t>Total M&amp;HCVs (Passenger Carriers)</t>
  </si>
  <si>
    <t>A1: LCV-Max Mass/GVW more than 3.5 tonnes but less than or equal to 6.0 tonnes</t>
  </si>
  <si>
    <t>a : Tippers</t>
  </si>
  <si>
    <t>SML Mahindra Ltd (Sartaj 5252 Tipper, Sartaj 59 Tipper)</t>
  </si>
  <si>
    <t>b : Haulage</t>
  </si>
  <si>
    <t>Mahindra &amp; Mahindra Ltd (DI3200 Jayo, Bolero Maxx)</t>
  </si>
  <si>
    <t>SML Mahindra Ltd (Sartaj 5252,Sartaj 5252, Sartaj 59)</t>
  </si>
  <si>
    <t>VECV-Eicher (,Pro1049/Pro2049/Pro1050/1055)</t>
  </si>
  <si>
    <t>A2: LCV- Max Mass/GVW more than 6.0 tonnes but less than or equal to 7.5 tonnes (N2)</t>
  </si>
  <si>
    <t>Ashok Leyland Ltd (Partner)</t>
  </si>
  <si>
    <t>SML Mahindra Ltd (Prestige)</t>
  </si>
  <si>
    <t>Mahindra &amp; Mahindra Ltd (Optimo)</t>
  </si>
  <si>
    <t>SML Mahindra Ltd (Sartaj HG 72, Sartaj HG 75, prestige , supreme,Sartaj HG 72, Sartaj HG 75,Supreme)</t>
  </si>
  <si>
    <t>VECV-Eicher (Pro1059/Pro1075)</t>
  </si>
  <si>
    <t>A1:Mini Truck- Max Mass/GVW less than or equal to 2 tonnes</t>
  </si>
  <si>
    <t>Mahindra &amp; Mahindra Ltd (Jeeto,Maxximo,Supro,Zeo)</t>
  </si>
  <si>
    <t>Maruti Suzuki India Ltd (Super Carry)</t>
  </si>
  <si>
    <t>Pinnacle Mobility Solutions Pvt Ltd (Puma)</t>
  </si>
  <si>
    <t>Tata Motors Ltd (ACE)</t>
  </si>
  <si>
    <t>A2: Pick Ups-Max Mass/GVW more than 2 tonnes but less than or equal to 3.5 tonnes</t>
  </si>
  <si>
    <t>Ashok Leyland Ltd (Dost)</t>
  </si>
  <si>
    <t>Force Motors Ltd (Trump 40, S-200, Trax)</t>
  </si>
  <si>
    <t>Isuzu Motors India Pvt Ltd (D-MAX,S-Cab)</t>
  </si>
  <si>
    <t>Mahindra &amp; Mahindra Ltd (Bolero Double Cab Pick Up,Bolero Pick UP,Supro,Veero)</t>
  </si>
  <si>
    <t>Pinnacle Mobility Solutions Pvt Ltd (EKA K1.5)</t>
  </si>
  <si>
    <t>Switch Mobility Automotive Ltd (Switch IeV 3,Switch IeV 4)</t>
  </si>
  <si>
    <t>Tata Motors Ltd (Super ACE, Intra, ACE Mega,Yodha, Xenon, 207 DI)</t>
  </si>
  <si>
    <t>TI Clean Mobility Pvt Ltd (Eviator E350L)</t>
  </si>
  <si>
    <t>Toyota Kirloskar Motor Pvt Ltd (Hilux)</t>
  </si>
  <si>
    <t>VECV-Eicher (Pro X)</t>
  </si>
  <si>
    <t>Total LCVs (Goods Carriers)</t>
  </si>
  <si>
    <t>A3: ICV-Max Mass/GVW more than 7.5 tonnes but less than or equal to 10.0 tonnes (N2)</t>
  </si>
  <si>
    <t>SML Mahindra Ltd (,Supreme/Super/Samrat Tipper)</t>
  </si>
  <si>
    <t>VECV-Eicher (Pro 1080/Pro1095)</t>
  </si>
  <si>
    <t>Mahindra &amp; Mahindra Ltd (Furio 10,11)</t>
  </si>
  <si>
    <t>SML Mahindra Ltd (Super,Super, samrat , supreme)</t>
  </si>
  <si>
    <t>VECV-Eicher (Pro1080/Pro1090/Pro1095/Pro2095)</t>
  </si>
  <si>
    <t>A4: ICV-Max Mass/GVW more than 10.0  tonnes but less than or equal to 12.0 tonnes  (N2)</t>
  </si>
  <si>
    <t>SML Mahindra Ltd (Samrat-Tipper)</t>
  </si>
  <si>
    <t>VECV-Eicher (Pro1110)</t>
  </si>
  <si>
    <t>SML Mahindra Ltd (Samrat CNG, Samrat 1212,Samrat, Samrat 1212)</t>
  </si>
  <si>
    <t>VECV-Eicher (,Pro 1110)</t>
  </si>
  <si>
    <t>A : Max Mass/GVW less than or equal to 18.5 tonnes(N3)</t>
  </si>
  <si>
    <t>A1: Max Mass/GVW more than 12 tonnes but less than or equal to 14.5 tonnes (N3)</t>
  </si>
  <si>
    <t>Mahindra &amp; Mahindra Ltd (Furio 13, Furio 14)</t>
  </si>
  <si>
    <t>VECV-Eicher (,Pro1114/Pro3014)</t>
  </si>
  <si>
    <t>A2: Max Mass/GVW more than 14.5 tonnes but less than or equal to 16.2 tonnes (N3)</t>
  </si>
  <si>
    <t>Mahindra &amp; Mahindra Ltd (Furio 15, Furio 16)</t>
  </si>
  <si>
    <t>VECV-Eicher (,Pro 3015)</t>
  </si>
  <si>
    <t>A3: Max Mass/GVW more than 16.2 tonnes but less than or equal to 18.5 tonnes (N3)</t>
  </si>
  <si>
    <t>VECV-Eicher (Pro 5016T)</t>
  </si>
  <si>
    <t>VECV-Eicher (Pro5016/Pro5019)</t>
  </si>
  <si>
    <t>B1: Rigid Vehicles (N3)</t>
  </si>
  <si>
    <t>(a) Max Mass/GVW more than 18.5 tonnes but less than or equal to  25 tonnes (N3 (B1))</t>
  </si>
  <si>
    <t>VECV-Eicher (Pro6025T)</t>
  </si>
  <si>
    <t>VECV-Eicher (Pro5025/Pro6025)</t>
  </si>
  <si>
    <t xml:space="preserve">Total </t>
  </si>
  <si>
    <t>(b) Max Mass/GVW more than 25 tonnes but less than or equal to 34 tonnes (N3 (B1))</t>
  </si>
  <si>
    <t>Mahindra &amp; Mahindra Ltd (Blazo 25T, 31T)</t>
  </si>
  <si>
    <t>Olectra Greentech Limited (Meghaetron)</t>
  </si>
  <si>
    <t>TI Clean Mobility Pvt Ltd (Rhino 2838)</t>
  </si>
  <si>
    <t>VECV-Eicher (Pro8031T)</t>
  </si>
  <si>
    <t>VECV-Eicher (Pro5028/Pro6028/Pro5031/Pro6031)</t>
  </si>
  <si>
    <t>(c) Max Mass/GVW more than 34 tonnes but less than or equal to 40 tonnes  (N3 (B1))</t>
  </si>
  <si>
    <t>Mahindra &amp; Mahindra Ltd (Blazo 37T)</t>
  </si>
  <si>
    <t>Scania Commercial Vehicles India Pvt Ltd (G 500 8x4)</t>
  </si>
  <si>
    <t xml:space="preserve">VECV-Volvo </t>
  </si>
  <si>
    <t>VECV-Eicher (Pro6037)</t>
  </si>
  <si>
    <t>(d) Max Mass/GVW more than 40 tonnes but less than or equal to 45 tonnes (N3 (B1))</t>
  </si>
  <si>
    <t>(e) Max Mass/GVW more than 45 tonnes but less than or equal to 49 tonnes (N3 (B1))</t>
  </si>
  <si>
    <t>Tippers</t>
  </si>
  <si>
    <t>Total Tippers</t>
  </si>
  <si>
    <t>VECV-Eicher (Pro6048)</t>
  </si>
  <si>
    <t>B2: Haulage Tractor (Tractor – Semi Trailer/ Trailer) (N3 (B2))</t>
  </si>
  <si>
    <t>(a) Max Mass/GVW more than 18.5 tonnes but less than or equal to 31 tonnes</t>
  </si>
  <si>
    <t>Tractor with Suitable Trailers</t>
  </si>
  <si>
    <t>Total Tractor with Suitable Trailers</t>
  </si>
  <si>
    <t>(b) Max Mass/GVW more than 31 tonnes but less than or equal to 40 tonnes (N3 (B2))</t>
  </si>
  <si>
    <t>VECV-Eicher (Pro 5035)</t>
  </si>
  <si>
    <t>(c) Max Mass/GVW more than 40 tonnes but less than or equal to 46 tonnes</t>
  </si>
  <si>
    <t>Mahindra &amp; Mahindra Ltd (Blazo 40T)</t>
  </si>
  <si>
    <t>VECV-Eicher (Pro 5040/Pro 6040/Pro 6046)</t>
  </si>
  <si>
    <t>(d) Max Mass/GVW more than 46 tonnes but less than or equal to 55 tonnes</t>
  </si>
  <si>
    <t>Mahindra &amp; Mahindra Ltd (Blazo 49T)</t>
  </si>
  <si>
    <t>Scania Commercial Vehicles India Pvt Ltd (G 450 4x2)</t>
  </si>
  <si>
    <t>TI Clean Mobility Pvt Ltd (4x2 TT,6x4 - TT)</t>
  </si>
  <si>
    <t>VECV-Eicher (Pro 6049/Pro 6055)</t>
  </si>
  <si>
    <t>Total M&amp;HCVs (Goods Carriers)</t>
  </si>
  <si>
    <t>NA</t>
  </si>
  <si>
    <t>Segment wise Comparative Production, Domestic Sales &amp; Exports data for the month of June 2026</t>
  </si>
  <si>
    <t>2025-26</t>
  </si>
  <si>
    <t>2026-27</t>
  </si>
  <si>
    <t>Summary Report: Cumulative Production, Domestic Sales &amp; Exports data for the period of April-June 2026</t>
  </si>
  <si>
    <t>Report II</t>
  </si>
  <si>
    <t>Report III</t>
  </si>
  <si>
    <t>Segment &amp; Company wise Production, Domestic Sales &amp; Exports Report for the month of June 2026 and Cumulative for April-June 2026</t>
  </si>
  <si>
    <t>A : Scooters : Wheel size is less than or equal to 12”</t>
  </si>
  <si>
    <t>B : Motorcycles: Big wheel size – more than 12”.</t>
  </si>
  <si>
    <t>Report IV</t>
  </si>
  <si>
    <r>
      <t>(</t>
    </r>
    <r>
      <rPr>
        <sz val="10"/>
        <rFont val="Arial"/>
        <family val="2"/>
      </rPr>
      <t>Number of Vehicles)</t>
    </r>
  </si>
  <si>
    <t>Category &amp; Company wise Summary Report of Commercial Vehicles for April-June 2026</t>
  </si>
  <si>
    <t>Segment &amp; Company wise Production, Domestic Sales &amp; Exports Report of Commercial Vehicles for April-June 2026</t>
  </si>
  <si>
    <t>Sub-segment &amp; Company wise Production, Domestic Sales &amp; Exports Report of Commercial Vehicles for April-June 2026</t>
  </si>
  <si>
    <t>N1 Category : Max Mass/GVW upto 3.5 tonnes (Goods Carrier)</t>
  </si>
  <si>
    <t>Total N1 Category</t>
  </si>
  <si>
    <t>Passenger Vehicles*</t>
  </si>
  <si>
    <t>-</t>
  </si>
  <si>
    <t>Sub-segment &amp; Company wise Production, Domestic Sales &amp; Exports Report for the month of June 2026 and Cumulative for April-June 2026</t>
  </si>
  <si>
    <t>Report V</t>
  </si>
  <si>
    <t xml:space="preserve"> </t>
  </si>
  <si>
    <t>Market Share</t>
  </si>
  <si>
    <t>Manufacturers</t>
  </si>
  <si>
    <t>( In Numbers )</t>
  </si>
  <si>
    <t>(In Percentage)</t>
  </si>
  <si>
    <t>Total</t>
  </si>
  <si>
    <t>M&amp;HCVs (Passenger Carrier)</t>
  </si>
  <si>
    <t>M&amp;HCVs (Goods Carrier)</t>
  </si>
  <si>
    <t>LCVs (Passenger Carrier)</t>
  </si>
  <si>
    <t>LCVs (Goods Carrier)</t>
  </si>
  <si>
    <t>Three Wheelers (Passenger Carrier)</t>
  </si>
  <si>
    <t>Three Wheelers (Goods Carrier)</t>
  </si>
  <si>
    <t>Domestic Sales (Broad Segments)</t>
  </si>
  <si>
    <t>Domestic Sales (Sub-Segments</t>
  </si>
  <si>
    <t>Diff</t>
  </si>
  <si>
    <t>Market Share Analysis - April-June 2026</t>
  </si>
  <si>
    <t>* BMW, Mercedes,JLR, Tata Motors and Volvo Auto data are not available</t>
  </si>
  <si>
    <t>Society of Indian Automobile Manufacturers ( 15/07/2026)</t>
  </si>
  <si>
    <t>* BMW, Mercedes, JLR and Volvo Auto data are not available</t>
  </si>
  <si>
    <t>** Daimler data is not available</t>
  </si>
  <si>
    <t>Commercial Vehicles**</t>
  </si>
  <si>
    <t>NA= Not Available</t>
  </si>
  <si>
    <t>Maruti Suzuki India Ltd (OEM Model#,Baleno,Celerio,Dzire,Ignis,Swift,WagonR)</t>
  </si>
  <si>
    <t>Maruti Suzuki India Ltd (OEM Model#,Brezza,Fronx,Jimny,2)</t>
  </si>
  <si>
    <t>Maruti Suzuki India Ltd (OEM Model#,e Vitara,Ertiga,Grand Vitara,Victoris)</t>
  </si>
  <si>
    <t>#Only production volume of OEM Model is reported by Maruti Suzuki India Limited.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</si>
</sst>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%"/>
    <numFmt numFmtId="165" formatCode="_ * #,##0_ ;_ * \-#,##0_ ;_ * &quot;-&quot;??_ ;_ @_ "/>
    <numFmt numFmtId="166" formatCode="_(* #,##0.00_);_(* \(#,##0.00\);_(* &quot;-&quot;??_);_(@_)"/>
    <numFmt numFmtId="167" formatCode="_(* #,##0.0_);_(* \(#,##0.0\);_(* &quot;-&quot;??_);_(@_)"/>
    <numFmt numFmtId="168" formatCode="#,##0.0"/>
  </numFmts>
  <fonts count="16" x14ac:knownFonts="1">
    <font>
      <sz val="10"/>
      <name val="Arial"/>
    </font>
    <font>
      <sz val="11"/>
      <color theme="1"/>
      <name val="Aptos Narrow"/>
      <family val="2"/>
      <scheme val="minor"/>
    </font>
    <font>
      <sz val="10"/>
      <name val="Arial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i/>
      <sz val="12"/>
      <name val="Times New Roman"/>
      <family val="1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auto="1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</cellStyleXfs>
  <cellXfs count="273">
    <xf numFmtId="0" fontId="0" fillId="0" borderId="0" xfId="0"/>
    <xf numFmtId="0" fontId="4" fillId="0" borderId="0" xfId="0" applyFont="1"/>
    <xf numFmtId="0" fontId="10" fillId="0" borderId="2" xfId="3" applyFont="1" applyBorder="1" applyAlignment="1" applyProtection="1">
      <alignment horizontal="center" vertical="top" readingOrder="1"/>
      <protection locked="0"/>
    </xf>
    <xf numFmtId="0" fontId="10" fillId="0" borderId="9" xfId="3" applyFont="1" applyBorder="1" applyAlignment="1" applyProtection="1">
      <alignment horizontal="center" vertical="top" readingOrder="1"/>
      <protection locked="0"/>
    </xf>
    <xf numFmtId="0" fontId="10" fillId="0" borderId="11" xfId="3" applyFont="1" applyBorder="1" applyAlignment="1" applyProtection="1">
      <alignment horizontal="right" vertical="top" readingOrder="1"/>
      <protection locked="0"/>
    </xf>
    <xf numFmtId="0" fontId="10" fillId="0" borderId="10" xfId="3" applyFont="1" applyBorder="1" applyAlignment="1" applyProtection="1">
      <alignment horizontal="right" vertical="top" readingOrder="1"/>
      <protection locked="0"/>
    </xf>
    <xf numFmtId="0" fontId="5" fillId="0" borderId="0" xfId="0" applyFont="1" applyAlignment="1" applyProtection="1">
      <alignment horizontal="right" vertical="top" readingOrder="1"/>
      <protection locked="0"/>
    </xf>
    <xf numFmtId="0" fontId="5" fillId="0" borderId="12" xfId="0" applyFont="1" applyBorder="1" applyAlignment="1" applyProtection="1">
      <alignment horizontal="right" vertical="top" readingOrder="1"/>
      <protection locked="0"/>
    </xf>
    <xf numFmtId="165" fontId="5" fillId="0" borderId="0" xfId="1" applyNumberFormat="1" applyFont="1" applyBorder="1" applyAlignment="1" applyProtection="1">
      <alignment horizontal="right" vertical="top" readingOrder="1"/>
      <protection locked="0"/>
    </xf>
    <xf numFmtId="164" fontId="5" fillId="0" borderId="12" xfId="2" applyNumberFormat="1" applyFont="1" applyBorder="1" applyAlignment="1" applyProtection="1">
      <alignment horizontal="right" vertical="top" readingOrder="1"/>
      <protection locked="0"/>
    </xf>
    <xf numFmtId="164" fontId="3" fillId="0" borderId="14" xfId="2" applyNumberFormat="1" applyFont="1" applyBorder="1" applyAlignment="1" applyProtection="1">
      <alignment horizontal="right" vertical="top" readingOrder="1"/>
      <protection locked="0"/>
    </xf>
    <xf numFmtId="0" fontId="3" fillId="0" borderId="15" xfId="0" applyFont="1" applyBorder="1" applyAlignment="1" applyProtection="1">
      <alignment vertical="top" readingOrder="1"/>
      <protection locked="0"/>
    </xf>
    <xf numFmtId="0" fontId="5" fillId="0" borderId="15" xfId="0" applyFont="1" applyBorder="1" applyAlignment="1" applyProtection="1">
      <alignment vertical="top" readingOrder="1"/>
      <protection locked="0"/>
    </xf>
    <xf numFmtId="0" fontId="3" fillId="0" borderId="16" xfId="0" applyFont="1" applyBorder="1" applyAlignment="1" applyProtection="1">
      <alignment vertical="top" readingOrder="1"/>
      <protection locked="0"/>
    </xf>
    <xf numFmtId="0" fontId="5" fillId="0" borderId="15" xfId="0" applyFont="1" applyBorder="1" applyAlignment="1" applyProtection="1">
      <alignment horizontal="right" vertical="top" readingOrder="1"/>
      <protection locked="0"/>
    </xf>
    <xf numFmtId="165" fontId="5" fillId="0" borderId="15" xfId="1" applyNumberFormat="1" applyFont="1" applyBorder="1" applyAlignment="1" applyProtection="1">
      <alignment horizontal="right" vertical="top" readingOrder="1"/>
      <protection locked="0"/>
    </xf>
    <xf numFmtId="9" fontId="5" fillId="0" borderId="0" xfId="2" applyFont="1" applyBorder="1" applyAlignment="1" applyProtection="1">
      <alignment horizontal="right" vertical="top" readingOrder="1"/>
      <protection locked="0"/>
    </xf>
    <xf numFmtId="165" fontId="3" fillId="0" borderId="13" xfId="1" applyNumberFormat="1" applyFont="1" applyBorder="1" applyAlignment="1" applyProtection="1">
      <alignment horizontal="right" vertical="top" readingOrder="1"/>
      <protection locked="0"/>
    </xf>
    <xf numFmtId="165" fontId="3" fillId="0" borderId="16" xfId="1" applyNumberFormat="1" applyFont="1" applyBorder="1" applyAlignment="1" applyProtection="1">
      <alignment horizontal="right" vertical="top" readingOrder="1"/>
      <protection locked="0"/>
    </xf>
    <xf numFmtId="9" fontId="5" fillId="0" borderId="15" xfId="2" applyFont="1" applyBorder="1" applyAlignment="1" applyProtection="1">
      <alignment horizontal="right" vertical="top" readingOrder="1"/>
      <protection locked="0"/>
    </xf>
    <xf numFmtId="0" fontId="3" fillId="0" borderId="9" xfId="0" applyFont="1" applyBorder="1" applyAlignment="1" applyProtection="1">
      <alignment vertical="top" readingOrder="1"/>
      <protection locked="0"/>
    </xf>
    <xf numFmtId="165" fontId="3" fillId="0" borderId="9" xfId="1" applyNumberFormat="1" applyFont="1" applyBorder="1" applyAlignment="1" applyProtection="1">
      <alignment horizontal="right" vertical="top" readingOrder="1"/>
      <protection locked="0"/>
    </xf>
    <xf numFmtId="165" fontId="3" fillId="0" borderId="6" xfId="1" applyNumberFormat="1" applyFont="1" applyBorder="1" applyAlignment="1" applyProtection="1">
      <alignment horizontal="right" vertical="top" readingOrder="1"/>
      <protection locked="0"/>
    </xf>
    <xf numFmtId="164" fontId="3" fillId="0" borderId="10" xfId="2" applyNumberFormat="1" applyFont="1" applyBorder="1" applyAlignment="1" applyProtection="1">
      <alignment horizontal="right" vertical="top" readingOrder="1"/>
      <protection locked="0"/>
    </xf>
    <xf numFmtId="0" fontId="10" fillId="0" borderId="20" xfId="3" applyFont="1" applyBorder="1" applyAlignment="1" applyProtection="1">
      <alignment horizontal="center" vertical="top" readingOrder="1"/>
      <protection locked="0"/>
    </xf>
    <xf numFmtId="0" fontId="10" fillId="0" borderId="15" xfId="0" applyFont="1" applyBorder="1" applyAlignment="1" applyProtection="1">
      <alignment vertical="top" readingOrder="1"/>
      <protection locked="0"/>
    </xf>
    <xf numFmtId="0" fontId="4" fillId="0" borderId="15" xfId="0" applyFont="1" applyBorder="1" applyAlignment="1" applyProtection="1">
      <alignment horizontal="right" vertical="top" readingOrder="1"/>
      <protection locked="0"/>
    </xf>
    <xf numFmtId="0" fontId="4" fillId="0" borderId="0" xfId="0" applyFont="1" applyAlignment="1" applyProtection="1">
      <alignment horizontal="right" vertical="top" readingOrder="1"/>
      <protection locked="0"/>
    </xf>
    <xf numFmtId="0" fontId="4" fillId="0" borderId="12" xfId="0" applyFont="1" applyBorder="1" applyAlignment="1" applyProtection="1">
      <alignment horizontal="right" vertical="top" readingOrder="1"/>
      <protection locked="0"/>
    </xf>
    <xf numFmtId="0" fontId="4" fillId="0" borderId="15" xfId="0" applyFont="1" applyBorder="1" applyAlignment="1" applyProtection="1">
      <alignment vertical="top" readingOrder="1"/>
      <protection locked="0"/>
    </xf>
    <xf numFmtId="165" fontId="4" fillId="0" borderId="15" xfId="1" applyNumberFormat="1" applyFont="1" applyBorder="1" applyAlignment="1" applyProtection="1">
      <alignment horizontal="right" vertical="top" readingOrder="1"/>
      <protection locked="0"/>
    </xf>
    <xf numFmtId="165" fontId="4" fillId="0" borderId="0" xfId="1" applyNumberFormat="1" applyFont="1" applyBorder="1" applyAlignment="1" applyProtection="1">
      <alignment horizontal="right" vertical="top" readingOrder="1"/>
      <protection locked="0"/>
    </xf>
    <xf numFmtId="164" fontId="4" fillId="0" borderId="12" xfId="2" applyNumberFormat="1" applyFont="1" applyBorder="1" applyAlignment="1" applyProtection="1">
      <alignment horizontal="right" vertical="top" readingOrder="1"/>
      <protection locked="0"/>
    </xf>
    <xf numFmtId="0" fontId="10" fillId="0" borderId="16" xfId="0" applyFont="1" applyBorder="1" applyAlignment="1" applyProtection="1">
      <alignment vertical="top" readingOrder="1"/>
      <protection locked="0"/>
    </xf>
    <xf numFmtId="165" fontId="10" fillId="0" borderId="16" xfId="1" applyNumberFormat="1" applyFont="1" applyBorder="1" applyAlignment="1" applyProtection="1">
      <alignment horizontal="right" vertical="top" readingOrder="1"/>
      <protection locked="0"/>
    </xf>
    <xf numFmtId="165" fontId="10" fillId="0" borderId="13" xfId="1" applyNumberFormat="1" applyFont="1" applyBorder="1" applyAlignment="1" applyProtection="1">
      <alignment horizontal="right" vertical="top" readingOrder="1"/>
      <protection locked="0"/>
    </xf>
    <xf numFmtId="164" fontId="10" fillId="0" borderId="14" xfId="2" applyNumberFormat="1" applyFont="1" applyBorder="1" applyAlignment="1" applyProtection="1">
      <alignment horizontal="right" vertical="top" readingOrder="1"/>
      <protection locked="0"/>
    </xf>
    <xf numFmtId="164" fontId="4" fillId="0" borderId="0" xfId="2" applyNumberFormat="1" applyFont="1" applyAlignment="1"/>
    <xf numFmtId="0" fontId="10" fillId="0" borderId="18" xfId="3" applyFont="1" applyBorder="1" applyAlignment="1" applyProtection="1">
      <alignment horizontal="center" vertical="top" readingOrder="1"/>
      <protection locked="0"/>
    </xf>
    <xf numFmtId="0" fontId="5" fillId="0" borderId="0" xfId="0" applyFont="1" applyAlignment="1" applyProtection="1">
      <alignment vertical="top" readingOrder="1"/>
      <protection locked="0"/>
    </xf>
    <xf numFmtId="0" fontId="5" fillId="0" borderId="12" xfId="0" applyFont="1" applyBorder="1" applyAlignment="1" applyProtection="1">
      <alignment vertical="top" readingOrder="1"/>
      <protection locked="0"/>
    </xf>
    <xf numFmtId="165" fontId="5" fillId="0" borderId="15" xfId="1" applyNumberFormat="1" applyFont="1" applyFill="1" applyBorder="1" applyAlignment="1" applyProtection="1">
      <alignment horizontal="right" vertical="top" readingOrder="1"/>
      <protection locked="0"/>
    </xf>
    <xf numFmtId="165" fontId="5" fillId="0" borderId="0" xfId="1" applyNumberFormat="1" applyFont="1" applyFill="1" applyBorder="1" applyAlignment="1" applyProtection="1">
      <alignment horizontal="right" vertical="top" readingOrder="1"/>
      <protection locked="0"/>
    </xf>
    <xf numFmtId="165" fontId="5" fillId="0" borderId="12" xfId="1" applyNumberFormat="1" applyFont="1" applyFill="1" applyBorder="1" applyAlignment="1" applyProtection="1">
      <alignment horizontal="right" vertical="top" readingOrder="1"/>
      <protection locked="0"/>
    </xf>
    <xf numFmtId="165" fontId="5" fillId="0" borderId="15" xfId="1" applyNumberFormat="1" applyFont="1" applyFill="1" applyBorder="1" applyAlignment="1" applyProtection="1">
      <alignment vertical="top" readingOrder="1"/>
      <protection locked="0"/>
    </xf>
    <xf numFmtId="165" fontId="5" fillId="0" borderId="0" xfId="1" applyNumberFormat="1" applyFont="1" applyFill="1" applyBorder="1" applyAlignment="1" applyProtection="1">
      <alignment vertical="top" readingOrder="1"/>
      <protection locked="0"/>
    </xf>
    <xf numFmtId="165" fontId="5" fillId="0" borderId="12" xfId="1" applyNumberFormat="1" applyFont="1" applyFill="1" applyBorder="1" applyAlignment="1" applyProtection="1">
      <alignment vertical="top" readingOrder="1"/>
      <protection locked="0"/>
    </xf>
    <xf numFmtId="165" fontId="3" fillId="0" borderId="15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0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12" xfId="1" applyNumberFormat="1" applyFont="1" applyFill="1" applyBorder="1" applyAlignment="1" applyProtection="1">
      <alignment horizontal="right" vertical="top" readingOrder="1"/>
      <protection locked="0"/>
    </xf>
    <xf numFmtId="0" fontId="10" fillId="0" borderId="42" xfId="0" applyFont="1" applyBorder="1" applyAlignment="1" applyProtection="1">
      <alignment horizontal="right" vertical="top" readingOrder="1"/>
      <protection locked="0"/>
    </xf>
    <xf numFmtId="0" fontId="10" fillId="0" borderId="36" xfId="0" applyFont="1" applyBorder="1" applyAlignment="1" applyProtection="1">
      <alignment horizontal="right" vertical="top" readingOrder="1"/>
      <protection locked="0"/>
    </xf>
    <xf numFmtId="0" fontId="10" fillId="0" borderId="37" xfId="0" applyFont="1" applyBorder="1" applyAlignment="1" applyProtection="1">
      <alignment horizontal="right" vertical="top" readingOrder="1"/>
      <protection locked="0"/>
    </xf>
    <xf numFmtId="0" fontId="10" fillId="0" borderId="38" xfId="0" applyFont="1" applyBorder="1" applyAlignment="1" applyProtection="1">
      <alignment horizontal="right" vertical="top" readingOrder="1"/>
      <protection locked="0"/>
    </xf>
    <xf numFmtId="0" fontId="10" fillId="0" borderId="39" xfId="0" applyFont="1" applyBorder="1" applyAlignment="1" applyProtection="1">
      <alignment horizontal="right" vertical="top" readingOrder="1"/>
      <protection locked="0"/>
    </xf>
    <xf numFmtId="0" fontId="10" fillId="0" borderId="40" xfId="0" applyFont="1" applyBorder="1" applyAlignment="1" applyProtection="1">
      <alignment horizontal="right" vertical="top" readingOrder="1"/>
      <protection locked="0"/>
    </xf>
    <xf numFmtId="0" fontId="4" fillId="0" borderId="0" xfId="0" applyFont="1" applyAlignment="1" applyProtection="1">
      <alignment vertical="top" readingOrder="1"/>
      <protection locked="0"/>
    </xf>
    <xf numFmtId="0" fontId="4" fillId="0" borderId="12" xfId="0" applyFont="1" applyBorder="1" applyAlignment="1" applyProtection="1">
      <alignment vertical="top" readingOrder="1"/>
      <protection locked="0"/>
    </xf>
    <xf numFmtId="165" fontId="4" fillId="0" borderId="15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0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12" xfId="1" applyNumberFormat="1" applyFont="1" applyFill="1" applyBorder="1" applyAlignment="1" applyProtection="1">
      <alignment horizontal="right" vertical="top" readingOrder="1"/>
      <protection locked="0"/>
    </xf>
    <xf numFmtId="165" fontId="8" fillId="0" borderId="15" xfId="1" applyNumberFormat="1" applyFont="1" applyFill="1" applyBorder="1" applyAlignment="1" applyProtection="1">
      <alignment horizontal="right" vertical="top" readingOrder="1"/>
      <protection locked="0"/>
    </xf>
    <xf numFmtId="165" fontId="8" fillId="0" borderId="0" xfId="1" applyNumberFormat="1" applyFont="1" applyFill="1" applyBorder="1" applyAlignment="1" applyProtection="1">
      <alignment horizontal="right" vertical="top" readingOrder="1"/>
      <protection locked="0"/>
    </xf>
    <xf numFmtId="165" fontId="10" fillId="0" borderId="15" xfId="1" applyNumberFormat="1" applyFont="1" applyFill="1" applyBorder="1" applyAlignment="1" applyProtection="1">
      <alignment horizontal="right" vertical="top" readingOrder="1"/>
      <protection locked="0"/>
    </xf>
    <xf numFmtId="165" fontId="10" fillId="0" borderId="0" xfId="1" applyNumberFormat="1" applyFont="1" applyFill="1" applyBorder="1" applyAlignment="1" applyProtection="1">
      <alignment horizontal="right" vertical="top" readingOrder="1"/>
      <protection locked="0"/>
    </xf>
    <xf numFmtId="165" fontId="10" fillId="0" borderId="12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15" xfId="1" applyNumberFormat="1" applyFont="1" applyFill="1" applyBorder="1" applyAlignment="1" applyProtection="1">
      <alignment vertical="top" readingOrder="1"/>
      <protection locked="0"/>
    </xf>
    <xf numFmtId="165" fontId="4" fillId="0" borderId="0" xfId="1" applyNumberFormat="1" applyFont="1" applyFill="1" applyBorder="1" applyAlignment="1" applyProtection="1">
      <alignment vertical="top" readingOrder="1"/>
      <protection locked="0"/>
    </xf>
    <xf numFmtId="165" fontId="4" fillId="0" borderId="12" xfId="1" applyNumberFormat="1" applyFont="1" applyFill="1" applyBorder="1" applyAlignment="1" applyProtection="1">
      <alignment vertical="top" readingOrder="1"/>
      <protection locked="0"/>
    </xf>
    <xf numFmtId="165" fontId="10" fillId="0" borderId="16" xfId="1" applyNumberFormat="1" applyFont="1" applyFill="1" applyBorder="1" applyAlignment="1" applyProtection="1">
      <alignment horizontal="right" vertical="top" readingOrder="1"/>
      <protection locked="0"/>
    </xf>
    <xf numFmtId="165" fontId="10" fillId="0" borderId="13" xfId="1" applyNumberFormat="1" applyFont="1" applyFill="1" applyBorder="1" applyAlignment="1" applyProtection="1">
      <alignment horizontal="right" vertical="top" readingOrder="1"/>
      <protection locked="0"/>
    </xf>
    <xf numFmtId="165" fontId="10" fillId="0" borderId="14" xfId="1" applyNumberFormat="1" applyFont="1" applyFill="1" applyBorder="1" applyAlignment="1" applyProtection="1">
      <alignment horizontal="right" vertical="top" readingOrder="1"/>
      <protection locked="0"/>
    </xf>
    <xf numFmtId="0" fontId="10" fillId="0" borderId="44" xfId="3" applyFont="1" applyBorder="1" applyAlignment="1" applyProtection="1">
      <alignment horizontal="center" vertical="top" readingOrder="1"/>
      <protection locked="0"/>
    </xf>
    <xf numFmtId="0" fontId="10" fillId="0" borderId="27" xfId="3" applyFont="1" applyBorder="1" applyAlignment="1" applyProtection="1">
      <alignment horizontal="right" vertical="top" readingOrder="1"/>
      <protection locked="0"/>
    </xf>
    <xf numFmtId="0" fontId="10" fillId="0" borderId="21" xfId="3" applyFont="1" applyBorder="1" applyAlignment="1" applyProtection="1">
      <alignment horizontal="right" vertical="top" readingOrder="1"/>
      <protection locked="0"/>
    </xf>
    <xf numFmtId="0" fontId="10" fillId="0" borderId="43" xfId="3" applyFont="1" applyBorder="1" applyAlignment="1" applyProtection="1">
      <alignment horizontal="center" vertical="top" readingOrder="1"/>
      <protection locked="0"/>
    </xf>
    <xf numFmtId="0" fontId="10" fillId="0" borderId="29" xfId="3" applyFont="1" applyBorder="1" applyAlignment="1" applyProtection="1">
      <alignment horizontal="right" vertical="top" readingOrder="1"/>
      <protection locked="0"/>
    </xf>
    <xf numFmtId="165" fontId="10" fillId="0" borderId="0" xfId="1" applyNumberFormat="1" applyFont="1" applyFill="1" applyBorder="1" applyAlignment="1"/>
    <xf numFmtId="165" fontId="10" fillId="0" borderId="12" xfId="1" applyNumberFormat="1" applyFont="1" applyFill="1" applyBorder="1" applyAlignment="1"/>
    <xf numFmtId="165" fontId="10" fillId="0" borderId="15" xfId="1" applyNumberFormat="1" applyFont="1" applyFill="1" applyBorder="1" applyAlignment="1"/>
    <xf numFmtId="0" fontId="4" fillId="0" borderId="0" xfId="3"/>
    <xf numFmtId="0" fontId="10" fillId="0" borderId="35" xfId="3" applyFont="1" applyBorder="1" applyAlignment="1" applyProtection="1">
      <alignment horizontal="center" vertical="top" readingOrder="1"/>
      <protection locked="0"/>
    </xf>
    <xf numFmtId="0" fontId="3" fillId="0" borderId="29" xfId="3" applyFont="1" applyBorder="1" applyAlignment="1" applyProtection="1">
      <alignment horizontal="right" vertical="top" readingOrder="1"/>
      <protection locked="0"/>
    </xf>
    <xf numFmtId="0" fontId="3" fillId="0" borderId="34" xfId="3" applyFont="1" applyBorder="1" applyAlignment="1" applyProtection="1">
      <alignment horizontal="right" vertical="top" readingOrder="1"/>
      <protection locked="0"/>
    </xf>
    <xf numFmtId="165" fontId="6" fillId="0" borderId="12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16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14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13" xfId="1" applyNumberFormat="1" applyFont="1" applyFill="1" applyBorder="1" applyAlignment="1" applyProtection="1">
      <alignment horizontal="right" vertical="top" readingOrder="1"/>
      <protection locked="0"/>
    </xf>
    <xf numFmtId="0" fontId="3" fillId="0" borderId="11" xfId="3" applyFont="1" applyBorder="1" applyAlignment="1" applyProtection="1">
      <alignment horizontal="right" vertical="top" readingOrder="1"/>
      <protection locked="0"/>
    </xf>
    <xf numFmtId="0" fontId="3" fillId="0" borderId="28" xfId="3" applyFont="1" applyBorder="1" applyAlignment="1" applyProtection="1">
      <alignment horizontal="right" vertical="top" readingOrder="1"/>
      <protection locked="0"/>
    </xf>
    <xf numFmtId="165" fontId="7" fillId="0" borderId="12" xfId="1" applyNumberFormat="1" applyFont="1" applyFill="1" applyBorder="1" applyAlignment="1" applyProtection="1">
      <alignment horizontal="right" vertical="top" readingOrder="1"/>
      <protection locked="0"/>
    </xf>
    <xf numFmtId="166" fontId="12" fillId="0" borderId="11" xfId="6" applyFont="1" applyFill="1" applyBorder="1" applyAlignment="1"/>
    <xf numFmtId="166" fontId="12" fillId="0" borderId="11" xfId="6" applyFont="1" applyFill="1" applyBorder="1" applyAlignment="1">
      <alignment horizontal="right"/>
    </xf>
    <xf numFmtId="166" fontId="11" fillId="0" borderId="50" xfId="6" applyFont="1" applyFill="1" applyBorder="1" applyAlignment="1">
      <alignment horizontal="right"/>
    </xf>
    <xf numFmtId="166" fontId="11" fillId="0" borderId="51" xfId="6" applyFont="1" applyFill="1" applyBorder="1" applyAlignment="1">
      <alignment horizontal="right"/>
    </xf>
    <xf numFmtId="166" fontId="11" fillId="0" borderId="52" xfId="6" applyFont="1" applyFill="1" applyBorder="1" applyAlignment="1">
      <alignment horizontal="right"/>
    </xf>
    <xf numFmtId="166" fontId="11" fillId="0" borderId="50" xfId="6" applyFont="1" applyFill="1" applyBorder="1"/>
    <xf numFmtId="166" fontId="11" fillId="0" borderId="52" xfId="6" applyFont="1" applyFill="1" applyBorder="1"/>
    <xf numFmtId="166" fontId="11" fillId="0" borderId="51" xfId="6" applyFont="1" applyFill="1" applyBorder="1"/>
    <xf numFmtId="0" fontId="8" fillId="0" borderId="0" xfId="3" applyFont="1" applyAlignment="1" applyProtection="1">
      <alignment vertical="top" readingOrder="1"/>
      <protection locked="0"/>
    </xf>
    <xf numFmtId="167" fontId="4" fillId="0" borderId="0" xfId="5" applyNumberFormat="1" applyFont="1" applyFill="1" applyAlignment="1"/>
    <xf numFmtId="168" fontId="4" fillId="0" borderId="0" xfId="5" applyNumberFormat="1" applyFont="1" applyFill="1" applyAlignment="1"/>
    <xf numFmtId="0" fontId="10" fillId="0" borderId="9" xfId="0" applyFont="1" applyBorder="1" applyAlignment="1" applyProtection="1">
      <alignment vertical="top" readingOrder="1"/>
      <protection locked="0"/>
    </xf>
    <xf numFmtId="165" fontId="10" fillId="0" borderId="9" xfId="1" applyNumberFormat="1" applyFont="1" applyBorder="1" applyAlignment="1" applyProtection="1">
      <alignment horizontal="right" vertical="top" readingOrder="1"/>
      <protection locked="0"/>
    </xf>
    <xf numFmtId="165" fontId="10" fillId="0" borderId="45" xfId="1" applyNumberFormat="1" applyFont="1" applyBorder="1" applyAlignment="1" applyProtection="1">
      <alignment horizontal="right" vertical="top" readingOrder="1"/>
      <protection locked="0"/>
    </xf>
    <xf numFmtId="164" fontId="10" fillId="0" borderId="28" xfId="2" applyNumberFormat="1" applyFont="1" applyBorder="1" applyAlignment="1" applyProtection="1">
      <alignment horizontal="right" vertical="top" readingOrder="1"/>
      <protection locked="0"/>
    </xf>
    <xf numFmtId="0" fontId="11" fillId="0" borderId="0" xfId="4" applyFont="1"/>
    <xf numFmtId="0" fontId="12" fillId="0" borderId="0" xfId="4" applyFont="1"/>
    <xf numFmtId="0" fontId="12" fillId="0" borderId="17" xfId="4" applyFont="1" applyBorder="1" applyAlignment="1">
      <alignment horizontal="center"/>
    </xf>
    <xf numFmtId="0" fontId="12" fillId="0" borderId="48" xfId="4" applyFont="1" applyBorder="1" applyAlignment="1">
      <alignment horizontal="center"/>
    </xf>
    <xf numFmtId="0" fontId="12" fillId="0" borderId="48" xfId="4" applyFont="1" applyBorder="1"/>
    <xf numFmtId="0" fontId="12" fillId="0" borderId="49" xfId="4" applyFont="1" applyBorder="1"/>
    <xf numFmtId="0" fontId="12" fillId="0" borderId="11" xfId="4" applyFont="1" applyBorder="1" applyAlignment="1">
      <alignment horizontal="right"/>
    </xf>
    <xf numFmtId="0" fontId="11" fillId="0" borderId="50" xfId="0" applyFont="1" applyBorder="1" applyAlignment="1" applyProtection="1">
      <alignment vertical="top" readingOrder="1"/>
      <protection locked="0"/>
    </xf>
    <xf numFmtId="165" fontId="11" fillId="0" borderId="50" xfId="1" applyNumberFormat="1" applyFont="1" applyFill="1" applyBorder="1" applyAlignment="1" applyProtection="1">
      <alignment horizontal="right" vertical="top" readingOrder="1"/>
      <protection locked="0"/>
    </xf>
    <xf numFmtId="0" fontId="11" fillId="0" borderId="51" xfId="0" applyFont="1" applyBorder="1" applyAlignment="1" applyProtection="1">
      <alignment vertical="top" readingOrder="1"/>
      <protection locked="0"/>
    </xf>
    <xf numFmtId="165" fontId="11" fillId="0" borderId="51" xfId="1" applyNumberFormat="1" applyFont="1" applyFill="1" applyBorder="1" applyAlignment="1" applyProtection="1">
      <alignment horizontal="right" vertical="top" readingOrder="1"/>
      <protection locked="0"/>
    </xf>
    <xf numFmtId="0" fontId="11" fillId="0" borderId="52" xfId="0" applyFont="1" applyBorder="1" applyAlignment="1" applyProtection="1">
      <alignment vertical="top" readingOrder="1"/>
      <protection locked="0"/>
    </xf>
    <xf numFmtId="165" fontId="11" fillId="0" borderId="52" xfId="1" applyNumberFormat="1" applyFont="1" applyFill="1" applyBorder="1" applyAlignment="1" applyProtection="1">
      <alignment horizontal="right" vertical="top" readingOrder="1"/>
      <protection locked="0"/>
    </xf>
    <xf numFmtId="0" fontId="12" fillId="0" borderId="11" xfId="4" applyFont="1" applyBorder="1"/>
    <xf numFmtId="3" fontId="12" fillId="0" borderId="11" xfId="4" applyNumberFormat="1" applyFont="1" applyBorder="1"/>
    <xf numFmtId="0" fontId="12" fillId="0" borderId="0" xfId="7" applyFont="1" applyAlignment="1" applyProtection="1">
      <alignment vertical="top" readingOrder="1"/>
      <protection locked="0"/>
    </xf>
    <xf numFmtId="1" fontId="11" fillId="0" borderId="0" xfId="4" applyNumberFormat="1" applyFont="1" applyAlignment="1">
      <alignment horizontal="right"/>
    </xf>
    <xf numFmtId="2" fontId="11" fillId="0" borderId="0" xfId="4" applyNumberFormat="1" applyFont="1"/>
    <xf numFmtId="2" fontId="11" fillId="0" borderId="12" xfId="4" applyNumberFormat="1" applyFont="1" applyBorder="1"/>
    <xf numFmtId="0" fontId="11" fillId="0" borderId="15" xfId="4" applyFont="1" applyBorder="1"/>
    <xf numFmtId="0" fontId="11" fillId="0" borderId="16" xfId="4" applyFont="1" applyBorder="1"/>
    <xf numFmtId="0" fontId="11" fillId="0" borderId="13" xfId="4" applyFont="1" applyBorder="1"/>
    <xf numFmtId="2" fontId="11" fillId="0" borderId="13" xfId="4" applyNumberFormat="1" applyFont="1" applyBorder="1"/>
    <xf numFmtId="2" fontId="11" fillId="0" borderId="14" xfId="4" applyNumberFormat="1" applyFont="1" applyBorder="1"/>
    <xf numFmtId="2" fontId="11" fillId="0" borderId="50" xfId="4" applyNumberFormat="1" applyFont="1" applyBorder="1" applyAlignment="1">
      <alignment horizontal="right"/>
    </xf>
    <xf numFmtId="2" fontId="11" fillId="0" borderId="51" xfId="4" applyNumberFormat="1" applyFont="1" applyBorder="1" applyAlignment="1">
      <alignment horizontal="right"/>
    </xf>
    <xf numFmtId="2" fontId="11" fillId="0" borderId="52" xfId="4" applyNumberFormat="1" applyFont="1" applyBorder="1" applyAlignment="1">
      <alignment horizontal="right"/>
    </xf>
    <xf numFmtId="3" fontId="12" fillId="0" borderId="9" xfId="4" applyNumberFormat="1" applyFont="1" applyBorder="1" applyAlignment="1">
      <alignment horizontal="right"/>
    </xf>
    <xf numFmtId="2" fontId="12" fillId="0" borderId="11" xfId="4" applyNumberFormat="1" applyFont="1" applyBorder="1"/>
    <xf numFmtId="3" fontId="12" fillId="0" borderId="11" xfId="4" applyNumberFormat="1" applyFont="1" applyBorder="1" applyAlignment="1">
      <alignment horizontal="right"/>
    </xf>
    <xf numFmtId="0" fontId="11" fillId="0" borderId="0" xfId="4" applyFont="1" applyAlignment="1">
      <alignment horizontal="right"/>
    </xf>
    <xf numFmtId="0" fontId="11" fillId="0" borderId="13" xfId="4" applyFont="1" applyBorder="1" applyAlignment="1">
      <alignment horizontal="right"/>
    </xf>
    <xf numFmtId="0" fontId="11" fillId="0" borderId="0" xfId="8" applyFont="1" applyAlignment="1">
      <alignment vertical="center"/>
    </xf>
    <xf numFmtId="0" fontId="11" fillId="0" borderId="0" xfId="8" applyFont="1"/>
    <xf numFmtId="3" fontId="11" fillId="0" borderId="0" xfId="8" applyNumberFormat="1" applyFont="1" applyAlignment="1">
      <alignment vertical="center"/>
    </xf>
    <xf numFmtId="0" fontId="13" fillId="0" borderId="50" xfId="0" applyFont="1" applyBorder="1" applyAlignment="1" applyProtection="1">
      <alignment vertical="top" readingOrder="1"/>
      <protection locked="0"/>
    </xf>
    <xf numFmtId="165" fontId="13" fillId="0" borderId="50" xfId="1" applyNumberFormat="1" applyFont="1" applyFill="1" applyBorder="1" applyAlignment="1" applyProtection="1">
      <alignment horizontal="right" vertical="top" readingOrder="1"/>
      <protection locked="0"/>
    </xf>
    <xf numFmtId="0" fontId="13" fillId="0" borderId="51" xfId="0" applyFont="1" applyBorder="1" applyAlignment="1" applyProtection="1">
      <alignment vertical="top" readingOrder="1"/>
      <protection locked="0"/>
    </xf>
    <xf numFmtId="165" fontId="13" fillId="0" borderId="51" xfId="1" applyNumberFormat="1" applyFont="1" applyFill="1" applyBorder="1" applyAlignment="1" applyProtection="1">
      <alignment horizontal="right" vertical="top" readingOrder="1"/>
      <protection locked="0"/>
    </xf>
    <xf numFmtId="0" fontId="13" fillId="0" borderId="52" xfId="0" applyFont="1" applyBorder="1" applyAlignment="1" applyProtection="1">
      <alignment vertical="top" readingOrder="1"/>
      <protection locked="0"/>
    </xf>
    <xf numFmtId="165" fontId="13" fillId="0" borderId="52" xfId="1" applyNumberFormat="1" applyFont="1" applyFill="1" applyBorder="1" applyAlignment="1" applyProtection="1">
      <alignment horizontal="right" vertical="top" readingOrder="1"/>
      <protection locked="0"/>
    </xf>
    <xf numFmtId="0" fontId="11" fillId="0" borderId="0" xfId="4" quotePrefix="1" applyFont="1" applyAlignment="1">
      <alignment horizontal="center"/>
    </xf>
    <xf numFmtId="0" fontId="11" fillId="0" borderId="12" xfId="4" quotePrefix="1" applyFont="1" applyBorder="1" applyAlignment="1">
      <alignment horizontal="center"/>
    </xf>
    <xf numFmtId="0" fontId="11" fillId="0" borderId="15" xfId="4" quotePrefix="1" applyFont="1" applyBorder="1" applyAlignment="1">
      <alignment horizontal="center"/>
    </xf>
    <xf numFmtId="0" fontId="11" fillId="0" borderId="13" xfId="4" quotePrefix="1" applyFont="1" applyBorder="1" applyAlignment="1">
      <alignment horizontal="center"/>
    </xf>
    <xf numFmtId="0" fontId="11" fillId="0" borderId="14" xfId="4" quotePrefix="1" applyFont="1" applyBorder="1" applyAlignment="1">
      <alignment horizontal="center"/>
    </xf>
    <xf numFmtId="0" fontId="11" fillId="0" borderId="46" xfId="4" quotePrefix="1" applyFont="1" applyBorder="1" applyAlignment="1">
      <alignment horizontal="center"/>
    </xf>
    <xf numFmtId="0" fontId="11" fillId="0" borderId="47" xfId="4" quotePrefix="1" applyFont="1" applyBorder="1" applyAlignment="1">
      <alignment horizontal="center"/>
    </xf>
    <xf numFmtId="0" fontId="11" fillId="0" borderId="16" xfId="4" quotePrefix="1" applyFont="1" applyBorder="1" applyAlignment="1">
      <alignment horizontal="center"/>
    </xf>
    <xf numFmtId="2" fontId="11" fillId="0" borderId="50" xfId="4" applyNumberFormat="1" applyFont="1" applyBorder="1"/>
    <xf numFmtId="2" fontId="11" fillId="0" borderId="51" xfId="4" applyNumberFormat="1" applyFont="1" applyBorder="1"/>
    <xf numFmtId="2" fontId="11" fillId="0" borderId="52" xfId="4" applyNumberFormat="1" applyFont="1" applyBorder="1"/>
    <xf numFmtId="0" fontId="12" fillId="0" borderId="15" xfId="4" applyFont="1" applyBorder="1"/>
    <xf numFmtId="1" fontId="11" fillId="0" borderId="13" xfId="4" applyNumberFormat="1" applyFont="1" applyBorder="1" applyAlignment="1">
      <alignment horizontal="right"/>
    </xf>
    <xf numFmtId="0" fontId="11" fillId="0" borderId="16" xfId="4" applyFont="1" applyBorder="1" applyAlignment="1">
      <alignment horizontal="center"/>
    </xf>
    <xf numFmtId="0" fontId="11" fillId="0" borderId="13" xfId="4" applyFont="1" applyBorder="1" applyAlignment="1">
      <alignment horizontal="center"/>
    </xf>
    <xf numFmtId="0" fontId="11" fillId="0" borderId="14" xfId="4" applyFont="1" applyBorder="1" applyAlignment="1">
      <alignment horizontal="center"/>
    </xf>
    <xf numFmtId="4" fontId="12" fillId="0" borderId="11" xfId="4" applyNumberFormat="1" applyFont="1" applyBorder="1" applyAlignment="1">
      <alignment horizontal="right"/>
    </xf>
    <xf numFmtId="0" fontId="11" fillId="0" borderId="15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11" fillId="0" borderId="12" xfId="4" applyFont="1" applyBorder="1" applyAlignment="1">
      <alignment horizontal="center"/>
    </xf>
    <xf numFmtId="0" fontId="15" fillId="0" borderId="15" xfId="4" quotePrefix="1" applyFont="1" applyBorder="1" applyAlignment="1">
      <alignment horizontal="left" vertical="center"/>
    </xf>
    <xf numFmtId="0" fontId="11" fillId="0" borderId="14" xfId="4" applyFont="1" applyBorder="1"/>
    <xf numFmtId="3" fontId="12" fillId="0" borderId="49" xfId="4" applyNumberFormat="1" applyFont="1" applyBorder="1" applyAlignment="1">
      <alignment horizontal="right"/>
    </xf>
    <xf numFmtId="2" fontId="12" fillId="0" borderId="49" xfId="4" applyNumberFormat="1" applyFont="1" applyBorder="1"/>
    <xf numFmtId="0" fontId="12" fillId="0" borderId="15" xfId="4" applyFont="1" applyBorder="1" applyAlignment="1">
      <alignment vertical="top"/>
    </xf>
    <xf numFmtId="0" fontId="11" fillId="0" borderId="11" xfId="0" applyFont="1" applyBorder="1" applyAlignment="1" applyProtection="1">
      <alignment vertical="top" readingOrder="1"/>
      <protection locked="0"/>
    </xf>
    <xf numFmtId="165" fontId="11" fillId="0" borderId="11" xfId="1" applyNumberFormat="1" applyFont="1" applyFill="1" applyBorder="1" applyAlignment="1" applyProtection="1">
      <alignment horizontal="right" vertical="top" readingOrder="1"/>
      <protection locked="0"/>
    </xf>
    <xf numFmtId="2" fontId="11" fillId="0" borderId="11" xfId="4" applyNumberFormat="1" applyFont="1" applyBorder="1"/>
    <xf numFmtId="3" fontId="12" fillId="0" borderId="28" xfId="4" applyNumberFormat="1" applyFont="1" applyBorder="1" applyAlignment="1">
      <alignment horizontal="right"/>
    </xf>
    <xf numFmtId="2" fontId="12" fillId="0" borderId="11" xfId="4" applyNumberFormat="1" applyFont="1" applyBorder="1" applyAlignment="1">
      <alignment horizontal="centerContinuous"/>
    </xf>
    <xf numFmtId="0" fontId="12" fillId="0" borderId="0" xfId="4" applyFont="1" applyAlignment="1">
      <alignment vertical="top"/>
    </xf>
    <xf numFmtId="0" fontId="11" fillId="0" borderId="11" xfId="4" applyFont="1" applyBorder="1"/>
    <xf numFmtId="3" fontId="11" fillId="0" borderId="11" xfId="4" applyNumberFormat="1" applyFont="1" applyBorder="1"/>
    <xf numFmtId="0" fontId="1" fillId="0" borderId="0" xfId="10"/>
    <xf numFmtId="0" fontId="8" fillId="0" borderId="15" xfId="0" applyFont="1" applyBorder="1" applyAlignment="1" applyProtection="1">
      <alignment vertical="top" readingOrder="1"/>
      <protection locked="0"/>
    </xf>
    <xf numFmtId="165" fontId="8" fillId="0" borderId="12" xfId="1" applyNumberFormat="1" applyFont="1" applyFill="1" applyBorder="1" applyAlignment="1" applyProtection="1">
      <alignment horizontal="right" vertical="top" readingOrder="1"/>
      <protection locked="0"/>
    </xf>
    <xf numFmtId="0" fontId="8" fillId="0" borderId="0" xfId="0" applyFont="1"/>
    <xf numFmtId="165" fontId="7" fillId="0" borderId="51" xfId="1" applyNumberFormat="1" applyFont="1" applyFill="1" applyBorder="1" applyAlignment="1" applyProtection="1">
      <alignment horizontal="right" vertical="top" readingOrder="1"/>
      <protection locked="0"/>
    </xf>
    <xf numFmtId="0" fontId="7" fillId="0" borderId="15" xfId="0" applyFont="1" applyBorder="1" applyAlignment="1" applyProtection="1">
      <alignment vertical="top" readingOrder="1"/>
      <protection locked="0"/>
    </xf>
    <xf numFmtId="0" fontId="10" fillId="0" borderId="20" xfId="3" applyFont="1" applyBorder="1" applyAlignment="1" applyProtection="1">
      <alignment horizontal="center" vertical="top" readingOrder="1"/>
      <protection locked="0"/>
    </xf>
    <xf numFmtId="0" fontId="4" fillId="0" borderId="8" xfId="3" applyBorder="1" applyAlignment="1" applyProtection="1">
      <alignment vertical="top"/>
      <protection locked="0"/>
    </xf>
    <xf numFmtId="0" fontId="10" fillId="0" borderId="9" xfId="3" applyFont="1" applyBorder="1" applyAlignment="1" applyProtection="1">
      <alignment horizontal="center" vertical="top" readingOrder="1"/>
      <protection locked="0"/>
    </xf>
    <xf numFmtId="0" fontId="10" fillId="0" borderId="6" xfId="3" applyFont="1" applyBorder="1" applyAlignment="1" applyProtection="1">
      <alignment horizontal="center" vertical="top" readingOrder="1"/>
      <protection locked="0"/>
    </xf>
    <xf numFmtId="0" fontId="10" fillId="0" borderId="10" xfId="3" applyFont="1" applyBorder="1" applyAlignment="1" applyProtection="1">
      <alignment horizontal="center" vertical="top" readingOrder="1"/>
      <protection locked="0"/>
    </xf>
    <xf numFmtId="0" fontId="10" fillId="0" borderId="11" xfId="3" applyFont="1" applyBorder="1" applyAlignment="1" applyProtection="1">
      <alignment horizontal="center" vertical="top" readingOrder="1"/>
      <protection locked="0"/>
    </xf>
    <xf numFmtId="0" fontId="9" fillId="0" borderId="35" xfId="3" applyFont="1" applyBorder="1" applyAlignment="1" applyProtection="1">
      <alignment horizontal="center" vertical="top" readingOrder="1"/>
      <protection locked="0"/>
    </xf>
    <xf numFmtId="0" fontId="9" fillId="0" borderId="6" xfId="3" applyFont="1" applyBorder="1" applyAlignment="1" applyProtection="1">
      <alignment horizontal="center" vertical="top" readingOrder="1"/>
      <protection locked="0"/>
    </xf>
    <xf numFmtId="0" fontId="9" fillId="0" borderId="34" xfId="3" applyFont="1" applyBorder="1" applyAlignment="1" applyProtection="1">
      <alignment horizontal="center" vertical="top" readingOrder="1"/>
      <protection locked="0"/>
    </xf>
    <xf numFmtId="0" fontId="10" fillId="0" borderId="2" xfId="3" applyFont="1" applyBorder="1" applyAlignment="1" applyProtection="1">
      <alignment horizontal="center" vertical="top" readingOrder="1"/>
      <protection locked="0"/>
    </xf>
    <xf numFmtId="0" fontId="10" fillId="0" borderId="30" xfId="3" applyFont="1" applyBorder="1" applyAlignment="1" applyProtection="1">
      <alignment horizontal="center" vertical="top" readingOrder="1"/>
      <protection locked="0"/>
    </xf>
    <xf numFmtId="0" fontId="10" fillId="0" borderId="31" xfId="3" applyFont="1" applyBorder="1" applyAlignment="1" applyProtection="1">
      <alignment horizontal="center" vertical="top" readingOrder="1"/>
      <protection locked="0"/>
    </xf>
    <xf numFmtId="0" fontId="4" fillId="0" borderId="3" xfId="3" applyBorder="1" applyAlignment="1" applyProtection="1">
      <alignment horizontal="right" vertical="top" readingOrder="1"/>
      <protection locked="0"/>
    </xf>
    <xf numFmtId="0" fontId="4" fillId="0" borderId="4" xfId="3" applyBorder="1" applyAlignment="1" applyProtection="1">
      <alignment horizontal="right" vertical="top" readingOrder="1"/>
      <protection locked="0"/>
    </xf>
    <xf numFmtId="0" fontId="4" fillId="0" borderId="5" xfId="3" applyBorder="1" applyAlignment="1" applyProtection="1">
      <alignment horizontal="right" vertical="top" readingOrder="1"/>
      <protection locked="0"/>
    </xf>
    <xf numFmtId="0" fontId="10" fillId="0" borderId="7" xfId="3" applyFont="1" applyBorder="1" applyAlignment="1" applyProtection="1">
      <alignment horizontal="center" vertical="top" readingOrder="1"/>
      <protection locked="0"/>
    </xf>
    <xf numFmtId="0" fontId="9" fillId="0" borderId="11" xfId="3" applyFont="1" applyBorder="1" applyAlignment="1" applyProtection="1">
      <alignment horizontal="center" vertical="top" readingOrder="1"/>
      <protection locked="0"/>
    </xf>
    <xf numFmtId="0" fontId="10" fillId="0" borderId="11" xfId="3" applyFont="1" applyBorder="1" applyAlignment="1" applyProtection="1">
      <alignment horizontal="right" vertical="top" readingOrder="1"/>
      <protection locked="0"/>
    </xf>
    <xf numFmtId="0" fontId="4" fillId="0" borderId="11" xfId="3" applyBorder="1" applyAlignment="1" applyProtection="1">
      <alignment horizontal="right" vertical="top" readingOrder="1"/>
      <protection locked="0"/>
    </xf>
    <xf numFmtId="0" fontId="9" fillId="0" borderId="9" xfId="3" applyFont="1" applyBorder="1" applyAlignment="1" applyProtection="1">
      <alignment horizontal="center" vertical="top" readingOrder="1"/>
      <protection locked="0"/>
    </xf>
    <xf numFmtId="0" fontId="9" fillId="0" borderId="41" xfId="3" applyFont="1" applyBorder="1" applyAlignment="1" applyProtection="1">
      <alignment horizontal="center" vertical="top" readingOrder="1"/>
      <protection locked="0"/>
    </xf>
    <xf numFmtId="0" fontId="9" fillId="0" borderId="21" xfId="3" applyFont="1" applyBorder="1" applyAlignment="1" applyProtection="1">
      <alignment horizontal="center" vertical="top" readingOrder="1"/>
      <protection locked="0"/>
    </xf>
    <xf numFmtId="0" fontId="4" fillId="0" borderId="17" xfId="3" applyBorder="1" applyAlignment="1" applyProtection="1">
      <alignment horizontal="right" vertical="top" readingOrder="1"/>
      <protection locked="0"/>
    </xf>
    <xf numFmtId="0" fontId="10" fillId="0" borderId="27" xfId="3" applyFont="1" applyBorder="1" applyAlignment="1" applyProtection="1">
      <alignment horizontal="center" vertical="top" readingOrder="1"/>
      <protection locked="0"/>
    </xf>
    <xf numFmtId="0" fontId="10" fillId="0" borderId="21" xfId="3" applyFont="1" applyBorder="1" applyAlignment="1" applyProtection="1">
      <alignment horizontal="center" vertical="top" readingOrder="1"/>
      <protection locked="0"/>
    </xf>
    <xf numFmtId="0" fontId="10" fillId="0" borderId="28" xfId="3" applyFont="1" applyBorder="1" applyAlignment="1" applyProtection="1">
      <alignment horizontal="center" vertical="top" readingOrder="1"/>
      <protection locked="0"/>
    </xf>
    <xf numFmtId="0" fontId="10" fillId="0" borderId="8" xfId="3" applyFont="1" applyBorder="1" applyAlignment="1" applyProtection="1">
      <alignment horizontal="center" vertical="top" readingOrder="1"/>
      <protection locked="0"/>
    </xf>
    <xf numFmtId="0" fontId="10" fillId="0" borderId="1" xfId="3" applyFont="1" applyBorder="1" applyAlignment="1" applyProtection="1">
      <alignment horizontal="center" vertical="top" readingOrder="1"/>
      <protection locked="0"/>
    </xf>
    <xf numFmtId="0" fontId="10" fillId="0" borderId="19" xfId="3" applyFont="1" applyBorder="1" applyAlignment="1" applyProtection="1">
      <alignment horizontal="center" vertical="top" readingOrder="1"/>
      <protection locked="0"/>
    </xf>
    <xf numFmtId="0" fontId="10" fillId="0" borderId="43" xfId="3" applyFont="1" applyBorder="1" applyAlignment="1" applyProtection="1">
      <alignment horizontal="right" vertical="top" readingOrder="1"/>
      <protection locked="0"/>
    </xf>
    <xf numFmtId="0" fontId="10" fillId="0" borderId="22" xfId="3" applyFont="1" applyBorder="1" applyAlignment="1" applyProtection="1">
      <alignment horizontal="right" vertical="top" readingOrder="1"/>
      <protection locked="0"/>
    </xf>
    <xf numFmtId="0" fontId="10" fillId="0" borderId="23" xfId="3" applyFont="1" applyBorder="1" applyAlignment="1" applyProtection="1">
      <alignment horizontal="right" vertical="top" readingOrder="1"/>
      <protection locked="0"/>
    </xf>
    <xf numFmtId="0" fontId="4" fillId="0" borderId="43" xfId="3" applyBorder="1" applyAlignment="1" applyProtection="1">
      <alignment horizontal="right" vertical="top" readingOrder="1"/>
      <protection locked="0"/>
    </xf>
    <xf numFmtId="0" fontId="4" fillId="0" borderId="25" xfId="3" applyBorder="1" applyAlignment="1" applyProtection="1">
      <alignment horizontal="right" vertical="top" readingOrder="1"/>
      <protection locked="0"/>
    </xf>
    <xf numFmtId="0" fontId="4" fillId="0" borderId="26" xfId="3" applyBorder="1" applyAlignment="1" applyProtection="1">
      <alignment horizontal="right" vertical="top" readingOrder="1"/>
      <protection locked="0"/>
    </xf>
    <xf numFmtId="0" fontId="10" fillId="0" borderId="29" xfId="3" applyFont="1" applyBorder="1" applyAlignment="1" applyProtection="1">
      <alignment horizontal="center" vertical="top" readingOrder="1"/>
      <protection locked="0"/>
    </xf>
    <xf numFmtId="0" fontId="9" fillId="0" borderId="2" xfId="3" applyFont="1" applyBorder="1" applyAlignment="1" applyProtection="1">
      <alignment horizontal="center" vertical="top" readingOrder="1"/>
      <protection locked="0"/>
    </xf>
    <xf numFmtId="0" fontId="9" fillId="0" borderId="30" xfId="3" applyFont="1" applyBorder="1" applyAlignment="1" applyProtection="1">
      <alignment horizontal="center" vertical="top" readingOrder="1"/>
      <protection locked="0"/>
    </xf>
    <xf numFmtId="0" fontId="9" fillId="0" borderId="31" xfId="3" applyFont="1" applyBorder="1" applyAlignment="1" applyProtection="1">
      <alignment horizontal="center" vertical="top" readingOrder="1"/>
      <protection locked="0"/>
    </xf>
    <xf numFmtId="0" fontId="10" fillId="0" borderId="43" xfId="3" applyFont="1" applyBorder="1" applyAlignment="1" applyProtection="1">
      <alignment horizontal="center" vertical="top" readingOrder="1"/>
      <protection locked="0"/>
    </xf>
    <xf numFmtId="0" fontId="10" fillId="0" borderId="22" xfId="3" applyFont="1" applyBorder="1" applyAlignment="1" applyProtection="1">
      <alignment horizontal="center" vertical="top" readingOrder="1"/>
      <protection locked="0"/>
    </xf>
    <xf numFmtId="0" fontId="10" fillId="0" borderId="23" xfId="3" applyFont="1" applyBorder="1" applyAlignment="1" applyProtection="1">
      <alignment horizontal="center" vertical="top" readingOrder="1"/>
      <protection locked="0"/>
    </xf>
    <xf numFmtId="0" fontId="10" fillId="0" borderId="24" xfId="3" applyFont="1" applyBorder="1" applyAlignment="1" applyProtection="1">
      <alignment horizontal="right" vertical="top" readingOrder="1"/>
      <protection locked="0"/>
    </xf>
    <xf numFmtId="0" fontId="10" fillId="0" borderId="25" xfId="3" applyFont="1" applyBorder="1" applyAlignment="1" applyProtection="1">
      <alignment horizontal="right" vertical="top" readingOrder="1"/>
      <protection locked="0"/>
    </xf>
    <xf numFmtId="0" fontId="10" fillId="0" borderId="26" xfId="3" applyFont="1" applyBorder="1" applyAlignment="1" applyProtection="1">
      <alignment horizontal="right" vertical="top" readingOrder="1"/>
      <protection locked="0"/>
    </xf>
    <xf numFmtId="0" fontId="12" fillId="0" borderId="11" xfId="4" applyFont="1" applyBorder="1" applyAlignment="1">
      <alignment horizontal="center"/>
    </xf>
    <xf numFmtId="2" fontId="12" fillId="0" borderId="11" xfId="4" applyNumberFormat="1" applyFont="1" applyBorder="1" applyAlignment="1">
      <alignment horizontal="center"/>
    </xf>
    <xf numFmtId="0" fontId="12" fillId="0" borderId="9" xfId="4" applyFont="1" applyBorder="1" applyAlignment="1">
      <alignment horizontal="center" vertical="center"/>
    </xf>
    <xf numFmtId="0" fontId="12" fillId="0" borderId="45" xfId="4" applyFont="1" applyBorder="1" applyAlignment="1">
      <alignment horizontal="center" vertical="center"/>
    </xf>
    <xf numFmtId="0" fontId="12" fillId="0" borderId="28" xfId="4" applyFont="1" applyBorder="1" applyAlignment="1">
      <alignment horizontal="center" vertical="center"/>
    </xf>
    <xf numFmtId="2" fontId="12" fillId="0" borderId="9" xfId="4" applyNumberFormat="1" applyFont="1" applyBorder="1" applyAlignment="1">
      <alignment horizontal="center"/>
    </xf>
    <xf numFmtId="2" fontId="12" fillId="0" borderId="28" xfId="4" applyNumberFormat="1" applyFont="1" applyBorder="1" applyAlignment="1">
      <alignment horizontal="center"/>
    </xf>
    <xf numFmtId="0" fontId="9" fillId="0" borderId="9" xfId="4" applyFont="1" applyBorder="1" applyAlignment="1">
      <alignment horizontal="center"/>
    </xf>
    <xf numFmtId="0" fontId="9" fillId="0" borderId="45" xfId="4" applyFont="1" applyBorder="1" applyAlignment="1">
      <alignment horizontal="center"/>
    </xf>
    <xf numFmtId="0" fontId="9" fillId="0" borderId="28" xfId="4" applyFont="1" applyBorder="1" applyAlignment="1">
      <alignment horizontal="center"/>
    </xf>
    <xf numFmtId="0" fontId="12" fillId="0" borderId="18" xfId="4" applyFont="1" applyBorder="1" applyAlignment="1">
      <alignment horizontal="right"/>
    </xf>
    <xf numFmtId="0" fontId="12" fillId="0" borderId="46" xfId="4" applyFont="1" applyBorder="1" applyAlignment="1">
      <alignment horizontal="right"/>
    </xf>
    <xf numFmtId="0" fontId="12" fillId="0" borderId="47" xfId="4" applyFont="1" applyBorder="1" applyAlignment="1">
      <alignment horizontal="right"/>
    </xf>
    <xf numFmtId="0" fontId="8" fillId="0" borderId="18" xfId="9" applyFont="1" applyBorder="1" applyAlignment="1">
      <alignment vertical="top"/>
    </xf>
    <xf numFmtId="0" fontId="8" fillId="0" borderId="46" xfId="9" applyFont="1" applyBorder="1" applyAlignment="1">
      <alignment vertical="top"/>
    </xf>
    <xf numFmtId="0" fontId="11" fillId="0" borderId="16" xfId="4" applyFont="1" applyBorder="1" applyAlignment="1">
      <alignment horizontal="left"/>
    </xf>
    <xf numFmtId="0" fontId="11" fillId="0" borderId="13" xfId="4" applyFont="1" applyBorder="1" applyAlignment="1">
      <alignment horizontal="left"/>
    </xf>
    <xf numFmtId="0" fontId="14" fillId="0" borderId="18" xfId="9" applyFont="1" applyBorder="1" applyAlignment="1">
      <alignment vertical="top"/>
    </xf>
    <xf numFmtId="0" fontId="14" fillId="0" borderId="46" xfId="9" applyFont="1" applyBorder="1" applyAlignment="1">
      <alignment vertical="top"/>
    </xf>
    <xf numFmtId="0" fontId="11" fillId="0" borderId="16" xfId="4" applyFont="1" applyBorder="1" applyAlignment="1">
      <alignment horizontal="center"/>
    </xf>
    <xf numFmtId="0" fontId="11" fillId="0" borderId="13" xfId="4" applyFont="1" applyBorder="1" applyAlignment="1">
      <alignment horizontal="center"/>
    </xf>
    <xf numFmtId="0" fontId="11" fillId="0" borderId="14" xfId="4" applyFont="1" applyBorder="1" applyAlignment="1">
      <alignment horizontal="center"/>
    </xf>
    <xf numFmtId="0" fontId="12" fillId="0" borderId="18" xfId="4" applyFont="1" applyBorder="1" applyAlignment="1">
      <alignment horizontal="left"/>
    </xf>
    <xf numFmtId="0" fontId="12" fillId="0" borderId="46" xfId="4" applyFont="1" applyBorder="1" applyAlignment="1">
      <alignment horizontal="left"/>
    </xf>
    <xf numFmtId="0" fontId="12" fillId="0" borderId="47" xfId="4" applyFont="1" applyBorder="1" applyAlignment="1">
      <alignment horizontal="left"/>
    </xf>
    <xf numFmtId="0" fontId="12" fillId="0" borderId="18" xfId="4" applyFont="1" applyBorder="1" applyAlignment="1">
      <alignment horizontal="center" vertical="center"/>
    </xf>
    <xf numFmtId="0" fontId="12" fillId="0" borderId="46" xfId="4" applyFont="1" applyBorder="1" applyAlignment="1">
      <alignment horizontal="center" vertical="center"/>
    </xf>
    <xf numFmtId="0" fontId="12" fillId="0" borderId="47" xfId="4" applyFont="1" applyBorder="1" applyAlignment="1">
      <alignment horizontal="center" vertical="center"/>
    </xf>
    <xf numFmtId="0" fontId="11" fillId="0" borderId="18" xfId="4" applyFont="1" applyBorder="1" applyAlignment="1">
      <alignment horizontal="center"/>
    </xf>
    <xf numFmtId="0" fontId="11" fillId="0" borderId="46" xfId="4" applyFont="1" applyBorder="1" applyAlignment="1">
      <alignment horizontal="center"/>
    </xf>
    <xf numFmtId="0" fontId="11" fillId="0" borderId="47" xfId="4" applyFont="1" applyBorder="1" applyAlignment="1">
      <alignment horizontal="center"/>
    </xf>
    <xf numFmtId="0" fontId="9" fillId="0" borderId="29" xfId="3" applyFont="1" applyBorder="1" applyAlignment="1" applyProtection="1">
      <alignment horizontal="center" vertical="top" readingOrder="1"/>
      <protection locked="0"/>
    </xf>
    <xf numFmtId="0" fontId="10" fillId="0" borderId="29" xfId="3" applyFont="1" applyBorder="1" applyAlignment="1" applyProtection="1">
      <alignment horizontal="right" vertical="top" readingOrder="1"/>
      <protection locked="0"/>
    </xf>
    <xf numFmtId="0" fontId="4" fillId="0" borderId="29" xfId="3" applyBorder="1" applyAlignment="1" applyProtection="1">
      <alignment horizontal="right" vertical="top" readingOrder="1"/>
      <protection locked="0"/>
    </xf>
    <xf numFmtId="0" fontId="10" fillId="0" borderId="34" xfId="3" applyFont="1" applyBorder="1" applyAlignment="1" applyProtection="1">
      <alignment horizontal="center" vertical="top" readingOrder="1"/>
      <protection locked="0"/>
    </xf>
    <xf numFmtId="0" fontId="4" fillId="0" borderId="11" xfId="3" applyBorder="1" applyAlignment="1" applyProtection="1">
      <alignment vertical="top"/>
      <protection locked="0"/>
    </xf>
    <xf numFmtId="0" fontId="4" fillId="0" borderId="24" xfId="3" applyBorder="1" applyAlignment="1" applyProtection="1">
      <alignment horizontal="right" vertical="top" readingOrder="1"/>
      <protection locked="0"/>
    </xf>
    <xf numFmtId="0" fontId="4" fillId="0" borderId="27" xfId="3" applyBorder="1" applyAlignment="1" applyProtection="1">
      <alignment vertical="top"/>
      <protection locked="0"/>
    </xf>
    <xf numFmtId="0" fontId="4" fillId="0" borderId="29" xfId="3" applyBorder="1" applyAlignment="1" applyProtection="1">
      <alignment vertical="top"/>
      <protection locked="0"/>
    </xf>
    <xf numFmtId="0" fontId="10" fillId="0" borderId="2" xfId="3" applyFont="1" applyBorder="1" applyAlignment="1" applyProtection="1">
      <alignment horizontal="right" vertical="top" readingOrder="1"/>
      <protection locked="0"/>
    </xf>
    <xf numFmtId="0" fontId="10" fillId="0" borderId="32" xfId="3" applyFont="1" applyBorder="1" applyAlignment="1" applyProtection="1">
      <alignment horizontal="right" vertical="top" readingOrder="1"/>
      <protection locked="0"/>
    </xf>
    <xf numFmtId="0" fontId="10" fillId="0" borderId="33" xfId="3" applyFont="1" applyBorder="1" applyAlignment="1" applyProtection="1">
      <alignment horizontal="right" vertical="top" readingOrder="1"/>
      <protection locked="0"/>
    </xf>
  </cellXfs>
  <cellStyles count="11">
    <cellStyle name="Comma" xfId="1" builtinId="3"/>
    <cellStyle name="Comma 2" xfId="5" xr:uid="{ED0B1636-0F8B-4BF4-9192-8E16CC510EEB}"/>
    <cellStyle name="Comma 2 2" xfId="6" xr:uid="{B9AED77A-BF3A-4F14-A7C1-370AEF6E6E63}"/>
    <cellStyle name="Normal" xfId="0" builtinId="0"/>
    <cellStyle name="Normal 2 2" xfId="10" xr:uid="{80191A0C-4605-4FB0-84A0-9AC3D0F76E61}"/>
    <cellStyle name="Normal 3" xfId="7" xr:uid="{2FEEACA5-570F-4817-85B0-88F654FCDA1A}"/>
    <cellStyle name="Normal 4" xfId="3" xr:uid="{45AB6AF3-0181-437D-95BC-140145E93CA1}"/>
    <cellStyle name="Normal_Ms Jan-2009" xfId="9" xr:uid="{3E393BE7-4C32-4FB2-87EA-782A959D529E}"/>
    <cellStyle name="Normal_Ms Jan-2011" xfId="8" xr:uid="{4DBB627E-EF7A-4CA9-BA8E-3E20DDFD55F2}"/>
    <cellStyle name="Normal_Ms November-2009 2" xfId="4" xr:uid="{A91FEFE7-60DD-4061-98CB-992C8086FCB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Three Wheelers</a:t>
            </a: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 2001-2002</a:t>
            </a:r>
            <a:endParaRPr lang="en-US" sz="300" b="1" i="0" u="sng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300" b="1" i="0" u="sng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5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Three Wheelers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301-4ED8-9922-4C80EF86C75C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01-4ED8-9922-4C80EF86C75C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301-4ED8-9922-4C80EF86C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7C7-4409-8D2D-5470F75E8C9E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7C7-4409-8D2D-5470F75E8C9E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7C7-4409-8D2D-5470F75E8C9E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7C7-4409-8D2D-5470F75E8C9E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7C7-4409-8D2D-5470F75E8C9E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C7-4409-8D2D-5470F75E8C9E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C7-4409-8D2D-5470F75E8C9E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C7-4409-8D2D-5470F75E8C9E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C7-4409-8D2D-5470F75E8C9E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C7-4409-8D2D-5470F75E8C9E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24.772672950419324</c:v>
              </c:pt>
              <c:pt idx="1">
                <c:v>6.5023330250345541</c:v>
              </c:pt>
              <c:pt idx="2">
                <c:v>0</c:v>
              </c:pt>
              <c:pt idx="3">
                <c:v>1.9350078460307401</c:v>
              </c:pt>
              <c:pt idx="4">
                <c:v>66.646575285522772</c:v>
              </c:pt>
            </c:numLit>
          </c:val>
          <c:extLst>
            <c:ext xmlns:c16="http://schemas.microsoft.com/office/drawing/2014/chart" uri="{C3380CC4-5D6E-409C-BE32-E72D297353CC}">
              <c16:uniqueId val="{00000009-D7C7-4409-8D2D-5470F75E8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Three Wheelers</a:t>
            </a: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 2001-2002</a:t>
            </a:r>
            <a:endParaRPr lang="en-US" sz="300" b="1" i="0" u="sng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300" b="1" i="0" u="sng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5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Three Wheelers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FF9900" mc:Ignorable="a14" a14:legacySpreadsheetColorIndex="52"/>
                </a:fgClr>
                <a:bgClr>
                  <a:srgbClr xmlns:mc="http://schemas.openxmlformats.org/markup-compatibility/2006" xmlns:a14="http://schemas.microsoft.com/office/drawing/2010/main" val="9999FF" mc:Ignorable="a14" a14:legacySpreadsheetColorIndex="24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40-49E4-B758-2211397A7444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0-49E4-B758-2211397A7444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B40-49E4-B758-2211397A7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821-4A83-B600-58DDEBC52A24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821-4A83-B600-58DDEBC52A24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821-4A83-B600-58DDEBC52A24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821-4A83-B600-58DDEBC52A24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821-4A83-B600-58DDEBC52A24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21-4A83-B600-58DDEBC52A24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21-4A83-B600-58DDEBC52A24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21-4A83-B600-58DDEBC52A24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21-4A83-B600-58DDEBC52A24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21-4A83-B600-58DDEBC52A24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24.772672950419199</c:v>
              </c:pt>
              <c:pt idx="1">
                <c:v>6.5023330250345399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E821-4A83-B600-58DDEBC52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Three Wheelers</a:t>
            </a: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 2001-2002</a:t>
            </a:r>
            <a:endParaRPr lang="en-US" sz="300" b="1" i="0" u="sng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300" b="1" i="0" u="sng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5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Three Wheelers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FF9900" mc:Ignorable="a14" a14:legacySpreadsheetColorIndex="52"/>
                </a:fgClr>
                <a:bgClr>
                  <a:srgbClr xmlns:mc="http://schemas.openxmlformats.org/markup-compatibility/2006" xmlns:a14="http://schemas.microsoft.com/office/drawing/2010/main" val="9999FF" mc:Ignorable="a14" a14:legacySpreadsheetColorIndex="24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49-4308-960F-EE9B20651ABF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49-4308-960F-EE9B20651ABF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0449-4308-960F-EE9B20651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323-4C42-9D4A-9C6A5B67DCDB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323-4C42-9D4A-9C6A5B67DCDB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323-4C42-9D4A-9C6A5B67DCDB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323-4C42-9D4A-9C6A5B67DCDB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F323-4C42-9D4A-9C6A5B67DCDB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23-4C42-9D4A-9C6A5B67DCDB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23-4C42-9D4A-9C6A5B67DCDB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23-4C42-9D4A-9C6A5B67DCDB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23-4C42-9D4A-9C6A5B67DCDB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23-4C42-9D4A-9C6A5B67DCDB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24.772672950419199</c:v>
              </c:pt>
              <c:pt idx="1">
                <c:v>6.5023330250345399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F323-4C42-9D4A-9C6A5B67D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Three Wheelers</a:t>
            </a: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 2001-2002</a:t>
            </a:r>
            <a:endParaRPr lang="en-US" sz="300" b="1" i="0" u="sng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300" b="1" i="0" u="sng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5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Three Wheelers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FF9900" mc:Ignorable="a14" a14:legacySpreadsheetColorIndex="52"/>
                </a:fgClr>
                <a:bgClr>
                  <a:srgbClr xmlns:mc="http://schemas.openxmlformats.org/markup-compatibility/2006" xmlns:a14="http://schemas.microsoft.com/office/drawing/2010/main" val="9999FF" mc:Ignorable="a14" a14:legacySpreadsheetColorIndex="24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34-4F69-8B78-8D3A52F83ED4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34-4F69-8B78-8D3A52F83ED4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C34-4F69-8B78-8D3A52F83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57F-4A8B-996A-60B9DA381A02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57F-4A8B-996A-60B9DA381A02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157F-4A8B-996A-60B9DA381A02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57F-4A8B-996A-60B9DA381A02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157F-4A8B-996A-60B9DA381A02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7F-4A8B-996A-60B9DA381A02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7F-4A8B-996A-60B9DA381A02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7F-4A8B-996A-60B9DA381A02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7F-4A8B-996A-60B9DA381A02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57F-4A8B-996A-60B9DA381A02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24.772672950419199</c:v>
              </c:pt>
              <c:pt idx="1">
                <c:v>6.5023330250345399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157F-4A8B-996A-60B9DA38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A15-4F3D-A5C9-9B3957CA6C8E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A15-4F3D-A5C9-9B3957CA6C8E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A15-4F3D-A5C9-9B3957CA6C8E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A15-4F3D-A5C9-9B3957CA6C8E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A15-4F3D-A5C9-9B3957CA6C8E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15-4F3D-A5C9-9B3957CA6C8E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15-4F3D-A5C9-9B3957CA6C8E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15-4F3D-A5C9-9B3957CA6C8E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15-4F3D-A5C9-9B3957CA6C8E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15-4F3D-A5C9-9B3957CA6C8E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24.772672950419324</c:v>
              </c:pt>
              <c:pt idx="1">
                <c:v>6.5023330250345541</c:v>
              </c:pt>
              <c:pt idx="2">
                <c:v>0</c:v>
              </c:pt>
              <c:pt idx="3">
                <c:v>1.9350078460307401</c:v>
              </c:pt>
              <c:pt idx="4">
                <c:v>66.646575285522772</c:v>
              </c:pt>
            </c:numLit>
          </c:val>
          <c:extLst>
            <c:ext xmlns:c16="http://schemas.microsoft.com/office/drawing/2014/chart" uri="{C3380CC4-5D6E-409C-BE32-E72D297353CC}">
              <c16:uniqueId val="{00000009-BA15-4F3D-A5C9-9B3957CA6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12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1D2-45BA-8C92-F2F2022249C3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1D2-45BA-8C92-F2F2022249C3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1D2-45BA-8C92-F2F2022249C3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1D2-45BA-8C92-F2F2022249C3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1D2-45BA-8C92-F2F2022249C3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D2-45BA-8C92-F2F2022249C3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D2-45BA-8C92-F2F2022249C3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D2-45BA-8C92-F2F2022249C3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1D2-45BA-8C92-F2F2022249C3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1D2-45BA-8C92-F2F2022249C3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24.772672950419324</c:v>
              </c:pt>
              <c:pt idx="1">
                <c:v>6.5023330250345541</c:v>
              </c:pt>
              <c:pt idx="2">
                <c:v>0</c:v>
              </c:pt>
              <c:pt idx="3">
                <c:v>1.9350078460307401</c:v>
              </c:pt>
              <c:pt idx="4">
                <c:v>66.646575285522772</c:v>
              </c:pt>
            </c:numLit>
          </c:val>
          <c:extLst>
            <c:ext xmlns:c16="http://schemas.microsoft.com/office/drawing/2014/chart" uri="{C3380CC4-5D6E-409C-BE32-E72D297353CC}">
              <c16:uniqueId val="{00000009-B1D2-45BA-8C92-F2F202224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EE4-4C3D-97BD-EEF2415E81A7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EE4-4C3D-97BD-EEF2415E81A7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EE4-4C3D-97BD-EEF2415E81A7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EE4-4C3D-97BD-EEF2415E81A7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EE4-4C3D-97BD-EEF2415E81A7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E4-4C3D-97BD-EEF2415E81A7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E4-4C3D-97BD-EEF2415E81A7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E4-4C3D-97BD-EEF2415E81A7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E4-4C3D-97BD-EEF2415E81A7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E4-4C3D-97BD-EEF2415E81A7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24.772672950419299</c:v>
              </c:pt>
              <c:pt idx="1">
                <c:v>6.5023330250345497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0EE4-4C3D-97BD-EEF2415E8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12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DD6-4330-B391-742771C40C68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DD6-4330-B391-742771C40C68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DD6-4330-B391-742771C40C68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DD6-4330-B391-742771C40C68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DD6-4330-B391-742771C40C68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D6-4330-B391-742771C40C68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6-4330-B391-742771C40C68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6-4330-B391-742771C40C68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DD6-4330-B391-742771C40C68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DD6-4330-B391-742771C40C68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24.772672950419299</c:v>
              </c:pt>
              <c:pt idx="1">
                <c:v>6.5023330250345497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DDD6-4330-B391-742771C40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DFA-4930-BE0D-644FEA428A07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DFA-4930-BE0D-644FEA428A07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DFA-4930-BE0D-644FEA428A07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DFA-4930-BE0D-644FEA428A07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DFA-4930-BE0D-644FEA428A07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FA-4930-BE0D-644FEA428A07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FA-4930-BE0D-644FEA428A07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FA-4930-BE0D-644FEA428A07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FA-4930-BE0D-644FEA428A07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FA-4930-BE0D-644FEA428A07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24.772672950419299</c:v>
              </c:pt>
              <c:pt idx="1">
                <c:v>6.5023330250345497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0DFA-4930-BE0D-644FEA428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12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5D0-4956-B81B-710F82BE1890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5D0-4956-B81B-710F82BE1890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5D0-4956-B81B-710F82BE1890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5D0-4956-B81B-710F82BE1890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5D0-4956-B81B-710F82BE1890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D0-4956-B81B-710F82BE1890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D0-4956-B81B-710F82BE1890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D0-4956-B81B-710F82BE1890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D0-4956-B81B-710F82BE1890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5D0-4956-B81B-710F82BE1890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24.772672950419299</c:v>
              </c:pt>
              <c:pt idx="1">
                <c:v>6.5023330250345497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D5D0-4956-B81B-710F82BE1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473-4860-98D2-4B215AABA0E9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473-4860-98D2-4B215AABA0E9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473-4860-98D2-4B215AABA0E9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473-4860-98D2-4B215AABA0E9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473-4860-98D2-4B215AABA0E9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73-4860-98D2-4B215AABA0E9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73-4860-98D2-4B215AABA0E9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73-4860-98D2-4B215AABA0E9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73-4860-98D2-4B215AABA0E9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73-4860-98D2-4B215AABA0E9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24.772672950419299</c:v>
              </c:pt>
              <c:pt idx="1">
                <c:v>6.5023330250345497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0473-4860-98D2-4B215AABA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12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62E-47C1-8EE5-A321D0A398BB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62E-47C1-8EE5-A321D0A398BB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62E-47C1-8EE5-A321D0A398BB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62E-47C1-8EE5-A321D0A398BB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62E-47C1-8EE5-A321D0A398BB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62E-47C1-8EE5-A321D0A398BB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2E-47C1-8EE5-A321D0A398BB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2E-47C1-8EE5-A321D0A398BB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62E-47C1-8EE5-A321D0A398BB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62E-47C1-8EE5-A321D0A398BB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24.772672950419299</c:v>
              </c:pt>
              <c:pt idx="1">
                <c:v>6.5023330250345497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E62E-47C1-8EE5-A321D0A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-Passenger Vehicles (In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786367276036704"/>
          <c:y val="0.16804953399189609"/>
          <c:w val="0.64670072878893348"/>
          <c:h val="0.7815029010582937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'Report-V'!$A$9:$A$25</c:f>
              <c:strCache>
                <c:ptCount val="17"/>
                <c:pt idx="0">
                  <c:v>FCA India Automobiles Pvt Ltd</c:v>
                </c:pt>
                <c:pt idx="1">
                  <c:v>Force Motors Ltd</c:v>
                </c:pt>
                <c:pt idx="2">
                  <c:v>Honda Cars India Ltd</c:v>
                </c:pt>
                <c:pt idx="3">
                  <c:v>Hyundai Motor India Ltd</c:v>
                </c:pt>
                <c:pt idx="4">
                  <c:v>Isuzu Motors India Pvt Ltd</c:v>
                </c:pt>
                <c:pt idx="5">
                  <c:v>JSW MG Motor India Pvt Ltd</c:v>
                </c:pt>
                <c:pt idx="6">
                  <c:v>Kia India Pvt Ltd</c:v>
                </c:pt>
                <c:pt idx="7">
                  <c:v>Mahindra &amp; Mahindra Ltd</c:v>
                </c:pt>
                <c:pt idx="8">
                  <c:v>Maruti Suzuki India Ltd</c:v>
                </c:pt>
                <c:pt idx="9">
                  <c:v>Nissan Motor India Pvt Ltd</c:v>
                </c:pt>
                <c:pt idx="10">
                  <c:v>Renault India Pvt Ltd</c:v>
                </c:pt>
                <c:pt idx="11">
                  <c:v>SkodaAuto India Pvt Ltd</c:v>
                </c:pt>
                <c:pt idx="12">
                  <c:v>Stellantis India Pvt Ltd</c:v>
                </c:pt>
                <c:pt idx="13">
                  <c:v>Tata Motors Ltd</c:v>
                </c:pt>
                <c:pt idx="14">
                  <c:v>Toyota Kirloskar Motor Pvt Ltd</c:v>
                </c:pt>
                <c:pt idx="15">
                  <c:v>VinFast Auto India Pvt Ltd</c:v>
                </c:pt>
                <c:pt idx="16">
                  <c:v>Volkswagen India Pvt Ltd</c:v>
                </c:pt>
              </c:strCache>
            </c:strRef>
          </c:cat>
          <c:val>
            <c:numRef>
              <c:f>'Report-V'!$E$9:$E$25</c:f>
              <c:numCache>
                <c:formatCode>_(* #,##0.00_);_(* \(#,##0.00\);_(* "-"??_);_(@_)</c:formatCode>
                <c:ptCount val="17"/>
                <c:pt idx="0">
                  <c:v>4.7887794971153488E-2</c:v>
                </c:pt>
                <c:pt idx="1">
                  <c:v>5.3932647778987625E-2</c:v>
                </c:pt>
                <c:pt idx="2">
                  <c:v>1.1322715850310603</c:v>
                </c:pt>
                <c:pt idx="3">
                  <c:v>10.941497600507454</c:v>
                </c:pt>
                <c:pt idx="4">
                  <c:v>2.3551374575977125E-3</c:v>
                </c:pt>
                <c:pt idx="5">
                  <c:v>0.36002201268477035</c:v>
                </c:pt>
                <c:pt idx="6">
                  <c:v>6.2351479144080244</c:v>
                </c:pt>
                <c:pt idx="7">
                  <c:v>13.718283167597075</c:v>
                </c:pt>
                <c:pt idx="8">
                  <c:v>41.232804552637717</c:v>
                </c:pt>
                <c:pt idx="9">
                  <c:v>0.71894496122266183</c:v>
                </c:pt>
                <c:pt idx="10">
                  <c:v>1.0667987637098439</c:v>
                </c:pt>
                <c:pt idx="11">
                  <c:v>1.4810674425012815</c:v>
                </c:pt>
                <c:pt idx="12">
                  <c:v>0.16368205330304103</c:v>
                </c:pt>
                <c:pt idx="13">
                  <c:v>14.75517168559543</c:v>
                </c:pt>
                <c:pt idx="14">
                  <c:v>6.9977414231781641</c:v>
                </c:pt>
                <c:pt idx="15">
                  <c:v>0.47110599610146248</c:v>
                </c:pt>
                <c:pt idx="16">
                  <c:v>0.62128526131427664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6-4E4A-960A-426E87578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  <c:max val="50"/>
        </c:scaling>
        <c:delete val="1"/>
        <c:axPos val="t"/>
        <c:numFmt formatCode="0" sourceLinked="0"/>
        <c:majorTickMark val="out"/>
        <c:minorTickMark val="none"/>
        <c:tickLblPos val="nextTo"/>
        <c:crossAx val="62519417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Passenger Cars </a:t>
            </a:r>
            <a:r>
              <a:rPr lang="en-IN" sz="1600" b="1" i="0" u="none" strike="noStrike" baseline="0">
                <a:effectLst/>
              </a:rPr>
              <a:t>(In %)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14311824627062"/>
          <c:y val="0.12792264906351761"/>
          <c:w val="0.70633509695817831"/>
          <c:h val="0.80641784498423108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'Report-V'!$A$52:$A$60</c:f>
              <c:strCache>
                <c:ptCount val="9"/>
                <c:pt idx="0">
                  <c:v>Honda Cars India Ltd</c:v>
                </c:pt>
                <c:pt idx="1">
                  <c:v>Hyundai Motor India Ltd</c:v>
                </c:pt>
                <c:pt idx="2">
                  <c:v>Maruti Suzuki India Ltd</c:v>
                </c:pt>
                <c:pt idx="3">
                  <c:v>Nissan Motor India Pvt Ltd</c:v>
                </c:pt>
                <c:pt idx="4">
                  <c:v>Renault India Pvt Ltd</c:v>
                </c:pt>
                <c:pt idx="5">
                  <c:v>SkodaAuto India Pvt Ltd</c:v>
                </c:pt>
                <c:pt idx="6">
                  <c:v>Tata Motors Ltd</c:v>
                </c:pt>
                <c:pt idx="7">
                  <c:v>Toyota Kirloskar Motor Pvt Ltd</c:v>
                </c:pt>
                <c:pt idx="8">
                  <c:v>Volkswagen India Pvt Ltd</c:v>
                </c:pt>
              </c:strCache>
            </c:strRef>
          </c:cat>
          <c:val>
            <c:numRef>
              <c:f>'Report-V'!$E$52:$E$60</c:f>
              <c:numCache>
                <c:formatCode>0.00</c:formatCode>
                <c:ptCount val="9"/>
                <c:pt idx="0">
                  <c:v>2.8845133574026862</c:v>
                </c:pt>
                <c:pt idx="1">
                  <c:v>11.404737871685136</c:v>
                </c:pt>
                <c:pt idx="2">
                  <c:v>73.40136961330326</c:v>
                </c:pt>
                <c:pt idx="3">
                  <c:v>2.720725671951223E-4</c:v>
                </c:pt>
                <c:pt idx="4">
                  <c:v>0.32703122576853699</c:v>
                </c:pt>
                <c:pt idx="5">
                  <c:v>0.7547293013992693</c:v>
                </c:pt>
                <c:pt idx="6">
                  <c:v>7.3505845479106187</c:v>
                </c:pt>
                <c:pt idx="7">
                  <c:v>2.8981169857624423</c:v>
                </c:pt>
                <c:pt idx="8">
                  <c:v>0.97864502420085486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C-4C93-8D1E-C4BB819BC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0" sourceLinked="0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Utility Vehicles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3366389342841579"/>
          <c:y val="0.13750682950345494"/>
          <c:w val="0.63298828802060125"/>
          <c:h val="0.82432896603482386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'Report-V'!$A$87:$A$103</c:f>
              <c:strCache>
                <c:ptCount val="17"/>
                <c:pt idx="0">
                  <c:v>FCA India Automobiles Pvt Ltd</c:v>
                </c:pt>
                <c:pt idx="1">
                  <c:v>Force Motors Ltd</c:v>
                </c:pt>
                <c:pt idx="2">
                  <c:v>Honda Cars India Ltd</c:v>
                </c:pt>
                <c:pt idx="3">
                  <c:v>Hyundai Motor India Ltd</c:v>
                </c:pt>
                <c:pt idx="4">
                  <c:v>Isuzu Motors India Pvt Ltd</c:v>
                </c:pt>
                <c:pt idx="5">
                  <c:v>JSW MG Motor India Pvt Ltd</c:v>
                </c:pt>
                <c:pt idx="6">
                  <c:v>Kia India Pvt Ltd</c:v>
                </c:pt>
                <c:pt idx="7">
                  <c:v>Mahindra &amp; Mahindra Ltd</c:v>
                </c:pt>
                <c:pt idx="8">
                  <c:v>Maruti Suzuki India Ltd</c:v>
                </c:pt>
                <c:pt idx="9">
                  <c:v>Nissan Motor India Pvt Ltd</c:v>
                </c:pt>
                <c:pt idx="10">
                  <c:v>Renault India Pvt Ltd</c:v>
                </c:pt>
                <c:pt idx="11">
                  <c:v>SkodaAuto India Pvt Ltd</c:v>
                </c:pt>
                <c:pt idx="12">
                  <c:v>Stellantis India Pvt Ltd</c:v>
                </c:pt>
                <c:pt idx="13">
                  <c:v>Tata Motors Ltd</c:v>
                </c:pt>
                <c:pt idx="14">
                  <c:v>Toyota Kirloskar Motor Pvt Ltd</c:v>
                </c:pt>
                <c:pt idx="15">
                  <c:v>VinFast Auto India Pvt Ltd</c:v>
                </c:pt>
                <c:pt idx="16">
                  <c:v>Volkswagen India Pvt Ltd</c:v>
                </c:pt>
              </c:strCache>
            </c:strRef>
          </c:cat>
          <c:val>
            <c:numRef>
              <c:f>'Report-V'!$E$87:$E$103</c:f>
              <c:numCache>
                <c:formatCode>0.00</c:formatCode>
                <c:ptCount val="17"/>
                <c:pt idx="0">
                  <c:v>7.0772393661578004E-2</c:v>
                </c:pt>
                <c:pt idx="1">
                  <c:v>7.9705958107383762E-2</c:v>
                </c:pt>
                <c:pt idx="2">
                  <c:v>0.44331363308342558</c:v>
                </c:pt>
                <c:pt idx="3">
                  <c:v>11.30687606013565</c:v>
                </c:pt>
                <c:pt idx="4">
                  <c:v>3.4806095243399022E-3</c:v>
                </c:pt>
                <c:pt idx="5">
                  <c:v>0.53206917595409309</c:v>
                </c:pt>
                <c:pt idx="6">
                  <c:v>9.2147976953724129</c:v>
                </c:pt>
                <c:pt idx="7">
                  <c:v>20.273970377692542</c:v>
                </c:pt>
                <c:pt idx="8">
                  <c:v>25.395107191171316</c:v>
                </c:pt>
                <c:pt idx="9">
                  <c:v>1.0623980471460162</c:v>
                </c:pt>
                <c:pt idx="10">
                  <c:v>1.4371436725999456</c:v>
                </c:pt>
                <c:pt idx="11">
                  <c:v>1.8669989488559235</c:v>
                </c:pt>
                <c:pt idx="12">
                  <c:v>0.24190236194162321</c:v>
                </c:pt>
                <c:pt idx="13">
                  <c:v>17.768395601437721</c:v>
                </c:pt>
                <c:pt idx="14">
                  <c:v>9.1059706375780518</c:v>
                </c:pt>
                <c:pt idx="15">
                  <c:v>0.69623792518545846</c:v>
                </c:pt>
                <c:pt idx="16">
                  <c:v>0.50085971055251199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2-4201-A64E-4E8C1296C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Vans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0241207349081367"/>
          <c:y val="0.15781985685149161"/>
          <c:w val="0.66262292213473328"/>
          <c:h val="0.76949395569982071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'Report-V'!$A$129:$A$130</c:f>
              <c:strCache>
                <c:ptCount val="2"/>
                <c:pt idx="0">
                  <c:v>Maruti Suzuki India Ltd</c:v>
                </c:pt>
                <c:pt idx="1">
                  <c:v>Tata Motors Ltd</c:v>
                </c:pt>
              </c:strCache>
            </c:strRef>
          </c:cat>
          <c:val>
            <c:numRef>
              <c:f>'Report-V'!$E$129:$E$130</c:f>
              <c:numCache>
                <c:formatCode>_(* #,##0.00_);_(* \(#,##0.00\);_(* "-"??_);_(@_)</c:formatCode>
                <c:ptCount val="2"/>
                <c:pt idx="0">
                  <c:v>82.43956341331409</c:v>
                </c:pt>
                <c:pt idx="1">
                  <c:v>17.56043658668591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6-42DB-8D6D-93143BD35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  <c:max val="100"/>
        </c:scaling>
        <c:delete val="1"/>
        <c:axPos val="t"/>
        <c:numFmt formatCode="_(* #,##0.00_);_(* \(#,##0.00\);_(* &quot;-&quot;??_);_(@_)" sourceLinked="1"/>
        <c:majorTickMark val="none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Commercial Vehicle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1218925365421757"/>
          <c:y val="0.12561807914462672"/>
          <c:w val="0.65600690669968775"/>
          <c:h val="0.81916255947070604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'Report-V'!$A$153:$A$169</c:f>
              <c:strCache>
                <c:ptCount val="17"/>
                <c:pt idx="0">
                  <c:v>Ashok Leyland Ltd</c:v>
                </c:pt>
                <c:pt idx="1">
                  <c:v>Force Motors Ltd</c:v>
                </c:pt>
                <c:pt idx="2">
                  <c:v>Isuzu Motors India Pvt Ltd</c:v>
                </c:pt>
                <c:pt idx="3">
                  <c:v>JBM Auto Ltd</c:v>
                </c:pt>
                <c:pt idx="4">
                  <c:v>Mahindra &amp; Mahindra Ltd</c:v>
                </c:pt>
                <c:pt idx="5">
                  <c:v>Maruti Suzuki India Ltd</c:v>
                </c:pt>
                <c:pt idx="6">
                  <c:v>Olectra Greentech Limited</c:v>
                </c:pt>
                <c:pt idx="7">
                  <c:v>Pinnacle Mobility Solutions Pvt Ltd</c:v>
                </c:pt>
                <c:pt idx="8">
                  <c:v>PMI Electro Mobility Solutions Pvt Ltd</c:v>
                </c:pt>
                <c:pt idx="9">
                  <c:v>Scania Commercial Vehicles India Pvt Ltd</c:v>
                </c:pt>
                <c:pt idx="10">
                  <c:v>SML Mahindra Ltd</c:v>
                </c:pt>
                <c:pt idx="11">
                  <c:v>Switch Mobility Automotive Ltd</c:v>
                </c:pt>
                <c:pt idx="12">
                  <c:v>Tata Motors Ltd</c:v>
                </c:pt>
                <c:pt idx="13">
                  <c:v>TI Clean Mobility Pvt Ltd</c:v>
                </c:pt>
                <c:pt idx="14">
                  <c:v>Toyota Kirloskar Motor Pvt Ltd</c:v>
                </c:pt>
                <c:pt idx="15">
                  <c:v>VECV-Eicher</c:v>
                </c:pt>
                <c:pt idx="16">
                  <c:v>VECV-Volvo</c:v>
                </c:pt>
              </c:strCache>
            </c:strRef>
          </c:cat>
          <c:val>
            <c:numRef>
              <c:f>'Report-V'!$E$153:$E$169</c:f>
              <c:numCache>
                <c:formatCode>_(* #,##0.00_);_(* \(#,##0.00\);_(* "-"??_);_(@_)</c:formatCode>
                <c:ptCount val="17"/>
                <c:pt idx="0">
                  <c:v>17.483602750433295</c:v>
                </c:pt>
                <c:pt idx="1">
                  <c:v>3.1993988619157121</c:v>
                </c:pt>
                <c:pt idx="2">
                  <c:v>0.17294047902247092</c:v>
                </c:pt>
                <c:pt idx="3">
                  <c:v>0.13215975471149524</c:v>
                </c:pt>
                <c:pt idx="4">
                  <c:v>29.264323285415983</c:v>
                </c:pt>
                <c:pt idx="5">
                  <c:v>3.6170236868040373</c:v>
                </c:pt>
                <c:pt idx="6">
                  <c:v>0.13555814840407657</c:v>
                </c:pt>
                <c:pt idx="7">
                  <c:v>3.058554323323176E-2</c:v>
                </c:pt>
                <c:pt idx="8">
                  <c:v>0</c:v>
                </c:pt>
                <c:pt idx="9">
                  <c:v>2.2655957950542045E-2</c:v>
                </c:pt>
                <c:pt idx="10">
                  <c:v>1.9956122961435783</c:v>
                </c:pt>
                <c:pt idx="11">
                  <c:v>0.17482847551834943</c:v>
                </c:pt>
                <c:pt idx="12">
                  <c:v>34.950968731002035</c:v>
                </c:pt>
                <c:pt idx="13">
                  <c:v>0.162745297944727</c:v>
                </c:pt>
                <c:pt idx="14">
                  <c:v>1.3593574770325226E-2</c:v>
                </c:pt>
                <c:pt idx="15">
                  <c:v>8.596803244333179</c:v>
                </c:pt>
                <c:pt idx="16">
                  <c:v>4.7199912396962591E-2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E-4EDD-AE82-162C08905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_(* #,##0.00_);_(* \(#,##0.00\);_(* &quot;-&quot;??_);_(@_)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M&amp;HCVs-Passenger Carrier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5456620443452971"/>
          <c:y val="0.14743396705822567"/>
          <c:w val="0.71523059617547802"/>
          <c:h val="0.79446063196824868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'Report-V'!$A$198:$A$207</c:f>
              <c:strCache>
                <c:ptCount val="10"/>
                <c:pt idx="0">
                  <c:v>Ashok Leyland Ltd</c:v>
                </c:pt>
                <c:pt idx="1">
                  <c:v>Force Motors Ltd</c:v>
                </c:pt>
                <c:pt idx="2">
                  <c:v>JBM Auto Ltd</c:v>
                </c:pt>
                <c:pt idx="3">
                  <c:v>Olectra Greentech Limited</c:v>
                </c:pt>
                <c:pt idx="4">
                  <c:v>Pinnacle Mobility Solutions Pvt Ltd</c:v>
                </c:pt>
                <c:pt idx="5">
                  <c:v>PMI Electro Mobility Solutions Pvt Ltd</c:v>
                </c:pt>
                <c:pt idx="6">
                  <c:v>SML Mahindra Ltd</c:v>
                </c:pt>
                <c:pt idx="7">
                  <c:v>Switch Mobility Automotive Ltd</c:v>
                </c:pt>
                <c:pt idx="8">
                  <c:v>Tata Motors Ltd</c:v>
                </c:pt>
                <c:pt idx="9">
                  <c:v>VECV-Eicher</c:v>
                </c:pt>
              </c:strCache>
            </c:strRef>
          </c:cat>
          <c:val>
            <c:numRef>
              <c:f>'Report-V'!$E$198:$E$207</c:f>
              <c:numCache>
                <c:formatCode>_(* #,##0.00_);_(* \(#,##0.00\);_(* "-"??_);_(@_)</c:formatCode>
                <c:ptCount val="10"/>
                <c:pt idx="0">
                  <c:v>23.325161069616286</c:v>
                </c:pt>
                <c:pt idx="1">
                  <c:v>3.4380523404983183</c:v>
                </c:pt>
                <c:pt idx="2">
                  <c:v>1.9955527681167682</c:v>
                </c:pt>
                <c:pt idx="3">
                  <c:v>2.0468669821540568</c:v>
                </c:pt>
                <c:pt idx="4">
                  <c:v>0.46182792633559494</c:v>
                </c:pt>
                <c:pt idx="5">
                  <c:v>0</c:v>
                </c:pt>
                <c:pt idx="6">
                  <c:v>9.2992758994241402</c:v>
                </c:pt>
                <c:pt idx="7">
                  <c:v>1.3455727236444495</c:v>
                </c:pt>
                <c:pt idx="8">
                  <c:v>29.003934089742859</c:v>
                </c:pt>
                <c:pt idx="9">
                  <c:v>29.08375620046753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7-4F38-BCB0-6B402E467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_(* #,##0.00_);_(* \(#,##0.00\);_(* &quot;-&quot;??_);_(@_)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M&amp;HCVs-Goods Carrier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5456620443452971"/>
          <c:y val="0.14982407199100112"/>
          <c:w val="0.71523059617547802"/>
          <c:h val="0.7920701912260967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'Report-V'!$A$232:$A$240</c:f>
              <c:strCache>
                <c:ptCount val="9"/>
                <c:pt idx="0">
                  <c:v>Ashok Leyland Ltd</c:v>
                </c:pt>
                <c:pt idx="1">
                  <c:v>Mahindra &amp; Mahindra Ltd</c:v>
                </c:pt>
                <c:pt idx="2">
                  <c:v>Olectra Greentech Limited</c:v>
                </c:pt>
                <c:pt idx="3">
                  <c:v>Scania Commercial Vehicles India Pvt Ltd</c:v>
                </c:pt>
                <c:pt idx="4">
                  <c:v>SML Mahindra Ltd</c:v>
                </c:pt>
                <c:pt idx="5">
                  <c:v>Tata Motors Ltd</c:v>
                </c:pt>
                <c:pt idx="6">
                  <c:v>TI Clean Mobility Pvt Ltd</c:v>
                </c:pt>
                <c:pt idx="7">
                  <c:v>VECV-Eicher</c:v>
                </c:pt>
                <c:pt idx="8">
                  <c:v>VECV-Volvo</c:v>
                </c:pt>
              </c:strCache>
            </c:strRef>
          </c:cat>
          <c:val>
            <c:numRef>
              <c:f>'Report-V'!$E$232:$E$240</c:f>
              <c:numCache>
                <c:formatCode>0.00</c:formatCode>
                <c:ptCount val="9"/>
                <c:pt idx="0">
                  <c:v>29.777596304755587</c:v>
                </c:pt>
                <c:pt idx="1">
                  <c:v>2.0249837312271124</c:v>
                </c:pt>
                <c:pt idx="2">
                  <c:v>0</c:v>
                </c:pt>
                <c:pt idx="3">
                  <c:v>7.6558931237319924E-2</c:v>
                </c:pt>
                <c:pt idx="4">
                  <c:v>0.80514476017914793</c:v>
                </c:pt>
                <c:pt idx="5">
                  <c:v>50.380880682905669</c:v>
                </c:pt>
                <c:pt idx="6">
                  <c:v>0.10973446810682522</c:v>
                </c:pt>
                <c:pt idx="7">
                  <c:v>16.66560334817726</c:v>
                </c:pt>
                <c:pt idx="8">
                  <c:v>0.15949777341108318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3-40A3-BB60-4AC31C066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LCVs-Passenger Carrier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5456620443452971"/>
          <c:y val="0.14397237480593442"/>
          <c:w val="0.71523059617547802"/>
          <c:h val="0.79792198388994462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'Report-V'!$A$265:$A$270</c:f>
              <c:strCache>
                <c:ptCount val="6"/>
                <c:pt idx="0">
                  <c:v>Ashok Leyland Ltd</c:v>
                </c:pt>
                <c:pt idx="1">
                  <c:v>Force Motors Ltd</c:v>
                </c:pt>
                <c:pt idx="2">
                  <c:v>Mahindra &amp; Mahindra Ltd</c:v>
                </c:pt>
                <c:pt idx="3">
                  <c:v>SML Mahindra Ltd</c:v>
                </c:pt>
                <c:pt idx="4">
                  <c:v>Tata Motors Ltd</c:v>
                </c:pt>
                <c:pt idx="5">
                  <c:v>VECV-Eicher</c:v>
                </c:pt>
              </c:strCache>
            </c:strRef>
          </c:cat>
          <c:val>
            <c:numRef>
              <c:f>'Report-V'!$E$265:$E$270</c:f>
              <c:numCache>
                <c:formatCode>_(* #,##0.00_);_(* \(#,##0.00\);_(* "-"??_);_(@_)</c:formatCode>
                <c:ptCount val="6"/>
                <c:pt idx="0">
                  <c:v>2.7614755816390693</c:v>
                </c:pt>
                <c:pt idx="1">
                  <c:v>39.913016139174182</c:v>
                </c:pt>
                <c:pt idx="2">
                  <c:v>8.4363865017815964</c:v>
                </c:pt>
                <c:pt idx="3">
                  <c:v>13.828337874659399</c:v>
                </c:pt>
                <c:pt idx="4">
                  <c:v>29.689792496332007</c:v>
                </c:pt>
                <c:pt idx="5">
                  <c:v>5.3709914064137498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5-429E-8920-34EC32BBE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_(* #,##0.00_);_(* \(#,##0.00\);_(* &quot;-&quot;??_);_(@_)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LCVs-Goods Carrier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7702916196847233"/>
          <c:y val="0.12580717073668382"/>
          <c:w val="0.69276771811465809"/>
          <c:h val="0.80226134776740621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'Report-V'!$A$297:$A$308</c:f>
              <c:strCache>
                <c:ptCount val="12"/>
                <c:pt idx="0">
                  <c:v>Ashok Leyland Ltd</c:v>
                </c:pt>
                <c:pt idx="1">
                  <c:v>Force Motors Ltd</c:v>
                </c:pt>
                <c:pt idx="2">
                  <c:v>Isuzu Motors India Pvt Ltd</c:v>
                </c:pt>
                <c:pt idx="3">
                  <c:v>Mahindra &amp; Mahindra Ltd</c:v>
                </c:pt>
                <c:pt idx="4">
                  <c:v>Maruti Suzuki India Ltd</c:v>
                </c:pt>
                <c:pt idx="5">
                  <c:v>Pinnacle Mobility Solutions Pvt Ltd</c:v>
                </c:pt>
                <c:pt idx="6">
                  <c:v>SML Mahindra Ltd</c:v>
                </c:pt>
                <c:pt idx="7">
                  <c:v>Switch Mobility Automotive Ltd</c:v>
                </c:pt>
                <c:pt idx="8">
                  <c:v>Tata Motors Ltd</c:v>
                </c:pt>
                <c:pt idx="9">
                  <c:v>TI Clean Mobility Pvt Ltd</c:v>
                </c:pt>
                <c:pt idx="10">
                  <c:v>Toyota Kirloskar Motor Pvt Ltd</c:v>
                </c:pt>
                <c:pt idx="11">
                  <c:v>VECV-Eicher</c:v>
                </c:pt>
              </c:strCache>
            </c:strRef>
          </c:cat>
          <c:val>
            <c:numRef>
              <c:f>'Report-V'!$E$297:$E$308</c:f>
              <c:numCache>
                <c:formatCode>_(* #,##0.00_);_(* \(#,##0.00\);_(* "-"??_);_(@_)</c:formatCode>
                <c:ptCount val="12"/>
                <c:pt idx="0">
                  <c:v>12.244639174569699</c:v>
                </c:pt>
                <c:pt idx="1">
                  <c:v>0.16885015049687327</c:v>
                </c:pt>
                <c:pt idx="2">
                  <c:v>0.30566548983228442</c:v>
                </c:pt>
                <c:pt idx="3">
                  <c:v>49.589887677943366</c:v>
                </c:pt>
                <c:pt idx="4">
                  <c:v>6.3929470024092838</c:v>
                </c:pt>
                <c:pt idx="5">
                  <c:v>0</c:v>
                </c:pt>
                <c:pt idx="6">
                  <c:v>0.256278489291697</c:v>
                </c:pt>
                <c:pt idx="7">
                  <c:v>0.15149796111774796</c:v>
                </c:pt>
                <c:pt idx="8">
                  <c:v>28.246694741619226</c:v>
                </c:pt>
                <c:pt idx="9">
                  <c:v>0.23025020522300901</c:v>
                </c:pt>
                <c:pt idx="10">
                  <c:v>2.4026108371096592E-2</c:v>
                </c:pt>
                <c:pt idx="11">
                  <c:v>2.3892629991257164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0-4B53-A4FE-03CE990C1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_(* #,##0.00_);_(* \(#,##0.00\);_(* &quot;-&quot;??_);_(@_)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Three Wheelers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7684149863128682"/>
          <c:y val="0.14939876997338433"/>
          <c:w val="0.69931971510721069"/>
          <c:h val="0.79249577577676067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'Report-V'!$A$335:$A$342</c:f>
              <c:strCache>
                <c:ptCount val="8"/>
                <c:pt idx="0">
                  <c:v>Atul Auto Ltd</c:v>
                </c:pt>
                <c:pt idx="1">
                  <c:v>Bajaj Auto Ltd</c:v>
                </c:pt>
                <c:pt idx="2">
                  <c:v>Baxy Ltd</c:v>
                </c:pt>
                <c:pt idx="3">
                  <c:v>Mahindra &amp; Mahindra Ltd</c:v>
                </c:pt>
                <c:pt idx="4">
                  <c:v>Piaggio Vehicles Pvt Ltd</c:v>
                </c:pt>
                <c:pt idx="5">
                  <c:v>Pinnacle Mobility Solutions Pvt Ltd</c:v>
                </c:pt>
                <c:pt idx="6">
                  <c:v>TI Clean Mobility Pvt Ltd</c:v>
                </c:pt>
                <c:pt idx="7">
                  <c:v>TVS Motor Company Ltd</c:v>
                </c:pt>
              </c:strCache>
            </c:strRef>
          </c:cat>
          <c:val>
            <c:numRef>
              <c:f>'Report-V'!$E$335:$E$342</c:f>
              <c:numCache>
                <c:formatCode>_(* #,##0.00_);_(* \(#,##0.00\);_(* "-"??_);_(@_)</c:formatCode>
                <c:ptCount val="8"/>
                <c:pt idx="0">
                  <c:v>3.8807683156121846</c:v>
                </c:pt>
                <c:pt idx="1">
                  <c:v>55.767265873219529</c:v>
                </c:pt>
                <c:pt idx="2">
                  <c:v>0.44368966916893338</c:v>
                </c:pt>
                <c:pt idx="3">
                  <c:v>16.914793854594823</c:v>
                </c:pt>
                <c:pt idx="4">
                  <c:v>13.435259098904073</c:v>
                </c:pt>
                <c:pt idx="5">
                  <c:v>0.25240390222964554</c:v>
                </c:pt>
                <c:pt idx="6">
                  <c:v>0.87058351489929497</c:v>
                </c:pt>
                <c:pt idx="7">
                  <c:v>8.4352357713715183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7-4739-93E5-C00BA54A1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_(* #,##0.00_);_(* \(#,##0.00\);_(* &quot;-&quot;??_);_(@_)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Three Wheelers-Passenger Carrier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6892024262517422"/>
          <c:y val="0.15398317065799802"/>
          <c:w val="0.70087656507051443"/>
          <c:h val="0.78791161763175044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'Report-V'!$A$367:$A$374</c:f>
              <c:strCache>
                <c:ptCount val="8"/>
                <c:pt idx="0">
                  <c:v>Atul Auto Ltd</c:v>
                </c:pt>
                <c:pt idx="1">
                  <c:v>Bajaj Auto Ltd</c:v>
                </c:pt>
                <c:pt idx="2">
                  <c:v>Baxy Ltd</c:v>
                </c:pt>
                <c:pt idx="3">
                  <c:v>Mahindra &amp; Mahindra Ltd</c:v>
                </c:pt>
                <c:pt idx="4">
                  <c:v>Piaggio Vehicles Pvt Ltd</c:v>
                </c:pt>
                <c:pt idx="5">
                  <c:v>Pinnacle Mobility Solutions Pvt Ltd</c:v>
                </c:pt>
                <c:pt idx="6">
                  <c:v>TI Clean Mobility Pvt Ltd</c:v>
                </c:pt>
                <c:pt idx="7">
                  <c:v>TVS Motor Company Ltd</c:v>
                </c:pt>
              </c:strCache>
            </c:strRef>
          </c:cat>
          <c:val>
            <c:numRef>
              <c:f>'Report-V'!$E$367:$E$374</c:f>
              <c:numCache>
                <c:formatCode>0.00</c:formatCode>
                <c:ptCount val="8"/>
                <c:pt idx="0">
                  <c:v>1.9428604178009572</c:v>
                </c:pt>
                <c:pt idx="1">
                  <c:v>57.515545748918242</c:v>
                </c:pt>
                <c:pt idx="2">
                  <c:v>0.34272287016075881</c:v>
                </c:pt>
                <c:pt idx="3">
                  <c:v>18.49385333982864</c:v>
                </c:pt>
                <c:pt idx="4">
                  <c:v>11.326475055162335</c:v>
                </c:pt>
                <c:pt idx="5">
                  <c:v>0.31005530561366307</c:v>
                </c:pt>
                <c:pt idx="6">
                  <c:v>0.57941943433532972</c:v>
                </c:pt>
                <c:pt idx="7">
                  <c:v>9.4890678281800724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3-4562-9F87-FDE3D144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Three Wheelers-Goods Carrier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8458198056996431"/>
          <c:y val="0.15365334410474205"/>
          <c:w val="0.68521476284658744"/>
          <c:h val="0.7818769713651787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'Report-V'!$A$427:$A$433</c:f>
              <c:strCache>
                <c:ptCount val="7"/>
                <c:pt idx="0">
                  <c:v>Atul Auto Ltd</c:v>
                </c:pt>
                <c:pt idx="1">
                  <c:v>Bajaj Auto Ltd</c:v>
                </c:pt>
                <c:pt idx="2">
                  <c:v>Baxy Ltd</c:v>
                </c:pt>
                <c:pt idx="3">
                  <c:v>Mahindra &amp; Mahindra Ltd</c:v>
                </c:pt>
                <c:pt idx="4">
                  <c:v>Piaggio Vehicles Pvt Ltd</c:v>
                </c:pt>
                <c:pt idx="5">
                  <c:v>TI Clean Mobility Pvt Ltd</c:v>
                </c:pt>
                <c:pt idx="6">
                  <c:v>TVS Motor Company Ltd</c:v>
                </c:pt>
              </c:strCache>
            </c:strRef>
          </c:cat>
          <c:val>
            <c:numRef>
              <c:f>'Report-V'!$E$427:$E$433</c:f>
              <c:numCache>
                <c:formatCode>0.00</c:formatCode>
                <c:ptCount val="7"/>
                <c:pt idx="0">
                  <c:v>10.430071114121233</c:v>
                </c:pt>
                <c:pt idx="1">
                  <c:v>50.53899988712044</c:v>
                </c:pt>
                <c:pt idx="2">
                  <c:v>0.58415171012529632</c:v>
                </c:pt>
                <c:pt idx="3">
                  <c:v>8.090642284682243</c:v>
                </c:pt>
                <c:pt idx="4">
                  <c:v>25.493848064115589</c:v>
                </c:pt>
                <c:pt idx="5">
                  <c:v>0.56439778756067271</c:v>
                </c:pt>
                <c:pt idx="6">
                  <c:v>4.2978891522745233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E-4CB6-B535-E30BDE9CD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Two Wheelers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493660962630567"/>
          <c:y val="0.12705995083947841"/>
          <c:w val="0.62202360960804082"/>
          <c:h val="0.80514890995768384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'Report-V'!$A$487:$A$499</c:f>
              <c:strCache>
                <c:ptCount val="13"/>
                <c:pt idx="0">
                  <c:v>Ather Energy Pvt. Ltd</c:v>
                </c:pt>
                <c:pt idx="1">
                  <c:v>Bajaj Auto Ltd</c:v>
                </c:pt>
                <c:pt idx="2">
                  <c:v>Hero MotoCorp Ltd</c:v>
                </c:pt>
                <c:pt idx="3">
                  <c:v>Honda Motorcycle &amp; Scooter India Pvt Ltd</c:v>
                </c:pt>
                <c:pt idx="4">
                  <c:v>India Kawasaki Motors Pvt Ltd</c:v>
                </c:pt>
                <c:pt idx="5">
                  <c:v>India Yamaha Motor Pvt Ltd</c:v>
                </c:pt>
                <c:pt idx="6">
                  <c:v>Okinawa Autotech Pvt. Ltd</c:v>
                </c:pt>
                <c:pt idx="7">
                  <c:v>Piaggio Vehicles Pvt Ltd</c:v>
                </c:pt>
                <c:pt idx="8">
                  <c:v>River Mobility Pvt Ltd</c:v>
                </c:pt>
                <c:pt idx="9">
                  <c:v>Royal-Enfield (Unit of Eicher Motors)</c:v>
                </c:pt>
                <c:pt idx="10">
                  <c:v>Suzuki Motorcycle India Pvt Ltd</c:v>
                </c:pt>
                <c:pt idx="11">
                  <c:v>Triumph Motorcycles India Pvt Ltd</c:v>
                </c:pt>
                <c:pt idx="12">
                  <c:v>TVS Motor Company Ltd</c:v>
                </c:pt>
              </c:strCache>
            </c:strRef>
          </c:cat>
          <c:val>
            <c:numRef>
              <c:f>'Report-V'!$E$487:$E$499</c:f>
              <c:numCache>
                <c:formatCode>_(* #,##0.00_);_(* \(#,##0.00\);_(* "-"??_);_(@_)</c:formatCode>
                <c:ptCount val="13"/>
                <c:pt idx="0">
                  <c:v>1.4346538039591912</c:v>
                </c:pt>
                <c:pt idx="1">
                  <c:v>10.420694035452394</c:v>
                </c:pt>
                <c:pt idx="2">
                  <c:v>27.930321079117199</c:v>
                </c:pt>
                <c:pt idx="3">
                  <c:v>25.113174947922914</c:v>
                </c:pt>
                <c:pt idx="4">
                  <c:v>2.110621060906874E-2</c:v>
                </c:pt>
                <c:pt idx="5">
                  <c:v>3.6843839802440184</c:v>
                </c:pt>
                <c:pt idx="6">
                  <c:v>0</c:v>
                </c:pt>
                <c:pt idx="7">
                  <c:v>0.18812597991534419</c:v>
                </c:pt>
                <c:pt idx="8">
                  <c:v>0.20553682705077128</c:v>
                </c:pt>
                <c:pt idx="9">
                  <c:v>5.350708648127668</c:v>
                </c:pt>
                <c:pt idx="10">
                  <c:v>5.3173437798416145</c:v>
                </c:pt>
                <c:pt idx="11">
                  <c:v>7.2485975829124968E-3</c:v>
                </c:pt>
                <c:pt idx="12">
                  <c:v>20.326702110176907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2-4AD9-9A5C-49F7570C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_(* #,##0.00_);_(* \(#,##0.00\);_(* &quot;-&quot;??_);_(@_)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Scooters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2028043217898733"/>
          <c:y val="0.13676343648100397"/>
          <c:w val="0.61068139540809829"/>
          <c:h val="0.79876663976131401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'Report-V'!$A$526:$A$535</c:f>
              <c:strCache>
                <c:ptCount val="10"/>
                <c:pt idx="0">
                  <c:v>Ather Energy Pvt. Ltd</c:v>
                </c:pt>
                <c:pt idx="1">
                  <c:v>Bajaj Auto Ltd</c:v>
                </c:pt>
                <c:pt idx="2">
                  <c:v>Hero MotoCorp Ltd</c:v>
                </c:pt>
                <c:pt idx="3">
                  <c:v>Honda Motorcycle &amp; Scooter India Pvt Ltd</c:v>
                </c:pt>
                <c:pt idx="4">
                  <c:v>India Yamaha Motor Pvt Ltd</c:v>
                </c:pt>
                <c:pt idx="5">
                  <c:v>Okinawa Autotech Pvt. Ltd</c:v>
                </c:pt>
                <c:pt idx="6">
                  <c:v>Piaggio Vehicles Pvt Ltd</c:v>
                </c:pt>
                <c:pt idx="7">
                  <c:v>River Mobility Pvt Ltd</c:v>
                </c:pt>
                <c:pt idx="8">
                  <c:v>Suzuki Motorcycle India Pvt Ltd</c:v>
                </c:pt>
                <c:pt idx="9">
                  <c:v>TVS Motor Company Ltd</c:v>
                </c:pt>
              </c:strCache>
            </c:strRef>
          </c:cat>
          <c:val>
            <c:numRef>
              <c:f>'Report-V'!$E$526:$E$535</c:f>
              <c:numCache>
                <c:formatCode>0.00</c:formatCode>
                <c:ptCount val="10"/>
                <c:pt idx="0">
                  <c:v>3.7061616681766321</c:v>
                </c:pt>
                <c:pt idx="1">
                  <c:v>5.2943330864149933</c:v>
                </c:pt>
                <c:pt idx="2">
                  <c:v>8.2413814943424502</c:v>
                </c:pt>
                <c:pt idx="3">
                  <c:v>34.564758235736335</c:v>
                </c:pt>
                <c:pt idx="4">
                  <c:v>4.3473691263955709</c:v>
                </c:pt>
                <c:pt idx="5">
                  <c:v>0</c:v>
                </c:pt>
                <c:pt idx="6">
                  <c:v>0.44729853895939981</c:v>
                </c:pt>
                <c:pt idx="7">
                  <c:v>0.5309662217546991</c:v>
                </c:pt>
                <c:pt idx="8">
                  <c:v>13.501705939533462</c:v>
                </c:pt>
                <c:pt idx="9">
                  <c:v>29.366025688686459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B-4461-8699-031A88722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Motorcycles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526428917259129"/>
          <c:y val="0.14343582373540067"/>
          <c:w val="0.61736526259460289"/>
          <c:h val="0.7920944072222334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'Report-V'!$A$560:$A$569</c:f>
              <c:strCache>
                <c:ptCount val="10"/>
                <c:pt idx="0">
                  <c:v>Bajaj Auto Ltd</c:v>
                </c:pt>
                <c:pt idx="1">
                  <c:v>Hero MotoCorp Ltd</c:v>
                </c:pt>
                <c:pt idx="2">
                  <c:v>Honda Motorcycle &amp; Scooter India Pvt Ltd</c:v>
                </c:pt>
                <c:pt idx="3">
                  <c:v>India Kawasaki Motors Pvt Ltd</c:v>
                </c:pt>
                <c:pt idx="4">
                  <c:v>India Yamaha Motor Pvt Ltd</c:v>
                </c:pt>
                <c:pt idx="5">
                  <c:v>Piaggio Vehicles Pvt Ltd</c:v>
                </c:pt>
                <c:pt idx="6">
                  <c:v>Royal-Enfield (Unit of Eicher Motors)</c:v>
                </c:pt>
                <c:pt idx="7">
                  <c:v>Suzuki Motorcycle India Pvt Ltd</c:v>
                </c:pt>
                <c:pt idx="8">
                  <c:v>Triumph Motorcycles India Pvt Ltd</c:v>
                </c:pt>
                <c:pt idx="9">
                  <c:v>TVS Motor Company Ltd</c:v>
                </c:pt>
              </c:strCache>
            </c:strRef>
          </c:cat>
          <c:val>
            <c:numRef>
              <c:f>'Report-V'!$E$560:$E$569</c:f>
              <c:numCache>
                <c:formatCode>_(* #,##0.00_);_(* \(#,##0.00\);_(* "-"??_);_(@_)</c:formatCode>
                <c:ptCount val="10"/>
                <c:pt idx="0">
                  <c:v>14.240338099646191</c:v>
                </c:pt>
                <c:pt idx="1">
                  <c:v>42.085324585875384</c:v>
                </c:pt>
                <c:pt idx="2">
                  <c:v>19.959278866626352</c:v>
                </c:pt>
                <c:pt idx="3">
                  <c:v>3.5903745322766516E-2</c:v>
                </c:pt>
                <c:pt idx="4">
                  <c:v>3.4047811820854821</c:v>
                </c:pt>
                <c:pt idx="5">
                  <c:v>2.5477152615397448E-2</c:v>
                </c:pt>
                <c:pt idx="6">
                  <c:v>9.1020829914468688</c:v>
                </c:pt>
                <c:pt idx="7">
                  <c:v>0.15452512612399424</c:v>
                </c:pt>
                <c:pt idx="8">
                  <c:v>1.2330579201758196E-2</c:v>
                </c:pt>
                <c:pt idx="9">
                  <c:v>10.979957671055809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9-4568-BB57-8FE812FC3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_(* #,##0.00_);_(* \(#,##0.00\);_(* &quot;-&quot;??_);_(@_)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E-Rickshaw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6892024262517422"/>
          <c:y val="0.15398317065799802"/>
          <c:w val="0.64740517396515607"/>
          <c:h val="0.78791161763175044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138472665043649E-2"/>
                      <c:h val="5.513822672975247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141-4079-9157-C639BF7F57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'Report-V'!$A$399:$A$403</c:f>
              <c:strCache>
                <c:ptCount val="5"/>
                <c:pt idx="0">
                  <c:v>Atul Auto Ltd</c:v>
                </c:pt>
                <c:pt idx="1">
                  <c:v>Bajaj Auto Ltd</c:v>
                </c:pt>
                <c:pt idx="2">
                  <c:v>Baxy Ltd</c:v>
                </c:pt>
                <c:pt idx="3">
                  <c:v>Mahindra &amp; Mahindra Ltd</c:v>
                </c:pt>
                <c:pt idx="4">
                  <c:v>TI Clean Mobility Pvt Ltd</c:v>
                </c:pt>
              </c:strCache>
            </c:strRef>
          </c:cat>
          <c:val>
            <c:numRef>
              <c:f>'Report-V'!$E$399:$E$403</c:f>
              <c:numCache>
                <c:formatCode>_(* #,##0.00_);_(* \(#,##0.00\);_(* "-"??_);_(@_)</c:formatCode>
                <c:ptCount val="5"/>
                <c:pt idx="0">
                  <c:v>14.707655213984328</c:v>
                </c:pt>
                <c:pt idx="1">
                  <c:v>32.911392405063289</c:v>
                </c:pt>
                <c:pt idx="2">
                  <c:v>2.9234478601567209</c:v>
                </c:pt>
                <c:pt idx="3">
                  <c:v>29.716696805304398</c:v>
                </c:pt>
                <c:pt idx="4">
                  <c:v>19.740807715491261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1-4079-9157-C639BF7F5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_(* #,##0.00_);_(* \(#,##0.00\);_(* &quot;-&quot;??_);_(@_)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404-4566-B23A-0FF9EDD78E29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404-4566-B23A-0FF9EDD78E29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404-4566-B23A-0FF9EDD78E29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404-4566-B23A-0FF9EDD78E29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404-4566-B23A-0FF9EDD78E29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04-4566-B23A-0FF9EDD78E29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04-4566-B23A-0FF9EDD78E29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04-4566-B23A-0FF9EDD78E29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04-4566-B23A-0FF9EDD78E29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404-4566-B23A-0FF9EDD78E29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24.772672950419324</c:v>
              </c:pt>
              <c:pt idx="1">
                <c:v>6.5023330250345541</c:v>
              </c:pt>
              <c:pt idx="2">
                <c:v>0</c:v>
              </c:pt>
              <c:pt idx="3">
                <c:v>1.9350078460307401</c:v>
              </c:pt>
              <c:pt idx="4">
                <c:v>66.646575285522772</c:v>
              </c:pt>
            </c:numLit>
          </c:val>
          <c:extLst>
            <c:ext xmlns:c16="http://schemas.microsoft.com/office/drawing/2014/chart" uri="{C3380CC4-5D6E-409C-BE32-E72D297353CC}">
              <c16:uniqueId val="{00000009-7404-4566-B23A-0FF9EDD78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05F-46A8-A817-2ED05D580385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05F-46A8-A817-2ED05D580385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05F-46A8-A817-2ED05D580385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05F-46A8-A817-2ED05D580385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05F-46A8-A817-2ED05D580385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5F-46A8-A817-2ED05D580385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5F-46A8-A817-2ED05D580385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5F-46A8-A817-2ED05D580385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5F-46A8-A817-2ED05D580385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5F-46A8-A817-2ED05D580385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24.772672950419199</c:v>
              </c:pt>
              <c:pt idx="1">
                <c:v>6.5023330250345399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005F-46A8-A817-2ED05D580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D81-4965-BD5E-20B9769C7AA9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D81-4965-BD5E-20B9769C7AA9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D81-4965-BD5E-20B9769C7AA9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D81-4965-BD5E-20B9769C7AA9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D81-4965-BD5E-20B9769C7AA9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81-4965-BD5E-20B9769C7AA9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81-4965-BD5E-20B9769C7AA9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81-4965-BD5E-20B9769C7AA9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81-4965-BD5E-20B9769C7AA9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81-4965-BD5E-20B9769C7AA9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24.772672950419199</c:v>
              </c:pt>
              <c:pt idx="1">
                <c:v>6.5023330250345399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5D81-4965-BD5E-20B9769C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Light Commercial Vehicles</a:t>
            </a:r>
            <a:endParaRPr lang="en-US" sz="3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Market Share:2001-2002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Light Commercial Vehicles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842-4C71-8597-836E0F1961CB}"/>
              </c:ext>
            </c:extLst>
          </c:dPt>
          <c:dPt>
            <c:idx val="1"/>
            <c:bubble3D val="0"/>
            <c:spPr>
              <a:pattFill prst="wdDnDiag">
                <a:fgClr>
                  <a:srgbClr xmlns:mc="http://schemas.openxmlformats.org/markup-compatibility/2006" xmlns:a14="http://schemas.microsoft.com/office/drawing/2010/main" val="333399" mc:Ignorable="a14" a14:legacySpreadsheetColorIndex="62"/>
                </a:fgClr>
                <a:bgClr>
                  <a:srgbClr xmlns:mc="http://schemas.openxmlformats.org/markup-compatibility/2006" xmlns:a14="http://schemas.microsoft.com/office/drawing/2010/main" val="993366" mc:Ignorable="a14" a14:legacySpreadsheetColorIndex="25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842-4C71-8597-836E0F1961CB}"/>
              </c:ext>
            </c:extLst>
          </c:dPt>
          <c:dPt>
            <c:idx val="2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CC00" mc:Ignorable="a14" a14:legacySpreadsheetColorIndex="51"/>
                </a:fgClr>
                <a:bgClr>
                  <a:srgbClr xmlns:mc="http://schemas.openxmlformats.org/markup-compatibility/2006" xmlns:a14="http://schemas.microsoft.com/office/drawing/2010/main" val="FFFFCC" mc:Ignorable="a14" a14:legacySpreadsheetColorIndex="2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842-4C71-8597-836E0F1961CB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CCFFFF" mc:Ignorable="a14" a14:legacySpreadsheetColorIndex="2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2842-4C71-8597-836E0F1961CB}"/>
              </c:ext>
            </c:extLst>
          </c:dPt>
          <c:dPt>
            <c:idx val="4"/>
            <c:bubble3D val="0"/>
            <c:spPr>
              <a:pattFill prst="sphere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660066" mc:Ignorable="a14" a14:legacySpreadsheetColorIndex="2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2842-4C71-8597-836E0F1961CB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42-4C71-8597-836E0F1961CB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42-4C71-8597-836E0F1961CB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42-4C71-8597-836E0F1961CB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42-4C71-8597-836E0F1961CB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42-4C71-8597-836E0F1961CB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Ashok Leyland Ltd</c:v>
              </c:pt>
              <c:pt idx="1">
                <c:v>Eicher Motors Limited</c:v>
              </c:pt>
              <c:pt idx="2">
                <c:v>Hindustan Motors Ltd</c:v>
              </c:pt>
              <c:pt idx="3">
                <c:v>Swaraj Mazda Ltd</c:v>
              </c:pt>
              <c:pt idx="4">
                <c:v>Tata Engineering</c:v>
              </c:pt>
            </c:strLit>
          </c:cat>
          <c:val>
            <c:numLit>
              <c:formatCode>General</c:formatCode>
              <c:ptCount val="5"/>
              <c:pt idx="0">
                <c:v>24.772672950419199</c:v>
              </c:pt>
              <c:pt idx="1">
                <c:v>6.5023330250345399</c:v>
              </c:pt>
              <c:pt idx="2">
                <c:v>0</c:v>
              </c:pt>
              <c:pt idx="3">
                <c:v>1.9350078460307401</c:v>
              </c:pt>
              <c:pt idx="4">
                <c:v>66.646575285522701</c:v>
              </c:pt>
            </c:numLit>
          </c:val>
          <c:extLst>
            <c:ext xmlns:c16="http://schemas.microsoft.com/office/drawing/2014/chart" uri="{C3380CC4-5D6E-409C-BE32-E72D297353CC}">
              <c16:uniqueId val="{00000009-2842-4C71-8597-836E0F196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Share - E-Cart </a:t>
            </a:r>
            <a:r>
              <a:rPr lang="en-IN" sz="1600" b="1" i="0" u="none" strike="noStrike" baseline="0">
                <a:effectLst/>
              </a:rPr>
              <a:t>(In 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8458198056996431"/>
          <c:y val="0.15365334410474205"/>
          <c:w val="0.68521476284658744"/>
          <c:h val="0.7818769713651787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'Report-V'!$A$459:$A$462</c:f>
              <c:strCache>
                <c:ptCount val="4"/>
                <c:pt idx="0">
                  <c:v>Atul Auto Ltd</c:v>
                </c:pt>
                <c:pt idx="1">
                  <c:v>Bajaj Auto Ltd</c:v>
                </c:pt>
                <c:pt idx="2">
                  <c:v>Baxy Ltd</c:v>
                </c:pt>
                <c:pt idx="3">
                  <c:v>Mahindra &amp; Mahindra Ltd</c:v>
                </c:pt>
              </c:strCache>
            </c:strRef>
          </c:cat>
          <c:val>
            <c:numRef>
              <c:f>'Report-V'!$E$459:$E$462</c:f>
              <c:numCache>
                <c:formatCode>0.00</c:formatCode>
                <c:ptCount val="4"/>
                <c:pt idx="0">
                  <c:v>67.63636363636364</c:v>
                </c:pt>
                <c:pt idx="1">
                  <c:v>15.818181818181817</c:v>
                </c:pt>
                <c:pt idx="2">
                  <c:v>4.454545454545455</c:v>
                </c:pt>
                <c:pt idx="3">
                  <c:v>12.090909090909092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6-47D8-96EA-F91E74E9B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5194175"/>
        <c:axId val="625202079"/>
      </c:barChart>
      <c:catAx>
        <c:axId val="62519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2079"/>
        <c:crosses val="autoZero"/>
        <c:auto val="1"/>
        <c:lblAlgn val="ctr"/>
        <c:lblOffset val="100"/>
        <c:noMultiLvlLbl val="0"/>
      </c:catAx>
      <c:valAx>
        <c:axId val="625202079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6251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371475</xdr:colOff>
      <xdr:row>75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5B451-3495-4909-8345-075C02B9B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33075" cy="1394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605</xdr:row>
      <xdr:rowOff>0</xdr:rowOff>
    </xdr:from>
    <xdr:to>
      <xdr:col>5</xdr:col>
      <xdr:colOff>0</xdr:colOff>
      <xdr:row>605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E5C3091-ECB0-4716-96A7-AE03992E3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838200</xdr:colOff>
      <xdr:row>605</xdr:row>
      <xdr:rowOff>0</xdr:rowOff>
    </xdr:from>
    <xdr:to>
      <xdr:col>4</xdr:col>
      <xdr:colOff>914400</xdr:colOff>
      <xdr:row>605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63A6A72-4456-45F5-910F-7326D81913E7}"/>
            </a:ext>
          </a:extLst>
        </xdr:cNvPr>
        <xdr:cNvSpPr txBox="1">
          <a:spLocks noChangeArrowheads="1"/>
        </xdr:cNvSpPr>
      </xdr:nvSpPr>
      <xdr:spPr bwMode="auto">
        <a:xfrm>
          <a:off x="6356350" y="1204912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434</xdr:row>
      <xdr:rowOff>0</xdr:rowOff>
    </xdr:from>
    <xdr:to>
      <xdr:col>5</xdr:col>
      <xdr:colOff>0</xdr:colOff>
      <xdr:row>434</xdr:row>
      <xdr:rowOff>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946009E5-EF03-410A-958D-C881D6A25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847725</xdr:colOff>
      <xdr:row>434</xdr:row>
      <xdr:rowOff>0</xdr:rowOff>
    </xdr:from>
    <xdr:to>
      <xdr:col>4</xdr:col>
      <xdr:colOff>914400</xdr:colOff>
      <xdr:row>434</xdr:row>
      <xdr:rowOff>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95391F7B-5863-4C6E-8982-0E273B309C6C}"/>
            </a:ext>
          </a:extLst>
        </xdr:cNvPr>
        <xdr:cNvSpPr txBox="1">
          <a:spLocks noChangeArrowheads="1"/>
        </xdr:cNvSpPr>
      </xdr:nvSpPr>
      <xdr:spPr bwMode="auto">
        <a:xfrm>
          <a:off x="6365875" y="863536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19050</xdr:colOff>
      <xdr:row>605</xdr:row>
      <xdr:rowOff>0</xdr:rowOff>
    </xdr:from>
    <xdr:to>
      <xdr:col>5</xdr:col>
      <xdr:colOff>0</xdr:colOff>
      <xdr:row>605</xdr:row>
      <xdr:rowOff>0</xdr:rowOff>
    </xdr:to>
    <xdr:graphicFrame macro="">
      <xdr:nvGraphicFramePr>
        <xdr:cNvPr id="6" name="Chart 61">
          <a:extLst>
            <a:ext uri="{FF2B5EF4-FFF2-40B4-BE49-F238E27FC236}">
              <a16:creationId xmlns:a16="http://schemas.microsoft.com/office/drawing/2014/main" id="{45339DE0-63C5-4CA3-A7D1-9F1B182D1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838200</xdr:colOff>
      <xdr:row>605</xdr:row>
      <xdr:rowOff>0</xdr:rowOff>
    </xdr:from>
    <xdr:to>
      <xdr:col>4</xdr:col>
      <xdr:colOff>914400</xdr:colOff>
      <xdr:row>605</xdr:row>
      <xdr:rowOff>0</xdr:rowOff>
    </xdr:to>
    <xdr:sp macro="" textlink="">
      <xdr:nvSpPr>
        <xdr:cNvPr id="7" name="Text Box 62">
          <a:extLst>
            <a:ext uri="{FF2B5EF4-FFF2-40B4-BE49-F238E27FC236}">
              <a16:creationId xmlns:a16="http://schemas.microsoft.com/office/drawing/2014/main" id="{A1784EBA-E90D-4D36-A1D2-338C3EFFA2B1}"/>
            </a:ext>
          </a:extLst>
        </xdr:cNvPr>
        <xdr:cNvSpPr txBox="1">
          <a:spLocks noChangeArrowheads="1"/>
        </xdr:cNvSpPr>
      </xdr:nvSpPr>
      <xdr:spPr bwMode="auto">
        <a:xfrm>
          <a:off x="6356350" y="1204912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434</xdr:row>
      <xdr:rowOff>0</xdr:rowOff>
    </xdr:from>
    <xdr:to>
      <xdr:col>5</xdr:col>
      <xdr:colOff>0</xdr:colOff>
      <xdr:row>434</xdr:row>
      <xdr:rowOff>0</xdr:rowOff>
    </xdr:to>
    <xdr:graphicFrame macro="">
      <xdr:nvGraphicFramePr>
        <xdr:cNvPr id="8" name="Chart 66">
          <a:extLst>
            <a:ext uri="{FF2B5EF4-FFF2-40B4-BE49-F238E27FC236}">
              <a16:creationId xmlns:a16="http://schemas.microsoft.com/office/drawing/2014/main" id="{39227959-354F-4D53-92DE-954E524CA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847725</xdr:colOff>
      <xdr:row>434</xdr:row>
      <xdr:rowOff>0</xdr:rowOff>
    </xdr:from>
    <xdr:to>
      <xdr:col>4</xdr:col>
      <xdr:colOff>914400</xdr:colOff>
      <xdr:row>434</xdr:row>
      <xdr:rowOff>0</xdr:rowOff>
    </xdr:to>
    <xdr:sp macro="" textlink="">
      <xdr:nvSpPr>
        <xdr:cNvPr id="9" name="Text Box 67">
          <a:extLst>
            <a:ext uri="{FF2B5EF4-FFF2-40B4-BE49-F238E27FC236}">
              <a16:creationId xmlns:a16="http://schemas.microsoft.com/office/drawing/2014/main" id="{A8F43086-0D32-4039-8C58-8BC90C14F48A}"/>
            </a:ext>
          </a:extLst>
        </xdr:cNvPr>
        <xdr:cNvSpPr txBox="1">
          <a:spLocks noChangeArrowheads="1"/>
        </xdr:cNvSpPr>
      </xdr:nvSpPr>
      <xdr:spPr bwMode="auto">
        <a:xfrm>
          <a:off x="6365875" y="863536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19050</xdr:colOff>
      <xdr:row>605</xdr:row>
      <xdr:rowOff>0</xdr:rowOff>
    </xdr:from>
    <xdr:to>
      <xdr:col>5</xdr:col>
      <xdr:colOff>0</xdr:colOff>
      <xdr:row>605</xdr:row>
      <xdr:rowOff>0</xdr:rowOff>
    </xdr:to>
    <xdr:graphicFrame macro="">
      <xdr:nvGraphicFramePr>
        <xdr:cNvPr id="10" name="Chart 88">
          <a:extLst>
            <a:ext uri="{FF2B5EF4-FFF2-40B4-BE49-F238E27FC236}">
              <a16:creationId xmlns:a16="http://schemas.microsoft.com/office/drawing/2014/main" id="{558A3802-3769-421A-81BB-230E3B65D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838200</xdr:colOff>
      <xdr:row>605</xdr:row>
      <xdr:rowOff>0</xdr:rowOff>
    </xdr:from>
    <xdr:to>
      <xdr:col>4</xdr:col>
      <xdr:colOff>914400</xdr:colOff>
      <xdr:row>605</xdr:row>
      <xdr:rowOff>0</xdr:rowOff>
    </xdr:to>
    <xdr:sp macro="" textlink="">
      <xdr:nvSpPr>
        <xdr:cNvPr id="11" name="Text Box 89">
          <a:extLst>
            <a:ext uri="{FF2B5EF4-FFF2-40B4-BE49-F238E27FC236}">
              <a16:creationId xmlns:a16="http://schemas.microsoft.com/office/drawing/2014/main" id="{99ED82F3-D03A-44D1-9DA7-A636ACA49818}"/>
            </a:ext>
          </a:extLst>
        </xdr:cNvPr>
        <xdr:cNvSpPr txBox="1">
          <a:spLocks noChangeArrowheads="1"/>
        </xdr:cNvSpPr>
      </xdr:nvSpPr>
      <xdr:spPr bwMode="auto">
        <a:xfrm>
          <a:off x="6356350" y="1204912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434</xdr:row>
      <xdr:rowOff>0</xdr:rowOff>
    </xdr:from>
    <xdr:to>
      <xdr:col>5</xdr:col>
      <xdr:colOff>0</xdr:colOff>
      <xdr:row>434</xdr:row>
      <xdr:rowOff>0</xdr:rowOff>
    </xdr:to>
    <xdr:graphicFrame macro="">
      <xdr:nvGraphicFramePr>
        <xdr:cNvPr id="12" name="Chart 93">
          <a:extLst>
            <a:ext uri="{FF2B5EF4-FFF2-40B4-BE49-F238E27FC236}">
              <a16:creationId xmlns:a16="http://schemas.microsoft.com/office/drawing/2014/main" id="{4170A78D-1B76-476C-A7FB-B001A59C0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847725</xdr:colOff>
      <xdr:row>434</xdr:row>
      <xdr:rowOff>0</xdr:rowOff>
    </xdr:from>
    <xdr:to>
      <xdr:col>4</xdr:col>
      <xdr:colOff>914400</xdr:colOff>
      <xdr:row>434</xdr:row>
      <xdr:rowOff>0</xdr:rowOff>
    </xdr:to>
    <xdr:sp macro="" textlink="">
      <xdr:nvSpPr>
        <xdr:cNvPr id="13" name="Text Box 94">
          <a:extLst>
            <a:ext uri="{FF2B5EF4-FFF2-40B4-BE49-F238E27FC236}">
              <a16:creationId xmlns:a16="http://schemas.microsoft.com/office/drawing/2014/main" id="{CCADF03E-9F49-4496-816D-0F5A103C21A1}"/>
            </a:ext>
          </a:extLst>
        </xdr:cNvPr>
        <xdr:cNvSpPr txBox="1">
          <a:spLocks noChangeArrowheads="1"/>
        </xdr:cNvSpPr>
      </xdr:nvSpPr>
      <xdr:spPr bwMode="auto">
        <a:xfrm>
          <a:off x="6365875" y="863536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19050</xdr:colOff>
      <xdr:row>605</xdr:row>
      <xdr:rowOff>0</xdr:rowOff>
    </xdr:from>
    <xdr:to>
      <xdr:col>5</xdr:col>
      <xdr:colOff>0</xdr:colOff>
      <xdr:row>605</xdr:row>
      <xdr:rowOff>0</xdr:rowOff>
    </xdr:to>
    <xdr:graphicFrame macro="">
      <xdr:nvGraphicFramePr>
        <xdr:cNvPr id="14" name="Chart 112">
          <a:extLst>
            <a:ext uri="{FF2B5EF4-FFF2-40B4-BE49-F238E27FC236}">
              <a16:creationId xmlns:a16="http://schemas.microsoft.com/office/drawing/2014/main" id="{ED50F717-A864-4F7D-9A33-35666CF1C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838200</xdr:colOff>
      <xdr:row>605</xdr:row>
      <xdr:rowOff>0</xdr:rowOff>
    </xdr:from>
    <xdr:to>
      <xdr:col>4</xdr:col>
      <xdr:colOff>914400</xdr:colOff>
      <xdr:row>605</xdr:row>
      <xdr:rowOff>0</xdr:rowOff>
    </xdr:to>
    <xdr:sp macro="" textlink="">
      <xdr:nvSpPr>
        <xdr:cNvPr id="15" name="Text Box 113">
          <a:extLst>
            <a:ext uri="{FF2B5EF4-FFF2-40B4-BE49-F238E27FC236}">
              <a16:creationId xmlns:a16="http://schemas.microsoft.com/office/drawing/2014/main" id="{4BB7646B-1D89-4847-8BAC-4F9FADBEF339}"/>
            </a:ext>
          </a:extLst>
        </xdr:cNvPr>
        <xdr:cNvSpPr txBox="1">
          <a:spLocks noChangeArrowheads="1"/>
        </xdr:cNvSpPr>
      </xdr:nvSpPr>
      <xdr:spPr bwMode="auto">
        <a:xfrm>
          <a:off x="6356350" y="1204912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434</xdr:row>
      <xdr:rowOff>0</xdr:rowOff>
    </xdr:from>
    <xdr:to>
      <xdr:col>5</xdr:col>
      <xdr:colOff>0</xdr:colOff>
      <xdr:row>434</xdr:row>
      <xdr:rowOff>0</xdr:rowOff>
    </xdr:to>
    <xdr:graphicFrame macro="">
      <xdr:nvGraphicFramePr>
        <xdr:cNvPr id="16" name="Chart 117">
          <a:extLst>
            <a:ext uri="{FF2B5EF4-FFF2-40B4-BE49-F238E27FC236}">
              <a16:creationId xmlns:a16="http://schemas.microsoft.com/office/drawing/2014/main" id="{CEA639DC-BD32-4D43-AF15-D46094F92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847725</xdr:colOff>
      <xdr:row>434</xdr:row>
      <xdr:rowOff>0</xdr:rowOff>
    </xdr:from>
    <xdr:to>
      <xdr:col>4</xdr:col>
      <xdr:colOff>914400</xdr:colOff>
      <xdr:row>434</xdr:row>
      <xdr:rowOff>0</xdr:rowOff>
    </xdr:to>
    <xdr:sp macro="" textlink="">
      <xdr:nvSpPr>
        <xdr:cNvPr id="17" name="Text Box 118">
          <a:extLst>
            <a:ext uri="{FF2B5EF4-FFF2-40B4-BE49-F238E27FC236}">
              <a16:creationId xmlns:a16="http://schemas.microsoft.com/office/drawing/2014/main" id="{7897F774-DDB6-4A1F-9605-4FCF7786D646}"/>
            </a:ext>
          </a:extLst>
        </xdr:cNvPr>
        <xdr:cNvSpPr txBox="1">
          <a:spLocks noChangeArrowheads="1"/>
        </xdr:cNvSpPr>
      </xdr:nvSpPr>
      <xdr:spPr bwMode="auto">
        <a:xfrm>
          <a:off x="6365875" y="863536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241</xdr:row>
      <xdr:rowOff>0</xdr:rowOff>
    </xdr:from>
    <xdr:to>
      <xdr:col>5</xdr:col>
      <xdr:colOff>0</xdr:colOff>
      <xdr:row>241</xdr:row>
      <xdr:rowOff>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36DE73E9-02EC-42A0-A3A5-416C8EB3B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847725</xdr:colOff>
      <xdr:row>241</xdr:row>
      <xdr:rowOff>0</xdr:rowOff>
    </xdr:from>
    <xdr:to>
      <xdr:col>4</xdr:col>
      <xdr:colOff>914400</xdr:colOff>
      <xdr:row>241</xdr:row>
      <xdr:rowOff>0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30E2A997-CD6C-4048-BEE3-29BDF325E514}"/>
            </a:ext>
          </a:extLst>
        </xdr:cNvPr>
        <xdr:cNvSpPr txBox="1">
          <a:spLocks noChangeArrowheads="1"/>
        </xdr:cNvSpPr>
      </xdr:nvSpPr>
      <xdr:spPr bwMode="auto">
        <a:xfrm>
          <a:off x="6365875" y="475424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309</xdr:row>
      <xdr:rowOff>0</xdr:rowOff>
    </xdr:from>
    <xdr:to>
      <xdr:col>5</xdr:col>
      <xdr:colOff>0</xdr:colOff>
      <xdr:row>309</xdr:row>
      <xdr:rowOff>0</xdr:rowOff>
    </xdr:to>
    <xdr:graphicFrame macro="">
      <xdr:nvGraphicFramePr>
        <xdr:cNvPr id="20" name="Chart 5">
          <a:extLst>
            <a:ext uri="{FF2B5EF4-FFF2-40B4-BE49-F238E27FC236}">
              <a16:creationId xmlns:a16="http://schemas.microsoft.com/office/drawing/2014/main" id="{71734600-00BB-4B79-89E0-0DA00054F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847725</xdr:colOff>
      <xdr:row>309</xdr:row>
      <xdr:rowOff>0</xdr:rowOff>
    </xdr:from>
    <xdr:to>
      <xdr:col>4</xdr:col>
      <xdr:colOff>914400</xdr:colOff>
      <xdr:row>309</xdr:row>
      <xdr:rowOff>0</xdr:rowOff>
    </xdr:to>
    <xdr:sp macro="" textlink="">
      <xdr:nvSpPr>
        <xdr:cNvPr id="21" name="Text Box 6">
          <a:extLst>
            <a:ext uri="{FF2B5EF4-FFF2-40B4-BE49-F238E27FC236}">
              <a16:creationId xmlns:a16="http://schemas.microsoft.com/office/drawing/2014/main" id="{FB25D8C6-6EE6-4ADA-A888-D6995CB19DD3}"/>
            </a:ext>
          </a:extLst>
        </xdr:cNvPr>
        <xdr:cNvSpPr txBox="1">
          <a:spLocks noChangeArrowheads="1"/>
        </xdr:cNvSpPr>
      </xdr:nvSpPr>
      <xdr:spPr bwMode="auto">
        <a:xfrm>
          <a:off x="6365875" y="613600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241</xdr:row>
      <xdr:rowOff>0</xdr:rowOff>
    </xdr:from>
    <xdr:to>
      <xdr:col>5</xdr:col>
      <xdr:colOff>0</xdr:colOff>
      <xdr:row>241</xdr:row>
      <xdr:rowOff>0</xdr:rowOff>
    </xdr:to>
    <xdr:graphicFrame macro="">
      <xdr:nvGraphicFramePr>
        <xdr:cNvPr id="22" name="Chart 60">
          <a:extLst>
            <a:ext uri="{FF2B5EF4-FFF2-40B4-BE49-F238E27FC236}">
              <a16:creationId xmlns:a16="http://schemas.microsoft.com/office/drawing/2014/main" id="{E4F2EA31-3F67-4B29-8F08-3AEF0589D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847725</xdr:colOff>
      <xdr:row>241</xdr:row>
      <xdr:rowOff>0</xdr:rowOff>
    </xdr:from>
    <xdr:to>
      <xdr:col>4</xdr:col>
      <xdr:colOff>914400</xdr:colOff>
      <xdr:row>241</xdr:row>
      <xdr:rowOff>0</xdr:rowOff>
    </xdr:to>
    <xdr:sp macro="" textlink="">
      <xdr:nvSpPr>
        <xdr:cNvPr id="23" name="Text Box 63">
          <a:extLst>
            <a:ext uri="{FF2B5EF4-FFF2-40B4-BE49-F238E27FC236}">
              <a16:creationId xmlns:a16="http://schemas.microsoft.com/office/drawing/2014/main" id="{5BF8AC2D-8CB9-463D-A8C9-4A65584509D0}"/>
            </a:ext>
          </a:extLst>
        </xdr:cNvPr>
        <xdr:cNvSpPr txBox="1">
          <a:spLocks noChangeArrowheads="1"/>
        </xdr:cNvSpPr>
      </xdr:nvSpPr>
      <xdr:spPr bwMode="auto">
        <a:xfrm>
          <a:off x="6365875" y="475424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309</xdr:row>
      <xdr:rowOff>0</xdr:rowOff>
    </xdr:from>
    <xdr:to>
      <xdr:col>5</xdr:col>
      <xdr:colOff>0</xdr:colOff>
      <xdr:row>309</xdr:row>
      <xdr:rowOff>0</xdr:rowOff>
    </xdr:to>
    <xdr:graphicFrame macro="">
      <xdr:nvGraphicFramePr>
        <xdr:cNvPr id="24" name="Chart 64">
          <a:extLst>
            <a:ext uri="{FF2B5EF4-FFF2-40B4-BE49-F238E27FC236}">
              <a16:creationId xmlns:a16="http://schemas.microsoft.com/office/drawing/2014/main" id="{F0B8C650-6E66-4A4E-85CA-D8758E5C8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847725</xdr:colOff>
      <xdr:row>309</xdr:row>
      <xdr:rowOff>0</xdr:rowOff>
    </xdr:from>
    <xdr:to>
      <xdr:col>4</xdr:col>
      <xdr:colOff>914400</xdr:colOff>
      <xdr:row>309</xdr:row>
      <xdr:rowOff>0</xdr:rowOff>
    </xdr:to>
    <xdr:sp macro="" textlink="">
      <xdr:nvSpPr>
        <xdr:cNvPr id="25" name="Text Box 65">
          <a:extLst>
            <a:ext uri="{FF2B5EF4-FFF2-40B4-BE49-F238E27FC236}">
              <a16:creationId xmlns:a16="http://schemas.microsoft.com/office/drawing/2014/main" id="{004690AA-942B-467F-84DE-5455EAABD37A}"/>
            </a:ext>
          </a:extLst>
        </xdr:cNvPr>
        <xdr:cNvSpPr txBox="1">
          <a:spLocks noChangeArrowheads="1"/>
        </xdr:cNvSpPr>
      </xdr:nvSpPr>
      <xdr:spPr bwMode="auto">
        <a:xfrm>
          <a:off x="6365875" y="613600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241</xdr:row>
      <xdr:rowOff>0</xdr:rowOff>
    </xdr:from>
    <xdr:to>
      <xdr:col>5</xdr:col>
      <xdr:colOff>0</xdr:colOff>
      <xdr:row>241</xdr:row>
      <xdr:rowOff>0</xdr:rowOff>
    </xdr:to>
    <xdr:graphicFrame macro="">
      <xdr:nvGraphicFramePr>
        <xdr:cNvPr id="26" name="Chart 87">
          <a:extLst>
            <a:ext uri="{FF2B5EF4-FFF2-40B4-BE49-F238E27FC236}">
              <a16:creationId xmlns:a16="http://schemas.microsoft.com/office/drawing/2014/main" id="{6DEE7F34-4C78-4239-84AE-35F106570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847725</xdr:colOff>
      <xdr:row>241</xdr:row>
      <xdr:rowOff>0</xdr:rowOff>
    </xdr:from>
    <xdr:to>
      <xdr:col>4</xdr:col>
      <xdr:colOff>914400</xdr:colOff>
      <xdr:row>241</xdr:row>
      <xdr:rowOff>0</xdr:rowOff>
    </xdr:to>
    <xdr:sp macro="" textlink="">
      <xdr:nvSpPr>
        <xdr:cNvPr id="27" name="Text Box 90">
          <a:extLst>
            <a:ext uri="{FF2B5EF4-FFF2-40B4-BE49-F238E27FC236}">
              <a16:creationId xmlns:a16="http://schemas.microsoft.com/office/drawing/2014/main" id="{305B4480-2DA1-4E04-8FB4-DA7A7801ACF1}"/>
            </a:ext>
          </a:extLst>
        </xdr:cNvPr>
        <xdr:cNvSpPr txBox="1">
          <a:spLocks noChangeArrowheads="1"/>
        </xdr:cNvSpPr>
      </xdr:nvSpPr>
      <xdr:spPr bwMode="auto">
        <a:xfrm>
          <a:off x="6365875" y="475424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309</xdr:row>
      <xdr:rowOff>0</xdr:rowOff>
    </xdr:from>
    <xdr:to>
      <xdr:col>5</xdr:col>
      <xdr:colOff>0</xdr:colOff>
      <xdr:row>309</xdr:row>
      <xdr:rowOff>0</xdr:rowOff>
    </xdr:to>
    <xdr:graphicFrame macro="">
      <xdr:nvGraphicFramePr>
        <xdr:cNvPr id="28" name="Chart 91">
          <a:extLst>
            <a:ext uri="{FF2B5EF4-FFF2-40B4-BE49-F238E27FC236}">
              <a16:creationId xmlns:a16="http://schemas.microsoft.com/office/drawing/2014/main" id="{10915EB9-89D6-4198-A79D-7943580BE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847725</xdr:colOff>
      <xdr:row>309</xdr:row>
      <xdr:rowOff>0</xdr:rowOff>
    </xdr:from>
    <xdr:to>
      <xdr:col>4</xdr:col>
      <xdr:colOff>914400</xdr:colOff>
      <xdr:row>309</xdr:row>
      <xdr:rowOff>0</xdr:rowOff>
    </xdr:to>
    <xdr:sp macro="" textlink="">
      <xdr:nvSpPr>
        <xdr:cNvPr id="29" name="Text Box 92">
          <a:extLst>
            <a:ext uri="{FF2B5EF4-FFF2-40B4-BE49-F238E27FC236}">
              <a16:creationId xmlns:a16="http://schemas.microsoft.com/office/drawing/2014/main" id="{9754DBAB-414D-42E0-9E39-5818228830EE}"/>
            </a:ext>
          </a:extLst>
        </xdr:cNvPr>
        <xdr:cNvSpPr txBox="1">
          <a:spLocks noChangeArrowheads="1"/>
        </xdr:cNvSpPr>
      </xdr:nvSpPr>
      <xdr:spPr bwMode="auto">
        <a:xfrm>
          <a:off x="6365875" y="613600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241</xdr:row>
      <xdr:rowOff>0</xdr:rowOff>
    </xdr:from>
    <xdr:to>
      <xdr:col>5</xdr:col>
      <xdr:colOff>0</xdr:colOff>
      <xdr:row>241</xdr:row>
      <xdr:rowOff>0</xdr:rowOff>
    </xdr:to>
    <xdr:graphicFrame macro="">
      <xdr:nvGraphicFramePr>
        <xdr:cNvPr id="30" name="Chart 111">
          <a:extLst>
            <a:ext uri="{FF2B5EF4-FFF2-40B4-BE49-F238E27FC236}">
              <a16:creationId xmlns:a16="http://schemas.microsoft.com/office/drawing/2014/main" id="{32B43C91-5499-43DB-9F73-5995BBFAD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847725</xdr:colOff>
      <xdr:row>241</xdr:row>
      <xdr:rowOff>0</xdr:rowOff>
    </xdr:from>
    <xdr:to>
      <xdr:col>4</xdr:col>
      <xdr:colOff>914400</xdr:colOff>
      <xdr:row>241</xdr:row>
      <xdr:rowOff>0</xdr:rowOff>
    </xdr:to>
    <xdr:sp macro="" textlink="">
      <xdr:nvSpPr>
        <xdr:cNvPr id="31" name="Text Box 114">
          <a:extLst>
            <a:ext uri="{FF2B5EF4-FFF2-40B4-BE49-F238E27FC236}">
              <a16:creationId xmlns:a16="http://schemas.microsoft.com/office/drawing/2014/main" id="{39FBD435-1B0F-4E80-BBB4-5200DA139834}"/>
            </a:ext>
          </a:extLst>
        </xdr:cNvPr>
        <xdr:cNvSpPr txBox="1">
          <a:spLocks noChangeArrowheads="1"/>
        </xdr:cNvSpPr>
      </xdr:nvSpPr>
      <xdr:spPr bwMode="auto">
        <a:xfrm>
          <a:off x="6365875" y="475424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309</xdr:row>
      <xdr:rowOff>0</xdr:rowOff>
    </xdr:from>
    <xdr:to>
      <xdr:col>5</xdr:col>
      <xdr:colOff>0</xdr:colOff>
      <xdr:row>309</xdr:row>
      <xdr:rowOff>0</xdr:rowOff>
    </xdr:to>
    <xdr:graphicFrame macro="">
      <xdr:nvGraphicFramePr>
        <xdr:cNvPr id="32" name="Chart 115">
          <a:extLst>
            <a:ext uri="{FF2B5EF4-FFF2-40B4-BE49-F238E27FC236}">
              <a16:creationId xmlns:a16="http://schemas.microsoft.com/office/drawing/2014/main" id="{0582FB28-6CAF-4583-8C80-221268B8D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847725</xdr:colOff>
      <xdr:row>309</xdr:row>
      <xdr:rowOff>0</xdr:rowOff>
    </xdr:from>
    <xdr:to>
      <xdr:col>4</xdr:col>
      <xdr:colOff>914400</xdr:colOff>
      <xdr:row>309</xdr:row>
      <xdr:rowOff>0</xdr:rowOff>
    </xdr:to>
    <xdr:sp macro="" textlink="">
      <xdr:nvSpPr>
        <xdr:cNvPr id="33" name="Text Box 116">
          <a:extLst>
            <a:ext uri="{FF2B5EF4-FFF2-40B4-BE49-F238E27FC236}">
              <a16:creationId xmlns:a16="http://schemas.microsoft.com/office/drawing/2014/main" id="{2F79D23C-69A7-497C-B6FE-1423673F191C}"/>
            </a:ext>
          </a:extLst>
        </xdr:cNvPr>
        <xdr:cNvSpPr txBox="1">
          <a:spLocks noChangeArrowheads="1"/>
        </xdr:cNvSpPr>
      </xdr:nvSpPr>
      <xdr:spPr bwMode="auto">
        <a:xfrm>
          <a:off x="6365875" y="613600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114300</xdr:colOff>
      <xdr:row>26</xdr:row>
      <xdr:rowOff>189380</xdr:rowOff>
    </xdr:from>
    <xdr:to>
      <xdr:col>4</xdr:col>
      <xdr:colOff>1103219</xdr:colOff>
      <xdr:row>45</xdr:row>
      <xdr:rowOff>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4E45722-48DE-462E-AB8E-76ACC6434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97719</xdr:colOff>
      <xdr:row>61</xdr:row>
      <xdr:rowOff>197555</xdr:rowOff>
    </xdr:from>
    <xdr:to>
      <xdr:col>4</xdr:col>
      <xdr:colOff>1100667</xdr:colOff>
      <xdr:row>79</xdr:row>
      <xdr:rowOff>183444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39AC8020-EDE3-43DF-BB03-222E9AE36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85724</xdr:colOff>
      <xdr:row>105</xdr:row>
      <xdr:rowOff>1</xdr:rowOff>
    </xdr:from>
    <xdr:to>
      <xdr:col>4</xdr:col>
      <xdr:colOff>1057274</xdr:colOff>
      <xdr:row>122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7B37EF2-C7FD-42F0-A487-8CE10D20C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85725</xdr:colOff>
      <xdr:row>132</xdr:row>
      <xdr:rowOff>2</xdr:rowOff>
    </xdr:from>
    <xdr:to>
      <xdr:col>4</xdr:col>
      <xdr:colOff>1047750</xdr:colOff>
      <xdr:row>145</xdr:row>
      <xdr:rowOff>180975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2E4CE56-9FDE-45A8-834B-1707F732A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114300</xdr:colOff>
      <xdr:row>171</xdr:row>
      <xdr:rowOff>1</xdr:rowOff>
    </xdr:from>
    <xdr:to>
      <xdr:col>4</xdr:col>
      <xdr:colOff>1066800</xdr:colOff>
      <xdr:row>191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0927BF9-F1DA-4D41-82B8-4C3058AB8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114300</xdr:colOff>
      <xdr:row>209</xdr:row>
      <xdr:rowOff>1</xdr:rowOff>
    </xdr:from>
    <xdr:to>
      <xdr:col>4</xdr:col>
      <xdr:colOff>1057275</xdr:colOff>
      <xdr:row>225</xdr:row>
      <xdr:rowOff>38100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B24542DD-79EF-4085-A608-5BAE29BF2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133350</xdr:colOff>
      <xdr:row>241</xdr:row>
      <xdr:rowOff>200024</xdr:rowOff>
    </xdr:from>
    <xdr:to>
      <xdr:col>4</xdr:col>
      <xdr:colOff>1076325</xdr:colOff>
      <xdr:row>258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7CEA8EAC-0538-48E1-9E26-45411192F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85724</xdr:colOff>
      <xdr:row>272</xdr:row>
      <xdr:rowOff>1</xdr:rowOff>
    </xdr:from>
    <xdr:to>
      <xdr:col>4</xdr:col>
      <xdr:colOff>1057274</xdr:colOff>
      <xdr:row>289</xdr:row>
      <xdr:rowOff>85726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42BFDCF-3FC3-4A5B-A569-73A023CC4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114300</xdr:colOff>
      <xdr:row>309</xdr:row>
      <xdr:rowOff>190500</xdr:rowOff>
    </xdr:from>
    <xdr:to>
      <xdr:col>4</xdr:col>
      <xdr:colOff>990601</xdr:colOff>
      <xdr:row>328</xdr:row>
      <xdr:rowOff>19050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F5CF8A9-C19F-4181-B911-50AE45781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133350</xdr:colOff>
      <xdr:row>344</xdr:row>
      <xdr:rowOff>2</xdr:rowOff>
    </xdr:from>
    <xdr:to>
      <xdr:col>4</xdr:col>
      <xdr:colOff>1028700</xdr:colOff>
      <xdr:row>359</xdr:row>
      <xdr:rowOff>171450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226ED34-082C-4E2D-AC06-C73C566C2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114300</xdr:colOff>
      <xdr:row>376</xdr:row>
      <xdr:rowOff>2</xdr:rowOff>
    </xdr:from>
    <xdr:to>
      <xdr:col>4</xdr:col>
      <xdr:colOff>1047750</xdr:colOff>
      <xdr:row>391</xdr:row>
      <xdr:rowOff>190501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31D4AD14-B944-41BC-97CC-741A7F95C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95250</xdr:colOff>
      <xdr:row>435</xdr:row>
      <xdr:rowOff>1</xdr:rowOff>
    </xdr:from>
    <xdr:to>
      <xdr:col>4</xdr:col>
      <xdr:colOff>1028700</xdr:colOff>
      <xdr:row>451</xdr:row>
      <xdr:rowOff>190500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06D61B2-CF20-4745-A0A8-BFCC80A7D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142874</xdr:colOff>
      <xdr:row>501</xdr:row>
      <xdr:rowOff>0</xdr:rowOff>
    </xdr:from>
    <xdr:to>
      <xdr:col>4</xdr:col>
      <xdr:colOff>1028700</xdr:colOff>
      <xdr:row>519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F8B5C568-32B5-42F2-BAA8-90D46B044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123825</xdr:colOff>
      <xdr:row>537</xdr:row>
      <xdr:rowOff>2</xdr:rowOff>
    </xdr:from>
    <xdr:to>
      <xdr:col>4</xdr:col>
      <xdr:colOff>1028700</xdr:colOff>
      <xdr:row>553</xdr:row>
      <xdr:rowOff>28576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615366ED-8850-444B-841F-872B50C8E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133350</xdr:colOff>
      <xdr:row>570</xdr:row>
      <xdr:rowOff>200024</xdr:rowOff>
    </xdr:from>
    <xdr:to>
      <xdr:col>4</xdr:col>
      <xdr:colOff>1066799</xdr:colOff>
      <xdr:row>588</xdr:row>
      <xdr:rowOff>180975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88773632-AD3F-4A8F-AC6E-9153B4908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133350</xdr:colOff>
      <xdr:row>405</xdr:row>
      <xdr:rowOff>3</xdr:rowOff>
    </xdr:from>
    <xdr:to>
      <xdr:col>4</xdr:col>
      <xdr:colOff>1047750</xdr:colOff>
      <xdr:row>419</xdr:row>
      <xdr:rowOff>190500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F4210A96-79E8-4142-A3D7-B66FC461A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0</xdr:colOff>
      <xdr:row>463</xdr:row>
      <xdr:rowOff>0</xdr:rowOff>
    </xdr:from>
    <xdr:to>
      <xdr:col>5</xdr:col>
      <xdr:colOff>0</xdr:colOff>
      <xdr:row>463</xdr:row>
      <xdr:rowOff>0</xdr:rowOff>
    </xdr:to>
    <xdr:graphicFrame macro="">
      <xdr:nvGraphicFramePr>
        <xdr:cNvPr id="50" name="Chart 7">
          <a:extLst>
            <a:ext uri="{FF2B5EF4-FFF2-40B4-BE49-F238E27FC236}">
              <a16:creationId xmlns:a16="http://schemas.microsoft.com/office/drawing/2014/main" id="{C381AFCF-0E75-43E4-AF3A-D6D30223F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</xdr:col>
      <xdr:colOff>847725</xdr:colOff>
      <xdr:row>463</xdr:row>
      <xdr:rowOff>0</xdr:rowOff>
    </xdr:from>
    <xdr:to>
      <xdr:col>4</xdr:col>
      <xdr:colOff>914400</xdr:colOff>
      <xdr:row>463</xdr:row>
      <xdr:rowOff>0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8DE9188-F48B-430A-BC89-F350F57B339D}"/>
            </a:ext>
          </a:extLst>
        </xdr:cNvPr>
        <xdr:cNvSpPr txBox="1">
          <a:spLocks noChangeArrowheads="1"/>
        </xdr:cNvSpPr>
      </xdr:nvSpPr>
      <xdr:spPr bwMode="auto">
        <a:xfrm>
          <a:off x="6365875" y="920432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463</xdr:row>
      <xdr:rowOff>0</xdr:rowOff>
    </xdr:from>
    <xdr:to>
      <xdr:col>5</xdr:col>
      <xdr:colOff>0</xdr:colOff>
      <xdr:row>463</xdr:row>
      <xdr:rowOff>0</xdr:rowOff>
    </xdr:to>
    <xdr:graphicFrame macro="">
      <xdr:nvGraphicFramePr>
        <xdr:cNvPr id="52" name="Chart 66">
          <a:extLst>
            <a:ext uri="{FF2B5EF4-FFF2-40B4-BE49-F238E27FC236}">
              <a16:creationId xmlns:a16="http://schemas.microsoft.com/office/drawing/2014/main" id="{6F562D6A-8C0B-408D-A9E7-D747DE743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</xdr:col>
      <xdr:colOff>847725</xdr:colOff>
      <xdr:row>463</xdr:row>
      <xdr:rowOff>0</xdr:rowOff>
    </xdr:from>
    <xdr:to>
      <xdr:col>4</xdr:col>
      <xdr:colOff>914400</xdr:colOff>
      <xdr:row>463</xdr:row>
      <xdr:rowOff>0</xdr:rowOff>
    </xdr:to>
    <xdr:sp macro="" textlink="">
      <xdr:nvSpPr>
        <xdr:cNvPr id="53" name="Text Box 67">
          <a:extLst>
            <a:ext uri="{FF2B5EF4-FFF2-40B4-BE49-F238E27FC236}">
              <a16:creationId xmlns:a16="http://schemas.microsoft.com/office/drawing/2014/main" id="{D7820232-BE66-4AF4-828E-606B953618A4}"/>
            </a:ext>
          </a:extLst>
        </xdr:cNvPr>
        <xdr:cNvSpPr txBox="1">
          <a:spLocks noChangeArrowheads="1"/>
        </xdr:cNvSpPr>
      </xdr:nvSpPr>
      <xdr:spPr bwMode="auto">
        <a:xfrm>
          <a:off x="6365875" y="920432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463</xdr:row>
      <xdr:rowOff>0</xdr:rowOff>
    </xdr:from>
    <xdr:to>
      <xdr:col>5</xdr:col>
      <xdr:colOff>0</xdr:colOff>
      <xdr:row>463</xdr:row>
      <xdr:rowOff>0</xdr:rowOff>
    </xdr:to>
    <xdr:graphicFrame macro="">
      <xdr:nvGraphicFramePr>
        <xdr:cNvPr id="54" name="Chart 93">
          <a:extLst>
            <a:ext uri="{FF2B5EF4-FFF2-40B4-BE49-F238E27FC236}">
              <a16:creationId xmlns:a16="http://schemas.microsoft.com/office/drawing/2014/main" id="{371C9A35-135E-42B9-81B3-B2C9C4F88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</xdr:col>
      <xdr:colOff>847725</xdr:colOff>
      <xdr:row>463</xdr:row>
      <xdr:rowOff>0</xdr:rowOff>
    </xdr:from>
    <xdr:to>
      <xdr:col>4</xdr:col>
      <xdr:colOff>914400</xdr:colOff>
      <xdr:row>463</xdr:row>
      <xdr:rowOff>0</xdr:rowOff>
    </xdr:to>
    <xdr:sp macro="" textlink="">
      <xdr:nvSpPr>
        <xdr:cNvPr id="55" name="Text Box 94">
          <a:extLst>
            <a:ext uri="{FF2B5EF4-FFF2-40B4-BE49-F238E27FC236}">
              <a16:creationId xmlns:a16="http://schemas.microsoft.com/office/drawing/2014/main" id="{BC612AE0-50EA-4318-9E58-94CF2A9FE17B}"/>
            </a:ext>
          </a:extLst>
        </xdr:cNvPr>
        <xdr:cNvSpPr txBox="1">
          <a:spLocks noChangeArrowheads="1"/>
        </xdr:cNvSpPr>
      </xdr:nvSpPr>
      <xdr:spPr bwMode="auto">
        <a:xfrm>
          <a:off x="6365875" y="920432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0</xdr:colOff>
      <xdr:row>463</xdr:row>
      <xdr:rowOff>0</xdr:rowOff>
    </xdr:from>
    <xdr:to>
      <xdr:col>5</xdr:col>
      <xdr:colOff>0</xdr:colOff>
      <xdr:row>463</xdr:row>
      <xdr:rowOff>0</xdr:rowOff>
    </xdr:to>
    <xdr:graphicFrame macro="">
      <xdr:nvGraphicFramePr>
        <xdr:cNvPr id="56" name="Chart 117">
          <a:extLst>
            <a:ext uri="{FF2B5EF4-FFF2-40B4-BE49-F238E27FC236}">
              <a16:creationId xmlns:a16="http://schemas.microsoft.com/office/drawing/2014/main" id="{0D3811B2-1770-499F-BA9B-0BED4D959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</xdr:col>
      <xdr:colOff>847725</xdr:colOff>
      <xdr:row>463</xdr:row>
      <xdr:rowOff>0</xdr:rowOff>
    </xdr:from>
    <xdr:to>
      <xdr:col>4</xdr:col>
      <xdr:colOff>914400</xdr:colOff>
      <xdr:row>463</xdr:row>
      <xdr:rowOff>0</xdr:rowOff>
    </xdr:to>
    <xdr:sp macro="" textlink="">
      <xdr:nvSpPr>
        <xdr:cNvPr id="57" name="Text Box 118">
          <a:extLst>
            <a:ext uri="{FF2B5EF4-FFF2-40B4-BE49-F238E27FC236}">
              <a16:creationId xmlns:a16="http://schemas.microsoft.com/office/drawing/2014/main" id="{747AE736-BCA2-49A7-8B61-1A2B60A7684E}"/>
            </a:ext>
          </a:extLst>
        </xdr:cNvPr>
        <xdr:cNvSpPr txBox="1">
          <a:spLocks noChangeArrowheads="1"/>
        </xdr:cNvSpPr>
      </xdr:nvSpPr>
      <xdr:spPr bwMode="auto">
        <a:xfrm>
          <a:off x="6365875" y="92043250"/>
          <a:ext cx="1304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US" sz="2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SIAM</a:t>
          </a:r>
        </a:p>
      </xdr:txBody>
    </xdr:sp>
    <xdr:clientData/>
  </xdr:twoCellAnchor>
  <xdr:twoCellAnchor>
    <xdr:from>
      <xdr:col>0</xdr:col>
      <xdr:colOff>114300</xdr:colOff>
      <xdr:row>464</xdr:row>
      <xdr:rowOff>2</xdr:rowOff>
    </xdr:from>
    <xdr:to>
      <xdr:col>4</xdr:col>
      <xdr:colOff>1057275</xdr:colOff>
      <xdr:row>479</xdr:row>
      <xdr:rowOff>171450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F3976F76-D223-4F71-A320-ABD2FE8A9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89AE-E268-4C52-A02C-EEFE1F2F5085}">
  <sheetPr>
    <tabColor rgb="FFFF0000"/>
  </sheetPr>
  <dimension ref="A1"/>
  <sheetViews>
    <sheetView workbookViewId="0">
      <selection activeCell="T8" sqref="T8"/>
    </sheetView>
  </sheetViews>
  <sheetFormatPr defaultColWidth="9.1796875" defaultRowHeight="14.5" x14ac:dyDescent="0.35"/>
  <cols>
    <col min="1" max="16384" width="9.1796875" style="180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E6E1-BA28-4A18-BACD-79A0CFA8F0D6}">
  <dimension ref="A1:J26"/>
  <sheetViews>
    <sheetView tabSelected="1" workbookViewId="0">
      <selection sqref="A1:J1"/>
    </sheetView>
  </sheetViews>
  <sheetFormatPr defaultRowHeight="12.5" x14ac:dyDescent="0.25"/>
  <cols>
    <col min="1" max="1" width="33.26953125" style="1" customWidth="1"/>
    <col min="2" max="10" width="10.6328125" style="1" customWidth="1"/>
    <col min="11" max="256" width="8.7265625" style="1"/>
    <col min="257" max="257" width="38.26953125" style="1" customWidth="1"/>
    <col min="258" max="259" width="12" style="1" customWidth="1"/>
    <col min="260" max="260" width="12.81640625" style="1" customWidth="1"/>
    <col min="261" max="262" width="12" style="1" customWidth="1"/>
    <col min="263" max="263" width="12.81640625" style="1" customWidth="1"/>
    <col min="264" max="265" width="12" style="1" customWidth="1"/>
    <col min="266" max="266" width="12.81640625" style="1" customWidth="1"/>
    <col min="267" max="512" width="8.7265625" style="1"/>
    <col min="513" max="513" width="38.26953125" style="1" customWidth="1"/>
    <col min="514" max="515" width="12" style="1" customWidth="1"/>
    <col min="516" max="516" width="12.81640625" style="1" customWidth="1"/>
    <col min="517" max="518" width="12" style="1" customWidth="1"/>
    <col min="519" max="519" width="12.81640625" style="1" customWidth="1"/>
    <col min="520" max="521" width="12" style="1" customWidth="1"/>
    <col min="522" max="522" width="12.81640625" style="1" customWidth="1"/>
    <col min="523" max="768" width="8.7265625" style="1"/>
    <col min="769" max="769" width="38.26953125" style="1" customWidth="1"/>
    <col min="770" max="771" width="12" style="1" customWidth="1"/>
    <col min="772" max="772" width="12.81640625" style="1" customWidth="1"/>
    <col min="773" max="774" width="12" style="1" customWidth="1"/>
    <col min="775" max="775" width="12.81640625" style="1" customWidth="1"/>
    <col min="776" max="777" width="12" style="1" customWidth="1"/>
    <col min="778" max="778" width="12.81640625" style="1" customWidth="1"/>
    <col min="779" max="1024" width="8.7265625" style="1"/>
    <col min="1025" max="1025" width="38.26953125" style="1" customWidth="1"/>
    <col min="1026" max="1027" width="12" style="1" customWidth="1"/>
    <col min="1028" max="1028" width="12.81640625" style="1" customWidth="1"/>
    <col min="1029" max="1030" width="12" style="1" customWidth="1"/>
    <col min="1031" max="1031" width="12.81640625" style="1" customWidth="1"/>
    <col min="1032" max="1033" width="12" style="1" customWidth="1"/>
    <col min="1034" max="1034" width="12.81640625" style="1" customWidth="1"/>
    <col min="1035" max="1280" width="8.7265625" style="1"/>
    <col min="1281" max="1281" width="38.26953125" style="1" customWidth="1"/>
    <col min="1282" max="1283" width="12" style="1" customWidth="1"/>
    <col min="1284" max="1284" width="12.81640625" style="1" customWidth="1"/>
    <col min="1285" max="1286" width="12" style="1" customWidth="1"/>
    <col min="1287" max="1287" width="12.81640625" style="1" customWidth="1"/>
    <col min="1288" max="1289" width="12" style="1" customWidth="1"/>
    <col min="1290" max="1290" width="12.81640625" style="1" customWidth="1"/>
    <col min="1291" max="1536" width="8.7265625" style="1"/>
    <col min="1537" max="1537" width="38.26953125" style="1" customWidth="1"/>
    <col min="1538" max="1539" width="12" style="1" customWidth="1"/>
    <col min="1540" max="1540" width="12.81640625" style="1" customWidth="1"/>
    <col min="1541" max="1542" width="12" style="1" customWidth="1"/>
    <col min="1543" max="1543" width="12.81640625" style="1" customWidth="1"/>
    <col min="1544" max="1545" width="12" style="1" customWidth="1"/>
    <col min="1546" max="1546" width="12.81640625" style="1" customWidth="1"/>
    <col min="1547" max="1792" width="8.7265625" style="1"/>
    <col min="1793" max="1793" width="38.26953125" style="1" customWidth="1"/>
    <col min="1794" max="1795" width="12" style="1" customWidth="1"/>
    <col min="1796" max="1796" width="12.81640625" style="1" customWidth="1"/>
    <col min="1797" max="1798" width="12" style="1" customWidth="1"/>
    <col min="1799" max="1799" width="12.81640625" style="1" customWidth="1"/>
    <col min="1800" max="1801" width="12" style="1" customWidth="1"/>
    <col min="1802" max="1802" width="12.81640625" style="1" customWidth="1"/>
    <col min="1803" max="2048" width="8.7265625" style="1"/>
    <col min="2049" max="2049" width="38.26953125" style="1" customWidth="1"/>
    <col min="2050" max="2051" width="12" style="1" customWidth="1"/>
    <col min="2052" max="2052" width="12.81640625" style="1" customWidth="1"/>
    <col min="2053" max="2054" width="12" style="1" customWidth="1"/>
    <col min="2055" max="2055" width="12.81640625" style="1" customWidth="1"/>
    <col min="2056" max="2057" width="12" style="1" customWidth="1"/>
    <col min="2058" max="2058" width="12.81640625" style="1" customWidth="1"/>
    <col min="2059" max="2304" width="8.7265625" style="1"/>
    <col min="2305" max="2305" width="38.26953125" style="1" customWidth="1"/>
    <col min="2306" max="2307" width="12" style="1" customWidth="1"/>
    <col min="2308" max="2308" width="12.81640625" style="1" customWidth="1"/>
    <col min="2309" max="2310" width="12" style="1" customWidth="1"/>
    <col min="2311" max="2311" width="12.81640625" style="1" customWidth="1"/>
    <col min="2312" max="2313" width="12" style="1" customWidth="1"/>
    <col min="2314" max="2314" width="12.81640625" style="1" customWidth="1"/>
    <col min="2315" max="2560" width="8.7265625" style="1"/>
    <col min="2561" max="2561" width="38.26953125" style="1" customWidth="1"/>
    <col min="2562" max="2563" width="12" style="1" customWidth="1"/>
    <col min="2564" max="2564" width="12.81640625" style="1" customWidth="1"/>
    <col min="2565" max="2566" width="12" style="1" customWidth="1"/>
    <col min="2567" max="2567" width="12.81640625" style="1" customWidth="1"/>
    <col min="2568" max="2569" width="12" style="1" customWidth="1"/>
    <col min="2570" max="2570" width="12.81640625" style="1" customWidth="1"/>
    <col min="2571" max="2816" width="8.7265625" style="1"/>
    <col min="2817" max="2817" width="38.26953125" style="1" customWidth="1"/>
    <col min="2818" max="2819" width="12" style="1" customWidth="1"/>
    <col min="2820" max="2820" width="12.81640625" style="1" customWidth="1"/>
    <col min="2821" max="2822" width="12" style="1" customWidth="1"/>
    <col min="2823" max="2823" width="12.81640625" style="1" customWidth="1"/>
    <col min="2824" max="2825" width="12" style="1" customWidth="1"/>
    <col min="2826" max="2826" width="12.81640625" style="1" customWidth="1"/>
    <col min="2827" max="3072" width="8.7265625" style="1"/>
    <col min="3073" max="3073" width="38.26953125" style="1" customWidth="1"/>
    <col min="3074" max="3075" width="12" style="1" customWidth="1"/>
    <col min="3076" max="3076" width="12.81640625" style="1" customWidth="1"/>
    <col min="3077" max="3078" width="12" style="1" customWidth="1"/>
    <col min="3079" max="3079" width="12.81640625" style="1" customWidth="1"/>
    <col min="3080" max="3081" width="12" style="1" customWidth="1"/>
    <col min="3082" max="3082" width="12.81640625" style="1" customWidth="1"/>
    <col min="3083" max="3328" width="8.7265625" style="1"/>
    <col min="3329" max="3329" width="38.26953125" style="1" customWidth="1"/>
    <col min="3330" max="3331" width="12" style="1" customWidth="1"/>
    <col min="3332" max="3332" width="12.81640625" style="1" customWidth="1"/>
    <col min="3333" max="3334" width="12" style="1" customWidth="1"/>
    <col min="3335" max="3335" width="12.81640625" style="1" customWidth="1"/>
    <col min="3336" max="3337" width="12" style="1" customWidth="1"/>
    <col min="3338" max="3338" width="12.81640625" style="1" customWidth="1"/>
    <col min="3339" max="3584" width="8.7265625" style="1"/>
    <col min="3585" max="3585" width="38.26953125" style="1" customWidth="1"/>
    <col min="3586" max="3587" width="12" style="1" customWidth="1"/>
    <col min="3588" max="3588" width="12.81640625" style="1" customWidth="1"/>
    <col min="3589" max="3590" width="12" style="1" customWidth="1"/>
    <col min="3591" max="3591" width="12.81640625" style="1" customWidth="1"/>
    <col min="3592" max="3593" width="12" style="1" customWidth="1"/>
    <col min="3594" max="3594" width="12.81640625" style="1" customWidth="1"/>
    <col min="3595" max="3840" width="8.7265625" style="1"/>
    <col min="3841" max="3841" width="38.26953125" style="1" customWidth="1"/>
    <col min="3842" max="3843" width="12" style="1" customWidth="1"/>
    <col min="3844" max="3844" width="12.81640625" style="1" customWidth="1"/>
    <col min="3845" max="3846" width="12" style="1" customWidth="1"/>
    <col min="3847" max="3847" width="12.81640625" style="1" customWidth="1"/>
    <col min="3848" max="3849" width="12" style="1" customWidth="1"/>
    <col min="3850" max="3850" width="12.81640625" style="1" customWidth="1"/>
    <col min="3851" max="4096" width="8.7265625" style="1"/>
    <col min="4097" max="4097" width="38.26953125" style="1" customWidth="1"/>
    <col min="4098" max="4099" width="12" style="1" customWidth="1"/>
    <col min="4100" max="4100" width="12.81640625" style="1" customWidth="1"/>
    <col min="4101" max="4102" width="12" style="1" customWidth="1"/>
    <col min="4103" max="4103" width="12.81640625" style="1" customWidth="1"/>
    <col min="4104" max="4105" width="12" style="1" customWidth="1"/>
    <col min="4106" max="4106" width="12.81640625" style="1" customWidth="1"/>
    <col min="4107" max="4352" width="8.7265625" style="1"/>
    <col min="4353" max="4353" width="38.26953125" style="1" customWidth="1"/>
    <col min="4354" max="4355" width="12" style="1" customWidth="1"/>
    <col min="4356" max="4356" width="12.81640625" style="1" customWidth="1"/>
    <col min="4357" max="4358" width="12" style="1" customWidth="1"/>
    <col min="4359" max="4359" width="12.81640625" style="1" customWidth="1"/>
    <col min="4360" max="4361" width="12" style="1" customWidth="1"/>
    <col min="4362" max="4362" width="12.81640625" style="1" customWidth="1"/>
    <col min="4363" max="4608" width="8.7265625" style="1"/>
    <col min="4609" max="4609" width="38.26953125" style="1" customWidth="1"/>
    <col min="4610" max="4611" width="12" style="1" customWidth="1"/>
    <col min="4612" max="4612" width="12.81640625" style="1" customWidth="1"/>
    <col min="4613" max="4614" width="12" style="1" customWidth="1"/>
    <col min="4615" max="4615" width="12.81640625" style="1" customWidth="1"/>
    <col min="4616" max="4617" width="12" style="1" customWidth="1"/>
    <col min="4618" max="4618" width="12.81640625" style="1" customWidth="1"/>
    <col min="4619" max="4864" width="8.7265625" style="1"/>
    <col min="4865" max="4865" width="38.26953125" style="1" customWidth="1"/>
    <col min="4866" max="4867" width="12" style="1" customWidth="1"/>
    <col min="4868" max="4868" width="12.81640625" style="1" customWidth="1"/>
    <col min="4869" max="4870" width="12" style="1" customWidth="1"/>
    <col min="4871" max="4871" width="12.81640625" style="1" customWidth="1"/>
    <col min="4872" max="4873" width="12" style="1" customWidth="1"/>
    <col min="4874" max="4874" width="12.81640625" style="1" customWidth="1"/>
    <col min="4875" max="5120" width="8.7265625" style="1"/>
    <col min="5121" max="5121" width="38.26953125" style="1" customWidth="1"/>
    <col min="5122" max="5123" width="12" style="1" customWidth="1"/>
    <col min="5124" max="5124" width="12.81640625" style="1" customWidth="1"/>
    <col min="5125" max="5126" width="12" style="1" customWidth="1"/>
    <col min="5127" max="5127" width="12.81640625" style="1" customWidth="1"/>
    <col min="5128" max="5129" width="12" style="1" customWidth="1"/>
    <col min="5130" max="5130" width="12.81640625" style="1" customWidth="1"/>
    <col min="5131" max="5376" width="8.7265625" style="1"/>
    <col min="5377" max="5377" width="38.26953125" style="1" customWidth="1"/>
    <col min="5378" max="5379" width="12" style="1" customWidth="1"/>
    <col min="5380" max="5380" width="12.81640625" style="1" customWidth="1"/>
    <col min="5381" max="5382" width="12" style="1" customWidth="1"/>
    <col min="5383" max="5383" width="12.81640625" style="1" customWidth="1"/>
    <col min="5384" max="5385" width="12" style="1" customWidth="1"/>
    <col min="5386" max="5386" width="12.81640625" style="1" customWidth="1"/>
    <col min="5387" max="5632" width="8.7265625" style="1"/>
    <col min="5633" max="5633" width="38.26953125" style="1" customWidth="1"/>
    <col min="5634" max="5635" width="12" style="1" customWidth="1"/>
    <col min="5636" max="5636" width="12.81640625" style="1" customWidth="1"/>
    <col min="5637" max="5638" width="12" style="1" customWidth="1"/>
    <col min="5639" max="5639" width="12.81640625" style="1" customWidth="1"/>
    <col min="5640" max="5641" width="12" style="1" customWidth="1"/>
    <col min="5642" max="5642" width="12.81640625" style="1" customWidth="1"/>
    <col min="5643" max="5888" width="8.7265625" style="1"/>
    <col min="5889" max="5889" width="38.26953125" style="1" customWidth="1"/>
    <col min="5890" max="5891" width="12" style="1" customWidth="1"/>
    <col min="5892" max="5892" width="12.81640625" style="1" customWidth="1"/>
    <col min="5893" max="5894" width="12" style="1" customWidth="1"/>
    <col min="5895" max="5895" width="12.81640625" style="1" customWidth="1"/>
    <col min="5896" max="5897" width="12" style="1" customWidth="1"/>
    <col min="5898" max="5898" width="12.81640625" style="1" customWidth="1"/>
    <col min="5899" max="6144" width="8.7265625" style="1"/>
    <col min="6145" max="6145" width="38.26953125" style="1" customWidth="1"/>
    <col min="6146" max="6147" width="12" style="1" customWidth="1"/>
    <col min="6148" max="6148" width="12.81640625" style="1" customWidth="1"/>
    <col min="6149" max="6150" width="12" style="1" customWidth="1"/>
    <col min="6151" max="6151" width="12.81640625" style="1" customWidth="1"/>
    <col min="6152" max="6153" width="12" style="1" customWidth="1"/>
    <col min="6154" max="6154" width="12.81640625" style="1" customWidth="1"/>
    <col min="6155" max="6400" width="8.7265625" style="1"/>
    <col min="6401" max="6401" width="38.26953125" style="1" customWidth="1"/>
    <col min="6402" max="6403" width="12" style="1" customWidth="1"/>
    <col min="6404" max="6404" width="12.81640625" style="1" customWidth="1"/>
    <col min="6405" max="6406" width="12" style="1" customWidth="1"/>
    <col min="6407" max="6407" width="12.81640625" style="1" customWidth="1"/>
    <col min="6408" max="6409" width="12" style="1" customWidth="1"/>
    <col min="6410" max="6410" width="12.81640625" style="1" customWidth="1"/>
    <col min="6411" max="6656" width="8.7265625" style="1"/>
    <col min="6657" max="6657" width="38.26953125" style="1" customWidth="1"/>
    <col min="6658" max="6659" width="12" style="1" customWidth="1"/>
    <col min="6660" max="6660" width="12.81640625" style="1" customWidth="1"/>
    <col min="6661" max="6662" width="12" style="1" customWidth="1"/>
    <col min="6663" max="6663" width="12.81640625" style="1" customWidth="1"/>
    <col min="6664" max="6665" width="12" style="1" customWidth="1"/>
    <col min="6666" max="6666" width="12.81640625" style="1" customWidth="1"/>
    <col min="6667" max="6912" width="8.7265625" style="1"/>
    <col min="6913" max="6913" width="38.26953125" style="1" customWidth="1"/>
    <col min="6914" max="6915" width="12" style="1" customWidth="1"/>
    <col min="6916" max="6916" width="12.81640625" style="1" customWidth="1"/>
    <col min="6917" max="6918" width="12" style="1" customWidth="1"/>
    <col min="6919" max="6919" width="12.81640625" style="1" customWidth="1"/>
    <col min="6920" max="6921" width="12" style="1" customWidth="1"/>
    <col min="6922" max="6922" width="12.81640625" style="1" customWidth="1"/>
    <col min="6923" max="7168" width="8.7265625" style="1"/>
    <col min="7169" max="7169" width="38.26953125" style="1" customWidth="1"/>
    <col min="7170" max="7171" width="12" style="1" customWidth="1"/>
    <col min="7172" max="7172" width="12.81640625" style="1" customWidth="1"/>
    <col min="7173" max="7174" width="12" style="1" customWidth="1"/>
    <col min="7175" max="7175" width="12.81640625" style="1" customWidth="1"/>
    <col min="7176" max="7177" width="12" style="1" customWidth="1"/>
    <col min="7178" max="7178" width="12.81640625" style="1" customWidth="1"/>
    <col min="7179" max="7424" width="8.7265625" style="1"/>
    <col min="7425" max="7425" width="38.26953125" style="1" customWidth="1"/>
    <col min="7426" max="7427" width="12" style="1" customWidth="1"/>
    <col min="7428" max="7428" width="12.81640625" style="1" customWidth="1"/>
    <col min="7429" max="7430" width="12" style="1" customWidth="1"/>
    <col min="7431" max="7431" width="12.81640625" style="1" customWidth="1"/>
    <col min="7432" max="7433" width="12" style="1" customWidth="1"/>
    <col min="7434" max="7434" width="12.81640625" style="1" customWidth="1"/>
    <col min="7435" max="7680" width="8.7265625" style="1"/>
    <col min="7681" max="7681" width="38.26953125" style="1" customWidth="1"/>
    <col min="7682" max="7683" width="12" style="1" customWidth="1"/>
    <col min="7684" max="7684" width="12.81640625" style="1" customWidth="1"/>
    <col min="7685" max="7686" width="12" style="1" customWidth="1"/>
    <col min="7687" max="7687" width="12.81640625" style="1" customWidth="1"/>
    <col min="7688" max="7689" width="12" style="1" customWidth="1"/>
    <col min="7690" max="7690" width="12.81640625" style="1" customWidth="1"/>
    <col min="7691" max="7936" width="8.7265625" style="1"/>
    <col min="7937" max="7937" width="38.26953125" style="1" customWidth="1"/>
    <col min="7938" max="7939" width="12" style="1" customWidth="1"/>
    <col min="7940" max="7940" width="12.81640625" style="1" customWidth="1"/>
    <col min="7941" max="7942" width="12" style="1" customWidth="1"/>
    <col min="7943" max="7943" width="12.81640625" style="1" customWidth="1"/>
    <col min="7944" max="7945" width="12" style="1" customWidth="1"/>
    <col min="7946" max="7946" width="12.81640625" style="1" customWidth="1"/>
    <col min="7947" max="8192" width="8.7265625" style="1"/>
    <col min="8193" max="8193" width="38.26953125" style="1" customWidth="1"/>
    <col min="8194" max="8195" width="12" style="1" customWidth="1"/>
    <col min="8196" max="8196" width="12.81640625" style="1" customWidth="1"/>
    <col min="8197" max="8198" width="12" style="1" customWidth="1"/>
    <col min="8199" max="8199" width="12.81640625" style="1" customWidth="1"/>
    <col min="8200" max="8201" width="12" style="1" customWidth="1"/>
    <col min="8202" max="8202" width="12.81640625" style="1" customWidth="1"/>
    <col min="8203" max="8448" width="8.7265625" style="1"/>
    <col min="8449" max="8449" width="38.26953125" style="1" customWidth="1"/>
    <col min="8450" max="8451" width="12" style="1" customWidth="1"/>
    <col min="8452" max="8452" width="12.81640625" style="1" customWidth="1"/>
    <col min="8453" max="8454" width="12" style="1" customWidth="1"/>
    <col min="8455" max="8455" width="12.81640625" style="1" customWidth="1"/>
    <col min="8456" max="8457" width="12" style="1" customWidth="1"/>
    <col min="8458" max="8458" width="12.81640625" style="1" customWidth="1"/>
    <col min="8459" max="8704" width="8.7265625" style="1"/>
    <col min="8705" max="8705" width="38.26953125" style="1" customWidth="1"/>
    <col min="8706" max="8707" width="12" style="1" customWidth="1"/>
    <col min="8708" max="8708" width="12.81640625" style="1" customWidth="1"/>
    <col min="8709" max="8710" width="12" style="1" customWidth="1"/>
    <col min="8711" max="8711" width="12.81640625" style="1" customWidth="1"/>
    <col min="8712" max="8713" width="12" style="1" customWidth="1"/>
    <col min="8714" max="8714" width="12.81640625" style="1" customWidth="1"/>
    <col min="8715" max="8960" width="8.7265625" style="1"/>
    <col min="8961" max="8961" width="38.26953125" style="1" customWidth="1"/>
    <col min="8962" max="8963" width="12" style="1" customWidth="1"/>
    <col min="8964" max="8964" width="12.81640625" style="1" customWidth="1"/>
    <col min="8965" max="8966" width="12" style="1" customWidth="1"/>
    <col min="8967" max="8967" width="12.81640625" style="1" customWidth="1"/>
    <col min="8968" max="8969" width="12" style="1" customWidth="1"/>
    <col min="8970" max="8970" width="12.81640625" style="1" customWidth="1"/>
    <col min="8971" max="9216" width="8.7265625" style="1"/>
    <col min="9217" max="9217" width="38.26953125" style="1" customWidth="1"/>
    <col min="9218" max="9219" width="12" style="1" customWidth="1"/>
    <col min="9220" max="9220" width="12.81640625" style="1" customWidth="1"/>
    <col min="9221" max="9222" width="12" style="1" customWidth="1"/>
    <col min="9223" max="9223" width="12.81640625" style="1" customWidth="1"/>
    <col min="9224" max="9225" width="12" style="1" customWidth="1"/>
    <col min="9226" max="9226" width="12.81640625" style="1" customWidth="1"/>
    <col min="9227" max="9472" width="8.7265625" style="1"/>
    <col min="9473" max="9473" width="38.26953125" style="1" customWidth="1"/>
    <col min="9474" max="9475" width="12" style="1" customWidth="1"/>
    <col min="9476" max="9476" width="12.81640625" style="1" customWidth="1"/>
    <col min="9477" max="9478" width="12" style="1" customWidth="1"/>
    <col min="9479" max="9479" width="12.81640625" style="1" customWidth="1"/>
    <col min="9480" max="9481" width="12" style="1" customWidth="1"/>
    <col min="9482" max="9482" width="12.81640625" style="1" customWidth="1"/>
    <col min="9483" max="9728" width="8.7265625" style="1"/>
    <col min="9729" max="9729" width="38.26953125" style="1" customWidth="1"/>
    <col min="9730" max="9731" width="12" style="1" customWidth="1"/>
    <col min="9732" max="9732" width="12.81640625" style="1" customWidth="1"/>
    <col min="9733" max="9734" width="12" style="1" customWidth="1"/>
    <col min="9735" max="9735" width="12.81640625" style="1" customWidth="1"/>
    <col min="9736" max="9737" width="12" style="1" customWidth="1"/>
    <col min="9738" max="9738" width="12.81640625" style="1" customWidth="1"/>
    <col min="9739" max="9984" width="8.7265625" style="1"/>
    <col min="9985" max="9985" width="38.26953125" style="1" customWidth="1"/>
    <col min="9986" max="9987" width="12" style="1" customWidth="1"/>
    <col min="9988" max="9988" width="12.81640625" style="1" customWidth="1"/>
    <col min="9989" max="9990" width="12" style="1" customWidth="1"/>
    <col min="9991" max="9991" width="12.81640625" style="1" customWidth="1"/>
    <col min="9992" max="9993" width="12" style="1" customWidth="1"/>
    <col min="9994" max="9994" width="12.81640625" style="1" customWidth="1"/>
    <col min="9995" max="10240" width="8.7265625" style="1"/>
    <col min="10241" max="10241" width="38.26953125" style="1" customWidth="1"/>
    <col min="10242" max="10243" width="12" style="1" customWidth="1"/>
    <col min="10244" max="10244" width="12.81640625" style="1" customWidth="1"/>
    <col min="10245" max="10246" width="12" style="1" customWidth="1"/>
    <col min="10247" max="10247" width="12.81640625" style="1" customWidth="1"/>
    <col min="10248" max="10249" width="12" style="1" customWidth="1"/>
    <col min="10250" max="10250" width="12.81640625" style="1" customWidth="1"/>
    <col min="10251" max="10496" width="8.7265625" style="1"/>
    <col min="10497" max="10497" width="38.26953125" style="1" customWidth="1"/>
    <col min="10498" max="10499" width="12" style="1" customWidth="1"/>
    <col min="10500" max="10500" width="12.81640625" style="1" customWidth="1"/>
    <col min="10501" max="10502" width="12" style="1" customWidth="1"/>
    <col min="10503" max="10503" width="12.81640625" style="1" customWidth="1"/>
    <col min="10504" max="10505" width="12" style="1" customWidth="1"/>
    <col min="10506" max="10506" width="12.81640625" style="1" customWidth="1"/>
    <col min="10507" max="10752" width="8.7265625" style="1"/>
    <col min="10753" max="10753" width="38.26953125" style="1" customWidth="1"/>
    <col min="10754" max="10755" width="12" style="1" customWidth="1"/>
    <col min="10756" max="10756" width="12.81640625" style="1" customWidth="1"/>
    <col min="10757" max="10758" width="12" style="1" customWidth="1"/>
    <col min="10759" max="10759" width="12.81640625" style="1" customWidth="1"/>
    <col min="10760" max="10761" width="12" style="1" customWidth="1"/>
    <col min="10762" max="10762" width="12.81640625" style="1" customWidth="1"/>
    <col min="10763" max="11008" width="8.7265625" style="1"/>
    <col min="11009" max="11009" width="38.26953125" style="1" customWidth="1"/>
    <col min="11010" max="11011" width="12" style="1" customWidth="1"/>
    <col min="11012" max="11012" width="12.81640625" style="1" customWidth="1"/>
    <col min="11013" max="11014" width="12" style="1" customWidth="1"/>
    <col min="11015" max="11015" width="12.81640625" style="1" customWidth="1"/>
    <col min="11016" max="11017" width="12" style="1" customWidth="1"/>
    <col min="11018" max="11018" width="12.81640625" style="1" customWidth="1"/>
    <col min="11019" max="11264" width="8.7265625" style="1"/>
    <col min="11265" max="11265" width="38.26953125" style="1" customWidth="1"/>
    <col min="11266" max="11267" width="12" style="1" customWidth="1"/>
    <col min="11268" max="11268" width="12.81640625" style="1" customWidth="1"/>
    <col min="11269" max="11270" width="12" style="1" customWidth="1"/>
    <col min="11271" max="11271" width="12.81640625" style="1" customWidth="1"/>
    <col min="11272" max="11273" width="12" style="1" customWidth="1"/>
    <col min="11274" max="11274" width="12.81640625" style="1" customWidth="1"/>
    <col min="11275" max="11520" width="8.7265625" style="1"/>
    <col min="11521" max="11521" width="38.26953125" style="1" customWidth="1"/>
    <col min="11522" max="11523" width="12" style="1" customWidth="1"/>
    <col min="11524" max="11524" width="12.81640625" style="1" customWidth="1"/>
    <col min="11525" max="11526" width="12" style="1" customWidth="1"/>
    <col min="11527" max="11527" width="12.81640625" style="1" customWidth="1"/>
    <col min="11528" max="11529" width="12" style="1" customWidth="1"/>
    <col min="11530" max="11530" width="12.81640625" style="1" customWidth="1"/>
    <col min="11531" max="11776" width="8.7265625" style="1"/>
    <col min="11777" max="11777" width="38.26953125" style="1" customWidth="1"/>
    <col min="11778" max="11779" width="12" style="1" customWidth="1"/>
    <col min="11780" max="11780" width="12.81640625" style="1" customWidth="1"/>
    <col min="11781" max="11782" width="12" style="1" customWidth="1"/>
    <col min="11783" max="11783" width="12.81640625" style="1" customWidth="1"/>
    <col min="11784" max="11785" width="12" style="1" customWidth="1"/>
    <col min="11786" max="11786" width="12.81640625" style="1" customWidth="1"/>
    <col min="11787" max="12032" width="8.7265625" style="1"/>
    <col min="12033" max="12033" width="38.26953125" style="1" customWidth="1"/>
    <col min="12034" max="12035" width="12" style="1" customWidth="1"/>
    <col min="12036" max="12036" width="12.81640625" style="1" customWidth="1"/>
    <col min="12037" max="12038" width="12" style="1" customWidth="1"/>
    <col min="12039" max="12039" width="12.81640625" style="1" customWidth="1"/>
    <col min="12040" max="12041" width="12" style="1" customWidth="1"/>
    <col min="12042" max="12042" width="12.81640625" style="1" customWidth="1"/>
    <col min="12043" max="12288" width="8.7265625" style="1"/>
    <col min="12289" max="12289" width="38.26953125" style="1" customWidth="1"/>
    <col min="12290" max="12291" width="12" style="1" customWidth="1"/>
    <col min="12292" max="12292" width="12.81640625" style="1" customWidth="1"/>
    <col min="12293" max="12294" width="12" style="1" customWidth="1"/>
    <col min="12295" max="12295" width="12.81640625" style="1" customWidth="1"/>
    <col min="12296" max="12297" width="12" style="1" customWidth="1"/>
    <col min="12298" max="12298" width="12.81640625" style="1" customWidth="1"/>
    <col min="12299" max="12544" width="8.7265625" style="1"/>
    <col min="12545" max="12545" width="38.26953125" style="1" customWidth="1"/>
    <col min="12546" max="12547" width="12" style="1" customWidth="1"/>
    <col min="12548" max="12548" width="12.81640625" style="1" customWidth="1"/>
    <col min="12549" max="12550" width="12" style="1" customWidth="1"/>
    <col min="12551" max="12551" width="12.81640625" style="1" customWidth="1"/>
    <col min="12552" max="12553" width="12" style="1" customWidth="1"/>
    <col min="12554" max="12554" width="12.81640625" style="1" customWidth="1"/>
    <col min="12555" max="12800" width="8.7265625" style="1"/>
    <col min="12801" max="12801" width="38.26953125" style="1" customWidth="1"/>
    <col min="12802" max="12803" width="12" style="1" customWidth="1"/>
    <col min="12804" max="12804" width="12.81640625" style="1" customWidth="1"/>
    <col min="12805" max="12806" width="12" style="1" customWidth="1"/>
    <col min="12807" max="12807" width="12.81640625" style="1" customWidth="1"/>
    <col min="12808" max="12809" width="12" style="1" customWidth="1"/>
    <col min="12810" max="12810" width="12.81640625" style="1" customWidth="1"/>
    <col min="12811" max="13056" width="8.7265625" style="1"/>
    <col min="13057" max="13057" width="38.26953125" style="1" customWidth="1"/>
    <col min="13058" max="13059" width="12" style="1" customWidth="1"/>
    <col min="13060" max="13060" width="12.81640625" style="1" customWidth="1"/>
    <col min="13061" max="13062" width="12" style="1" customWidth="1"/>
    <col min="13063" max="13063" width="12.81640625" style="1" customWidth="1"/>
    <col min="13064" max="13065" width="12" style="1" customWidth="1"/>
    <col min="13066" max="13066" width="12.81640625" style="1" customWidth="1"/>
    <col min="13067" max="13312" width="8.7265625" style="1"/>
    <col min="13313" max="13313" width="38.26953125" style="1" customWidth="1"/>
    <col min="13314" max="13315" width="12" style="1" customWidth="1"/>
    <col min="13316" max="13316" width="12.81640625" style="1" customWidth="1"/>
    <col min="13317" max="13318" width="12" style="1" customWidth="1"/>
    <col min="13319" max="13319" width="12.81640625" style="1" customWidth="1"/>
    <col min="13320" max="13321" width="12" style="1" customWidth="1"/>
    <col min="13322" max="13322" width="12.81640625" style="1" customWidth="1"/>
    <col min="13323" max="13568" width="8.7265625" style="1"/>
    <col min="13569" max="13569" width="38.26953125" style="1" customWidth="1"/>
    <col min="13570" max="13571" width="12" style="1" customWidth="1"/>
    <col min="13572" max="13572" width="12.81640625" style="1" customWidth="1"/>
    <col min="13573" max="13574" width="12" style="1" customWidth="1"/>
    <col min="13575" max="13575" width="12.81640625" style="1" customWidth="1"/>
    <col min="13576" max="13577" width="12" style="1" customWidth="1"/>
    <col min="13578" max="13578" width="12.81640625" style="1" customWidth="1"/>
    <col min="13579" max="13824" width="8.7265625" style="1"/>
    <col min="13825" max="13825" width="38.26953125" style="1" customWidth="1"/>
    <col min="13826" max="13827" width="12" style="1" customWidth="1"/>
    <col min="13828" max="13828" width="12.81640625" style="1" customWidth="1"/>
    <col min="13829" max="13830" width="12" style="1" customWidth="1"/>
    <col min="13831" max="13831" width="12.81640625" style="1" customWidth="1"/>
    <col min="13832" max="13833" width="12" style="1" customWidth="1"/>
    <col min="13834" max="13834" width="12.81640625" style="1" customWidth="1"/>
    <col min="13835" max="14080" width="8.7265625" style="1"/>
    <col min="14081" max="14081" width="38.26953125" style="1" customWidth="1"/>
    <col min="14082" max="14083" width="12" style="1" customWidth="1"/>
    <col min="14084" max="14084" width="12.81640625" style="1" customWidth="1"/>
    <col min="14085" max="14086" width="12" style="1" customWidth="1"/>
    <col min="14087" max="14087" width="12.81640625" style="1" customWidth="1"/>
    <col min="14088" max="14089" width="12" style="1" customWidth="1"/>
    <col min="14090" max="14090" width="12.81640625" style="1" customWidth="1"/>
    <col min="14091" max="14336" width="8.7265625" style="1"/>
    <col min="14337" max="14337" width="38.26953125" style="1" customWidth="1"/>
    <col min="14338" max="14339" width="12" style="1" customWidth="1"/>
    <col min="14340" max="14340" width="12.81640625" style="1" customWidth="1"/>
    <col min="14341" max="14342" width="12" style="1" customWidth="1"/>
    <col min="14343" max="14343" width="12.81640625" style="1" customWidth="1"/>
    <col min="14344" max="14345" width="12" style="1" customWidth="1"/>
    <col min="14346" max="14346" width="12.81640625" style="1" customWidth="1"/>
    <col min="14347" max="14592" width="8.7265625" style="1"/>
    <col min="14593" max="14593" width="38.26953125" style="1" customWidth="1"/>
    <col min="14594" max="14595" width="12" style="1" customWidth="1"/>
    <col min="14596" max="14596" width="12.81640625" style="1" customWidth="1"/>
    <col min="14597" max="14598" width="12" style="1" customWidth="1"/>
    <col min="14599" max="14599" width="12.81640625" style="1" customWidth="1"/>
    <col min="14600" max="14601" width="12" style="1" customWidth="1"/>
    <col min="14602" max="14602" width="12.81640625" style="1" customWidth="1"/>
    <col min="14603" max="14848" width="8.7265625" style="1"/>
    <col min="14849" max="14849" width="38.26953125" style="1" customWidth="1"/>
    <col min="14850" max="14851" width="12" style="1" customWidth="1"/>
    <col min="14852" max="14852" width="12.81640625" style="1" customWidth="1"/>
    <col min="14853" max="14854" width="12" style="1" customWidth="1"/>
    <col min="14855" max="14855" width="12.81640625" style="1" customWidth="1"/>
    <col min="14856" max="14857" width="12" style="1" customWidth="1"/>
    <col min="14858" max="14858" width="12.81640625" style="1" customWidth="1"/>
    <col min="14859" max="15104" width="8.7265625" style="1"/>
    <col min="15105" max="15105" width="38.26953125" style="1" customWidth="1"/>
    <col min="15106" max="15107" width="12" style="1" customWidth="1"/>
    <col min="15108" max="15108" width="12.81640625" style="1" customWidth="1"/>
    <col min="15109" max="15110" width="12" style="1" customWidth="1"/>
    <col min="15111" max="15111" width="12.81640625" style="1" customWidth="1"/>
    <col min="15112" max="15113" width="12" style="1" customWidth="1"/>
    <col min="15114" max="15114" width="12.81640625" style="1" customWidth="1"/>
    <col min="15115" max="15360" width="8.7265625" style="1"/>
    <col min="15361" max="15361" width="38.26953125" style="1" customWidth="1"/>
    <col min="15362" max="15363" width="12" style="1" customWidth="1"/>
    <col min="15364" max="15364" width="12.81640625" style="1" customWidth="1"/>
    <col min="15365" max="15366" width="12" style="1" customWidth="1"/>
    <col min="15367" max="15367" width="12.81640625" style="1" customWidth="1"/>
    <col min="15368" max="15369" width="12" style="1" customWidth="1"/>
    <col min="15370" max="15370" width="12.81640625" style="1" customWidth="1"/>
    <col min="15371" max="15616" width="8.7265625" style="1"/>
    <col min="15617" max="15617" width="38.26953125" style="1" customWidth="1"/>
    <col min="15618" max="15619" width="12" style="1" customWidth="1"/>
    <col min="15620" max="15620" width="12.81640625" style="1" customWidth="1"/>
    <col min="15621" max="15622" width="12" style="1" customWidth="1"/>
    <col min="15623" max="15623" width="12.81640625" style="1" customWidth="1"/>
    <col min="15624" max="15625" width="12" style="1" customWidth="1"/>
    <col min="15626" max="15626" width="12.81640625" style="1" customWidth="1"/>
    <col min="15627" max="15872" width="8.7265625" style="1"/>
    <col min="15873" max="15873" width="38.26953125" style="1" customWidth="1"/>
    <col min="15874" max="15875" width="12" style="1" customWidth="1"/>
    <col min="15876" max="15876" width="12.81640625" style="1" customWidth="1"/>
    <col min="15877" max="15878" width="12" style="1" customWidth="1"/>
    <col min="15879" max="15879" width="12.81640625" style="1" customWidth="1"/>
    <col min="15880" max="15881" width="12" style="1" customWidth="1"/>
    <col min="15882" max="15882" width="12.81640625" style="1" customWidth="1"/>
    <col min="15883" max="16128" width="8.7265625" style="1"/>
    <col min="16129" max="16129" width="38.26953125" style="1" customWidth="1"/>
    <col min="16130" max="16131" width="12" style="1" customWidth="1"/>
    <col min="16132" max="16132" width="12.81640625" style="1" customWidth="1"/>
    <col min="16133" max="16134" width="12" style="1" customWidth="1"/>
    <col min="16135" max="16135" width="12.81640625" style="1" customWidth="1"/>
    <col min="16136" max="16137" width="12" style="1" customWidth="1"/>
    <col min="16138" max="16138" width="12.81640625" style="1" customWidth="1"/>
    <col min="16139" max="16384" width="8.7265625" style="1"/>
  </cols>
  <sheetData>
    <row r="1" spans="1:10" ht="15.5" x14ac:dyDescent="0.25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4"/>
    </row>
    <row r="2" spans="1:10" ht="13" x14ac:dyDescent="0.25">
      <c r="A2" s="195" t="s">
        <v>517</v>
      </c>
      <c r="B2" s="196"/>
      <c r="C2" s="196"/>
      <c r="D2" s="196"/>
      <c r="E2" s="196"/>
      <c r="F2" s="196"/>
      <c r="G2" s="196"/>
      <c r="H2" s="196"/>
      <c r="I2" s="196"/>
      <c r="J2" s="197"/>
    </row>
    <row r="3" spans="1:10" x14ac:dyDescent="0.25">
      <c r="A3" s="198" t="s">
        <v>28</v>
      </c>
      <c r="B3" s="199"/>
      <c r="C3" s="199"/>
      <c r="D3" s="199"/>
      <c r="E3" s="199"/>
      <c r="F3" s="199"/>
      <c r="G3" s="199"/>
      <c r="H3" s="199"/>
      <c r="I3" s="199"/>
      <c r="J3" s="200"/>
    </row>
    <row r="4" spans="1:10" ht="13" x14ac:dyDescent="0.25">
      <c r="A4" s="2" t="s">
        <v>1</v>
      </c>
      <c r="B4" s="188" t="s">
        <v>2</v>
      </c>
      <c r="C4" s="189"/>
      <c r="D4" s="190"/>
      <c r="E4" s="191" t="s">
        <v>3</v>
      </c>
      <c r="F4" s="191"/>
      <c r="G4" s="191"/>
      <c r="H4" s="189" t="s">
        <v>4</v>
      </c>
      <c r="I4" s="189"/>
      <c r="J4" s="190"/>
    </row>
    <row r="5" spans="1:10" ht="13" x14ac:dyDescent="0.25">
      <c r="A5" s="186" t="s">
        <v>5</v>
      </c>
      <c r="B5" s="188" t="s">
        <v>6</v>
      </c>
      <c r="C5" s="189"/>
      <c r="D5" s="190"/>
      <c r="E5" s="191" t="s">
        <v>6</v>
      </c>
      <c r="F5" s="191"/>
      <c r="G5" s="191"/>
      <c r="H5" s="189" t="s">
        <v>6</v>
      </c>
      <c r="I5" s="189"/>
      <c r="J5" s="190"/>
    </row>
    <row r="6" spans="1:10" ht="13" x14ac:dyDescent="0.25">
      <c r="A6" s="187"/>
      <c r="B6" s="4">
        <v>2025</v>
      </c>
      <c r="C6" s="4">
        <v>2026</v>
      </c>
      <c r="D6" s="4" t="s">
        <v>7</v>
      </c>
      <c r="E6" s="4">
        <v>2025</v>
      </c>
      <c r="F6" s="4">
        <v>2026</v>
      </c>
      <c r="G6" s="4" t="s">
        <v>7</v>
      </c>
      <c r="H6" s="5">
        <v>2025</v>
      </c>
      <c r="I6" s="4">
        <v>2026</v>
      </c>
      <c r="J6" s="4" t="s">
        <v>7</v>
      </c>
    </row>
    <row r="7" spans="1:10" ht="13" x14ac:dyDescent="0.25">
      <c r="A7" s="25" t="s">
        <v>533</v>
      </c>
      <c r="B7" s="26"/>
      <c r="C7" s="27"/>
      <c r="D7" s="28"/>
      <c r="E7" s="26"/>
      <c r="F7" s="27"/>
      <c r="G7" s="28"/>
      <c r="H7" s="27"/>
      <c r="I7" s="27"/>
      <c r="J7" s="28"/>
    </row>
    <row r="8" spans="1:10" x14ac:dyDescent="0.25">
      <c r="A8" s="29" t="s">
        <v>9</v>
      </c>
      <c r="B8" s="30">
        <v>101882</v>
      </c>
      <c r="C8" s="31">
        <v>125819</v>
      </c>
      <c r="D8" s="32">
        <f>IFERROR(C8/B8-1,"-")</f>
        <v>0.23494827349286429</v>
      </c>
      <c r="E8" s="30">
        <v>85229</v>
      </c>
      <c r="F8" s="31">
        <v>98610</v>
      </c>
      <c r="G8" s="32">
        <f>IFERROR(F8/E8-1,"-")</f>
        <v>0.15700055145549041</v>
      </c>
      <c r="H8" s="31">
        <v>41371</v>
      </c>
      <c r="I8" s="31">
        <v>31005</v>
      </c>
      <c r="J8" s="32">
        <f>IFERROR(I8/H8-1,"-")</f>
        <v>-0.25056198786589645</v>
      </c>
    </row>
    <row r="9" spans="1:10" x14ac:dyDescent="0.25">
      <c r="A9" s="29" t="s">
        <v>10</v>
      </c>
      <c r="B9" s="30">
        <v>217572</v>
      </c>
      <c r="C9" s="31">
        <v>249950</v>
      </c>
      <c r="D9" s="32">
        <f t="shared" ref="D9:D24" si="0">IFERROR(C9/B9-1,"-")</f>
        <v>0.14881510488481964</v>
      </c>
      <c r="E9" s="30">
        <v>181199</v>
      </c>
      <c r="F9" s="31">
        <v>217228</v>
      </c>
      <c r="G9" s="32">
        <f t="shared" ref="G9:G24" si="1">IFERROR(F9/E9-1,"-")</f>
        <v>0.19883663817129227</v>
      </c>
      <c r="H9" s="31">
        <v>34051</v>
      </c>
      <c r="I9" s="31">
        <v>45154</v>
      </c>
      <c r="J9" s="32">
        <f t="shared" ref="J9:J24" si="2">IFERROR(I9/H9-1,"-")</f>
        <v>0.32606971895098535</v>
      </c>
    </row>
    <row r="10" spans="1:10" x14ac:dyDescent="0.25">
      <c r="A10" s="29" t="s">
        <v>11</v>
      </c>
      <c r="B10" s="30">
        <v>9151</v>
      </c>
      <c r="C10" s="31">
        <v>10698</v>
      </c>
      <c r="D10" s="32">
        <f t="shared" si="0"/>
        <v>0.16905256256146872</v>
      </c>
      <c r="E10" s="30">
        <v>9340</v>
      </c>
      <c r="F10" s="31">
        <v>10230</v>
      </c>
      <c r="G10" s="32">
        <f t="shared" si="1"/>
        <v>9.5289079229122109E-2</v>
      </c>
      <c r="H10" s="31">
        <v>1297</v>
      </c>
      <c r="I10" s="31">
        <v>442</v>
      </c>
      <c r="J10" s="32">
        <f t="shared" si="2"/>
        <v>-0.6592135697764071</v>
      </c>
    </row>
    <row r="11" spans="1:10" ht="13" x14ac:dyDescent="0.25">
      <c r="A11" s="102" t="s">
        <v>12</v>
      </c>
      <c r="B11" s="103">
        <f>SUM(B8:B10)</f>
        <v>328605</v>
      </c>
      <c r="C11" s="104">
        <f>SUM(C8:C10)</f>
        <v>386467</v>
      </c>
      <c r="D11" s="105">
        <f t="shared" si="0"/>
        <v>0.1760837479648818</v>
      </c>
      <c r="E11" s="103">
        <f t="shared" ref="E11:F11" si="3">SUM(E8:E10)</f>
        <v>275768</v>
      </c>
      <c r="F11" s="104">
        <f t="shared" si="3"/>
        <v>326068</v>
      </c>
      <c r="G11" s="105">
        <f t="shared" si="1"/>
        <v>0.18239969829711922</v>
      </c>
      <c r="H11" s="104">
        <f t="shared" ref="H11:I11" si="4">SUM(H8:H10)</f>
        <v>76719</v>
      </c>
      <c r="I11" s="104">
        <f t="shared" si="4"/>
        <v>76601</v>
      </c>
      <c r="J11" s="105">
        <f t="shared" si="2"/>
        <v>-1.538080527639818E-3</v>
      </c>
    </row>
    <row r="12" spans="1:10" ht="13" x14ac:dyDescent="0.25">
      <c r="A12" s="25" t="s">
        <v>13</v>
      </c>
      <c r="B12" s="30"/>
      <c r="C12" s="31"/>
      <c r="D12" s="32"/>
      <c r="E12" s="30"/>
      <c r="F12" s="31"/>
      <c r="G12" s="32"/>
      <c r="H12" s="31"/>
      <c r="I12" s="31"/>
      <c r="J12" s="32"/>
    </row>
    <row r="13" spans="1:10" x14ac:dyDescent="0.25">
      <c r="A13" s="29" t="s">
        <v>14</v>
      </c>
      <c r="B13" s="30">
        <v>82946</v>
      </c>
      <c r="C13" s="31">
        <v>117707</v>
      </c>
      <c r="D13" s="32">
        <f t="shared" si="0"/>
        <v>0.41907988329756707</v>
      </c>
      <c r="E13" s="30">
        <v>51350</v>
      </c>
      <c r="F13" s="31">
        <v>64181</v>
      </c>
      <c r="G13" s="32">
        <f t="shared" si="1"/>
        <v>0.24987341772151894</v>
      </c>
      <c r="H13" s="31">
        <v>36741</v>
      </c>
      <c r="I13" s="31">
        <v>51574</v>
      </c>
      <c r="J13" s="32">
        <f t="shared" si="2"/>
        <v>0.40371791731308337</v>
      </c>
    </row>
    <row r="14" spans="1:10" x14ac:dyDescent="0.25">
      <c r="A14" s="29" t="s">
        <v>15</v>
      </c>
      <c r="B14" s="30">
        <v>8888</v>
      </c>
      <c r="C14" s="31">
        <v>12634</v>
      </c>
      <c r="D14" s="32">
        <f t="shared" si="0"/>
        <v>0.42146714671467156</v>
      </c>
      <c r="E14" s="30">
        <v>9141</v>
      </c>
      <c r="F14" s="31">
        <v>11828</v>
      </c>
      <c r="G14" s="32">
        <f t="shared" si="1"/>
        <v>0.29395033366152501</v>
      </c>
      <c r="H14" s="31">
        <v>447</v>
      </c>
      <c r="I14" s="31">
        <v>372</v>
      </c>
      <c r="J14" s="32">
        <f t="shared" si="2"/>
        <v>-0.16778523489932884</v>
      </c>
    </row>
    <row r="15" spans="1:10" x14ac:dyDescent="0.25">
      <c r="A15" s="29" t="s">
        <v>16</v>
      </c>
      <c r="B15" s="30">
        <v>665</v>
      </c>
      <c r="C15" s="31">
        <v>1587</v>
      </c>
      <c r="D15" s="32">
        <f t="shared" si="0"/>
        <v>1.386466165413534</v>
      </c>
      <c r="E15" s="30">
        <v>1043</v>
      </c>
      <c r="F15" s="31">
        <v>1590</v>
      </c>
      <c r="G15" s="32">
        <f t="shared" si="1"/>
        <v>0.52444870565675927</v>
      </c>
      <c r="H15" s="31">
        <v>0</v>
      </c>
      <c r="I15" s="31">
        <v>2</v>
      </c>
      <c r="J15" s="32" t="str">
        <f t="shared" si="2"/>
        <v>-</v>
      </c>
    </row>
    <row r="16" spans="1:10" x14ac:dyDescent="0.25">
      <c r="A16" s="29" t="s">
        <v>17</v>
      </c>
      <c r="B16" s="30">
        <v>77</v>
      </c>
      <c r="C16" s="31">
        <v>268</v>
      </c>
      <c r="D16" s="32">
        <f t="shared" si="0"/>
        <v>2.4805194805194803</v>
      </c>
      <c r="E16" s="30">
        <v>294</v>
      </c>
      <c r="F16" s="31">
        <v>352</v>
      </c>
      <c r="G16" s="32">
        <f t="shared" si="1"/>
        <v>0.19727891156462585</v>
      </c>
      <c r="H16" s="31">
        <v>0</v>
      </c>
      <c r="I16" s="31">
        <v>2</v>
      </c>
      <c r="J16" s="32" t="str">
        <f t="shared" si="2"/>
        <v>-</v>
      </c>
    </row>
    <row r="17" spans="1:10" ht="13" x14ac:dyDescent="0.25">
      <c r="A17" s="102" t="s">
        <v>18</v>
      </c>
      <c r="B17" s="103">
        <v>92576</v>
      </c>
      <c r="C17" s="104">
        <v>132196</v>
      </c>
      <c r="D17" s="105">
        <f t="shared" si="0"/>
        <v>0.42797269270653304</v>
      </c>
      <c r="E17" s="103">
        <v>61828</v>
      </c>
      <c r="F17" s="104">
        <v>77951</v>
      </c>
      <c r="G17" s="105">
        <f t="shared" si="1"/>
        <v>0.2607718185935175</v>
      </c>
      <c r="H17" s="104">
        <v>37188</v>
      </c>
      <c r="I17" s="104">
        <v>51950</v>
      </c>
      <c r="J17" s="105">
        <f t="shared" si="2"/>
        <v>0.39695600731418734</v>
      </c>
    </row>
    <row r="18" spans="1:10" ht="13" x14ac:dyDescent="0.25">
      <c r="A18" s="25" t="s">
        <v>19</v>
      </c>
      <c r="B18" s="30"/>
      <c r="C18" s="31"/>
      <c r="D18" s="32"/>
      <c r="E18" s="30"/>
      <c r="F18" s="31"/>
      <c r="G18" s="32"/>
      <c r="H18" s="31"/>
      <c r="I18" s="31"/>
      <c r="J18" s="32"/>
    </row>
    <row r="19" spans="1:10" x14ac:dyDescent="0.25">
      <c r="A19" s="29" t="s">
        <v>20</v>
      </c>
      <c r="B19" s="30">
        <v>572017</v>
      </c>
      <c r="C19" s="31">
        <v>873801</v>
      </c>
      <c r="D19" s="32">
        <f t="shared" si="0"/>
        <v>0.52757872580710008</v>
      </c>
      <c r="E19" s="30">
        <v>535307</v>
      </c>
      <c r="F19" s="31">
        <v>744823</v>
      </c>
      <c r="G19" s="32">
        <f t="shared" si="1"/>
        <v>0.39139409721897911</v>
      </c>
      <c r="H19" s="31">
        <v>43586</v>
      </c>
      <c r="I19" s="31">
        <v>73306</v>
      </c>
      <c r="J19" s="32">
        <f t="shared" si="2"/>
        <v>0.68187032533382275</v>
      </c>
    </row>
    <row r="20" spans="1:10" x14ac:dyDescent="0.25">
      <c r="A20" s="29" t="s">
        <v>21</v>
      </c>
      <c r="B20" s="30">
        <v>1337331</v>
      </c>
      <c r="C20" s="31">
        <v>1570745</v>
      </c>
      <c r="D20" s="32">
        <f t="shared" si="0"/>
        <v>0.17453719385851363</v>
      </c>
      <c r="E20" s="30">
        <v>992627</v>
      </c>
      <c r="F20" s="31">
        <v>1056422</v>
      </c>
      <c r="G20" s="32">
        <f t="shared" si="1"/>
        <v>6.4268854262477193E-2</v>
      </c>
      <c r="H20" s="31">
        <v>342892</v>
      </c>
      <c r="I20" s="31">
        <v>470162</v>
      </c>
      <c r="J20" s="32">
        <f t="shared" si="2"/>
        <v>0.37116643141280647</v>
      </c>
    </row>
    <row r="21" spans="1:10" x14ac:dyDescent="0.25">
      <c r="A21" s="29" t="s">
        <v>22</v>
      </c>
      <c r="B21" s="30">
        <v>35372</v>
      </c>
      <c r="C21" s="31">
        <v>51398</v>
      </c>
      <c r="D21" s="32">
        <f t="shared" si="0"/>
        <v>0.45307022503675221</v>
      </c>
      <c r="E21" s="30">
        <v>33349</v>
      </c>
      <c r="F21" s="31">
        <v>50155</v>
      </c>
      <c r="G21" s="32">
        <f t="shared" si="1"/>
        <v>0.50394314672104112</v>
      </c>
      <c r="H21" s="31">
        <v>1284</v>
      </c>
      <c r="I21" s="31">
        <v>216</v>
      </c>
      <c r="J21" s="32">
        <f t="shared" si="2"/>
        <v>-0.83177570093457942</v>
      </c>
    </row>
    <row r="22" spans="1:10" ht="13" x14ac:dyDescent="0.25">
      <c r="A22" s="102" t="s">
        <v>23</v>
      </c>
      <c r="B22" s="103">
        <v>1944720</v>
      </c>
      <c r="C22" s="104">
        <v>2495944</v>
      </c>
      <c r="D22" s="105">
        <f t="shared" si="0"/>
        <v>0.28344646015878894</v>
      </c>
      <c r="E22" s="103">
        <v>1561283</v>
      </c>
      <c r="F22" s="104">
        <v>1851400</v>
      </c>
      <c r="G22" s="105">
        <f t="shared" si="1"/>
        <v>0.1858196111787549</v>
      </c>
      <c r="H22" s="104">
        <v>387762</v>
      </c>
      <c r="I22" s="104">
        <v>543684</v>
      </c>
      <c r="J22" s="105">
        <f t="shared" si="2"/>
        <v>0.40210747829854387</v>
      </c>
    </row>
    <row r="23" spans="1:10" ht="13" x14ac:dyDescent="0.25">
      <c r="A23" s="102" t="s">
        <v>25</v>
      </c>
      <c r="B23" s="103">
        <v>357</v>
      </c>
      <c r="C23" s="104">
        <v>921</v>
      </c>
      <c r="D23" s="105">
        <f t="shared" si="0"/>
        <v>1.5798319327731094</v>
      </c>
      <c r="E23" s="103">
        <v>0</v>
      </c>
      <c r="F23" s="104">
        <v>0</v>
      </c>
      <c r="G23" s="105" t="str">
        <f t="shared" si="1"/>
        <v>-</v>
      </c>
      <c r="H23" s="104">
        <v>462</v>
      </c>
      <c r="I23" s="104">
        <v>870</v>
      </c>
      <c r="J23" s="105">
        <f t="shared" si="2"/>
        <v>0.88311688311688319</v>
      </c>
    </row>
    <row r="24" spans="1:10" ht="13" x14ac:dyDescent="0.25">
      <c r="A24" s="33" t="s">
        <v>26</v>
      </c>
      <c r="B24" s="34">
        <f>+B11+B17+B22+B23</f>
        <v>2366258</v>
      </c>
      <c r="C24" s="35">
        <f>+C11+C17+C22+C23</f>
        <v>3015528</v>
      </c>
      <c r="D24" s="36">
        <f t="shared" si="0"/>
        <v>0.27438681665312914</v>
      </c>
      <c r="E24" s="34">
        <f>+E11+E17+E22+E23</f>
        <v>1898879</v>
      </c>
      <c r="F24" s="35">
        <f>+F11+F17+F22+F23</f>
        <v>2255419</v>
      </c>
      <c r="G24" s="36">
        <f t="shared" si="1"/>
        <v>0.18776341199202262</v>
      </c>
      <c r="H24" s="35">
        <f>+H11+H17+H22+H23</f>
        <v>502131</v>
      </c>
      <c r="I24" s="35">
        <f>+I11+I17+I22+I23</f>
        <v>673105</v>
      </c>
      <c r="J24" s="36">
        <f t="shared" si="2"/>
        <v>0.34049680262720283</v>
      </c>
    </row>
    <row r="25" spans="1:10" x14ac:dyDescent="0.25">
      <c r="A25" s="99" t="s">
        <v>553</v>
      </c>
      <c r="C25" s="100"/>
      <c r="F25" s="101"/>
      <c r="I25" s="101"/>
    </row>
    <row r="26" spans="1:10" x14ac:dyDescent="0.25">
      <c r="A26" s="99" t="s">
        <v>554</v>
      </c>
    </row>
  </sheetData>
  <mergeCells count="10">
    <mergeCell ref="A5:A6"/>
    <mergeCell ref="B5:D5"/>
    <mergeCell ref="E5:G5"/>
    <mergeCell ref="H5:J5"/>
    <mergeCell ref="A1:J1"/>
    <mergeCell ref="A2:J2"/>
    <mergeCell ref="A3:J3"/>
    <mergeCell ref="B4:D4"/>
    <mergeCell ref="E4:G4"/>
    <mergeCell ref="H4:J4"/>
  </mergeCells>
  <phoneticPr fontId="0" type="noConversion"/>
  <printOptions gridLines="1"/>
  <pageMargins left="0.74803149606299213" right="0.74803149606299213" top="0.98425196850393704" bottom="0.98425196850393704" header="0" footer="0"/>
  <pageSetup paperSize="9" orientation="landscape" r:id="rId1"/>
  <headerFooter alignWithMargins="0">
    <oddFooter>&amp;L    © Society of Indian Automobile Manufacturers (SIAM)&amp;RPage &amp;P of &amp;N</oddFooter>
  </headerFooter>
  <ignoredErrors>
    <ignoredError sqref="D8:D10 B11:C11 G8:G10 J8:J10 B24:C24" unlockedFormula="1"/>
    <ignoredError sqref="H24:I24 E24:F24 D24 G24 J24 J11 G11 G12:J23 H11:I11 E11:F11 D11:D23" formula="1" unlockedFormula="1"/>
    <ignoredError sqref="E12:F2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5F6F-AD97-4833-AE76-4174A93294C6}">
  <dimension ref="A1:J38"/>
  <sheetViews>
    <sheetView workbookViewId="0">
      <selection sqref="A1:J1"/>
    </sheetView>
  </sheetViews>
  <sheetFormatPr defaultRowHeight="12.5" x14ac:dyDescent="0.25"/>
  <cols>
    <col min="1" max="1" width="36.81640625" style="1" customWidth="1"/>
    <col min="2" max="10" width="10.6328125" style="1" customWidth="1"/>
    <col min="11" max="256" width="8.7265625" style="1"/>
    <col min="257" max="257" width="36.81640625" style="1" customWidth="1"/>
    <col min="258" max="266" width="10.26953125" style="1" customWidth="1"/>
    <col min="267" max="512" width="8.7265625" style="1"/>
    <col min="513" max="513" width="36.81640625" style="1" customWidth="1"/>
    <col min="514" max="522" width="10.26953125" style="1" customWidth="1"/>
    <col min="523" max="768" width="8.7265625" style="1"/>
    <col min="769" max="769" width="36.81640625" style="1" customWidth="1"/>
    <col min="770" max="778" width="10.26953125" style="1" customWidth="1"/>
    <col min="779" max="1024" width="8.7265625" style="1"/>
    <col min="1025" max="1025" width="36.81640625" style="1" customWidth="1"/>
    <col min="1026" max="1034" width="10.26953125" style="1" customWidth="1"/>
    <col min="1035" max="1280" width="8.7265625" style="1"/>
    <col min="1281" max="1281" width="36.81640625" style="1" customWidth="1"/>
    <col min="1282" max="1290" width="10.26953125" style="1" customWidth="1"/>
    <col min="1291" max="1536" width="8.7265625" style="1"/>
    <col min="1537" max="1537" width="36.81640625" style="1" customWidth="1"/>
    <col min="1538" max="1546" width="10.26953125" style="1" customWidth="1"/>
    <col min="1547" max="1792" width="8.7265625" style="1"/>
    <col min="1793" max="1793" width="36.81640625" style="1" customWidth="1"/>
    <col min="1794" max="1802" width="10.26953125" style="1" customWidth="1"/>
    <col min="1803" max="2048" width="8.7265625" style="1"/>
    <col min="2049" max="2049" width="36.81640625" style="1" customWidth="1"/>
    <col min="2050" max="2058" width="10.26953125" style="1" customWidth="1"/>
    <col min="2059" max="2304" width="8.7265625" style="1"/>
    <col min="2305" max="2305" width="36.81640625" style="1" customWidth="1"/>
    <col min="2306" max="2314" width="10.26953125" style="1" customWidth="1"/>
    <col min="2315" max="2560" width="8.7265625" style="1"/>
    <col min="2561" max="2561" width="36.81640625" style="1" customWidth="1"/>
    <col min="2562" max="2570" width="10.26953125" style="1" customWidth="1"/>
    <col min="2571" max="2816" width="8.7265625" style="1"/>
    <col min="2817" max="2817" width="36.81640625" style="1" customWidth="1"/>
    <col min="2818" max="2826" width="10.26953125" style="1" customWidth="1"/>
    <col min="2827" max="3072" width="8.7265625" style="1"/>
    <col min="3073" max="3073" width="36.81640625" style="1" customWidth="1"/>
    <col min="3074" max="3082" width="10.26953125" style="1" customWidth="1"/>
    <col min="3083" max="3328" width="8.7265625" style="1"/>
    <col min="3329" max="3329" width="36.81640625" style="1" customWidth="1"/>
    <col min="3330" max="3338" width="10.26953125" style="1" customWidth="1"/>
    <col min="3339" max="3584" width="8.7265625" style="1"/>
    <col min="3585" max="3585" width="36.81640625" style="1" customWidth="1"/>
    <col min="3586" max="3594" width="10.26953125" style="1" customWidth="1"/>
    <col min="3595" max="3840" width="8.7265625" style="1"/>
    <col min="3841" max="3841" width="36.81640625" style="1" customWidth="1"/>
    <col min="3842" max="3850" width="10.26953125" style="1" customWidth="1"/>
    <col min="3851" max="4096" width="8.7265625" style="1"/>
    <col min="4097" max="4097" width="36.81640625" style="1" customWidth="1"/>
    <col min="4098" max="4106" width="10.26953125" style="1" customWidth="1"/>
    <col min="4107" max="4352" width="8.7265625" style="1"/>
    <col min="4353" max="4353" width="36.81640625" style="1" customWidth="1"/>
    <col min="4354" max="4362" width="10.26953125" style="1" customWidth="1"/>
    <col min="4363" max="4608" width="8.7265625" style="1"/>
    <col min="4609" max="4609" width="36.81640625" style="1" customWidth="1"/>
    <col min="4610" max="4618" width="10.26953125" style="1" customWidth="1"/>
    <col min="4619" max="4864" width="8.7265625" style="1"/>
    <col min="4865" max="4865" width="36.81640625" style="1" customWidth="1"/>
    <col min="4866" max="4874" width="10.26953125" style="1" customWidth="1"/>
    <col min="4875" max="5120" width="8.7265625" style="1"/>
    <col min="5121" max="5121" width="36.81640625" style="1" customWidth="1"/>
    <col min="5122" max="5130" width="10.26953125" style="1" customWidth="1"/>
    <col min="5131" max="5376" width="8.7265625" style="1"/>
    <col min="5377" max="5377" width="36.81640625" style="1" customWidth="1"/>
    <col min="5378" max="5386" width="10.26953125" style="1" customWidth="1"/>
    <col min="5387" max="5632" width="8.7265625" style="1"/>
    <col min="5633" max="5633" width="36.81640625" style="1" customWidth="1"/>
    <col min="5634" max="5642" width="10.26953125" style="1" customWidth="1"/>
    <col min="5643" max="5888" width="8.7265625" style="1"/>
    <col min="5889" max="5889" width="36.81640625" style="1" customWidth="1"/>
    <col min="5890" max="5898" width="10.26953125" style="1" customWidth="1"/>
    <col min="5899" max="6144" width="8.7265625" style="1"/>
    <col min="6145" max="6145" width="36.81640625" style="1" customWidth="1"/>
    <col min="6146" max="6154" width="10.26953125" style="1" customWidth="1"/>
    <col min="6155" max="6400" width="8.7265625" style="1"/>
    <col min="6401" max="6401" width="36.81640625" style="1" customWidth="1"/>
    <col min="6402" max="6410" width="10.26953125" style="1" customWidth="1"/>
    <col min="6411" max="6656" width="8.7265625" style="1"/>
    <col min="6657" max="6657" width="36.81640625" style="1" customWidth="1"/>
    <col min="6658" max="6666" width="10.26953125" style="1" customWidth="1"/>
    <col min="6667" max="6912" width="8.7265625" style="1"/>
    <col min="6913" max="6913" width="36.81640625" style="1" customWidth="1"/>
    <col min="6914" max="6922" width="10.26953125" style="1" customWidth="1"/>
    <col min="6923" max="7168" width="8.7265625" style="1"/>
    <col min="7169" max="7169" width="36.81640625" style="1" customWidth="1"/>
    <col min="7170" max="7178" width="10.26953125" style="1" customWidth="1"/>
    <col min="7179" max="7424" width="8.7265625" style="1"/>
    <col min="7425" max="7425" width="36.81640625" style="1" customWidth="1"/>
    <col min="7426" max="7434" width="10.26953125" style="1" customWidth="1"/>
    <col min="7435" max="7680" width="8.7265625" style="1"/>
    <col min="7681" max="7681" width="36.81640625" style="1" customWidth="1"/>
    <col min="7682" max="7690" width="10.26953125" style="1" customWidth="1"/>
    <col min="7691" max="7936" width="8.7265625" style="1"/>
    <col min="7937" max="7937" width="36.81640625" style="1" customWidth="1"/>
    <col min="7938" max="7946" width="10.26953125" style="1" customWidth="1"/>
    <col min="7947" max="8192" width="8.7265625" style="1"/>
    <col min="8193" max="8193" width="36.81640625" style="1" customWidth="1"/>
    <col min="8194" max="8202" width="10.26953125" style="1" customWidth="1"/>
    <col min="8203" max="8448" width="8.7265625" style="1"/>
    <col min="8449" max="8449" width="36.81640625" style="1" customWidth="1"/>
    <col min="8450" max="8458" width="10.26953125" style="1" customWidth="1"/>
    <col min="8459" max="8704" width="8.7265625" style="1"/>
    <col min="8705" max="8705" width="36.81640625" style="1" customWidth="1"/>
    <col min="8706" max="8714" width="10.26953125" style="1" customWidth="1"/>
    <col min="8715" max="8960" width="8.7265625" style="1"/>
    <col min="8961" max="8961" width="36.81640625" style="1" customWidth="1"/>
    <col min="8962" max="8970" width="10.26953125" style="1" customWidth="1"/>
    <col min="8971" max="9216" width="8.7265625" style="1"/>
    <col min="9217" max="9217" width="36.81640625" style="1" customWidth="1"/>
    <col min="9218" max="9226" width="10.26953125" style="1" customWidth="1"/>
    <col min="9227" max="9472" width="8.7265625" style="1"/>
    <col min="9473" max="9473" width="36.81640625" style="1" customWidth="1"/>
    <col min="9474" max="9482" width="10.26953125" style="1" customWidth="1"/>
    <col min="9483" max="9728" width="8.7265625" style="1"/>
    <col min="9729" max="9729" width="36.81640625" style="1" customWidth="1"/>
    <col min="9730" max="9738" width="10.26953125" style="1" customWidth="1"/>
    <col min="9739" max="9984" width="8.7265625" style="1"/>
    <col min="9985" max="9985" width="36.81640625" style="1" customWidth="1"/>
    <col min="9986" max="9994" width="10.26953125" style="1" customWidth="1"/>
    <col min="9995" max="10240" width="8.7265625" style="1"/>
    <col min="10241" max="10241" width="36.81640625" style="1" customWidth="1"/>
    <col min="10242" max="10250" width="10.26953125" style="1" customWidth="1"/>
    <col min="10251" max="10496" width="8.7265625" style="1"/>
    <col min="10497" max="10497" width="36.81640625" style="1" customWidth="1"/>
    <col min="10498" max="10506" width="10.26953125" style="1" customWidth="1"/>
    <col min="10507" max="10752" width="8.7265625" style="1"/>
    <col min="10753" max="10753" width="36.81640625" style="1" customWidth="1"/>
    <col min="10754" max="10762" width="10.26953125" style="1" customWidth="1"/>
    <col min="10763" max="11008" width="8.7265625" style="1"/>
    <col min="11009" max="11009" width="36.81640625" style="1" customWidth="1"/>
    <col min="11010" max="11018" width="10.26953125" style="1" customWidth="1"/>
    <col min="11019" max="11264" width="8.7265625" style="1"/>
    <col min="11265" max="11265" width="36.81640625" style="1" customWidth="1"/>
    <col min="11266" max="11274" width="10.26953125" style="1" customWidth="1"/>
    <col min="11275" max="11520" width="8.7265625" style="1"/>
    <col min="11521" max="11521" width="36.81640625" style="1" customWidth="1"/>
    <col min="11522" max="11530" width="10.26953125" style="1" customWidth="1"/>
    <col min="11531" max="11776" width="8.7265625" style="1"/>
    <col min="11777" max="11777" width="36.81640625" style="1" customWidth="1"/>
    <col min="11778" max="11786" width="10.26953125" style="1" customWidth="1"/>
    <col min="11787" max="12032" width="8.7265625" style="1"/>
    <col min="12033" max="12033" width="36.81640625" style="1" customWidth="1"/>
    <col min="12034" max="12042" width="10.26953125" style="1" customWidth="1"/>
    <col min="12043" max="12288" width="8.7265625" style="1"/>
    <col min="12289" max="12289" width="36.81640625" style="1" customWidth="1"/>
    <col min="12290" max="12298" width="10.26953125" style="1" customWidth="1"/>
    <col min="12299" max="12544" width="8.7265625" style="1"/>
    <col min="12545" max="12545" width="36.81640625" style="1" customWidth="1"/>
    <col min="12546" max="12554" width="10.26953125" style="1" customWidth="1"/>
    <col min="12555" max="12800" width="8.7265625" style="1"/>
    <col min="12801" max="12801" width="36.81640625" style="1" customWidth="1"/>
    <col min="12802" max="12810" width="10.26953125" style="1" customWidth="1"/>
    <col min="12811" max="13056" width="8.7265625" style="1"/>
    <col min="13057" max="13057" width="36.81640625" style="1" customWidth="1"/>
    <col min="13058" max="13066" width="10.26953125" style="1" customWidth="1"/>
    <col min="13067" max="13312" width="8.7265625" style="1"/>
    <col min="13313" max="13313" width="36.81640625" style="1" customWidth="1"/>
    <col min="13314" max="13322" width="10.26953125" style="1" customWidth="1"/>
    <col min="13323" max="13568" width="8.7265625" style="1"/>
    <col min="13569" max="13569" width="36.81640625" style="1" customWidth="1"/>
    <col min="13570" max="13578" width="10.26953125" style="1" customWidth="1"/>
    <col min="13579" max="13824" width="8.7265625" style="1"/>
    <col min="13825" max="13825" width="36.81640625" style="1" customWidth="1"/>
    <col min="13826" max="13834" width="10.26953125" style="1" customWidth="1"/>
    <col min="13835" max="14080" width="8.7265625" style="1"/>
    <col min="14081" max="14081" width="36.81640625" style="1" customWidth="1"/>
    <col min="14082" max="14090" width="10.26953125" style="1" customWidth="1"/>
    <col min="14091" max="14336" width="8.7265625" style="1"/>
    <col min="14337" max="14337" width="36.81640625" style="1" customWidth="1"/>
    <col min="14338" max="14346" width="10.26953125" style="1" customWidth="1"/>
    <col min="14347" max="14592" width="8.7265625" style="1"/>
    <col min="14593" max="14593" width="36.81640625" style="1" customWidth="1"/>
    <col min="14594" max="14602" width="10.26953125" style="1" customWidth="1"/>
    <col min="14603" max="14848" width="8.7265625" style="1"/>
    <col min="14849" max="14849" width="36.81640625" style="1" customWidth="1"/>
    <col min="14850" max="14858" width="10.26953125" style="1" customWidth="1"/>
    <col min="14859" max="15104" width="8.7265625" style="1"/>
    <col min="15105" max="15105" width="36.81640625" style="1" customWidth="1"/>
    <col min="15106" max="15114" width="10.26953125" style="1" customWidth="1"/>
    <col min="15115" max="15360" width="8.7265625" style="1"/>
    <col min="15361" max="15361" width="36.81640625" style="1" customWidth="1"/>
    <col min="15362" max="15370" width="10.26953125" style="1" customWidth="1"/>
    <col min="15371" max="15616" width="8.7265625" style="1"/>
    <col min="15617" max="15617" width="36.81640625" style="1" customWidth="1"/>
    <col min="15618" max="15626" width="10.26953125" style="1" customWidth="1"/>
    <col min="15627" max="15872" width="8.7265625" style="1"/>
    <col min="15873" max="15873" width="36.81640625" style="1" customWidth="1"/>
    <col min="15874" max="15882" width="10.26953125" style="1" customWidth="1"/>
    <col min="15883" max="16128" width="8.7265625" style="1"/>
    <col min="16129" max="16129" width="36.81640625" style="1" customWidth="1"/>
    <col min="16130" max="16138" width="10.26953125" style="1" customWidth="1"/>
    <col min="16139" max="16384" width="8.7265625" style="1"/>
  </cols>
  <sheetData>
    <row r="1" spans="1:10" ht="15.5" x14ac:dyDescent="0.25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 ht="13" x14ac:dyDescent="0.25">
      <c r="A2" s="191" t="s">
        <v>520</v>
      </c>
      <c r="B2" s="191"/>
      <c r="C2" s="191"/>
      <c r="D2" s="191"/>
      <c r="E2" s="191"/>
      <c r="F2" s="191"/>
      <c r="G2" s="191"/>
      <c r="H2" s="191"/>
      <c r="I2" s="191"/>
      <c r="J2" s="191"/>
    </row>
    <row r="3" spans="1:10" ht="13" x14ac:dyDescent="0.25">
      <c r="A3" s="203" t="s">
        <v>27</v>
      </c>
      <c r="B3" s="203"/>
      <c r="C3" s="203"/>
      <c r="D3" s="203"/>
      <c r="E3" s="203"/>
      <c r="F3" s="203"/>
      <c r="G3" s="203"/>
      <c r="H3" s="203"/>
      <c r="I3" s="203"/>
      <c r="J3" s="203"/>
    </row>
    <row r="4" spans="1:10" x14ac:dyDescent="0.25">
      <c r="A4" s="204" t="s">
        <v>28</v>
      </c>
      <c r="B4" s="204"/>
      <c r="C4" s="204"/>
      <c r="D4" s="204"/>
      <c r="E4" s="204"/>
      <c r="F4" s="204"/>
      <c r="G4" s="204"/>
      <c r="H4" s="204"/>
      <c r="I4" s="204"/>
      <c r="J4" s="204"/>
    </row>
    <row r="5" spans="1:10" ht="13" x14ac:dyDescent="0.25">
      <c r="A5" s="2" t="s">
        <v>1</v>
      </c>
      <c r="B5" s="188" t="s">
        <v>2</v>
      </c>
      <c r="C5" s="189"/>
      <c r="D5" s="190"/>
      <c r="E5" s="188" t="s">
        <v>3</v>
      </c>
      <c r="F5" s="189"/>
      <c r="G5" s="190"/>
      <c r="H5" s="189" t="s">
        <v>4</v>
      </c>
      <c r="I5" s="189"/>
      <c r="J5" s="190"/>
    </row>
    <row r="6" spans="1:10" ht="13" x14ac:dyDescent="0.25">
      <c r="A6" s="201" t="s">
        <v>5</v>
      </c>
      <c r="B6" s="188" t="s">
        <v>29</v>
      </c>
      <c r="C6" s="189"/>
      <c r="D6" s="190"/>
      <c r="E6" s="188" t="s">
        <v>29</v>
      </c>
      <c r="F6" s="189"/>
      <c r="G6" s="190"/>
      <c r="H6" s="189" t="s">
        <v>29</v>
      </c>
      <c r="I6" s="189"/>
      <c r="J6" s="190"/>
    </row>
    <row r="7" spans="1:10" ht="13" x14ac:dyDescent="0.25">
      <c r="A7" s="187"/>
      <c r="B7" s="4" t="s">
        <v>518</v>
      </c>
      <c r="C7" s="4" t="s">
        <v>519</v>
      </c>
      <c r="D7" s="4" t="s">
        <v>7</v>
      </c>
      <c r="E7" s="4" t="s">
        <v>518</v>
      </c>
      <c r="F7" s="4" t="s">
        <v>519</v>
      </c>
      <c r="G7" s="4" t="s">
        <v>7</v>
      </c>
      <c r="H7" s="5" t="s">
        <v>518</v>
      </c>
      <c r="I7" s="4" t="s">
        <v>519</v>
      </c>
      <c r="J7" s="4" t="s">
        <v>7</v>
      </c>
    </row>
    <row r="8" spans="1:10" ht="13" x14ac:dyDescent="0.25">
      <c r="A8" s="11" t="s">
        <v>533</v>
      </c>
      <c r="B8" s="14"/>
      <c r="C8" s="6"/>
      <c r="D8" s="7"/>
      <c r="E8" s="14"/>
      <c r="F8" s="6"/>
      <c r="G8" s="7"/>
      <c r="H8" s="6"/>
      <c r="I8" s="6"/>
      <c r="J8" s="7"/>
    </row>
    <row r="9" spans="1:10" x14ac:dyDescent="0.25">
      <c r="A9" s="12" t="s">
        <v>9</v>
      </c>
      <c r="B9" s="15">
        <v>410056</v>
      </c>
      <c r="C9" s="8">
        <v>447985</v>
      </c>
      <c r="D9" s="9">
        <f>IFERROR(C9/B9-1,"-")</f>
        <v>9.2497122344265215E-2</v>
      </c>
      <c r="E9" s="15">
        <v>303129</v>
      </c>
      <c r="F9" s="8">
        <v>367549</v>
      </c>
      <c r="G9" s="9">
        <f>IFERROR(F9/E9-1,"-")</f>
        <v>0.21251678328368451</v>
      </c>
      <c r="H9" s="8">
        <v>103768</v>
      </c>
      <c r="I9" s="8">
        <v>98140</v>
      </c>
      <c r="J9" s="9">
        <f>IFERROR(I9/H9-1,"-")</f>
        <v>-5.4236373448461994E-2</v>
      </c>
    </row>
    <row r="10" spans="1:10" x14ac:dyDescent="0.25">
      <c r="A10" s="12" t="s">
        <v>10</v>
      </c>
      <c r="B10" s="15">
        <v>793003</v>
      </c>
      <c r="C10" s="8">
        <v>960954</v>
      </c>
      <c r="D10" s="9">
        <f t="shared" ref="D10:D35" si="0">IFERROR(C10/B10-1,"-")</f>
        <v>0.21179112815462231</v>
      </c>
      <c r="E10" s="15">
        <v>670120</v>
      </c>
      <c r="F10" s="8">
        <v>861918</v>
      </c>
      <c r="G10" s="9">
        <f t="shared" ref="G10:G35" si="1">IFERROR(F10/E10-1,"-")</f>
        <v>0.28621440935951781</v>
      </c>
      <c r="H10" s="8">
        <v>97999</v>
      </c>
      <c r="I10" s="8">
        <v>122569</v>
      </c>
      <c r="J10" s="9">
        <f t="shared" ref="J10:J35" si="2">IFERROR(I10/H10-1,"-")</f>
        <v>0.25071684404942918</v>
      </c>
    </row>
    <row r="11" spans="1:10" x14ac:dyDescent="0.25">
      <c r="A11" s="12" t="s">
        <v>11</v>
      </c>
      <c r="B11" s="15">
        <v>41367</v>
      </c>
      <c r="C11" s="8">
        <v>44265</v>
      </c>
      <c r="D11" s="9">
        <f t="shared" si="0"/>
        <v>7.005584161287981E-2</v>
      </c>
      <c r="E11" s="15">
        <v>38635</v>
      </c>
      <c r="F11" s="8">
        <v>44344</v>
      </c>
      <c r="G11" s="9">
        <f t="shared" si="1"/>
        <v>0.14776756826711535</v>
      </c>
      <c r="H11" s="8">
        <v>2563</v>
      </c>
      <c r="I11" s="8">
        <v>1683</v>
      </c>
      <c r="J11" s="9">
        <f t="shared" si="2"/>
        <v>-0.3433476394849786</v>
      </c>
    </row>
    <row r="12" spans="1:10" ht="13" x14ac:dyDescent="0.25">
      <c r="A12" s="20" t="s">
        <v>12</v>
      </c>
      <c r="B12" s="21">
        <v>1244426</v>
      </c>
      <c r="C12" s="22">
        <v>1453204</v>
      </c>
      <c r="D12" s="23">
        <f t="shared" si="0"/>
        <v>0.16777052231309852</v>
      </c>
      <c r="E12" s="21">
        <v>1011884</v>
      </c>
      <c r="F12" s="22">
        <v>1273811</v>
      </c>
      <c r="G12" s="23">
        <f t="shared" si="1"/>
        <v>0.25885081689205491</v>
      </c>
      <c r="H12" s="22">
        <v>204330</v>
      </c>
      <c r="I12" s="22">
        <v>222392</v>
      </c>
      <c r="J12" s="23">
        <f t="shared" si="2"/>
        <v>8.8396221798071828E-2</v>
      </c>
    </row>
    <row r="13" spans="1:10" ht="13" x14ac:dyDescent="0.25">
      <c r="A13" s="11" t="s">
        <v>557</v>
      </c>
      <c r="B13" s="15"/>
      <c r="C13" s="8"/>
      <c r="D13" s="9"/>
      <c r="E13" s="19"/>
      <c r="F13" s="16"/>
      <c r="G13" s="9"/>
      <c r="H13" s="8"/>
      <c r="I13" s="8"/>
      <c r="J13" s="9"/>
    </row>
    <row r="14" spans="1:10" ht="13" x14ac:dyDescent="0.25">
      <c r="A14" s="11" t="s">
        <v>31</v>
      </c>
      <c r="B14" s="15"/>
      <c r="C14" s="8"/>
      <c r="D14" s="9"/>
      <c r="E14" s="15"/>
      <c r="F14" s="8"/>
      <c r="G14" s="9"/>
      <c r="H14" s="8"/>
      <c r="I14" s="8"/>
      <c r="J14" s="9"/>
    </row>
    <row r="15" spans="1:10" x14ac:dyDescent="0.25">
      <c r="A15" s="12" t="s">
        <v>14</v>
      </c>
      <c r="B15" s="15">
        <v>22799</v>
      </c>
      <c r="C15" s="8">
        <v>19968</v>
      </c>
      <c r="D15" s="9">
        <f t="shared" si="0"/>
        <v>-0.12417211281196538</v>
      </c>
      <c r="E15" s="15">
        <v>18522</v>
      </c>
      <c r="F15" s="8">
        <v>17539</v>
      </c>
      <c r="G15" s="9">
        <f t="shared" si="1"/>
        <v>-5.3072022459777601E-2</v>
      </c>
      <c r="H15" s="8">
        <v>3173</v>
      </c>
      <c r="I15" s="8">
        <v>2094</v>
      </c>
      <c r="J15" s="9">
        <f t="shared" si="2"/>
        <v>-0.34005672864796721</v>
      </c>
    </row>
    <row r="16" spans="1:10" x14ac:dyDescent="0.25">
      <c r="A16" s="12" t="s">
        <v>15</v>
      </c>
      <c r="B16" s="15">
        <v>77367</v>
      </c>
      <c r="C16" s="8">
        <v>86518</v>
      </c>
      <c r="D16" s="9">
        <f t="shared" si="0"/>
        <v>0.11828040378972937</v>
      </c>
      <c r="E16" s="15">
        <v>65518</v>
      </c>
      <c r="F16" s="8">
        <v>78371</v>
      </c>
      <c r="G16" s="9">
        <f t="shared" si="1"/>
        <v>0.19617509691993029</v>
      </c>
      <c r="H16" s="8">
        <v>3268</v>
      </c>
      <c r="I16" s="8">
        <v>4628</v>
      </c>
      <c r="J16" s="9">
        <f t="shared" si="2"/>
        <v>0.41615667074663398</v>
      </c>
    </row>
    <row r="17" spans="1:10" ht="13" x14ac:dyDescent="0.25">
      <c r="A17" s="20" t="s">
        <v>32</v>
      </c>
      <c r="B17" s="21">
        <v>100166</v>
      </c>
      <c r="C17" s="22">
        <v>106486</v>
      </c>
      <c r="D17" s="23">
        <f t="shared" si="0"/>
        <v>6.3095261865303565E-2</v>
      </c>
      <c r="E17" s="21">
        <v>84040</v>
      </c>
      <c r="F17" s="22">
        <v>95910</v>
      </c>
      <c r="G17" s="23">
        <f t="shared" si="1"/>
        <v>0.14124226558781539</v>
      </c>
      <c r="H17" s="22">
        <v>6441</v>
      </c>
      <c r="I17" s="22">
        <v>6722</v>
      </c>
      <c r="J17" s="23">
        <f t="shared" si="2"/>
        <v>4.3626766030119501E-2</v>
      </c>
    </row>
    <row r="18" spans="1:10" ht="13" x14ac:dyDescent="0.25">
      <c r="A18" s="11" t="s">
        <v>33</v>
      </c>
      <c r="B18" s="15"/>
      <c r="C18" s="8"/>
      <c r="D18" s="9"/>
      <c r="E18" s="15"/>
      <c r="F18" s="8"/>
      <c r="G18" s="9"/>
      <c r="H18" s="8"/>
      <c r="I18" s="8"/>
      <c r="J18" s="9"/>
    </row>
    <row r="19" spans="1:10" x14ac:dyDescent="0.25">
      <c r="A19" s="12" t="s">
        <v>14</v>
      </c>
      <c r="B19" s="15">
        <v>18068</v>
      </c>
      <c r="C19" s="8">
        <v>18901</v>
      </c>
      <c r="D19" s="9">
        <f t="shared" si="0"/>
        <v>4.6103608589771916E-2</v>
      </c>
      <c r="E19" s="15">
        <v>16949</v>
      </c>
      <c r="F19" s="8">
        <v>19084</v>
      </c>
      <c r="G19" s="9">
        <f t="shared" si="1"/>
        <v>0.12596613369520315</v>
      </c>
      <c r="H19" s="8">
        <v>926</v>
      </c>
      <c r="I19" s="8">
        <v>677</v>
      </c>
      <c r="J19" s="9">
        <f t="shared" si="2"/>
        <v>-0.2688984881209503</v>
      </c>
    </row>
    <row r="20" spans="1:10" x14ac:dyDescent="0.25">
      <c r="A20" s="12" t="s">
        <v>15</v>
      </c>
      <c r="B20" s="15">
        <v>139790</v>
      </c>
      <c r="C20" s="8">
        <v>171756</v>
      </c>
      <c r="D20" s="9">
        <f t="shared" si="0"/>
        <v>0.22867157879676658</v>
      </c>
      <c r="E20" s="15">
        <v>122871</v>
      </c>
      <c r="F20" s="8">
        <v>149837</v>
      </c>
      <c r="G20" s="9">
        <f t="shared" si="1"/>
        <v>0.21946594395748376</v>
      </c>
      <c r="H20" s="8">
        <v>12062</v>
      </c>
      <c r="I20" s="8">
        <v>20440</v>
      </c>
      <c r="J20" s="9">
        <f t="shared" si="2"/>
        <v>0.69457801359641858</v>
      </c>
    </row>
    <row r="21" spans="1:10" ht="13" x14ac:dyDescent="0.25">
      <c r="A21" s="20" t="s">
        <v>34</v>
      </c>
      <c r="B21" s="21">
        <v>157858</v>
      </c>
      <c r="C21" s="22">
        <v>190657</v>
      </c>
      <c r="D21" s="23">
        <f t="shared" si="0"/>
        <v>0.20777534239633089</v>
      </c>
      <c r="E21" s="21">
        <v>139820</v>
      </c>
      <c r="F21" s="22">
        <v>168921</v>
      </c>
      <c r="G21" s="23">
        <f t="shared" si="1"/>
        <v>0.20813188385066517</v>
      </c>
      <c r="H21" s="22">
        <v>12988</v>
      </c>
      <c r="I21" s="22">
        <v>21117</v>
      </c>
      <c r="J21" s="23">
        <f t="shared" si="2"/>
        <v>0.62588543270711416</v>
      </c>
    </row>
    <row r="22" spans="1:10" ht="13" x14ac:dyDescent="0.25">
      <c r="A22" s="20" t="s">
        <v>35</v>
      </c>
      <c r="B22" s="21">
        <v>258024</v>
      </c>
      <c r="C22" s="22">
        <v>297143</v>
      </c>
      <c r="D22" s="23">
        <f t="shared" si="0"/>
        <v>0.151609927758658</v>
      </c>
      <c r="E22" s="21">
        <v>223860</v>
      </c>
      <c r="F22" s="22">
        <v>264831</v>
      </c>
      <c r="G22" s="23">
        <f t="shared" si="1"/>
        <v>0.18302063789868672</v>
      </c>
      <c r="H22" s="22">
        <v>19429</v>
      </c>
      <c r="I22" s="22">
        <v>27839</v>
      </c>
      <c r="J22" s="23">
        <f t="shared" si="2"/>
        <v>0.43285809871841052</v>
      </c>
    </row>
    <row r="23" spans="1:10" ht="13" x14ac:dyDescent="0.25">
      <c r="A23" s="11" t="s">
        <v>13</v>
      </c>
      <c r="B23" s="15"/>
      <c r="C23" s="8"/>
      <c r="D23" s="9"/>
      <c r="E23" s="15"/>
      <c r="F23" s="8"/>
      <c r="G23" s="9"/>
      <c r="H23" s="8"/>
      <c r="I23" s="8"/>
      <c r="J23" s="9"/>
    </row>
    <row r="24" spans="1:10" x14ac:dyDescent="0.25">
      <c r="A24" s="12" t="s">
        <v>14</v>
      </c>
      <c r="B24" s="15">
        <v>225874</v>
      </c>
      <c r="C24" s="8">
        <v>317371</v>
      </c>
      <c r="D24" s="9">
        <f t="shared" si="0"/>
        <v>0.40507982326429781</v>
      </c>
      <c r="E24" s="15">
        <v>135871</v>
      </c>
      <c r="F24" s="8">
        <v>174485</v>
      </c>
      <c r="G24" s="9">
        <f t="shared" si="1"/>
        <v>0.28419603888982925</v>
      </c>
      <c r="H24" s="8">
        <v>94857</v>
      </c>
      <c r="I24" s="8">
        <v>150291</v>
      </c>
      <c r="J24" s="9">
        <f t="shared" si="2"/>
        <v>0.58439545842689533</v>
      </c>
    </row>
    <row r="25" spans="1:10" x14ac:dyDescent="0.25">
      <c r="A25" s="12" t="s">
        <v>15</v>
      </c>
      <c r="B25" s="15">
        <v>27905</v>
      </c>
      <c r="C25" s="8">
        <v>36337</v>
      </c>
      <c r="D25" s="9">
        <f t="shared" si="0"/>
        <v>0.30216807023830849</v>
      </c>
      <c r="E25" s="15">
        <v>25996</v>
      </c>
      <c r="F25" s="8">
        <v>35436</v>
      </c>
      <c r="G25" s="9">
        <f t="shared" si="1"/>
        <v>0.36313278965994766</v>
      </c>
      <c r="H25" s="8">
        <v>939</v>
      </c>
      <c r="I25" s="8">
        <v>821</v>
      </c>
      <c r="J25" s="9">
        <f t="shared" si="2"/>
        <v>-0.12566560170394037</v>
      </c>
    </row>
    <row r="26" spans="1:10" x14ac:dyDescent="0.25">
      <c r="A26" s="12" t="s">
        <v>16</v>
      </c>
      <c r="B26" s="15">
        <v>2466</v>
      </c>
      <c r="C26" s="8">
        <v>2351</v>
      </c>
      <c r="D26" s="9">
        <f t="shared" si="0"/>
        <v>-4.6634225466342216E-2</v>
      </c>
      <c r="E26" s="15">
        <v>2593</v>
      </c>
      <c r="F26" s="8">
        <v>3318</v>
      </c>
      <c r="G26" s="9">
        <f t="shared" si="1"/>
        <v>0.27959892016968757</v>
      </c>
      <c r="H26" s="8">
        <v>0</v>
      </c>
      <c r="I26" s="8">
        <v>3</v>
      </c>
      <c r="J26" s="9" t="str">
        <f t="shared" si="2"/>
        <v>-</v>
      </c>
    </row>
    <row r="27" spans="1:10" x14ac:dyDescent="0.25">
      <c r="A27" s="12" t="s">
        <v>17</v>
      </c>
      <c r="B27" s="15">
        <v>489</v>
      </c>
      <c r="C27" s="8">
        <v>943</v>
      </c>
      <c r="D27" s="9">
        <f t="shared" si="0"/>
        <v>0.92842535787321068</v>
      </c>
      <c r="E27" s="15">
        <v>751</v>
      </c>
      <c r="F27" s="8">
        <v>1100</v>
      </c>
      <c r="G27" s="9">
        <f t="shared" si="1"/>
        <v>0.46471371504660453</v>
      </c>
      <c r="H27" s="8">
        <v>0</v>
      </c>
      <c r="I27" s="8">
        <v>3</v>
      </c>
      <c r="J27" s="9" t="str">
        <f t="shared" si="2"/>
        <v>-</v>
      </c>
    </row>
    <row r="28" spans="1:10" ht="13" x14ac:dyDescent="0.25">
      <c r="A28" s="20" t="s">
        <v>18</v>
      </c>
      <c r="B28" s="21">
        <v>256734</v>
      </c>
      <c r="C28" s="22">
        <v>357002</v>
      </c>
      <c r="D28" s="23">
        <f t="shared" si="0"/>
        <v>0.39055208893251381</v>
      </c>
      <c r="E28" s="21">
        <v>165211</v>
      </c>
      <c r="F28" s="22">
        <v>214339</v>
      </c>
      <c r="G28" s="23">
        <f t="shared" si="1"/>
        <v>0.29736518754804453</v>
      </c>
      <c r="H28" s="22">
        <v>95796</v>
      </c>
      <c r="I28" s="22">
        <v>151118</v>
      </c>
      <c r="J28" s="23">
        <f t="shared" si="2"/>
        <v>0.57749801661864786</v>
      </c>
    </row>
    <row r="29" spans="1:10" ht="13" x14ac:dyDescent="0.25">
      <c r="A29" s="11" t="s">
        <v>19</v>
      </c>
      <c r="B29" s="15"/>
      <c r="C29" s="8"/>
      <c r="D29" s="9"/>
      <c r="E29" s="15"/>
      <c r="F29" s="8"/>
      <c r="G29" s="9"/>
      <c r="H29" s="8"/>
      <c r="I29" s="8"/>
      <c r="J29" s="9"/>
    </row>
    <row r="30" spans="1:10" x14ac:dyDescent="0.25">
      <c r="A30" s="12" t="s">
        <v>20</v>
      </c>
      <c r="B30" s="15">
        <v>1899376</v>
      </c>
      <c r="C30" s="8">
        <v>2513067</v>
      </c>
      <c r="D30" s="9">
        <f t="shared" si="0"/>
        <v>0.32310137645205583</v>
      </c>
      <c r="E30" s="15">
        <v>1665180</v>
      </c>
      <c r="F30" s="8">
        <v>2178858</v>
      </c>
      <c r="G30" s="9">
        <f t="shared" si="1"/>
        <v>0.30848196591359489</v>
      </c>
      <c r="H30" s="8">
        <v>144647</v>
      </c>
      <c r="I30" s="8">
        <v>217691</v>
      </c>
      <c r="J30" s="9">
        <f t="shared" si="2"/>
        <v>0.50498109189959006</v>
      </c>
    </row>
    <row r="31" spans="1:10" x14ac:dyDescent="0.25">
      <c r="A31" s="12" t="s">
        <v>21</v>
      </c>
      <c r="B31" s="15">
        <v>3892960</v>
      </c>
      <c r="C31" s="8">
        <v>4593599</v>
      </c>
      <c r="D31" s="9">
        <f t="shared" si="0"/>
        <v>0.17997590522378859</v>
      </c>
      <c r="E31" s="15">
        <v>2903449</v>
      </c>
      <c r="F31" s="8">
        <v>3308847</v>
      </c>
      <c r="G31" s="9">
        <f t="shared" si="1"/>
        <v>0.1396263547250185</v>
      </c>
      <c r="H31" s="8">
        <v>989049</v>
      </c>
      <c r="I31" s="8">
        <v>1333161</v>
      </c>
      <c r="J31" s="9">
        <f t="shared" si="2"/>
        <v>0.34792209486082082</v>
      </c>
    </row>
    <row r="32" spans="1:10" x14ac:dyDescent="0.25">
      <c r="A32" s="12" t="s">
        <v>22</v>
      </c>
      <c r="B32" s="15">
        <v>112276</v>
      </c>
      <c r="C32" s="8">
        <v>143168</v>
      </c>
      <c r="D32" s="9">
        <f t="shared" si="0"/>
        <v>0.27514339662973386</v>
      </c>
      <c r="E32" s="15">
        <v>109361</v>
      </c>
      <c r="F32" s="8">
        <v>140970</v>
      </c>
      <c r="G32" s="9">
        <f t="shared" si="1"/>
        <v>0.28903356772524025</v>
      </c>
      <c r="H32" s="8">
        <v>3246</v>
      </c>
      <c r="I32" s="8">
        <v>2106</v>
      </c>
      <c r="J32" s="9">
        <f t="shared" si="2"/>
        <v>-0.3512014787430684</v>
      </c>
    </row>
    <row r="33" spans="1:10" ht="13" x14ac:dyDescent="0.25">
      <c r="A33" s="20" t="s">
        <v>23</v>
      </c>
      <c r="B33" s="21">
        <v>5904612</v>
      </c>
      <c r="C33" s="22">
        <v>7249834</v>
      </c>
      <c r="D33" s="23">
        <f t="shared" si="0"/>
        <v>0.22782563867024619</v>
      </c>
      <c r="E33" s="21">
        <v>4677990</v>
      </c>
      <c r="F33" s="22">
        <v>5628675</v>
      </c>
      <c r="G33" s="23">
        <f t="shared" si="1"/>
        <v>0.20322510308914721</v>
      </c>
      <c r="H33" s="22">
        <v>1136942</v>
      </c>
      <c r="I33" s="22">
        <v>1552958</v>
      </c>
      <c r="J33" s="23">
        <f t="shared" si="2"/>
        <v>0.36590784754191508</v>
      </c>
    </row>
    <row r="34" spans="1:10" ht="13" x14ac:dyDescent="0.25">
      <c r="A34" s="20" t="s">
        <v>25</v>
      </c>
      <c r="B34" s="21">
        <v>939</v>
      </c>
      <c r="C34" s="22">
        <v>3114</v>
      </c>
      <c r="D34" s="23">
        <f t="shared" si="0"/>
        <v>2.3162939297124598</v>
      </c>
      <c r="E34" s="21">
        <v>4</v>
      </c>
      <c r="F34" s="22">
        <v>0</v>
      </c>
      <c r="G34" s="23" t="s">
        <v>534</v>
      </c>
      <c r="H34" s="22">
        <v>966</v>
      </c>
      <c r="I34" s="22">
        <v>2928</v>
      </c>
      <c r="J34" s="23">
        <f t="shared" si="2"/>
        <v>2.031055900621118</v>
      </c>
    </row>
    <row r="35" spans="1:10" ht="13" x14ac:dyDescent="0.25">
      <c r="A35" s="13" t="s">
        <v>26</v>
      </c>
      <c r="B35" s="18">
        <v>7664735</v>
      </c>
      <c r="C35" s="17">
        <v>9360297</v>
      </c>
      <c r="D35" s="10">
        <f t="shared" si="0"/>
        <v>0.22121599768289446</v>
      </c>
      <c r="E35" s="18">
        <v>6078949</v>
      </c>
      <c r="F35" s="17">
        <v>7381656</v>
      </c>
      <c r="G35" s="10">
        <f t="shared" si="1"/>
        <v>0.2142980636948919</v>
      </c>
      <c r="H35" s="17">
        <v>1457463</v>
      </c>
      <c r="I35" s="17">
        <v>1957235</v>
      </c>
      <c r="J35" s="10">
        <f t="shared" si="2"/>
        <v>0.34290544597015504</v>
      </c>
    </row>
    <row r="36" spans="1:10" x14ac:dyDescent="0.25">
      <c r="A36" s="99" t="s">
        <v>555</v>
      </c>
    </row>
    <row r="37" spans="1:10" x14ac:dyDescent="0.25">
      <c r="A37" s="99" t="s">
        <v>556</v>
      </c>
      <c r="D37" s="37"/>
      <c r="G37" s="37"/>
      <c r="J37" s="37"/>
    </row>
    <row r="38" spans="1:10" x14ac:dyDescent="0.25">
      <c r="A38" s="99" t="s">
        <v>554</v>
      </c>
    </row>
  </sheetData>
  <mergeCells count="11">
    <mergeCell ref="A6:A7"/>
    <mergeCell ref="B6:D6"/>
    <mergeCell ref="E6:G6"/>
    <mergeCell ref="H6:J6"/>
    <mergeCell ref="A1:J1"/>
    <mergeCell ref="A2:J2"/>
    <mergeCell ref="A3:J3"/>
    <mergeCell ref="A4:J4"/>
    <mergeCell ref="B5:D5"/>
    <mergeCell ref="E5:G5"/>
    <mergeCell ref="H5:J5"/>
  </mergeCells>
  <printOptions gridLines="1"/>
  <pageMargins left="0.59055118110236227" right="0.39370078740157483" top="0.39370078740157483" bottom="0.59055118110236227" header="0.31496062992125984" footer="0.31496062992125984"/>
  <pageSetup paperSize="9" orientation="landscape" r:id="rId1"/>
  <headerFooter>
    <oddFooter>&amp;L    © Society of Indian Automobile Manufacturers (SIAM)&amp;RPage &amp;P of &amp;N</oddFooter>
  </headerFooter>
  <ignoredErrors>
    <ignoredError sqref="D9:D35 G9:J33 G35:J35 H34:J3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C055-72FF-4417-9E5C-E5796A5D2324}">
  <dimension ref="A1:M57"/>
  <sheetViews>
    <sheetView zoomScale="90" zoomScaleNormal="90" zoomScaleSheetLayoutView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M1"/>
    </sheetView>
  </sheetViews>
  <sheetFormatPr defaultRowHeight="12.5" x14ac:dyDescent="0.25"/>
  <cols>
    <col min="1" max="1" width="34.7265625" style="1" customWidth="1"/>
    <col min="2" max="13" width="10.6328125" style="1" customWidth="1"/>
    <col min="14" max="255" width="8.7265625" style="1"/>
    <col min="256" max="256" width="45.26953125" style="1" customWidth="1"/>
    <col min="257" max="268" width="12.54296875" style="1" customWidth="1"/>
    <col min="269" max="269" width="0" style="1" hidden="1" customWidth="1"/>
    <col min="270" max="511" width="8.7265625" style="1"/>
    <col min="512" max="512" width="45.26953125" style="1" customWidth="1"/>
    <col min="513" max="524" width="12.54296875" style="1" customWidth="1"/>
    <col min="525" max="525" width="0" style="1" hidden="1" customWidth="1"/>
    <col min="526" max="767" width="8.7265625" style="1"/>
    <col min="768" max="768" width="45.26953125" style="1" customWidth="1"/>
    <col min="769" max="780" width="12.54296875" style="1" customWidth="1"/>
    <col min="781" max="781" width="0" style="1" hidden="1" customWidth="1"/>
    <col min="782" max="1023" width="8.7265625" style="1"/>
    <col min="1024" max="1024" width="45.26953125" style="1" customWidth="1"/>
    <col min="1025" max="1036" width="12.54296875" style="1" customWidth="1"/>
    <col min="1037" max="1037" width="0" style="1" hidden="1" customWidth="1"/>
    <col min="1038" max="1279" width="8.7265625" style="1"/>
    <col min="1280" max="1280" width="45.26953125" style="1" customWidth="1"/>
    <col min="1281" max="1292" width="12.54296875" style="1" customWidth="1"/>
    <col min="1293" max="1293" width="0" style="1" hidden="1" customWidth="1"/>
    <col min="1294" max="1535" width="8.7265625" style="1"/>
    <col min="1536" max="1536" width="45.26953125" style="1" customWidth="1"/>
    <col min="1537" max="1548" width="12.54296875" style="1" customWidth="1"/>
    <col min="1549" max="1549" width="0" style="1" hidden="1" customWidth="1"/>
    <col min="1550" max="1791" width="8.7265625" style="1"/>
    <col min="1792" max="1792" width="45.26953125" style="1" customWidth="1"/>
    <col min="1793" max="1804" width="12.54296875" style="1" customWidth="1"/>
    <col min="1805" max="1805" width="0" style="1" hidden="1" customWidth="1"/>
    <col min="1806" max="2047" width="8.7265625" style="1"/>
    <col min="2048" max="2048" width="45.26953125" style="1" customWidth="1"/>
    <col min="2049" max="2060" width="12.54296875" style="1" customWidth="1"/>
    <col min="2061" max="2061" width="0" style="1" hidden="1" customWidth="1"/>
    <col min="2062" max="2303" width="8.7265625" style="1"/>
    <col min="2304" max="2304" width="45.26953125" style="1" customWidth="1"/>
    <col min="2305" max="2316" width="12.54296875" style="1" customWidth="1"/>
    <col min="2317" max="2317" width="0" style="1" hidden="1" customWidth="1"/>
    <col min="2318" max="2559" width="8.7265625" style="1"/>
    <col min="2560" max="2560" width="45.26953125" style="1" customWidth="1"/>
    <col min="2561" max="2572" width="12.54296875" style="1" customWidth="1"/>
    <col min="2573" max="2573" width="0" style="1" hidden="1" customWidth="1"/>
    <col min="2574" max="2815" width="8.7265625" style="1"/>
    <col min="2816" max="2816" width="45.26953125" style="1" customWidth="1"/>
    <col min="2817" max="2828" width="12.54296875" style="1" customWidth="1"/>
    <col min="2829" max="2829" width="0" style="1" hidden="1" customWidth="1"/>
    <col min="2830" max="3071" width="8.7265625" style="1"/>
    <col min="3072" max="3072" width="45.26953125" style="1" customWidth="1"/>
    <col min="3073" max="3084" width="12.54296875" style="1" customWidth="1"/>
    <col min="3085" max="3085" width="0" style="1" hidden="1" customWidth="1"/>
    <col min="3086" max="3327" width="8.7265625" style="1"/>
    <col min="3328" max="3328" width="45.26953125" style="1" customWidth="1"/>
    <col min="3329" max="3340" width="12.54296875" style="1" customWidth="1"/>
    <col min="3341" max="3341" width="0" style="1" hidden="1" customWidth="1"/>
    <col min="3342" max="3583" width="8.7265625" style="1"/>
    <col min="3584" max="3584" width="45.26953125" style="1" customWidth="1"/>
    <col min="3585" max="3596" width="12.54296875" style="1" customWidth="1"/>
    <col min="3597" max="3597" width="0" style="1" hidden="1" customWidth="1"/>
    <col min="3598" max="3839" width="8.7265625" style="1"/>
    <col min="3840" max="3840" width="45.26953125" style="1" customWidth="1"/>
    <col min="3841" max="3852" width="12.54296875" style="1" customWidth="1"/>
    <col min="3853" max="3853" width="0" style="1" hidden="1" customWidth="1"/>
    <col min="3854" max="4095" width="8.7265625" style="1"/>
    <col min="4096" max="4096" width="45.26953125" style="1" customWidth="1"/>
    <col min="4097" max="4108" width="12.54296875" style="1" customWidth="1"/>
    <col min="4109" max="4109" width="0" style="1" hidden="1" customWidth="1"/>
    <col min="4110" max="4351" width="8.7265625" style="1"/>
    <col min="4352" max="4352" width="45.26953125" style="1" customWidth="1"/>
    <col min="4353" max="4364" width="12.54296875" style="1" customWidth="1"/>
    <col min="4365" max="4365" width="0" style="1" hidden="1" customWidth="1"/>
    <col min="4366" max="4607" width="8.7265625" style="1"/>
    <col min="4608" max="4608" width="45.26953125" style="1" customWidth="1"/>
    <col min="4609" max="4620" width="12.54296875" style="1" customWidth="1"/>
    <col min="4621" max="4621" width="0" style="1" hidden="1" customWidth="1"/>
    <col min="4622" max="4863" width="8.7265625" style="1"/>
    <col min="4864" max="4864" width="45.26953125" style="1" customWidth="1"/>
    <col min="4865" max="4876" width="12.54296875" style="1" customWidth="1"/>
    <col min="4877" max="4877" width="0" style="1" hidden="1" customWidth="1"/>
    <col min="4878" max="5119" width="8.7265625" style="1"/>
    <col min="5120" max="5120" width="45.26953125" style="1" customWidth="1"/>
    <col min="5121" max="5132" width="12.54296875" style="1" customWidth="1"/>
    <col min="5133" max="5133" width="0" style="1" hidden="1" customWidth="1"/>
    <col min="5134" max="5375" width="8.7265625" style="1"/>
    <col min="5376" max="5376" width="45.26953125" style="1" customWidth="1"/>
    <col min="5377" max="5388" width="12.54296875" style="1" customWidth="1"/>
    <col min="5389" max="5389" width="0" style="1" hidden="1" customWidth="1"/>
    <col min="5390" max="5631" width="8.7265625" style="1"/>
    <col min="5632" max="5632" width="45.26953125" style="1" customWidth="1"/>
    <col min="5633" max="5644" width="12.54296875" style="1" customWidth="1"/>
    <col min="5645" max="5645" width="0" style="1" hidden="1" customWidth="1"/>
    <col min="5646" max="5887" width="8.7265625" style="1"/>
    <col min="5888" max="5888" width="45.26953125" style="1" customWidth="1"/>
    <col min="5889" max="5900" width="12.54296875" style="1" customWidth="1"/>
    <col min="5901" max="5901" width="0" style="1" hidden="1" customWidth="1"/>
    <col min="5902" max="6143" width="8.7265625" style="1"/>
    <col min="6144" max="6144" width="45.26953125" style="1" customWidth="1"/>
    <col min="6145" max="6156" width="12.54296875" style="1" customWidth="1"/>
    <col min="6157" max="6157" width="0" style="1" hidden="1" customWidth="1"/>
    <col min="6158" max="6399" width="8.7265625" style="1"/>
    <col min="6400" max="6400" width="45.26953125" style="1" customWidth="1"/>
    <col min="6401" max="6412" width="12.54296875" style="1" customWidth="1"/>
    <col min="6413" max="6413" width="0" style="1" hidden="1" customWidth="1"/>
    <col min="6414" max="6655" width="8.7265625" style="1"/>
    <col min="6656" max="6656" width="45.26953125" style="1" customWidth="1"/>
    <col min="6657" max="6668" width="12.54296875" style="1" customWidth="1"/>
    <col min="6669" max="6669" width="0" style="1" hidden="1" customWidth="1"/>
    <col min="6670" max="6911" width="8.7265625" style="1"/>
    <col min="6912" max="6912" width="45.26953125" style="1" customWidth="1"/>
    <col min="6913" max="6924" width="12.54296875" style="1" customWidth="1"/>
    <col min="6925" max="6925" width="0" style="1" hidden="1" customWidth="1"/>
    <col min="6926" max="7167" width="8.7265625" style="1"/>
    <col min="7168" max="7168" width="45.26953125" style="1" customWidth="1"/>
    <col min="7169" max="7180" width="12.54296875" style="1" customWidth="1"/>
    <col min="7181" max="7181" width="0" style="1" hidden="1" customWidth="1"/>
    <col min="7182" max="7423" width="8.7265625" style="1"/>
    <col min="7424" max="7424" width="45.26953125" style="1" customWidth="1"/>
    <col min="7425" max="7436" width="12.54296875" style="1" customWidth="1"/>
    <col min="7437" max="7437" width="0" style="1" hidden="1" customWidth="1"/>
    <col min="7438" max="7679" width="8.7265625" style="1"/>
    <col min="7680" max="7680" width="45.26953125" style="1" customWidth="1"/>
    <col min="7681" max="7692" width="12.54296875" style="1" customWidth="1"/>
    <col min="7693" max="7693" width="0" style="1" hidden="1" customWidth="1"/>
    <col min="7694" max="7935" width="8.7265625" style="1"/>
    <col min="7936" max="7936" width="45.26953125" style="1" customWidth="1"/>
    <col min="7937" max="7948" width="12.54296875" style="1" customWidth="1"/>
    <col min="7949" max="7949" width="0" style="1" hidden="1" customWidth="1"/>
    <col min="7950" max="8191" width="8.7265625" style="1"/>
    <col min="8192" max="8192" width="45.26953125" style="1" customWidth="1"/>
    <col min="8193" max="8204" width="12.54296875" style="1" customWidth="1"/>
    <col min="8205" max="8205" width="0" style="1" hidden="1" customWidth="1"/>
    <col min="8206" max="8447" width="8.7265625" style="1"/>
    <col min="8448" max="8448" width="45.26953125" style="1" customWidth="1"/>
    <col min="8449" max="8460" width="12.54296875" style="1" customWidth="1"/>
    <col min="8461" max="8461" width="0" style="1" hidden="1" customWidth="1"/>
    <col min="8462" max="8703" width="8.7265625" style="1"/>
    <col min="8704" max="8704" width="45.26953125" style="1" customWidth="1"/>
    <col min="8705" max="8716" width="12.54296875" style="1" customWidth="1"/>
    <col min="8717" max="8717" width="0" style="1" hidden="1" customWidth="1"/>
    <col min="8718" max="8959" width="8.7265625" style="1"/>
    <col min="8960" max="8960" width="45.26953125" style="1" customWidth="1"/>
    <col min="8961" max="8972" width="12.54296875" style="1" customWidth="1"/>
    <col min="8973" max="8973" width="0" style="1" hidden="1" customWidth="1"/>
    <col min="8974" max="9215" width="8.7265625" style="1"/>
    <col min="9216" max="9216" width="45.26953125" style="1" customWidth="1"/>
    <col min="9217" max="9228" width="12.54296875" style="1" customWidth="1"/>
    <col min="9229" max="9229" width="0" style="1" hidden="1" customWidth="1"/>
    <col min="9230" max="9471" width="8.7265625" style="1"/>
    <col min="9472" max="9472" width="45.26953125" style="1" customWidth="1"/>
    <col min="9473" max="9484" width="12.54296875" style="1" customWidth="1"/>
    <col min="9485" max="9485" width="0" style="1" hidden="1" customWidth="1"/>
    <col min="9486" max="9727" width="8.7265625" style="1"/>
    <col min="9728" max="9728" width="45.26953125" style="1" customWidth="1"/>
    <col min="9729" max="9740" width="12.54296875" style="1" customWidth="1"/>
    <col min="9741" max="9741" width="0" style="1" hidden="1" customWidth="1"/>
    <col min="9742" max="9983" width="8.7265625" style="1"/>
    <col min="9984" max="9984" width="45.26953125" style="1" customWidth="1"/>
    <col min="9985" max="9996" width="12.54296875" style="1" customWidth="1"/>
    <col min="9997" max="9997" width="0" style="1" hidden="1" customWidth="1"/>
    <col min="9998" max="10239" width="8.7265625" style="1"/>
    <col min="10240" max="10240" width="45.26953125" style="1" customWidth="1"/>
    <col min="10241" max="10252" width="12.54296875" style="1" customWidth="1"/>
    <col min="10253" max="10253" width="0" style="1" hidden="1" customWidth="1"/>
    <col min="10254" max="10495" width="8.7265625" style="1"/>
    <col min="10496" max="10496" width="45.26953125" style="1" customWidth="1"/>
    <col min="10497" max="10508" width="12.54296875" style="1" customWidth="1"/>
    <col min="10509" max="10509" width="0" style="1" hidden="1" customWidth="1"/>
    <col min="10510" max="10751" width="8.7265625" style="1"/>
    <col min="10752" max="10752" width="45.26953125" style="1" customWidth="1"/>
    <col min="10753" max="10764" width="12.54296875" style="1" customWidth="1"/>
    <col min="10765" max="10765" width="0" style="1" hidden="1" customWidth="1"/>
    <col min="10766" max="11007" width="8.7265625" style="1"/>
    <col min="11008" max="11008" width="45.26953125" style="1" customWidth="1"/>
    <col min="11009" max="11020" width="12.54296875" style="1" customWidth="1"/>
    <col min="11021" max="11021" width="0" style="1" hidden="1" customWidth="1"/>
    <col min="11022" max="11263" width="8.7265625" style="1"/>
    <col min="11264" max="11264" width="45.26953125" style="1" customWidth="1"/>
    <col min="11265" max="11276" width="12.54296875" style="1" customWidth="1"/>
    <col min="11277" max="11277" width="0" style="1" hidden="1" customWidth="1"/>
    <col min="11278" max="11519" width="8.7265625" style="1"/>
    <col min="11520" max="11520" width="45.26953125" style="1" customWidth="1"/>
    <col min="11521" max="11532" width="12.54296875" style="1" customWidth="1"/>
    <col min="11533" max="11533" width="0" style="1" hidden="1" customWidth="1"/>
    <col min="11534" max="11775" width="8.7265625" style="1"/>
    <col min="11776" max="11776" width="45.26953125" style="1" customWidth="1"/>
    <col min="11777" max="11788" width="12.54296875" style="1" customWidth="1"/>
    <col min="11789" max="11789" width="0" style="1" hidden="1" customWidth="1"/>
    <col min="11790" max="12031" width="8.7265625" style="1"/>
    <col min="12032" max="12032" width="45.26953125" style="1" customWidth="1"/>
    <col min="12033" max="12044" width="12.54296875" style="1" customWidth="1"/>
    <col min="12045" max="12045" width="0" style="1" hidden="1" customWidth="1"/>
    <col min="12046" max="12287" width="8.7265625" style="1"/>
    <col min="12288" max="12288" width="45.26953125" style="1" customWidth="1"/>
    <col min="12289" max="12300" width="12.54296875" style="1" customWidth="1"/>
    <col min="12301" max="12301" width="0" style="1" hidden="1" customWidth="1"/>
    <col min="12302" max="12543" width="8.7265625" style="1"/>
    <col min="12544" max="12544" width="45.26953125" style="1" customWidth="1"/>
    <col min="12545" max="12556" width="12.54296875" style="1" customWidth="1"/>
    <col min="12557" max="12557" width="0" style="1" hidden="1" customWidth="1"/>
    <col min="12558" max="12799" width="8.7265625" style="1"/>
    <col min="12800" max="12800" width="45.26953125" style="1" customWidth="1"/>
    <col min="12801" max="12812" width="12.54296875" style="1" customWidth="1"/>
    <col min="12813" max="12813" width="0" style="1" hidden="1" customWidth="1"/>
    <col min="12814" max="13055" width="8.7265625" style="1"/>
    <col min="13056" max="13056" width="45.26953125" style="1" customWidth="1"/>
    <col min="13057" max="13068" width="12.54296875" style="1" customWidth="1"/>
    <col min="13069" max="13069" width="0" style="1" hidden="1" customWidth="1"/>
    <col min="13070" max="13311" width="8.7265625" style="1"/>
    <col min="13312" max="13312" width="45.26953125" style="1" customWidth="1"/>
    <col min="13313" max="13324" width="12.54296875" style="1" customWidth="1"/>
    <col min="13325" max="13325" width="0" style="1" hidden="1" customWidth="1"/>
    <col min="13326" max="13567" width="8.7265625" style="1"/>
    <col min="13568" max="13568" width="45.26953125" style="1" customWidth="1"/>
    <col min="13569" max="13580" width="12.54296875" style="1" customWidth="1"/>
    <col min="13581" max="13581" width="0" style="1" hidden="1" customWidth="1"/>
    <col min="13582" max="13823" width="8.7265625" style="1"/>
    <col min="13824" max="13824" width="45.26953125" style="1" customWidth="1"/>
    <col min="13825" max="13836" width="12.54296875" style="1" customWidth="1"/>
    <col min="13837" max="13837" width="0" style="1" hidden="1" customWidth="1"/>
    <col min="13838" max="14079" width="8.7265625" style="1"/>
    <col min="14080" max="14080" width="45.26953125" style="1" customWidth="1"/>
    <col min="14081" max="14092" width="12.54296875" style="1" customWidth="1"/>
    <col min="14093" max="14093" width="0" style="1" hidden="1" customWidth="1"/>
    <col min="14094" max="14335" width="8.7265625" style="1"/>
    <col min="14336" max="14336" width="45.26953125" style="1" customWidth="1"/>
    <col min="14337" max="14348" width="12.54296875" style="1" customWidth="1"/>
    <col min="14349" max="14349" width="0" style="1" hidden="1" customWidth="1"/>
    <col min="14350" max="14591" width="8.7265625" style="1"/>
    <col min="14592" max="14592" width="45.26953125" style="1" customWidth="1"/>
    <col min="14593" max="14604" width="12.54296875" style="1" customWidth="1"/>
    <col min="14605" max="14605" width="0" style="1" hidden="1" customWidth="1"/>
    <col min="14606" max="14847" width="8.7265625" style="1"/>
    <col min="14848" max="14848" width="45.26953125" style="1" customWidth="1"/>
    <col min="14849" max="14860" width="12.54296875" style="1" customWidth="1"/>
    <col min="14861" max="14861" width="0" style="1" hidden="1" customWidth="1"/>
    <col min="14862" max="15103" width="8.7265625" style="1"/>
    <col min="15104" max="15104" width="45.26953125" style="1" customWidth="1"/>
    <col min="15105" max="15116" width="12.54296875" style="1" customWidth="1"/>
    <col min="15117" max="15117" width="0" style="1" hidden="1" customWidth="1"/>
    <col min="15118" max="15359" width="8.7265625" style="1"/>
    <col min="15360" max="15360" width="45.26953125" style="1" customWidth="1"/>
    <col min="15361" max="15372" width="12.54296875" style="1" customWidth="1"/>
    <col min="15373" max="15373" width="0" style="1" hidden="1" customWidth="1"/>
    <col min="15374" max="15615" width="8.7265625" style="1"/>
    <col min="15616" max="15616" width="45.26953125" style="1" customWidth="1"/>
    <col min="15617" max="15628" width="12.54296875" style="1" customWidth="1"/>
    <col min="15629" max="15629" width="0" style="1" hidden="1" customWidth="1"/>
    <col min="15630" max="15871" width="8.7265625" style="1"/>
    <col min="15872" max="15872" width="45.26953125" style="1" customWidth="1"/>
    <col min="15873" max="15884" width="12.54296875" style="1" customWidth="1"/>
    <col min="15885" max="15885" width="0" style="1" hidden="1" customWidth="1"/>
    <col min="15886" max="16127" width="8.7265625" style="1"/>
    <col min="16128" max="16128" width="45.26953125" style="1" customWidth="1"/>
    <col min="16129" max="16140" width="12.54296875" style="1" customWidth="1"/>
    <col min="16141" max="16141" width="0" style="1" hidden="1" customWidth="1"/>
    <col min="16142" max="16384" width="8.7265625" style="1"/>
  </cols>
  <sheetData>
    <row r="1" spans="1:13" ht="15.5" x14ac:dyDescent="0.25">
      <c r="A1" s="205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7"/>
    </row>
    <row r="2" spans="1:13" ht="13" x14ac:dyDescent="0.25">
      <c r="A2" s="191" t="s">
        <v>36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</row>
    <row r="3" spans="1:13" ht="13" x14ac:dyDescent="0.25">
      <c r="A3" s="203" t="s">
        <v>521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</row>
    <row r="4" spans="1:13" x14ac:dyDescent="0.25">
      <c r="A4" s="208" t="s">
        <v>28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</row>
    <row r="5" spans="1:13" ht="13" x14ac:dyDescent="0.25">
      <c r="A5" s="38" t="s">
        <v>1</v>
      </c>
      <c r="B5" s="191" t="s">
        <v>2</v>
      </c>
      <c r="C5" s="191"/>
      <c r="D5" s="191"/>
      <c r="E5" s="191"/>
      <c r="F5" s="209" t="s">
        <v>3</v>
      </c>
      <c r="G5" s="209"/>
      <c r="H5" s="209"/>
      <c r="I5" s="209"/>
      <c r="J5" s="210" t="s">
        <v>4</v>
      </c>
      <c r="K5" s="191"/>
      <c r="L5" s="191"/>
      <c r="M5" s="191"/>
    </row>
    <row r="6" spans="1:13" ht="13" x14ac:dyDescent="0.25">
      <c r="A6" s="3" t="s">
        <v>5</v>
      </c>
      <c r="B6" s="191" t="s">
        <v>6</v>
      </c>
      <c r="C6" s="191"/>
      <c r="D6" s="191" t="s">
        <v>29</v>
      </c>
      <c r="E6" s="191"/>
      <c r="F6" s="209" t="s">
        <v>6</v>
      </c>
      <c r="G6" s="209"/>
      <c r="H6" s="209" t="s">
        <v>29</v>
      </c>
      <c r="I6" s="209"/>
      <c r="J6" s="210" t="s">
        <v>6</v>
      </c>
      <c r="K6" s="191"/>
      <c r="L6" s="191" t="s">
        <v>29</v>
      </c>
      <c r="M6" s="191"/>
    </row>
    <row r="7" spans="1:13" ht="13" x14ac:dyDescent="0.25">
      <c r="A7" s="3" t="s">
        <v>37</v>
      </c>
      <c r="B7" s="50">
        <v>2025</v>
      </c>
      <c r="C7" s="51">
        <v>2026</v>
      </c>
      <c r="D7" s="51" t="s">
        <v>518</v>
      </c>
      <c r="E7" s="52" t="s">
        <v>519</v>
      </c>
      <c r="F7" s="53">
        <v>2025</v>
      </c>
      <c r="G7" s="51">
        <v>2026</v>
      </c>
      <c r="H7" s="51" t="s">
        <v>518</v>
      </c>
      <c r="I7" s="54" t="s">
        <v>519</v>
      </c>
      <c r="J7" s="55">
        <v>2025</v>
      </c>
      <c r="K7" s="51">
        <v>2026</v>
      </c>
      <c r="L7" s="51" t="s">
        <v>518</v>
      </c>
      <c r="M7" s="52" t="s">
        <v>519</v>
      </c>
    </row>
    <row r="8" spans="1:13" ht="13" x14ac:dyDescent="0.25">
      <c r="A8" s="25" t="s">
        <v>8</v>
      </c>
      <c r="B8" s="29"/>
      <c r="C8" s="56"/>
      <c r="D8" s="56"/>
      <c r="E8" s="57"/>
      <c r="F8" s="29"/>
      <c r="G8" s="56"/>
      <c r="H8" s="56"/>
      <c r="I8" s="57"/>
      <c r="J8" s="56"/>
      <c r="K8" s="56"/>
      <c r="L8" s="56"/>
      <c r="M8" s="57"/>
    </row>
    <row r="9" spans="1:13" x14ac:dyDescent="0.25">
      <c r="A9" s="29" t="s">
        <v>38</v>
      </c>
      <c r="B9" s="58">
        <v>396</v>
      </c>
      <c r="C9" s="59">
        <v>218</v>
      </c>
      <c r="D9" s="59">
        <v>1392</v>
      </c>
      <c r="E9" s="60">
        <v>1136</v>
      </c>
      <c r="F9" s="58">
        <v>236</v>
      </c>
      <c r="G9" s="59">
        <v>201</v>
      </c>
      <c r="H9" s="59">
        <v>717</v>
      </c>
      <c r="I9" s="60">
        <v>610</v>
      </c>
      <c r="J9" s="59">
        <v>90</v>
      </c>
      <c r="K9" s="59">
        <v>55</v>
      </c>
      <c r="L9" s="59">
        <v>666</v>
      </c>
      <c r="M9" s="60">
        <v>639</v>
      </c>
    </row>
    <row r="10" spans="1:13" x14ac:dyDescent="0.25">
      <c r="A10" s="29" t="s">
        <v>39</v>
      </c>
      <c r="B10" s="58">
        <v>100</v>
      </c>
      <c r="C10" s="59">
        <v>292</v>
      </c>
      <c r="D10" s="59">
        <v>424</v>
      </c>
      <c r="E10" s="60">
        <v>829</v>
      </c>
      <c r="F10" s="58">
        <v>88</v>
      </c>
      <c r="G10" s="59">
        <v>266</v>
      </c>
      <c r="H10" s="59">
        <v>411</v>
      </c>
      <c r="I10" s="60">
        <v>687</v>
      </c>
      <c r="J10" s="59">
        <v>0</v>
      </c>
      <c r="K10" s="59">
        <v>8</v>
      </c>
      <c r="L10" s="59">
        <v>6</v>
      </c>
      <c r="M10" s="60">
        <v>45</v>
      </c>
    </row>
    <row r="11" spans="1:13" x14ac:dyDescent="0.25">
      <c r="A11" s="29" t="s">
        <v>40</v>
      </c>
      <c r="B11" s="58">
        <v>5970</v>
      </c>
      <c r="C11" s="59">
        <v>8310</v>
      </c>
      <c r="D11" s="59">
        <v>15300</v>
      </c>
      <c r="E11" s="60">
        <v>23011</v>
      </c>
      <c r="F11" s="58">
        <v>4618</v>
      </c>
      <c r="G11" s="59">
        <v>5243</v>
      </c>
      <c r="H11" s="59">
        <v>11928</v>
      </c>
      <c r="I11" s="60">
        <v>14423</v>
      </c>
      <c r="J11" s="59">
        <v>506</v>
      </c>
      <c r="K11" s="59">
        <v>3545</v>
      </c>
      <c r="L11" s="59">
        <v>4052</v>
      </c>
      <c r="M11" s="60">
        <v>7156</v>
      </c>
    </row>
    <row r="12" spans="1:13" x14ac:dyDescent="0.25">
      <c r="A12" s="29" t="s">
        <v>41</v>
      </c>
      <c r="B12" s="58">
        <v>62650</v>
      </c>
      <c r="C12" s="59">
        <v>54600</v>
      </c>
      <c r="D12" s="59">
        <v>185000</v>
      </c>
      <c r="E12" s="60">
        <v>174245</v>
      </c>
      <c r="F12" s="58">
        <v>44024</v>
      </c>
      <c r="G12" s="59">
        <v>39635</v>
      </c>
      <c r="H12" s="59">
        <v>132259</v>
      </c>
      <c r="I12" s="60">
        <v>139374</v>
      </c>
      <c r="J12" s="59">
        <v>16900</v>
      </c>
      <c r="K12" s="59">
        <v>11700</v>
      </c>
      <c r="L12" s="59">
        <v>48140</v>
      </c>
      <c r="M12" s="60">
        <v>38708</v>
      </c>
    </row>
    <row r="13" spans="1:13" x14ac:dyDescent="0.25">
      <c r="A13" s="29" t="s">
        <v>42</v>
      </c>
      <c r="B13" s="58">
        <v>33</v>
      </c>
      <c r="C13" s="59">
        <v>0</v>
      </c>
      <c r="D13" s="59">
        <v>46</v>
      </c>
      <c r="E13" s="60">
        <v>16</v>
      </c>
      <c r="F13" s="58">
        <v>44</v>
      </c>
      <c r="G13" s="59">
        <v>11</v>
      </c>
      <c r="H13" s="59">
        <v>66</v>
      </c>
      <c r="I13" s="60">
        <v>30</v>
      </c>
      <c r="J13" s="59">
        <v>0</v>
      </c>
      <c r="K13" s="59">
        <v>4</v>
      </c>
      <c r="L13" s="59">
        <v>0</v>
      </c>
      <c r="M13" s="60">
        <v>8</v>
      </c>
    </row>
    <row r="14" spans="1:13" x14ac:dyDescent="0.25">
      <c r="A14" s="29" t="s">
        <v>43</v>
      </c>
      <c r="B14" s="58">
        <v>695</v>
      </c>
      <c r="C14" s="59">
        <v>2057</v>
      </c>
      <c r="D14" s="59">
        <v>2965</v>
      </c>
      <c r="E14" s="60">
        <v>5366</v>
      </c>
      <c r="F14" s="58">
        <v>857</v>
      </c>
      <c r="G14" s="59">
        <v>1597</v>
      </c>
      <c r="H14" s="59">
        <v>3153</v>
      </c>
      <c r="I14" s="60">
        <v>4586</v>
      </c>
      <c r="J14" s="59">
        <v>0</v>
      </c>
      <c r="K14" s="59">
        <v>0</v>
      </c>
      <c r="L14" s="59">
        <v>0</v>
      </c>
      <c r="M14" s="60">
        <v>0</v>
      </c>
    </row>
    <row r="15" spans="1:13" x14ac:dyDescent="0.25">
      <c r="A15" s="29" t="s">
        <v>44</v>
      </c>
      <c r="B15" s="58">
        <v>22927</v>
      </c>
      <c r="C15" s="59">
        <v>25800</v>
      </c>
      <c r="D15" s="59">
        <v>74738</v>
      </c>
      <c r="E15" s="60">
        <v>82790</v>
      </c>
      <c r="F15" s="58">
        <v>20625</v>
      </c>
      <c r="G15" s="59">
        <v>24552</v>
      </c>
      <c r="H15" s="59">
        <v>66563</v>
      </c>
      <c r="I15" s="60">
        <v>79424</v>
      </c>
      <c r="J15" s="59">
        <v>1903</v>
      </c>
      <c r="K15" s="59">
        <v>2158</v>
      </c>
      <c r="L15" s="59">
        <v>6012</v>
      </c>
      <c r="M15" s="60">
        <v>7467</v>
      </c>
    </row>
    <row r="16" spans="1:13" x14ac:dyDescent="0.25">
      <c r="A16" s="29" t="s">
        <v>45</v>
      </c>
      <c r="B16" s="58">
        <v>52407</v>
      </c>
      <c r="C16" s="59">
        <v>62914</v>
      </c>
      <c r="D16" s="59">
        <v>163775</v>
      </c>
      <c r="E16" s="60">
        <v>176817</v>
      </c>
      <c r="F16" s="58">
        <v>47306</v>
      </c>
      <c r="G16" s="59">
        <v>60393</v>
      </c>
      <c r="H16" s="59">
        <v>152067</v>
      </c>
      <c r="I16" s="60">
        <v>174745</v>
      </c>
      <c r="J16" s="59">
        <v>1032</v>
      </c>
      <c r="K16" s="59">
        <v>1111</v>
      </c>
      <c r="L16" s="59">
        <v>5950</v>
      </c>
      <c r="M16" s="60">
        <v>4213</v>
      </c>
    </row>
    <row r="17" spans="1:13" x14ac:dyDescent="0.25">
      <c r="A17" s="29" t="s">
        <v>46</v>
      </c>
      <c r="B17" s="58">
        <v>125392</v>
      </c>
      <c r="C17" s="59">
        <v>174839</v>
      </c>
      <c r="D17" s="59">
        <v>495642</v>
      </c>
      <c r="E17" s="60">
        <v>607036</v>
      </c>
      <c r="F17" s="58">
        <v>118906</v>
      </c>
      <c r="G17" s="59">
        <v>147187</v>
      </c>
      <c r="H17" s="59">
        <v>393572</v>
      </c>
      <c r="I17" s="60">
        <v>525228</v>
      </c>
      <c r="J17" s="59">
        <v>37566</v>
      </c>
      <c r="K17" s="59">
        <v>42326</v>
      </c>
      <c r="L17" s="59">
        <v>96181</v>
      </c>
      <c r="M17" s="60">
        <v>123330</v>
      </c>
    </row>
    <row r="18" spans="1:13" x14ac:dyDescent="0.25">
      <c r="A18" s="29" t="s">
        <v>47</v>
      </c>
      <c r="B18" s="58">
        <v>9640</v>
      </c>
      <c r="C18" s="59">
        <v>8596</v>
      </c>
      <c r="D18" s="59">
        <v>25595</v>
      </c>
      <c r="E18" s="60">
        <v>20727</v>
      </c>
      <c r="F18" s="58">
        <v>1313</v>
      </c>
      <c r="G18" s="59">
        <v>3006</v>
      </c>
      <c r="H18" s="59">
        <v>4492</v>
      </c>
      <c r="I18" s="60">
        <v>9158</v>
      </c>
      <c r="J18" s="59">
        <v>5762</v>
      </c>
      <c r="K18" s="59">
        <v>5340</v>
      </c>
      <c r="L18" s="59">
        <v>16400</v>
      </c>
      <c r="M18" s="60">
        <v>12548</v>
      </c>
    </row>
    <row r="19" spans="1:13" x14ac:dyDescent="0.25">
      <c r="A19" s="29" t="s">
        <v>48</v>
      </c>
      <c r="B19" s="58">
        <v>2688</v>
      </c>
      <c r="C19" s="59">
        <v>6749</v>
      </c>
      <c r="D19" s="59">
        <v>5975</v>
      </c>
      <c r="E19" s="60">
        <v>23413</v>
      </c>
      <c r="F19" s="58">
        <v>2625</v>
      </c>
      <c r="G19" s="59">
        <v>4063</v>
      </c>
      <c r="H19" s="59">
        <v>7729</v>
      </c>
      <c r="I19" s="60">
        <v>13589</v>
      </c>
      <c r="J19" s="59">
        <v>1848</v>
      </c>
      <c r="K19" s="59">
        <v>3798</v>
      </c>
      <c r="L19" s="59">
        <v>2716</v>
      </c>
      <c r="M19" s="60">
        <v>6289</v>
      </c>
    </row>
    <row r="20" spans="1:13" x14ac:dyDescent="0.25">
      <c r="A20" s="29" t="s">
        <v>49</v>
      </c>
      <c r="B20" s="58">
        <v>5031</v>
      </c>
      <c r="C20" s="59">
        <v>7677</v>
      </c>
      <c r="D20" s="59">
        <v>19171</v>
      </c>
      <c r="E20" s="60">
        <v>21309</v>
      </c>
      <c r="F20" s="58">
        <v>5014</v>
      </c>
      <c r="G20" s="59">
        <v>6220</v>
      </c>
      <c r="H20" s="59">
        <v>19056</v>
      </c>
      <c r="I20" s="60">
        <v>18866</v>
      </c>
      <c r="J20" s="59">
        <v>153</v>
      </c>
      <c r="K20" s="59">
        <v>445</v>
      </c>
      <c r="L20" s="59">
        <v>245</v>
      </c>
      <c r="M20" s="60">
        <v>622</v>
      </c>
    </row>
    <row r="21" spans="1:13" x14ac:dyDescent="0.25">
      <c r="A21" s="29" t="s">
        <v>50</v>
      </c>
      <c r="B21" s="58">
        <v>15</v>
      </c>
      <c r="C21" s="59">
        <v>354</v>
      </c>
      <c r="D21" s="59">
        <v>972</v>
      </c>
      <c r="E21" s="60">
        <v>1747</v>
      </c>
      <c r="F21" s="58">
        <v>610</v>
      </c>
      <c r="G21" s="59">
        <v>877</v>
      </c>
      <c r="H21" s="59">
        <v>1282</v>
      </c>
      <c r="I21" s="60">
        <v>2085</v>
      </c>
      <c r="J21" s="59">
        <v>1</v>
      </c>
      <c r="K21" s="59">
        <v>396</v>
      </c>
      <c r="L21" s="59">
        <v>1321</v>
      </c>
      <c r="M21" s="60">
        <v>1675</v>
      </c>
    </row>
    <row r="22" spans="1:13" x14ac:dyDescent="0.25">
      <c r="A22" s="29" t="s">
        <v>51</v>
      </c>
      <c r="B22" s="61" t="s">
        <v>516</v>
      </c>
      <c r="C22" s="62" t="s">
        <v>516</v>
      </c>
      <c r="D22" s="59">
        <v>137076</v>
      </c>
      <c r="E22" s="60">
        <v>193533</v>
      </c>
      <c r="F22" s="61" t="s">
        <v>516</v>
      </c>
      <c r="G22" s="62" t="s">
        <v>516</v>
      </c>
      <c r="H22" s="59">
        <v>129369</v>
      </c>
      <c r="I22" s="60">
        <v>187953</v>
      </c>
      <c r="J22" s="62" t="s">
        <v>516</v>
      </c>
      <c r="K22" s="62" t="s">
        <v>516</v>
      </c>
      <c r="L22" s="59">
        <v>1035</v>
      </c>
      <c r="M22" s="60">
        <v>2432</v>
      </c>
    </row>
    <row r="23" spans="1:13" x14ac:dyDescent="0.25">
      <c r="A23" s="29" t="s">
        <v>52</v>
      </c>
      <c r="B23" s="58">
        <v>31672</v>
      </c>
      <c r="C23" s="59">
        <v>26821</v>
      </c>
      <c r="D23" s="59">
        <v>91892</v>
      </c>
      <c r="E23" s="60">
        <v>95193</v>
      </c>
      <c r="F23" s="58">
        <v>26413</v>
      </c>
      <c r="G23" s="59">
        <v>28422</v>
      </c>
      <c r="H23" s="59">
        <v>80432</v>
      </c>
      <c r="I23" s="60">
        <v>89138</v>
      </c>
      <c r="J23" s="59">
        <v>2416</v>
      </c>
      <c r="K23" s="59">
        <v>2575</v>
      </c>
      <c r="L23" s="59">
        <v>6496</v>
      </c>
      <c r="M23" s="60">
        <v>7056</v>
      </c>
    </row>
    <row r="24" spans="1:13" x14ac:dyDescent="0.25">
      <c r="A24" s="29" t="s">
        <v>53</v>
      </c>
      <c r="B24" s="58">
        <v>0</v>
      </c>
      <c r="C24" s="59">
        <v>1903</v>
      </c>
      <c r="D24" s="59">
        <v>0</v>
      </c>
      <c r="E24" s="60">
        <v>6357</v>
      </c>
      <c r="F24" s="58">
        <v>0</v>
      </c>
      <c r="G24" s="59">
        <v>1928</v>
      </c>
      <c r="H24" s="59">
        <v>0</v>
      </c>
      <c r="I24" s="60">
        <v>6001</v>
      </c>
      <c r="J24" s="59">
        <v>0</v>
      </c>
      <c r="K24" s="59">
        <v>0</v>
      </c>
      <c r="L24" s="59">
        <v>0</v>
      </c>
      <c r="M24" s="60">
        <v>0</v>
      </c>
    </row>
    <row r="25" spans="1:13" x14ac:dyDescent="0.25">
      <c r="A25" s="29" t="s">
        <v>54</v>
      </c>
      <c r="B25" s="58">
        <v>8989</v>
      </c>
      <c r="C25" s="59">
        <v>5337</v>
      </c>
      <c r="D25" s="59">
        <v>24463</v>
      </c>
      <c r="E25" s="60">
        <v>19679</v>
      </c>
      <c r="F25" s="58">
        <v>3089</v>
      </c>
      <c r="G25" s="59">
        <v>2467</v>
      </c>
      <c r="H25" s="59">
        <v>8788</v>
      </c>
      <c r="I25" s="60">
        <v>7914</v>
      </c>
      <c r="J25" s="59">
        <v>8542</v>
      </c>
      <c r="K25" s="59">
        <v>3140</v>
      </c>
      <c r="L25" s="59">
        <v>15110</v>
      </c>
      <c r="M25" s="60">
        <v>10204</v>
      </c>
    </row>
    <row r="26" spans="1:13" ht="13" x14ac:dyDescent="0.25">
      <c r="A26" s="25" t="s">
        <v>12</v>
      </c>
      <c r="B26" s="63">
        <f>SUM(B9:B25)</f>
        <v>328605</v>
      </c>
      <c r="C26" s="64">
        <f t="shared" ref="C26:M26" si="0">SUM(C9:C25)</f>
        <v>386467</v>
      </c>
      <c r="D26" s="64">
        <f t="shared" si="0"/>
        <v>1244426</v>
      </c>
      <c r="E26" s="65">
        <f t="shared" si="0"/>
        <v>1453204</v>
      </c>
      <c r="F26" s="63">
        <f t="shared" si="0"/>
        <v>275768</v>
      </c>
      <c r="G26" s="64">
        <f t="shared" si="0"/>
        <v>326068</v>
      </c>
      <c r="H26" s="64">
        <f t="shared" si="0"/>
        <v>1011884</v>
      </c>
      <c r="I26" s="65">
        <f t="shared" si="0"/>
        <v>1273811</v>
      </c>
      <c r="J26" s="64">
        <f t="shared" si="0"/>
        <v>76719</v>
      </c>
      <c r="K26" s="64">
        <f t="shared" si="0"/>
        <v>76601</v>
      </c>
      <c r="L26" s="64">
        <f t="shared" si="0"/>
        <v>204330</v>
      </c>
      <c r="M26" s="65">
        <f t="shared" si="0"/>
        <v>222392</v>
      </c>
    </row>
    <row r="27" spans="1:13" ht="13" x14ac:dyDescent="0.25">
      <c r="A27" s="181" t="s">
        <v>558</v>
      </c>
      <c r="B27" s="63"/>
      <c r="C27" s="64"/>
      <c r="D27" s="64"/>
      <c r="E27" s="65"/>
      <c r="F27" s="63"/>
      <c r="G27" s="64"/>
      <c r="H27" s="64"/>
      <c r="I27" s="65"/>
      <c r="J27" s="64"/>
      <c r="K27" s="64"/>
      <c r="L27" s="64"/>
      <c r="M27" s="65"/>
    </row>
    <row r="28" spans="1:13" ht="13" x14ac:dyDescent="0.25">
      <c r="A28" s="25" t="s">
        <v>13</v>
      </c>
      <c r="B28" s="66"/>
      <c r="C28" s="67"/>
      <c r="D28" s="67"/>
      <c r="E28" s="68"/>
      <c r="F28" s="66"/>
      <c r="G28" s="67"/>
      <c r="H28" s="67"/>
      <c r="I28" s="68"/>
      <c r="J28" s="67"/>
      <c r="K28" s="67"/>
      <c r="L28" s="67"/>
      <c r="M28" s="68"/>
    </row>
    <row r="29" spans="1:13" x14ac:dyDescent="0.25">
      <c r="A29" s="29" t="s">
        <v>55</v>
      </c>
      <c r="B29" s="58">
        <v>2809</v>
      </c>
      <c r="C29" s="59">
        <v>3906</v>
      </c>
      <c r="D29" s="59">
        <v>7252</v>
      </c>
      <c r="E29" s="60">
        <v>10522</v>
      </c>
      <c r="F29" s="58">
        <v>2511</v>
      </c>
      <c r="G29" s="59">
        <v>2993</v>
      </c>
      <c r="H29" s="59">
        <v>6295</v>
      </c>
      <c r="I29" s="60">
        <v>8318</v>
      </c>
      <c r="J29" s="59">
        <v>194</v>
      </c>
      <c r="K29" s="59">
        <v>648</v>
      </c>
      <c r="L29" s="59">
        <v>637</v>
      </c>
      <c r="M29" s="60">
        <v>1560</v>
      </c>
    </row>
    <row r="30" spans="1:13" x14ac:dyDescent="0.25">
      <c r="A30" s="29" t="s">
        <v>56</v>
      </c>
      <c r="B30" s="58">
        <v>57951</v>
      </c>
      <c r="C30" s="59">
        <v>75936</v>
      </c>
      <c r="D30" s="59">
        <v>156371</v>
      </c>
      <c r="E30" s="60">
        <v>204455</v>
      </c>
      <c r="F30" s="58">
        <v>39143</v>
      </c>
      <c r="G30" s="59">
        <v>42881</v>
      </c>
      <c r="H30" s="59">
        <v>105460</v>
      </c>
      <c r="I30" s="60">
        <v>119531</v>
      </c>
      <c r="J30" s="59">
        <v>22717</v>
      </c>
      <c r="K30" s="59">
        <v>30056</v>
      </c>
      <c r="L30" s="59">
        <v>56016</v>
      </c>
      <c r="M30" s="60">
        <v>93240</v>
      </c>
    </row>
    <row r="31" spans="1:13" x14ac:dyDescent="0.25">
      <c r="A31" s="29" t="s">
        <v>57</v>
      </c>
      <c r="B31" s="58">
        <v>144</v>
      </c>
      <c r="C31" s="59">
        <v>329</v>
      </c>
      <c r="D31" s="59">
        <v>636</v>
      </c>
      <c r="E31" s="60">
        <v>1060</v>
      </c>
      <c r="F31" s="58">
        <v>241</v>
      </c>
      <c r="G31" s="59">
        <v>340</v>
      </c>
      <c r="H31" s="59">
        <v>697</v>
      </c>
      <c r="I31" s="60">
        <v>951</v>
      </c>
      <c r="J31" s="59">
        <v>20</v>
      </c>
      <c r="K31" s="59">
        <v>0</v>
      </c>
      <c r="L31" s="59">
        <v>40</v>
      </c>
      <c r="M31" s="60">
        <v>80</v>
      </c>
    </row>
    <row r="32" spans="1:13" x14ac:dyDescent="0.25">
      <c r="A32" s="29" t="s">
        <v>45</v>
      </c>
      <c r="B32" s="58">
        <v>7773</v>
      </c>
      <c r="C32" s="59">
        <v>13693</v>
      </c>
      <c r="D32" s="59">
        <v>21628</v>
      </c>
      <c r="E32" s="60">
        <v>34440</v>
      </c>
      <c r="F32" s="58">
        <v>8454</v>
      </c>
      <c r="G32" s="59">
        <v>13820</v>
      </c>
      <c r="H32" s="59">
        <v>20559</v>
      </c>
      <c r="I32" s="60">
        <v>36255</v>
      </c>
      <c r="J32" s="59">
        <v>34</v>
      </c>
      <c r="K32" s="59">
        <v>167</v>
      </c>
      <c r="L32" s="59">
        <v>172</v>
      </c>
      <c r="M32" s="60">
        <v>283</v>
      </c>
    </row>
    <row r="33" spans="1:13" x14ac:dyDescent="0.25">
      <c r="A33" s="29" t="s">
        <v>58</v>
      </c>
      <c r="B33" s="58">
        <v>7617</v>
      </c>
      <c r="C33" s="59">
        <v>13075</v>
      </c>
      <c r="D33" s="59">
        <v>24568</v>
      </c>
      <c r="E33" s="60">
        <v>35588</v>
      </c>
      <c r="F33" s="58">
        <v>7008</v>
      </c>
      <c r="G33" s="59">
        <v>10331</v>
      </c>
      <c r="H33" s="59">
        <v>19764</v>
      </c>
      <c r="I33" s="60">
        <v>28797</v>
      </c>
      <c r="J33" s="59">
        <v>1764</v>
      </c>
      <c r="K33" s="59">
        <v>3127</v>
      </c>
      <c r="L33" s="59">
        <v>4715</v>
      </c>
      <c r="M33" s="60">
        <v>7280</v>
      </c>
    </row>
    <row r="34" spans="1:13" x14ac:dyDescent="0.25">
      <c r="A34" s="29" t="s">
        <v>59</v>
      </c>
      <c r="B34" s="58">
        <v>0</v>
      </c>
      <c r="C34" s="59">
        <v>215</v>
      </c>
      <c r="D34" s="59">
        <v>22</v>
      </c>
      <c r="E34" s="60">
        <v>667</v>
      </c>
      <c r="F34" s="58">
        <v>6</v>
      </c>
      <c r="G34" s="59">
        <v>216</v>
      </c>
      <c r="H34" s="59">
        <v>6</v>
      </c>
      <c r="I34" s="60">
        <v>541</v>
      </c>
      <c r="J34" s="59">
        <v>0</v>
      </c>
      <c r="K34" s="59">
        <v>0</v>
      </c>
      <c r="L34" s="59">
        <v>0</v>
      </c>
      <c r="M34" s="60">
        <v>0</v>
      </c>
    </row>
    <row r="35" spans="1:13" x14ac:dyDescent="0.25">
      <c r="A35" s="29" t="s">
        <v>60</v>
      </c>
      <c r="B35" s="58">
        <v>507</v>
      </c>
      <c r="C35" s="59">
        <v>838</v>
      </c>
      <c r="D35" s="59">
        <v>1369</v>
      </c>
      <c r="E35" s="60">
        <v>1999</v>
      </c>
      <c r="F35" s="58">
        <v>621</v>
      </c>
      <c r="G35" s="59">
        <v>736</v>
      </c>
      <c r="H35" s="59">
        <v>1666</v>
      </c>
      <c r="I35" s="60">
        <v>1866</v>
      </c>
      <c r="J35" s="59">
        <v>0</v>
      </c>
      <c r="K35" s="59">
        <v>0</v>
      </c>
      <c r="L35" s="59">
        <v>2</v>
      </c>
      <c r="M35" s="60">
        <v>58</v>
      </c>
    </row>
    <row r="36" spans="1:13" x14ac:dyDescent="0.25">
      <c r="A36" s="29" t="s">
        <v>61</v>
      </c>
      <c r="B36" s="58">
        <v>15775</v>
      </c>
      <c r="C36" s="59">
        <v>24204</v>
      </c>
      <c r="D36" s="59">
        <v>44888</v>
      </c>
      <c r="E36" s="60">
        <v>68271</v>
      </c>
      <c r="F36" s="58">
        <v>3844</v>
      </c>
      <c r="G36" s="59">
        <v>6634</v>
      </c>
      <c r="H36" s="59">
        <v>10764</v>
      </c>
      <c r="I36" s="60">
        <v>18080</v>
      </c>
      <c r="J36" s="59">
        <v>12459</v>
      </c>
      <c r="K36" s="59">
        <v>17952</v>
      </c>
      <c r="L36" s="59">
        <v>34214</v>
      </c>
      <c r="M36" s="60">
        <v>48617</v>
      </c>
    </row>
    <row r="37" spans="1:13" ht="13" x14ac:dyDescent="0.25">
      <c r="A37" s="25" t="s">
        <v>18</v>
      </c>
      <c r="B37" s="63">
        <v>92576</v>
      </c>
      <c r="C37" s="64">
        <v>132196</v>
      </c>
      <c r="D37" s="64">
        <v>256734</v>
      </c>
      <c r="E37" s="65">
        <v>357002</v>
      </c>
      <c r="F37" s="63">
        <v>61828</v>
      </c>
      <c r="G37" s="64">
        <v>77951</v>
      </c>
      <c r="H37" s="64">
        <v>165211</v>
      </c>
      <c r="I37" s="65">
        <v>214339</v>
      </c>
      <c r="J37" s="64">
        <v>37188</v>
      </c>
      <c r="K37" s="64">
        <v>51950</v>
      </c>
      <c r="L37" s="64">
        <v>95796</v>
      </c>
      <c r="M37" s="65">
        <v>151118</v>
      </c>
    </row>
    <row r="38" spans="1:13" ht="13" x14ac:dyDescent="0.25">
      <c r="A38" s="25" t="s">
        <v>19</v>
      </c>
      <c r="B38" s="66"/>
      <c r="C38" s="67"/>
      <c r="D38" s="67"/>
      <c r="E38" s="68"/>
      <c r="F38" s="66"/>
      <c r="G38" s="67"/>
      <c r="H38" s="67"/>
      <c r="I38" s="68"/>
      <c r="J38" s="67"/>
      <c r="K38" s="67"/>
      <c r="L38" s="67"/>
      <c r="M38" s="68"/>
    </row>
    <row r="39" spans="1:13" x14ac:dyDescent="0.25">
      <c r="A39" s="29" t="s">
        <v>62</v>
      </c>
      <c r="B39" s="58">
        <v>15957</v>
      </c>
      <c r="C39" s="59">
        <v>31145</v>
      </c>
      <c r="D39" s="59">
        <v>46499</v>
      </c>
      <c r="E39" s="60">
        <v>83176</v>
      </c>
      <c r="F39" s="58">
        <v>17141</v>
      </c>
      <c r="G39" s="59">
        <v>31063</v>
      </c>
      <c r="H39" s="59">
        <v>46907</v>
      </c>
      <c r="I39" s="60">
        <v>80752</v>
      </c>
      <c r="J39" s="59">
        <v>40</v>
      </c>
      <c r="K39" s="59">
        <v>1293</v>
      </c>
      <c r="L39" s="59">
        <v>142</v>
      </c>
      <c r="M39" s="60">
        <v>2421</v>
      </c>
    </row>
    <row r="40" spans="1:13" x14ac:dyDescent="0.25">
      <c r="A40" s="29" t="s">
        <v>56</v>
      </c>
      <c r="B40" s="58">
        <v>297596</v>
      </c>
      <c r="C40" s="59">
        <v>402358</v>
      </c>
      <c r="D40" s="59">
        <v>959357</v>
      </c>
      <c r="E40" s="60">
        <v>1189715</v>
      </c>
      <c r="F40" s="58">
        <v>149317</v>
      </c>
      <c r="G40" s="59">
        <v>166956</v>
      </c>
      <c r="H40" s="59">
        <v>529344</v>
      </c>
      <c r="I40" s="60">
        <v>586547</v>
      </c>
      <c r="J40" s="59">
        <v>149167</v>
      </c>
      <c r="K40" s="59">
        <v>222439</v>
      </c>
      <c r="L40" s="59">
        <v>419447</v>
      </c>
      <c r="M40" s="60">
        <v>636005</v>
      </c>
    </row>
    <row r="41" spans="1:13" x14ac:dyDescent="0.25">
      <c r="A41" s="29" t="s">
        <v>63</v>
      </c>
      <c r="B41" s="58">
        <v>541504</v>
      </c>
      <c r="C41" s="59">
        <v>557217</v>
      </c>
      <c r="D41" s="59">
        <v>1360242</v>
      </c>
      <c r="E41" s="60">
        <v>1681866</v>
      </c>
      <c r="F41" s="58">
        <v>525136</v>
      </c>
      <c r="G41" s="59">
        <v>502890</v>
      </c>
      <c r="H41" s="59">
        <v>1302657</v>
      </c>
      <c r="I41" s="60">
        <v>1572107</v>
      </c>
      <c r="J41" s="59">
        <v>28827</v>
      </c>
      <c r="K41" s="59">
        <v>38269</v>
      </c>
      <c r="L41" s="59">
        <v>64416</v>
      </c>
      <c r="M41" s="60">
        <v>105171</v>
      </c>
    </row>
    <row r="42" spans="1:13" x14ac:dyDescent="0.25">
      <c r="A42" s="29" t="s">
        <v>64</v>
      </c>
      <c r="B42" s="58">
        <v>438242</v>
      </c>
      <c r="C42" s="59">
        <v>591952</v>
      </c>
      <c r="D42" s="59">
        <v>1496996</v>
      </c>
      <c r="E42" s="60">
        <v>1725193</v>
      </c>
      <c r="F42" s="58">
        <v>388812</v>
      </c>
      <c r="G42" s="59">
        <v>468956</v>
      </c>
      <c r="H42" s="59">
        <v>1228993</v>
      </c>
      <c r="I42" s="60">
        <v>1413539</v>
      </c>
      <c r="J42" s="59">
        <v>40335</v>
      </c>
      <c r="K42" s="59">
        <v>59318</v>
      </c>
      <c r="L42" s="59">
        <v>146159</v>
      </c>
      <c r="M42" s="60">
        <v>198116</v>
      </c>
    </row>
    <row r="43" spans="1:13" x14ac:dyDescent="0.25">
      <c r="A43" s="29" t="s">
        <v>65</v>
      </c>
      <c r="B43" s="58">
        <v>235</v>
      </c>
      <c r="C43" s="59">
        <v>947</v>
      </c>
      <c r="D43" s="59">
        <v>489</v>
      </c>
      <c r="E43" s="60">
        <v>1722</v>
      </c>
      <c r="F43" s="58">
        <v>528</v>
      </c>
      <c r="G43" s="59">
        <v>625</v>
      </c>
      <c r="H43" s="59">
        <v>1412</v>
      </c>
      <c r="I43" s="60">
        <v>1188</v>
      </c>
      <c r="J43" s="59">
        <v>0</v>
      </c>
      <c r="K43" s="59">
        <v>472</v>
      </c>
      <c r="L43" s="59">
        <v>0</v>
      </c>
      <c r="M43" s="60">
        <v>1244</v>
      </c>
    </row>
    <row r="44" spans="1:13" x14ac:dyDescent="0.25">
      <c r="A44" s="29" t="s">
        <v>66</v>
      </c>
      <c r="B44" s="58">
        <v>69183</v>
      </c>
      <c r="C44" s="59">
        <v>99628</v>
      </c>
      <c r="D44" s="59">
        <v>215541</v>
      </c>
      <c r="E44" s="60">
        <v>300100</v>
      </c>
      <c r="F44" s="58">
        <v>44417</v>
      </c>
      <c r="G44" s="59">
        <v>66573</v>
      </c>
      <c r="H44" s="59">
        <v>137329</v>
      </c>
      <c r="I44" s="60">
        <v>207382</v>
      </c>
      <c r="J44" s="59">
        <v>28382</v>
      </c>
      <c r="K44" s="59">
        <v>31268</v>
      </c>
      <c r="L44" s="59">
        <v>84187</v>
      </c>
      <c r="M44" s="60">
        <v>90219</v>
      </c>
    </row>
    <row r="45" spans="1:13" x14ac:dyDescent="0.25">
      <c r="A45" s="29" t="s">
        <v>67</v>
      </c>
      <c r="B45" s="58">
        <v>0</v>
      </c>
      <c r="C45" s="59">
        <v>0</v>
      </c>
      <c r="D45" s="59">
        <v>32</v>
      </c>
      <c r="E45" s="60">
        <v>0</v>
      </c>
      <c r="F45" s="58">
        <v>0</v>
      </c>
      <c r="G45" s="59">
        <v>0</v>
      </c>
      <c r="H45" s="59">
        <v>33</v>
      </c>
      <c r="I45" s="60">
        <v>0</v>
      </c>
      <c r="J45" s="59">
        <v>0</v>
      </c>
      <c r="K45" s="59">
        <v>0</v>
      </c>
      <c r="L45" s="59">
        <v>0</v>
      </c>
      <c r="M45" s="60">
        <v>0</v>
      </c>
    </row>
    <row r="46" spans="1:13" x14ac:dyDescent="0.25">
      <c r="A46" s="29" t="s">
        <v>58</v>
      </c>
      <c r="B46" s="58">
        <v>4714</v>
      </c>
      <c r="C46" s="59">
        <v>4741</v>
      </c>
      <c r="D46" s="59">
        <v>15171</v>
      </c>
      <c r="E46" s="60">
        <v>15577</v>
      </c>
      <c r="F46" s="58">
        <v>2513</v>
      </c>
      <c r="G46" s="59">
        <v>3741</v>
      </c>
      <c r="H46" s="59">
        <v>8050</v>
      </c>
      <c r="I46" s="60">
        <v>10589</v>
      </c>
      <c r="J46" s="59">
        <v>2432</v>
      </c>
      <c r="K46" s="59">
        <v>1354</v>
      </c>
      <c r="L46" s="59">
        <v>7434</v>
      </c>
      <c r="M46" s="60">
        <v>5300</v>
      </c>
    </row>
    <row r="47" spans="1:13" x14ac:dyDescent="0.25">
      <c r="A47" s="29" t="s">
        <v>68</v>
      </c>
      <c r="B47" s="58">
        <v>1390</v>
      </c>
      <c r="C47" s="59">
        <v>5207</v>
      </c>
      <c r="D47" s="59">
        <v>3626</v>
      </c>
      <c r="E47" s="60">
        <v>11146</v>
      </c>
      <c r="F47" s="58">
        <v>1432</v>
      </c>
      <c r="G47" s="59">
        <v>5217</v>
      </c>
      <c r="H47" s="59">
        <v>3428</v>
      </c>
      <c r="I47" s="60">
        <v>11569</v>
      </c>
      <c r="J47" s="59">
        <v>0</v>
      </c>
      <c r="K47" s="59">
        <v>0</v>
      </c>
      <c r="L47" s="59">
        <v>0</v>
      </c>
      <c r="M47" s="60">
        <v>0</v>
      </c>
    </row>
    <row r="48" spans="1:13" x14ac:dyDescent="0.25">
      <c r="A48" s="29" t="s">
        <v>69</v>
      </c>
      <c r="B48" s="58">
        <v>93460</v>
      </c>
      <c r="C48" s="59">
        <v>116252</v>
      </c>
      <c r="D48" s="59">
        <v>271668</v>
      </c>
      <c r="E48" s="60">
        <v>306592</v>
      </c>
      <c r="F48" s="58">
        <v>76957</v>
      </c>
      <c r="G48" s="59">
        <v>102930</v>
      </c>
      <c r="H48" s="59">
        <v>228779</v>
      </c>
      <c r="I48" s="60">
        <v>301174</v>
      </c>
      <c r="J48" s="59">
        <v>12583</v>
      </c>
      <c r="K48" s="59">
        <v>11102</v>
      </c>
      <c r="L48" s="59">
        <v>36749</v>
      </c>
      <c r="M48" s="60">
        <v>29253</v>
      </c>
    </row>
    <row r="49" spans="1:13" x14ac:dyDescent="0.25">
      <c r="A49" s="29" t="s">
        <v>70</v>
      </c>
      <c r="B49" s="58">
        <v>85475</v>
      </c>
      <c r="C49" s="59">
        <v>107449</v>
      </c>
      <c r="D49" s="59">
        <v>328247</v>
      </c>
      <c r="E49" s="60">
        <v>358338</v>
      </c>
      <c r="F49" s="58">
        <v>73934</v>
      </c>
      <c r="G49" s="59">
        <v>91264</v>
      </c>
      <c r="H49" s="59">
        <v>276928</v>
      </c>
      <c r="I49" s="60">
        <v>299296</v>
      </c>
      <c r="J49" s="59">
        <v>21310</v>
      </c>
      <c r="K49" s="59">
        <v>23766</v>
      </c>
      <c r="L49" s="59">
        <v>60160</v>
      </c>
      <c r="M49" s="60">
        <v>65492</v>
      </c>
    </row>
    <row r="50" spans="1:13" x14ac:dyDescent="0.25">
      <c r="A50" s="29" t="s">
        <v>71</v>
      </c>
      <c r="B50" s="58">
        <v>37</v>
      </c>
      <c r="C50" s="59">
        <v>75</v>
      </c>
      <c r="D50" s="59">
        <v>43</v>
      </c>
      <c r="E50" s="60">
        <v>190</v>
      </c>
      <c r="F50" s="58">
        <v>84</v>
      </c>
      <c r="G50" s="59">
        <v>171</v>
      </c>
      <c r="H50" s="59">
        <v>184</v>
      </c>
      <c r="I50" s="60">
        <v>408</v>
      </c>
      <c r="J50" s="59">
        <v>0</v>
      </c>
      <c r="K50" s="59">
        <v>0</v>
      </c>
      <c r="L50" s="59">
        <v>0</v>
      </c>
      <c r="M50" s="60">
        <v>0</v>
      </c>
    </row>
    <row r="51" spans="1:13" x14ac:dyDescent="0.25">
      <c r="A51" s="29" t="s">
        <v>61</v>
      </c>
      <c r="B51" s="58">
        <v>396927</v>
      </c>
      <c r="C51" s="59">
        <v>578973</v>
      </c>
      <c r="D51" s="59">
        <v>1206701</v>
      </c>
      <c r="E51" s="60">
        <v>1576219</v>
      </c>
      <c r="F51" s="58">
        <v>281012</v>
      </c>
      <c r="G51" s="59">
        <v>411014</v>
      </c>
      <c r="H51" s="59">
        <v>913946</v>
      </c>
      <c r="I51" s="60">
        <v>1144124</v>
      </c>
      <c r="J51" s="59">
        <v>104686</v>
      </c>
      <c r="K51" s="59">
        <v>154403</v>
      </c>
      <c r="L51" s="59">
        <v>318248</v>
      </c>
      <c r="M51" s="60">
        <v>419737</v>
      </c>
    </row>
    <row r="52" spans="1:13" ht="13" x14ac:dyDescent="0.25">
      <c r="A52" s="25" t="s">
        <v>23</v>
      </c>
      <c r="B52" s="63">
        <v>1944720</v>
      </c>
      <c r="C52" s="64">
        <v>2495944</v>
      </c>
      <c r="D52" s="64">
        <v>5904612</v>
      </c>
      <c r="E52" s="65">
        <v>7249834</v>
      </c>
      <c r="F52" s="63">
        <v>1561283</v>
      </c>
      <c r="G52" s="64">
        <v>1851400</v>
      </c>
      <c r="H52" s="64">
        <v>4677990</v>
      </c>
      <c r="I52" s="65">
        <v>5628675</v>
      </c>
      <c r="J52" s="64">
        <v>387762</v>
      </c>
      <c r="K52" s="64">
        <v>543684</v>
      </c>
      <c r="L52" s="64">
        <v>1136942</v>
      </c>
      <c r="M52" s="65">
        <v>1552958</v>
      </c>
    </row>
    <row r="53" spans="1:13" ht="13" x14ac:dyDescent="0.25">
      <c r="A53" s="25" t="s">
        <v>24</v>
      </c>
      <c r="B53" s="66"/>
      <c r="C53" s="67"/>
      <c r="D53" s="67"/>
      <c r="E53" s="68"/>
      <c r="F53" s="66"/>
      <c r="G53" s="67"/>
      <c r="H53" s="67"/>
      <c r="I53" s="68"/>
      <c r="J53" s="67"/>
      <c r="K53" s="67"/>
      <c r="L53" s="67"/>
      <c r="M53" s="68"/>
    </row>
    <row r="54" spans="1:13" x14ac:dyDescent="0.25">
      <c r="A54" s="29" t="s">
        <v>56</v>
      </c>
      <c r="B54" s="58">
        <v>357</v>
      </c>
      <c r="C54" s="59">
        <v>921</v>
      </c>
      <c r="D54" s="59">
        <v>939</v>
      </c>
      <c r="E54" s="60">
        <v>3114</v>
      </c>
      <c r="F54" s="58">
        <v>0</v>
      </c>
      <c r="G54" s="59">
        <v>0</v>
      </c>
      <c r="H54" s="59">
        <v>4</v>
      </c>
      <c r="I54" s="60">
        <v>0</v>
      </c>
      <c r="J54" s="59">
        <v>462</v>
      </c>
      <c r="K54" s="59">
        <v>870</v>
      </c>
      <c r="L54" s="59">
        <v>966</v>
      </c>
      <c r="M54" s="60">
        <v>2928</v>
      </c>
    </row>
    <row r="55" spans="1:13" ht="13" x14ac:dyDescent="0.25">
      <c r="A55" s="25" t="s">
        <v>25</v>
      </c>
      <c r="B55" s="63">
        <v>357</v>
      </c>
      <c r="C55" s="64">
        <v>921</v>
      </c>
      <c r="D55" s="64">
        <v>939</v>
      </c>
      <c r="E55" s="65">
        <v>3114</v>
      </c>
      <c r="F55" s="63">
        <v>0</v>
      </c>
      <c r="G55" s="64">
        <v>0</v>
      </c>
      <c r="H55" s="64">
        <v>4</v>
      </c>
      <c r="I55" s="65">
        <v>0</v>
      </c>
      <c r="J55" s="64">
        <v>462</v>
      </c>
      <c r="K55" s="64">
        <v>870</v>
      </c>
      <c r="L55" s="64">
        <v>966</v>
      </c>
      <c r="M55" s="65">
        <v>2928</v>
      </c>
    </row>
    <row r="56" spans="1:13" ht="13" x14ac:dyDescent="0.25">
      <c r="A56" s="33" t="s">
        <v>26</v>
      </c>
      <c r="B56" s="69">
        <f>+B26+B37+B52+B55</f>
        <v>2366258</v>
      </c>
      <c r="C56" s="70">
        <f t="shared" ref="C56:M56" si="1">+C26+C37+C52+C55</f>
        <v>3015528</v>
      </c>
      <c r="D56" s="70">
        <f t="shared" si="1"/>
        <v>7406711</v>
      </c>
      <c r="E56" s="71">
        <f t="shared" si="1"/>
        <v>9063154</v>
      </c>
      <c r="F56" s="69">
        <f t="shared" si="1"/>
        <v>1898879</v>
      </c>
      <c r="G56" s="70">
        <f t="shared" si="1"/>
        <v>2255419</v>
      </c>
      <c r="H56" s="70">
        <f t="shared" si="1"/>
        <v>5855089</v>
      </c>
      <c r="I56" s="71">
        <f t="shared" si="1"/>
        <v>7116825</v>
      </c>
      <c r="J56" s="70">
        <f t="shared" si="1"/>
        <v>502131</v>
      </c>
      <c r="K56" s="70">
        <f t="shared" si="1"/>
        <v>673105</v>
      </c>
      <c r="L56" s="70">
        <f t="shared" si="1"/>
        <v>1438034</v>
      </c>
      <c r="M56" s="71">
        <f t="shared" si="1"/>
        <v>1929396</v>
      </c>
    </row>
    <row r="57" spans="1:13" x14ac:dyDescent="0.25">
      <c r="A57" s="99" t="s">
        <v>554</v>
      </c>
    </row>
  </sheetData>
  <mergeCells count="13">
    <mergeCell ref="L6:M6"/>
    <mergeCell ref="A1:M1"/>
    <mergeCell ref="A2:M2"/>
    <mergeCell ref="A3:M3"/>
    <mergeCell ref="A4:M4"/>
    <mergeCell ref="B5:E5"/>
    <mergeCell ref="F5:I5"/>
    <mergeCell ref="J5:M5"/>
    <mergeCell ref="B6:C6"/>
    <mergeCell ref="D6:E6"/>
    <mergeCell ref="F6:G6"/>
    <mergeCell ref="H6:I6"/>
    <mergeCell ref="J6:K6"/>
  </mergeCells>
  <printOptions gridLines="1"/>
  <pageMargins left="0.19685039370078741" right="0.19685039370078741" top="0.39370078740157483" bottom="0.59055118110236227" header="0.31496062992125984" footer="0.31496062992125984"/>
  <pageSetup scale="85" orientation="landscape" r:id="rId1"/>
  <headerFooter>
    <oddFooter>&amp;L    © Society of Indian Automobile Manufacturers (SIAM)&amp;RPage &amp;P of &amp;N</oddFooter>
  </headerFooter>
  <rowBreaks count="1" manualBreakCount="1">
    <brk id="37" max="16383" man="1"/>
  </rowBreaks>
  <ignoredErrors>
    <ignoredError sqref="B26:M26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7E6C-CC0D-4E5E-95CC-1E13E76619DF}">
  <dimension ref="A1:M113"/>
  <sheetViews>
    <sheetView zoomScale="90" zoomScaleNormal="90" zoomScaleSheetLayoutView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M1"/>
    </sheetView>
  </sheetViews>
  <sheetFormatPr defaultRowHeight="12.5" x14ac:dyDescent="0.25"/>
  <cols>
    <col min="1" max="1" width="35.36328125" style="1" customWidth="1"/>
    <col min="2" max="13" width="10.6328125" style="1" customWidth="1"/>
    <col min="14" max="256" width="8.7265625" style="1"/>
    <col min="257" max="257" width="40.54296875" style="1" customWidth="1"/>
    <col min="258" max="269" width="13.26953125" style="1" customWidth="1"/>
    <col min="270" max="512" width="8.7265625" style="1"/>
    <col min="513" max="513" width="40.54296875" style="1" customWidth="1"/>
    <col min="514" max="525" width="13.26953125" style="1" customWidth="1"/>
    <col min="526" max="768" width="8.7265625" style="1"/>
    <col min="769" max="769" width="40.54296875" style="1" customWidth="1"/>
    <col min="770" max="781" width="13.26953125" style="1" customWidth="1"/>
    <col min="782" max="1024" width="8.7265625" style="1"/>
    <col min="1025" max="1025" width="40.54296875" style="1" customWidth="1"/>
    <col min="1026" max="1037" width="13.26953125" style="1" customWidth="1"/>
    <col min="1038" max="1280" width="8.7265625" style="1"/>
    <col min="1281" max="1281" width="40.54296875" style="1" customWidth="1"/>
    <col min="1282" max="1293" width="13.26953125" style="1" customWidth="1"/>
    <col min="1294" max="1536" width="8.7265625" style="1"/>
    <col min="1537" max="1537" width="40.54296875" style="1" customWidth="1"/>
    <col min="1538" max="1549" width="13.26953125" style="1" customWidth="1"/>
    <col min="1550" max="1792" width="8.7265625" style="1"/>
    <col min="1793" max="1793" width="40.54296875" style="1" customWidth="1"/>
    <col min="1794" max="1805" width="13.26953125" style="1" customWidth="1"/>
    <col min="1806" max="2048" width="8.7265625" style="1"/>
    <col min="2049" max="2049" width="40.54296875" style="1" customWidth="1"/>
    <col min="2050" max="2061" width="13.26953125" style="1" customWidth="1"/>
    <col min="2062" max="2304" width="8.7265625" style="1"/>
    <col min="2305" max="2305" width="40.54296875" style="1" customWidth="1"/>
    <col min="2306" max="2317" width="13.26953125" style="1" customWidth="1"/>
    <col min="2318" max="2560" width="8.7265625" style="1"/>
    <col min="2561" max="2561" width="40.54296875" style="1" customWidth="1"/>
    <col min="2562" max="2573" width="13.26953125" style="1" customWidth="1"/>
    <col min="2574" max="2816" width="8.7265625" style="1"/>
    <col min="2817" max="2817" width="40.54296875" style="1" customWidth="1"/>
    <col min="2818" max="2829" width="13.26953125" style="1" customWidth="1"/>
    <col min="2830" max="3072" width="8.7265625" style="1"/>
    <col min="3073" max="3073" width="40.54296875" style="1" customWidth="1"/>
    <col min="3074" max="3085" width="13.26953125" style="1" customWidth="1"/>
    <col min="3086" max="3328" width="8.7265625" style="1"/>
    <col min="3329" max="3329" width="40.54296875" style="1" customWidth="1"/>
    <col min="3330" max="3341" width="13.26953125" style="1" customWidth="1"/>
    <col min="3342" max="3584" width="8.7265625" style="1"/>
    <col min="3585" max="3585" width="40.54296875" style="1" customWidth="1"/>
    <col min="3586" max="3597" width="13.26953125" style="1" customWidth="1"/>
    <col min="3598" max="3840" width="8.7265625" style="1"/>
    <col min="3841" max="3841" width="40.54296875" style="1" customWidth="1"/>
    <col min="3842" max="3853" width="13.26953125" style="1" customWidth="1"/>
    <col min="3854" max="4096" width="8.7265625" style="1"/>
    <col min="4097" max="4097" width="40.54296875" style="1" customWidth="1"/>
    <col min="4098" max="4109" width="13.26953125" style="1" customWidth="1"/>
    <col min="4110" max="4352" width="8.7265625" style="1"/>
    <col min="4353" max="4353" width="40.54296875" style="1" customWidth="1"/>
    <col min="4354" max="4365" width="13.26953125" style="1" customWidth="1"/>
    <col min="4366" max="4608" width="8.7265625" style="1"/>
    <col min="4609" max="4609" width="40.54296875" style="1" customWidth="1"/>
    <col min="4610" max="4621" width="13.26953125" style="1" customWidth="1"/>
    <col min="4622" max="4864" width="8.7265625" style="1"/>
    <col min="4865" max="4865" width="40.54296875" style="1" customWidth="1"/>
    <col min="4866" max="4877" width="13.26953125" style="1" customWidth="1"/>
    <col min="4878" max="5120" width="8.7265625" style="1"/>
    <col min="5121" max="5121" width="40.54296875" style="1" customWidth="1"/>
    <col min="5122" max="5133" width="13.26953125" style="1" customWidth="1"/>
    <col min="5134" max="5376" width="8.7265625" style="1"/>
    <col min="5377" max="5377" width="40.54296875" style="1" customWidth="1"/>
    <col min="5378" max="5389" width="13.26953125" style="1" customWidth="1"/>
    <col min="5390" max="5632" width="8.7265625" style="1"/>
    <col min="5633" max="5633" width="40.54296875" style="1" customWidth="1"/>
    <col min="5634" max="5645" width="13.26953125" style="1" customWidth="1"/>
    <col min="5646" max="5888" width="8.7265625" style="1"/>
    <col min="5889" max="5889" width="40.54296875" style="1" customWidth="1"/>
    <col min="5890" max="5901" width="13.26953125" style="1" customWidth="1"/>
    <col min="5902" max="6144" width="8.7265625" style="1"/>
    <col min="6145" max="6145" width="40.54296875" style="1" customWidth="1"/>
    <col min="6146" max="6157" width="13.26953125" style="1" customWidth="1"/>
    <col min="6158" max="6400" width="8.7265625" style="1"/>
    <col min="6401" max="6401" width="40.54296875" style="1" customWidth="1"/>
    <col min="6402" max="6413" width="13.26953125" style="1" customWidth="1"/>
    <col min="6414" max="6656" width="8.7265625" style="1"/>
    <col min="6657" max="6657" width="40.54296875" style="1" customWidth="1"/>
    <col min="6658" max="6669" width="13.26953125" style="1" customWidth="1"/>
    <col min="6670" max="6912" width="8.7265625" style="1"/>
    <col min="6913" max="6913" width="40.54296875" style="1" customWidth="1"/>
    <col min="6914" max="6925" width="13.26953125" style="1" customWidth="1"/>
    <col min="6926" max="7168" width="8.7265625" style="1"/>
    <col min="7169" max="7169" width="40.54296875" style="1" customWidth="1"/>
    <col min="7170" max="7181" width="13.26953125" style="1" customWidth="1"/>
    <col min="7182" max="7424" width="8.7265625" style="1"/>
    <col min="7425" max="7425" width="40.54296875" style="1" customWidth="1"/>
    <col min="7426" max="7437" width="13.26953125" style="1" customWidth="1"/>
    <col min="7438" max="7680" width="8.7265625" style="1"/>
    <col min="7681" max="7681" width="40.54296875" style="1" customWidth="1"/>
    <col min="7682" max="7693" width="13.26953125" style="1" customWidth="1"/>
    <col min="7694" max="7936" width="8.7265625" style="1"/>
    <col min="7937" max="7937" width="40.54296875" style="1" customWidth="1"/>
    <col min="7938" max="7949" width="13.26953125" style="1" customWidth="1"/>
    <col min="7950" max="8192" width="8.7265625" style="1"/>
    <col min="8193" max="8193" width="40.54296875" style="1" customWidth="1"/>
    <col min="8194" max="8205" width="13.26953125" style="1" customWidth="1"/>
    <col min="8206" max="8448" width="8.7265625" style="1"/>
    <col min="8449" max="8449" width="40.54296875" style="1" customWidth="1"/>
    <col min="8450" max="8461" width="13.26953125" style="1" customWidth="1"/>
    <col min="8462" max="8704" width="8.7265625" style="1"/>
    <col min="8705" max="8705" width="40.54296875" style="1" customWidth="1"/>
    <col min="8706" max="8717" width="13.26953125" style="1" customWidth="1"/>
    <col min="8718" max="8960" width="8.7265625" style="1"/>
    <col min="8961" max="8961" width="40.54296875" style="1" customWidth="1"/>
    <col min="8962" max="8973" width="13.26953125" style="1" customWidth="1"/>
    <col min="8974" max="9216" width="8.7265625" style="1"/>
    <col min="9217" max="9217" width="40.54296875" style="1" customWidth="1"/>
    <col min="9218" max="9229" width="13.26953125" style="1" customWidth="1"/>
    <col min="9230" max="9472" width="8.7265625" style="1"/>
    <col min="9473" max="9473" width="40.54296875" style="1" customWidth="1"/>
    <col min="9474" max="9485" width="13.26953125" style="1" customWidth="1"/>
    <col min="9486" max="9728" width="8.7265625" style="1"/>
    <col min="9729" max="9729" width="40.54296875" style="1" customWidth="1"/>
    <col min="9730" max="9741" width="13.26953125" style="1" customWidth="1"/>
    <col min="9742" max="9984" width="8.7265625" style="1"/>
    <col min="9985" max="9985" width="40.54296875" style="1" customWidth="1"/>
    <col min="9986" max="9997" width="13.26953125" style="1" customWidth="1"/>
    <col min="9998" max="10240" width="8.7265625" style="1"/>
    <col min="10241" max="10241" width="40.54296875" style="1" customWidth="1"/>
    <col min="10242" max="10253" width="13.26953125" style="1" customWidth="1"/>
    <col min="10254" max="10496" width="8.7265625" style="1"/>
    <col min="10497" max="10497" width="40.54296875" style="1" customWidth="1"/>
    <col min="10498" max="10509" width="13.26953125" style="1" customWidth="1"/>
    <col min="10510" max="10752" width="8.7265625" style="1"/>
    <col min="10753" max="10753" width="40.54296875" style="1" customWidth="1"/>
    <col min="10754" max="10765" width="13.26953125" style="1" customWidth="1"/>
    <col min="10766" max="11008" width="8.7265625" style="1"/>
    <col min="11009" max="11009" width="40.54296875" style="1" customWidth="1"/>
    <col min="11010" max="11021" width="13.26953125" style="1" customWidth="1"/>
    <col min="11022" max="11264" width="8.7265625" style="1"/>
    <col min="11265" max="11265" width="40.54296875" style="1" customWidth="1"/>
    <col min="11266" max="11277" width="13.26953125" style="1" customWidth="1"/>
    <col min="11278" max="11520" width="8.7265625" style="1"/>
    <col min="11521" max="11521" width="40.54296875" style="1" customWidth="1"/>
    <col min="11522" max="11533" width="13.26953125" style="1" customWidth="1"/>
    <col min="11534" max="11776" width="8.7265625" style="1"/>
    <col min="11777" max="11777" width="40.54296875" style="1" customWidth="1"/>
    <col min="11778" max="11789" width="13.26953125" style="1" customWidth="1"/>
    <col min="11790" max="12032" width="8.7265625" style="1"/>
    <col min="12033" max="12033" width="40.54296875" style="1" customWidth="1"/>
    <col min="12034" max="12045" width="13.26953125" style="1" customWidth="1"/>
    <col min="12046" max="12288" width="8.7265625" style="1"/>
    <col min="12289" max="12289" width="40.54296875" style="1" customWidth="1"/>
    <col min="12290" max="12301" width="13.26953125" style="1" customWidth="1"/>
    <col min="12302" max="12544" width="8.7265625" style="1"/>
    <col min="12545" max="12545" width="40.54296875" style="1" customWidth="1"/>
    <col min="12546" max="12557" width="13.26953125" style="1" customWidth="1"/>
    <col min="12558" max="12800" width="8.7265625" style="1"/>
    <col min="12801" max="12801" width="40.54296875" style="1" customWidth="1"/>
    <col min="12802" max="12813" width="13.26953125" style="1" customWidth="1"/>
    <col min="12814" max="13056" width="8.7265625" style="1"/>
    <col min="13057" max="13057" width="40.54296875" style="1" customWidth="1"/>
    <col min="13058" max="13069" width="13.26953125" style="1" customWidth="1"/>
    <col min="13070" max="13312" width="8.7265625" style="1"/>
    <col min="13313" max="13313" width="40.54296875" style="1" customWidth="1"/>
    <col min="13314" max="13325" width="13.26953125" style="1" customWidth="1"/>
    <col min="13326" max="13568" width="8.7265625" style="1"/>
    <col min="13569" max="13569" width="40.54296875" style="1" customWidth="1"/>
    <col min="13570" max="13581" width="13.26953125" style="1" customWidth="1"/>
    <col min="13582" max="13824" width="8.7265625" style="1"/>
    <col min="13825" max="13825" width="40.54296875" style="1" customWidth="1"/>
    <col min="13826" max="13837" width="13.26953125" style="1" customWidth="1"/>
    <col min="13838" max="14080" width="8.7265625" style="1"/>
    <col min="14081" max="14081" width="40.54296875" style="1" customWidth="1"/>
    <col min="14082" max="14093" width="13.26953125" style="1" customWidth="1"/>
    <col min="14094" max="14336" width="8.7265625" style="1"/>
    <col min="14337" max="14337" width="40.54296875" style="1" customWidth="1"/>
    <col min="14338" max="14349" width="13.26953125" style="1" customWidth="1"/>
    <col min="14350" max="14592" width="8.7265625" style="1"/>
    <col min="14593" max="14593" width="40.54296875" style="1" customWidth="1"/>
    <col min="14594" max="14605" width="13.26953125" style="1" customWidth="1"/>
    <col min="14606" max="14848" width="8.7265625" style="1"/>
    <col min="14849" max="14849" width="40.54296875" style="1" customWidth="1"/>
    <col min="14850" max="14861" width="13.26953125" style="1" customWidth="1"/>
    <col min="14862" max="15104" width="8.7265625" style="1"/>
    <col min="15105" max="15105" width="40.54296875" style="1" customWidth="1"/>
    <col min="15106" max="15117" width="13.26953125" style="1" customWidth="1"/>
    <col min="15118" max="15360" width="8.7265625" style="1"/>
    <col min="15361" max="15361" width="40.54296875" style="1" customWidth="1"/>
    <col min="15362" max="15373" width="13.26953125" style="1" customWidth="1"/>
    <col min="15374" max="15616" width="8.7265625" style="1"/>
    <col min="15617" max="15617" width="40.54296875" style="1" customWidth="1"/>
    <col min="15618" max="15629" width="13.26953125" style="1" customWidth="1"/>
    <col min="15630" max="15872" width="8.7265625" style="1"/>
    <col min="15873" max="15873" width="40.54296875" style="1" customWidth="1"/>
    <col min="15874" max="15885" width="13.26953125" style="1" customWidth="1"/>
    <col min="15886" max="16128" width="8.7265625" style="1"/>
    <col min="16129" max="16129" width="40.54296875" style="1" customWidth="1"/>
    <col min="16130" max="16141" width="13.26953125" style="1" customWidth="1"/>
    <col min="16142" max="16384" width="8.7265625" style="1"/>
  </cols>
  <sheetData>
    <row r="1" spans="1:13" ht="15.5" x14ac:dyDescent="0.25">
      <c r="A1" s="205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7"/>
    </row>
    <row r="2" spans="1:13" ht="13" x14ac:dyDescent="0.25">
      <c r="A2" s="212" t="s">
        <v>523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4"/>
    </row>
    <row r="3" spans="1:13" ht="13" x14ac:dyDescent="0.25">
      <c r="A3" s="215" t="s">
        <v>522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7"/>
    </row>
    <row r="4" spans="1:13" x14ac:dyDescent="0.25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20"/>
    </row>
    <row r="5" spans="1:13" ht="13" x14ac:dyDescent="0.25">
      <c r="A5" s="38" t="s">
        <v>1</v>
      </c>
      <c r="B5" s="209" t="s">
        <v>2</v>
      </c>
      <c r="C5" s="209"/>
      <c r="D5" s="209"/>
      <c r="E5" s="209"/>
      <c r="F5" s="191" t="s">
        <v>3</v>
      </c>
      <c r="G5" s="191"/>
      <c r="H5" s="191"/>
      <c r="I5" s="191"/>
      <c r="J5" s="211" t="s">
        <v>4</v>
      </c>
      <c r="K5" s="209"/>
      <c r="L5" s="209"/>
      <c r="M5" s="209"/>
    </row>
    <row r="6" spans="1:13" ht="13" x14ac:dyDescent="0.25">
      <c r="A6" s="72" t="s">
        <v>5</v>
      </c>
      <c r="B6" s="209" t="s">
        <v>6</v>
      </c>
      <c r="C6" s="209"/>
      <c r="D6" s="209" t="s">
        <v>29</v>
      </c>
      <c r="E6" s="209"/>
      <c r="F6" s="191" t="s">
        <v>6</v>
      </c>
      <c r="G6" s="191"/>
      <c r="H6" s="191" t="s">
        <v>29</v>
      </c>
      <c r="I6" s="191"/>
      <c r="J6" s="211" t="s">
        <v>6</v>
      </c>
      <c r="K6" s="209"/>
      <c r="L6" s="209" t="s">
        <v>29</v>
      </c>
      <c r="M6" s="209"/>
    </row>
    <row r="7" spans="1:13" ht="13" x14ac:dyDescent="0.25">
      <c r="A7" s="72" t="s">
        <v>37</v>
      </c>
      <c r="B7" s="73">
        <v>2025</v>
      </c>
      <c r="C7" s="73">
        <v>2026</v>
      </c>
      <c r="D7" s="51" t="s">
        <v>518</v>
      </c>
      <c r="E7" s="52" t="s">
        <v>519</v>
      </c>
      <c r="F7" s="4">
        <v>2025</v>
      </c>
      <c r="G7" s="4">
        <v>2026</v>
      </c>
      <c r="H7" s="51" t="s">
        <v>518</v>
      </c>
      <c r="I7" s="52" t="s">
        <v>519</v>
      </c>
      <c r="J7" s="74">
        <v>2025</v>
      </c>
      <c r="K7" s="4">
        <v>2026</v>
      </c>
      <c r="L7" s="51" t="s">
        <v>518</v>
      </c>
      <c r="M7" s="52" t="s">
        <v>519</v>
      </c>
    </row>
    <row r="8" spans="1:13" ht="13" x14ac:dyDescent="0.25">
      <c r="A8" s="25" t="s">
        <v>8</v>
      </c>
      <c r="B8" s="29"/>
      <c r="C8" s="56"/>
      <c r="D8" s="56"/>
      <c r="E8" s="57"/>
      <c r="F8" s="29"/>
      <c r="G8" s="56"/>
      <c r="H8" s="56"/>
      <c r="I8" s="57"/>
      <c r="J8" s="56"/>
      <c r="K8" s="56"/>
      <c r="L8" s="56"/>
      <c r="M8" s="57"/>
    </row>
    <row r="9" spans="1:13" ht="13" x14ac:dyDescent="0.25">
      <c r="A9" s="25" t="s">
        <v>72</v>
      </c>
      <c r="B9" s="29"/>
      <c r="C9" s="56"/>
      <c r="D9" s="56"/>
      <c r="E9" s="57"/>
      <c r="F9" s="29"/>
      <c r="G9" s="56"/>
      <c r="H9" s="56"/>
      <c r="I9" s="57"/>
      <c r="J9" s="56"/>
      <c r="K9" s="56"/>
      <c r="L9" s="56"/>
      <c r="M9" s="57"/>
    </row>
    <row r="10" spans="1:13" x14ac:dyDescent="0.25">
      <c r="A10" s="29" t="s">
        <v>40</v>
      </c>
      <c r="B10" s="58">
        <v>3932</v>
      </c>
      <c r="C10" s="59">
        <v>5655</v>
      </c>
      <c r="D10" s="59">
        <v>9903</v>
      </c>
      <c r="E10" s="60">
        <v>14957</v>
      </c>
      <c r="F10" s="58">
        <v>2983</v>
      </c>
      <c r="G10" s="59">
        <v>3682</v>
      </c>
      <c r="H10" s="59">
        <v>7897</v>
      </c>
      <c r="I10" s="60">
        <v>10602</v>
      </c>
      <c r="J10" s="59">
        <v>0</v>
      </c>
      <c r="K10" s="59">
        <v>2046</v>
      </c>
      <c r="L10" s="59">
        <v>1374</v>
      </c>
      <c r="M10" s="60">
        <v>3507</v>
      </c>
    </row>
    <row r="11" spans="1:13" x14ac:dyDescent="0.25">
      <c r="A11" s="29" t="s">
        <v>41</v>
      </c>
      <c r="B11" s="58">
        <v>25425</v>
      </c>
      <c r="C11" s="59">
        <v>25548</v>
      </c>
      <c r="D11" s="59">
        <v>81125</v>
      </c>
      <c r="E11" s="60">
        <v>74699</v>
      </c>
      <c r="F11" s="58">
        <v>14248</v>
      </c>
      <c r="G11" s="59">
        <v>13224</v>
      </c>
      <c r="H11" s="59">
        <v>41728</v>
      </c>
      <c r="I11" s="60">
        <v>41918</v>
      </c>
      <c r="J11" s="59">
        <v>14699</v>
      </c>
      <c r="K11" s="59">
        <v>10236</v>
      </c>
      <c r="L11" s="59">
        <v>40900</v>
      </c>
      <c r="M11" s="60">
        <v>33871</v>
      </c>
    </row>
    <row r="12" spans="1:13" x14ac:dyDescent="0.25">
      <c r="A12" s="29" t="s">
        <v>46</v>
      </c>
      <c r="B12" s="58">
        <v>62564</v>
      </c>
      <c r="C12" s="59">
        <v>87553</v>
      </c>
      <c r="D12" s="59">
        <v>255041</v>
      </c>
      <c r="E12" s="60">
        <v>307914</v>
      </c>
      <c r="F12" s="58">
        <v>61619</v>
      </c>
      <c r="G12" s="59">
        <v>75231</v>
      </c>
      <c r="H12" s="59">
        <v>198599</v>
      </c>
      <c r="I12" s="60">
        <v>269786</v>
      </c>
      <c r="J12" s="59">
        <v>17924</v>
      </c>
      <c r="K12" s="59">
        <v>13821</v>
      </c>
      <c r="L12" s="59">
        <v>43025</v>
      </c>
      <c r="M12" s="60">
        <v>47021</v>
      </c>
    </row>
    <row r="13" spans="1:13" x14ac:dyDescent="0.25">
      <c r="A13" s="29" t="s">
        <v>47</v>
      </c>
      <c r="B13" s="58">
        <v>2976</v>
      </c>
      <c r="C13" s="59">
        <v>1066</v>
      </c>
      <c r="D13" s="59">
        <v>6660</v>
      </c>
      <c r="E13" s="60">
        <v>1606</v>
      </c>
      <c r="F13" s="58">
        <v>0</v>
      </c>
      <c r="G13" s="59">
        <v>0</v>
      </c>
      <c r="H13" s="59">
        <v>0</v>
      </c>
      <c r="I13" s="60">
        <v>1</v>
      </c>
      <c r="J13" s="59">
        <v>2033</v>
      </c>
      <c r="K13" s="59">
        <v>1742</v>
      </c>
      <c r="L13" s="59">
        <v>5707</v>
      </c>
      <c r="M13" s="60">
        <v>1742</v>
      </c>
    </row>
    <row r="14" spans="1:13" x14ac:dyDescent="0.25">
      <c r="A14" s="29" t="s">
        <v>48</v>
      </c>
      <c r="B14" s="58">
        <v>399</v>
      </c>
      <c r="C14" s="59">
        <v>874</v>
      </c>
      <c r="D14" s="59">
        <v>1960</v>
      </c>
      <c r="E14" s="60">
        <v>3224</v>
      </c>
      <c r="F14" s="58">
        <v>449</v>
      </c>
      <c r="G14" s="59">
        <v>492</v>
      </c>
      <c r="H14" s="59">
        <v>1584</v>
      </c>
      <c r="I14" s="60">
        <v>1202</v>
      </c>
      <c r="J14" s="59">
        <v>466</v>
      </c>
      <c r="K14" s="59">
        <v>678</v>
      </c>
      <c r="L14" s="59">
        <v>1134</v>
      </c>
      <c r="M14" s="60">
        <v>1940</v>
      </c>
    </row>
    <row r="15" spans="1:13" x14ac:dyDescent="0.25">
      <c r="A15" s="29" t="s">
        <v>49</v>
      </c>
      <c r="B15" s="58">
        <v>524</v>
      </c>
      <c r="C15" s="59">
        <v>1514</v>
      </c>
      <c r="D15" s="59">
        <v>2581</v>
      </c>
      <c r="E15" s="60">
        <v>3781</v>
      </c>
      <c r="F15" s="58">
        <v>896</v>
      </c>
      <c r="G15" s="59">
        <v>1083</v>
      </c>
      <c r="H15" s="59">
        <v>2883</v>
      </c>
      <c r="I15" s="60">
        <v>2774</v>
      </c>
      <c r="J15" s="59">
        <v>3</v>
      </c>
      <c r="K15" s="59">
        <v>432</v>
      </c>
      <c r="L15" s="59">
        <v>3</v>
      </c>
      <c r="M15" s="60">
        <v>483</v>
      </c>
    </row>
    <row r="16" spans="1:13" x14ac:dyDescent="0.25">
      <c r="A16" s="29" t="s">
        <v>51</v>
      </c>
      <c r="B16" s="61" t="s">
        <v>516</v>
      </c>
      <c r="C16" s="62" t="s">
        <v>516</v>
      </c>
      <c r="D16" s="59">
        <v>35496</v>
      </c>
      <c r="E16" s="60">
        <v>30163</v>
      </c>
      <c r="F16" s="61" t="s">
        <v>516</v>
      </c>
      <c r="G16" s="62" t="s">
        <v>516</v>
      </c>
      <c r="H16" s="59">
        <v>32801</v>
      </c>
      <c r="I16" s="60">
        <v>27017</v>
      </c>
      <c r="J16" s="62" t="s">
        <v>516</v>
      </c>
      <c r="K16" s="62" t="s">
        <v>516</v>
      </c>
      <c r="L16" s="59">
        <v>548</v>
      </c>
      <c r="M16" s="60">
        <v>2038</v>
      </c>
    </row>
    <row r="17" spans="1:13" x14ac:dyDescent="0.25">
      <c r="A17" s="29" t="s">
        <v>52</v>
      </c>
      <c r="B17" s="58">
        <v>258</v>
      </c>
      <c r="C17" s="59">
        <v>344</v>
      </c>
      <c r="D17" s="59">
        <v>676</v>
      </c>
      <c r="E17" s="60">
        <v>689</v>
      </c>
      <c r="F17" s="58">
        <v>3118</v>
      </c>
      <c r="G17" s="59">
        <v>3703</v>
      </c>
      <c r="H17" s="59">
        <v>12409</v>
      </c>
      <c r="I17" s="60">
        <v>10652</v>
      </c>
      <c r="J17" s="59">
        <v>0</v>
      </c>
      <c r="K17" s="59">
        <v>0</v>
      </c>
      <c r="L17" s="59">
        <v>0</v>
      </c>
      <c r="M17" s="60">
        <v>0</v>
      </c>
    </row>
    <row r="18" spans="1:13" x14ac:dyDescent="0.25">
      <c r="A18" s="29" t="s">
        <v>54</v>
      </c>
      <c r="B18" s="58">
        <v>5804</v>
      </c>
      <c r="C18" s="59">
        <v>3265</v>
      </c>
      <c r="D18" s="59">
        <v>16614</v>
      </c>
      <c r="E18" s="60">
        <v>10952</v>
      </c>
      <c r="F18" s="58">
        <v>1916</v>
      </c>
      <c r="G18" s="59">
        <v>1195</v>
      </c>
      <c r="H18" s="59">
        <v>5228</v>
      </c>
      <c r="I18" s="60">
        <v>3597</v>
      </c>
      <c r="J18" s="59">
        <v>6246</v>
      </c>
      <c r="K18" s="59">
        <v>2050</v>
      </c>
      <c r="L18" s="59">
        <v>11077</v>
      </c>
      <c r="M18" s="60">
        <v>7538</v>
      </c>
    </row>
    <row r="19" spans="1:13" ht="13" x14ac:dyDescent="0.25">
      <c r="A19" s="25" t="s">
        <v>73</v>
      </c>
      <c r="B19" s="63">
        <f>SUM(B10:B18)</f>
        <v>101882</v>
      </c>
      <c r="C19" s="64">
        <f t="shared" ref="C19:M19" si="0">SUM(C10:C18)</f>
        <v>125819</v>
      </c>
      <c r="D19" s="64">
        <f t="shared" si="0"/>
        <v>410056</v>
      </c>
      <c r="E19" s="65">
        <f t="shared" si="0"/>
        <v>447985</v>
      </c>
      <c r="F19" s="63">
        <f t="shared" si="0"/>
        <v>85229</v>
      </c>
      <c r="G19" s="64">
        <f t="shared" si="0"/>
        <v>98610</v>
      </c>
      <c r="H19" s="64">
        <f t="shared" si="0"/>
        <v>303129</v>
      </c>
      <c r="I19" s="65">
        <f t="shared" si="0"/>
        <v>367549</v>
      </c>
      <c r="J19" s="64">
        <f t="shared" si="0"/>
        <v>41371</v>
      </c>
      <c r="K19" s="64">
        <f t="shared" si="0"/>
        <v>31005</v>
      </c>
      <c r="L19" s="64">
        <f t="shared" si="0"/>
        <v>103768</v>
      </c>
      <c r="M19" s="65">
        <f t="shared" si="0"/>
        <v>98140</v>
      </c>
    </row>
    <row r="20" spans="1:13" ht="13" x14ac:dyDescent="0.25">
      <c r="A20" s="25" t="s">
        <v>74</v>
      </c>
      <c r="B20" s="66"/>
      <c r="C20" s="67"/>
      <c r="D20" s="67"/>
      <c r="E20" s="68"/>
      <c r="F20" s="66"/>
      <c r="G20" s="67"/>
      <c r="H20" s="67"/>
      <c r="I20" s="68"/>
      <c r="J20" s="67"/>
      <c r="K20" s="67"/>
      <c r="L20" s="67"/>
      <c r="M20" s="68"/>
    </row>
    <row r="21" spans="1:13" x14ac:dyDescent="0.25">
      <c r="A21" s="29" t="s">
        <v>38</v>
      </c>
      <c r="B21" s="58">
        <v>396</v>
      </c>
      <c r="C21" s="59">
        <v>218</v>
      </c>
      <c r="D21" s="59">
        <v>1392</v>
      </c>
      <c r="E21" s="60">
        <v>1136</v>
      </c>
      <c r="F21" s="58">
        <v>236</v>
      </c>
      <c r="G21" s="59">
        <v>201</v>
      </c>
      <c r="H21" s="59">
        <v>717</v>
      </c>
      <c r="I21" s="60">
        <v>610</v>
      </c>
      <c r="J21" s="59">
        <v>90</v>
      </c>
      <c r="K21" s="59">
        <v>55</v>
      </c>
      <c r="L21" s="59">
        <v>666</v>
      </c>
      <c r="M21" s="60">
        <v>639</v>
      </c>
    </row>
    <row r="22" spans="1:13" x14ac:dyDescent="0.25">
      <c r="A22" s="29" t="s">
        <v>39</v>
      </c>
      <c r="B22" s="58">
        <v>100</v>
      </c>
      <c r="C22" s="59">
        <v>292</v>
      </c>
      <c r="D22" s="59">
        <v>424</v>
      </c>
      <c r="E22" s="60">
        <v>829</v>
      </c>
      <c r="F22" s="58">
        <v>88</v>
      </c>
      <c r="G22" s="59">
        <v>266</v>
      </c>
      <c r="H22" s="59">
        <v>411</v>
      </c>
      <c r="I22" s="60">
        <v>687</v>
      </c>
      <c r="J22" s="59">
        <v>0</v>
      </c>
      <c r="K22" s="59">
        <v>8</v>
      </c>
      <c r="L22" s="59">
        <v>6</v>
      </c>
      <c r="M22" s="60">
        <v>45</v>
      </c>
    </row>
    <row r="23" spans="1:13" x14ac:dyDescent="0.25">
      <c r="A23" s="29" t="s">
        <v>40</v>
      </c>
      <c r="B23" s="58">
        <v>2038</v>
      </c>
      <c r="C23" s="59">
        <v>2655</v>
      </c>
      <c r="D23" s="59">
        <v>5397</v>
      </c>
      <c r="E23" s="60">
        <v>8054</v>
      </c>
      <c r="F23" s="58">
        <v>1635</v>
      </c>
      <c r="G23" s="59">
        <v>1561</v>
      </c>
      <c r="H23" s="59">
        <v>4031</v>
      </c>
      <c r="I23" s="60">
        <v>3821</v>
      </c>
      <c r="J23" s="59">
        <v>506</v>
      </c>
      <c r="K23" s="59">
        <v>1499</v>
      </c>
      <c r="L23" s="59">
        <v>2678</v>
      </c>
      <c r="M23" s="60">
        <v>3649</v>
      </c>
    </row>
    <row r="24" spans="1:13" x14ac:dyDescent="0.25">
      <c r="A24" s="29" t="s">
        <v>41</v>
      </c>
      <c r="B24" s="58">
        <v>37225</v>
      </c>
      <c r="C24" s="59">
        <v>29052</v>
      </c>
      <c r="D24" s="59">
        <v>103875</v>
      </c>
      <c r="E24" s="60">
        <v>99546</v>
      </c>
      <c r="F24" s="58">
        <v>29776</v>
      </c>
      <c r="G24" s="59">
        <v>26411</v>
      </c>
      <c r="H24" s="59">
        <v>90531</v>
      </c>
      <c r="I24" s="60">
        <v>97456</v>
      </c>
      <c r="J24" s="59">
        <v>2201</v>
      </c>
      <c r="K24" s="59">
        <v>1464</v>
      </c>
      <c r="L24" s="59">
        <v>7240</v>
      </c>
      <c r="M24" s="60">
        <v>4837</v>
      </c>
    </row>
    <row r="25" spans="1:13" x14ac:dyDescent="0.25">
      <c r="A25" s="29" t="s">
        <v>42</v>
      </c>
      <c r="B25" s="58">
        <v>33</v>
      </c>
      <c r="C25" s="59">
        <v>0</v>
      </c>
      <c r="D25" s="59">
        <v>46</v>
      </c>
      <c r="E25" s="60">
        <v>16</v>
      </c>
      <c r="F25" s="58">
        <v>44</v>
      </c>
      <c r="G25" s="59">
        <v>11</v>
      </c>
      <c r="H25" s="59">
        <v>66</v>
      </c>
      <c r="I25" s="60">
        <v>30</v>
      </c>
      <c r="J25" s="59">
        <v>0</v>
      </c>
      <c r="K25" s="59">
        <v>4</v>
      </c>
      <c r="L25" s="59">
        <v>0</v>
      </c>
      <c r="M25" s="60">
        <v>8</v>
      </c>
    </row>
    <row r="26" spans="1:13" x14ac:dyDescent="0.25">
      <c r="A26" s="29" t="s">
        <v>43</v>
      </c>
      <c r="B26" s="58">
        <v>695</v>
      </c>
      <c r="C26" s="59">
        <v>2057</v>
      </c>
      <c r="D26" s="59">
        <v>2965</v>
      </c>
      <c r="E26" s="60">
        <v>5366</v>
      </c>
      <c r="F26" s="58">
        <v>857</v>
      </c>
      <c r="G26" s="59">
        <v>1597</v>
      </c>
      <c r="H26" s="59">
        <v>3153</v>
      </c>
      <c r="I26" s="60">
        <v>4586</v>
      </c>
      <c r="J26" s="59">
        <v>0</v>
      </c>
      <c r="K26" s="59">
        <v>0</v>
      </c>
      <c r="L26" s="59">
        <v>0</v>
      </c>
      <c r="M26" s="60">
        <v>0</v>
      </c>
    </row>
    <row r="27" spans="1:13" x14ac:dyDescent="0.25">
      <c r="A27" s="29" t="s">
        <v>44</v>
      </c>
      <c r="B27" s="58">
        <v>22927</v>
      </c>
      <c r="C27" s="59">
        <v>25800</v>
      </c>
      <c r="D27" s="59">
        <v>74738</v>
      </c>
      <c r="E27" s="60">
        <v>82790</v>
      </c>
      <c r="F27" s="58">
        <v>20625</v>
      </c>
      <c r="G27" s="59">
        <v>24552</v>
      </c>
      <c r="H27" s="59">
        <v>66563</v>
      </c>
      <c r="I27" s="60">
        <v>79424</v>
      </c>
      <c r="J27" s="59">
        <v>1903</v>
      </c>
      <c r="K27" s="59">
        <v>2158</v>
      </c>
      <c r="L27" s="59">
        <v>6012</v>
      </c>
      <c r="M27" s="60">
        <v>7467</v>
      </c>
    </row>
    <row r="28" spans="1:13" x14ac:dyDescent="0.25">
      <c r="A28" s="29" t="s">
        <v>45</v>
      </c>
      <c r="B28" s="58">
        <v>52407</v>
      </c>
      <c r="C28" s="59">
        <v>62876</v>
      </c>
      <c r="D28" s="59">
        <v>163775</v>
      </c>
      <c r="E28" s="60">
        <v>176729</v>
      </c>
      <c r="F28" s="58">
        <v>47306</v>
      </c>
      <c r="G28" s="59">
        <v>60393</v>
      </c>
      <c r="H28" s="59">
        <v>152067</v>
      </c>
      <c r="I28" s="60">
        <v>174745</v>
      </c>
      <c r="J28" s="59">
        <v>1022</v>
      </c>
      <c r="K28" s="59">
        <v>1111</v>
      </c>
      <c r="L28" s="59">
        <v>5940</v>
      </c>
      <c r="M28" s="60">
        <v>4162</v>
      </c>
    </row>
    <row r="29" spans="1:13" x14ac:dyDescent="0.25">
      <c r="A29" s="29" t="s">
        <v>46</v>
      </c>
      <c r="B29" s="58">
        <v>53677</v>
      </c>
      <c r="C29" s="59">
        <v>76626</v>
      </c>
      <c r="D29" s="59">
        <v>205190</v>
      </c>
      <c r="E29" s="60">
        <v>262838</v>
      </c>
      <c r="F29" s="58">
        <v>47947</v>
      </c>
      <c r="G29" s="59">
        <v>61726</v>
      </c>
      <c r="H29" s="59">
        <v>161868</v>
      </c>
      <c r="I29" s="60">
        <v>218885</v>
      </c>
      <c r="J29" s="59">
        <v>18355</v>
      </c>
      <c r="K29" s="59">
        <v>28063</v>
      </c>
      <c r="L29" s="59">
        <v>50668</v>
      </c>
      <c r="M29" s="60">
        <v>74701</v>
      </c>
    </row>
    <row r="30" spans="1:13" x14ac:dyDescent="0.25">
      <c r="A30" s="29" t="s">
        <v>47</v>
      </c>
      <c r="B30" s="58">
        <v>6664</v>
      </c>
      <c r="C30" s="59">
        <v>7530</v>
      </c>
      <c r="D30" s="59">
        <v>18935</v>
      </c>
      <c r="E30" s="60">
        <v>19121</v>
      </c>
      <c r="F30" s="58">
        <v>1313</v>
      </c>
      <c r="G30" s="59">
        <v>3006</v>
      </c>
      <c r="H30" s="59">
        <v>4492</v>
      </c>
      <c r="I30" s="60">
        <v>9157</v>
      </c>
      <c r="J30" s="59">
        <v>3729</v>
      </c>
      <c r="K30" s="59">
        <v>3598</v>
      </c>
      <c r="L30" s="59">
        <v>10693</v>
      </c>
      <c r="M30" s="60">
        <v>10806</v>
      </c>
    </row>
    <row r="31" spans="1:13" x14ac:dyDescent="0.25">
      <c r="A31" s="29" t="s">
        <v>48</v>
      </c>
      <c r="B31" s="58">
        <v>2289</v>
      </c>
      <c r="C31" s="59">
        <v>5875</v>
      </c>
      <c r="D31" s="59">
        <v>4015</v>
      </c>
      <c r="E31" s="60">
        <v>20189</v>
      </c>
      <c r="F31" s="58">
        <v>2176</v>
      </c>
      <c r="G31" s="59">
        <v>3571</v>
      </c>
      <c r="H31" s="59">
        <v>6145</v>
      </c>
      <c r="I31" s="60">
        <v>12387</v>
      </c>
      <c r="J31" s="59">
        <v>1382</v>
      </c>
      <c r="K31" s="59">
        <v>3120</v>
      </c>
      <c r="L31" s="59">
        <v>1582</v>
      </c>
      <c r="M31" s="60">
        <v>4349</v>
      </c>
    </row>
    <row r="32" spans="1:13" x14ac:dyDescent="0.25">
      <c r="A32" s="29" t="s">
        <v>49</v>
      </c>
      <c r="B32" s="58">
        <v>4507</v>
      </c>
      <c r="C32" s="59">
        <v>6163</v>
      </c>
      <c r="D32" s="59">
        <v>16590</v>
      </c>
      <c r="E32" s="60">
        <v>17528</v>
      </c>
      <c r="F32" s="58">
        <v>4118</v>
      </c>
      <c r="G32" s="59">
        <v>5137</v>
      </c>
      <c r="H32" s="59">
        <v>16173</v>
      </c>
      <c r="I32" s="60">
        <v>16092</v>
      </c>
      <c r="J32" s="59">
        <v>150</v>
      </c>
      <c r="K32" s="59">
        <v>13</v>
      </c>
      <c r="L32" s="59">
        <v>242</v>
      </c>
      <c r="M32" s="60">
        <v>139</v>
      </c>
    </row>
    <row r="33" spans="1:13" x14ac:dyDescent="0.25">
      <c r="A33" s="29" t="s">
        <v>50</v>
      </c>
      <c r="B33" s="58">
        <v>15</v>
      </c>
      <c r="C33" s="59">
        <v>354</v>
      </c>
      <c r="D33" s="59">
        <v>972</v>
      </c>
      <c r="E33" s="60">
        <v>1747</v>
      </c>
      <c r="F33" s="58">
        <v>610</v>
      </c>
      <c r="G33" s="59">
        <v>877</v>
      </c>
      <c r="H33" s="59">
        <v>1282</v>
      </c>
      <c r="I33" s="60">
        <v>2085</v>
      </c>
      <c r="J33" s="59">
        <v>1</v>
      </c>
      <c r="K33" s="59">
        <v>396</v>
      </c>
      <c r="L33" s="59">
        <v>1321</v>
      </c>
      <c r="M33" s="60">
        <v>1675</v>
      </c>
    </row>
    <row r="34" spans="1:13" x14ac:dyDescent="0.25">
      <c r="A34" s="29" t="s">
        <v>51</v>
      </c>
      <c r="B34" s="61" t="s">
        <v>516</v>
      </c>
      <c r="C34" s="62" t="s">
        <v>516</v>
      </c>
      <c r="D34" s="59">
        <v>95624</v>
      </c>
      <c r="E34" s="60">
        <v>155477</v>
      </c>
      <c r="F34" s="61" t="s">
        <v>516</v>
      </c>
      <c r="G34" s="62" t="s">
        <v>516</v>
      </c>
      <c r="H34" s="59">
        <v>91038</v>
      </c>
      <c r="I34" s="60">
        <v>153149</v>
      </c>
      <c r="J34" s="62" t="s">
        <v>516</v>
      </c>
      <c r="K34" s="62" t="s">
        <v>516</v>
      </c>
      <c r="L34" s="59">
        <v>422</v>
      </c>
      <c r="M34" s="60">
        <v>370</v>
      </c>
    </row>
    <row r="35" spans="1:13" x14ac:dyDescent="0.25">
      <c r="A35" s="29" t="s">
        <v>52</v>
      </c>
      <c r="B35" s="58">
        <v>31414</v>
      </c>
      <c r="C35" s="59">
        <v>26477</v>
      </c>
      <c r="D35" s="59">
        <v>91216</v>
      </c>
      <c r="E35" s="60">
        <v>94504</v>
      </c>
      <c r="F35" s="58">
        <v>23295</v>
      </c>
      <c r="G35" s="59">
        <v>24719</v>
      </c>
      <c r="H35" s="59">
        <v>68023</v>
      </c>
      <c r="I35" s="60">
        <v>78486</v>
      </c>
      <c r="J35" s="59">
        <v>2416</v>
      </c>
      <c r="K35" s="59">
        <v>2575</v>
      </c>
      <c r="L35" s="59">
        <v>6496</v>
      </c>
      <c r="M35" s="60">
        <v>7056</v>
      </c>
    </row>
    <row r="36" spans="1:13" x14ac:dyDescent="0.25">
      <c r="A36" s="29" t="s">
        <v>53</v>
      </c>
      <c r="B36" s="58">
        <v>0</v>
      </c>
      <c r="C36" s="59">
        <v>1903</v>
      </c>
      <c r="D36" s="59">
        <v>0</v>
      </c>
      <c r="E36" s="60">
        <v>6357</v>
      </c>
      <c r="F36" s="58">
        <v>0</v>
      </c>
      <c r="G36" s="59">
        <v>1928</v>
      </c>
      <c r="H36" s="59">
        <v>0</v>
      </c>
      <c r="I36" s="60">
        <v>6001</v>
      </c>
      <c r="J36" s="59">
        <v>0</v>
      </c>
      <c r="K36" s="59">
        <v>0</v>
      </c>
      <c r="L36" s="59">
        <v>0</v>
      </c>
      <c r="M36" s="60">
        <v>0</v>
      </c>
    </row>
    <row r="37" spans="1:13" x14ac:dyDescent="0.25">
      <c r="A37" s="29" t="s">
        <v>54</v>
      </c>
      <c r="B37" s="58">
        <v>3185</v>
      </c>
      <c r="C37" s="59">
        <v>2072</v>
      </c>
      <c r="D37" s="59">
        <v>7849</v>
      </c>
      <c r="E37" s="60">
        <v>8727</v>
      </c>
      <c r="F37" s="58">
        <v>1173</v>
      </c>
      <c r="G37" s="59">
        <v>1272</v>
      </c>
      <c r="H37" s="59">
        <v>3560</v>
      </c>
      <c r="I37" s="60">
        <v>4317</v>
      </c>
      <c r="J37" s="59">
        <v>2296</v>
      </c>
      <c r="K37" s="59">
        <v>1090</v>
      </c>
      <c r="L37" s="59">
        <v>4033</v>
      </c>
      <c r="M37" s="60">
        <v>2666</v>
      </c>
    </row>
    <row r="38" spans="1:13" ht="13" x14ac:dyDescent="0.25">
      <c r="A38" s="25" t="s">
        <v>75</v>
      </c>
      <c r="B38" s="63">
        <f>SUM(B21:B37)</f>
        <v>217572</v>
      </c>
      <c r="C38" s="64">
        <f t="shared" ref="C38:M38" si="1">SUM(C21:C37)</f>
        <v>249950</v>
      </c>
      <c r="D38" s="64">
        <f t="shared" si="1"/>
        <v>793003</v>
      </c>
      <c r="E38" s="65">
        <f t="shared" si="1"/>
        <v>960954</v>
      </c>
      <c r="F38" s="63">
        <f t="shared" si="1"/>
        <v>181199</v>
      </c>
      <c r="G38" s="64">
        <f t="shared" si="1"/>
        <v>217228</v>
      </c>
      <c r="H38" s="64">
        <f t="shared" si="1"/>
        <v>670120</v>
      </c>
      <c r="I38" s="65">
        <f t="shared" si="1"/>
        <v>861918</v>
      </c>
      <c r="J38" s="64">
        <f t="shared" si="1"/>
        <v>34051</v>
      </c>
      <c r="K38" s="64">
        <f t="shared" si="1"/>
        <v>45154</v>
      </c>
      <c r="L38" s="64">
        <f t="shared" si="1"/>
        <v>97999</v>
      </c>
      <c r="M38" s="65">
        <f t="shared" si="1"/>
        <v>122569</v>
      </c>
    </row>
    <row r="39" spans="1:13" ht="13" x14ac:dyDescent="0.25">
      <c r="A39" s="25" t="s">
        <v>76</v>
      </c>
      <c r="B39" s="66"/>
      <c r="C39" s="67"/>
      <c r="D39" s="67"/>
      <c r="E39" s="68"/>
      <c r="F39" s="66"/>
      <c r="G39" s="67"/>
      <c r="H39" s="67"/>
      <c r="I39" s="68"/>
      <c r="J39" s="67"/>
      <c r="K39" s="67"/>
      <c r="L39" s="67"/>
      <c r="M39" s="68"/>
    </row>
    <row r="40" spans="1:13" x14ac:dyDescent="0.25">
      <c r="A40" s="29" t="s">
        <v>45</v>
      </c>
      <c r="B40" s="58">
        <v>0</v>
      </c>
      <c r="C40" s="59">
        <v>38</v>
      </c>
      <c r="D40" s="59">
        <v>0</v>
      </c>
      <c r="E40" s="60">
        <v>88</v>
      </c>
      <c r="F40" s="58">
        <v>0</v>
      </c>
      <c r="G40" s="59">
        <v>0</v>
      </c>
      <c r="H40" s="59">
        <v>0</v>
      </c>
      <c r="I40" s="60">
        <v>0</v>
      </c>
      <c r="J40" s="59">
        <v>10</v>
      </c>
      <c r="K40" s="59">
        <v>0</v>
      </c>
      <c r="L40" s="59">
        <v>10</v>
      </c>
      <c r="M40" s="60">
        <v>51</v>
      </c>
    </row>
    <row r="41" spans="1:13" x14ac:dyDescent="0.25">
      <c r="A41" s="29" t="s">
        <v>46</v>
      </c>
      <c r="B41" s="58">
        <v>9151</v>
      </c>
      <c r="C41" s="59">
        <v>10660</v>
      </c>
      <c r="D41" s="59">
        <v>35411</v>
      </c>
      <c r="E41" s="60">
        <v>36284</v>
      </c>
      <c r="F41" s="58">
        <v>9340</v>
      </c>
      <c r="G41" s="59">
        <v>10230</v>
      </c>
      <c r="H41" s="59">
        <v>33105</v>
      </c>
      <c r="I41" s="60">
        <v>36557</v>
      </c>
      <c r="J41" s="59">
        <v>1287</v>
      </c>
      <c r="K41" s="59">
        <v>442</v>
      </c>
      <c r="L41" s="59">
        <v>2488</v>
      </c>
      <c r="M41" s="60">
        <v>1608</v>
      </c>
    </row>
    <row r="42" spans="1:13" x14ac:dyDescent="0.25">
      <c r="A42" s="29" t="s">
        <v>51</v>
      </c>
      <c r="B42" s="61" t="s">
        <v>516</v>
      </c>
      <c r="C42" s="62" t="s">
        <v>516</v>
      </c>
      <c r="D42" s="59">
        <v>5956</v>
      </c>
      <c r="E42" s="60">
        <v>7893</v>
      </c>
      <c r="F42" s="61" t="s">
        <v>516</v>
      </c>
      <c r="G42" s="62" t="s">
        <v>516</v>
      </c>
      <c r="H42" s="59">
        <v>5530</v>
      </c>
      <c r="I42" s="60">
        <v>7787</v>
      </c>
      <c r="J42" s="62" t="s">
        <v>516</v>
      </c>
      <c r="K42" s="62" t="s">
        <v>516</v>
      </c>
      <c r="L42" s="59">
        <v>65</v>
      </c>
      <c r="M42" s="60">
        <v>24</v>
      </c>
    </row>
    <row r="43" spans="1:13" ht="13" x14ac:dyDescent="0.25">
      <c r="A43" s="25" t="s">
        <v>77</v>
      </c>
      <c r="B43" s="63">
        <f>SUM(B40:B42)</f>
        <v>9151</v>
      </c>
      <c r="C43" s="64">
        <f t="shared" ref="C43:M43" si="2">SUM(C40:C42)</f>
        <v>10698</v>
      </c>
      <c r="D43" s="64">
        <f t="shared" si="2"/>
        <v>41367</v>
      </c>
      <c r="E43" s="65">
        <f t="shared" si="2"/>
        <v>44265</v>
      </c>
      <c r="F43" s="63">
        <f t="shared" si="2"/>
        <v>9340</v>
      </c>
      <c r="G43" s="64">
        <f t="shared" si="2"/>
        <v>10230</v>
      </c>
      <c r="H43" s="64">
        <f t="shared" si="2"/>
        <v>38635</v>
      </c>
      <c r="I43" s="65">
        <f t="shared" si="2"/>
        <v>44344</v>
      </c>
      <c r="J43" s="64">
        <f t="shared" si="2"/>
        <v>1297</v>
      </c>
      <c r="K43" s="64">
        <f t="shared" si="2"/>
        <v>442</v>
      </c>
      <c r="L43" s="64">
        <f t="shared" si="2"/>
        <v>2563</v>
      </c>
      <c r="M43" s="65">
        <f t="shared" si="2"/>
        <v>1683</v>
      </c>
    </row>
    <row r="44" spans="1:13" ht="13" x14ac:dyDescent="0.25">
      <c r="A44" s="25" t="s">
        <v>12</v>
      </c>
      <c r="B44" s="63">
        <f>+B19+B38+B43</f>
        <v>328605</v>
      </c>
      <c r="C44" s="64">
        <f t="shared" ref="C44:M44" si="3">+C19+C38+C43</f>
        <v>386467</v>
      </c>
      <c r="D44" s="64">
        <f t="shared" si="3"/>
        <v>1244426</v>
      </c>
      <c r="E44" s="65">
        <f t="shared" si="3"/>
        <v>1453204</v>
      </c>
      <c r="F44" s="63">
        <f t="shared" si="3"/>
        <v>275768</v>
      </c>
      <c r="G44" s="64">
        <f t="shared" si="3"/>
        <v>326068</v>
      </c>
      <c r="H44" s="64">
        <f t="shared" si="3"/>
        <v>1011884</v>
      </c>
      <c r="I44" s="65">
        <f t="shared" si="3"/>
        <v>1273811</v>
      </c>
      <c r="J44" s="64">
        <f t="shared" si="3"/>
        <v>76719</v>
      </c>
      <c r="K44" s="64">
        <f t="shared" si="3"/>
        <v>76601</v>
      </c>
      <c r="L44" s="64">
        <f t="shared" si="3"/>
        <v>204330</v>
      </c>
      <c r="M44" s="65">
        <f t="shared" si="3"/>
        <v>222392</v>
      </c>
    </row>
    <row r="45" spans="1:13" ht="13" x14ac:dyDescent="0.25">
      <c r="A45" s="181" t="s">
        <v>558</v>
      </c>
      <c r="B45" s="63"/>
      <c r="C45" s="64"/>
      <c r="D45" s="64"/>
      <c r="E45" s="65"/>
      <c r="F45" s="63"/>
      <c r="G45" s="64"/>
      <c r="H45" s="64"/>
      <c r="I45" s="65"/>
      <c r="J45" s="64"/>
      <c r="K45" s="64"/>
      <c r="L45" s="64"/>
      <c r="M45" s="65"/>
    </row>
    <row r="46" spans="1:13" ht="13" x14ac:dyDescent="0.25">
      <c r="A46" s="25" t="s">
        <v>13</v>
      </c>
      <c r="B46" s="63"/>
      <c r="C46" s="67"/>
      <c r="D46" s="67"/>
      <c r="E46" s="68"/>
      <c r="F46" s="66"/>
      <c r="G46" s="67"/>
      <c r="H46" s="67"/>
      <c r="I46" s="68"/>
      <c r="J46" s="67"/>
      <c r="K46" s="67"/>
      <c r="L46" s="67"/>
      <c r="M46" s="68"/>
    </row>
    <row r="47" spans="1:13" ht="13" x14ac:dyDescent="0.25">
      <c r="A47" s="25" t="s">
        <v>78</v>
      </c>
      <c r="B47" s="66"/>
      <c r="C47" s="67"/>
      <c r="D47" s="67"/>
      <c r="E47" s="68"/>
      <c r="F47" s="66"/>
      <c r="G47" s="67"/>
      <c r="H47" s="67"/>
      <c r="I47" s="68"/>
      <c r="J47" s="67"/>
      <c r="K47" s="67"/>
      <c r="L47" s="67"/>
      <c r="M47" s="68"/>
    </row>
    <row r="48" spans="1:13" x14ac:dyDescent="0.25">
      <c r="A48" s="29" t="s">
        <v>55</v>
      </c>
      <c r="B48" s="58">
        <v>1351</v>
      </c>
      <c r="C48" s="59">
        <v>2064</v>
      </c>
      <c r="D48" s="59">
        <v>3018</v>
      </c>
      <c r="E48" s="60">
        <v>5240</v>
      </c>
      <c r="F48" s="58">
        <v>1050</v>
      </c>
      <c r="G48" s="59">
        <v>1318</v>
      </c>
      <c r="H48" s="59">
        <v>2340</v>
      </c>
      <c r="I48" s="60">
        <v>3390</v>
      </c>
      <c r="J48" s="59">
        <v>183</v>
      </c>
      <c r="K48" s="59">
        <v>638</v>
      </c>
      <c r="L48" s="59">
        <v>585</v>
      </c>
      <c r="M48" s="60">
        <v>1537</v>
      </c>
    </row>
    <row r="49" spans="1:13" x14ac:dyDescent="0.25">
      <c r="A49" s="29" t="s">
        <v>56</v>
      </c>
      <c r="B49" s="58">
        <v>53284</v>
      </c>
      <c r="C49" s="59">
        <v>69151</v>
      </c>
      <c r="D49" s="59">
        <v>142629</v>
      </c>
      <c r="E49" s="60">
        <v>185707</v>
      </c>
      <c r="F49" s="58">
        <v>34322</v>
      </c>
      <c r="G49" s="59">
        <v>36505</v>
      </c>
      <c r="H49" s="59">
        <v>91806</v>
      </c>
      <c r="I49" s="60">
        <v>100356</v>
      </c>
      <c r="J49" s="59">
        <v>22413</v>
      </c>
      <c r="K49" s="59">
        <v>29836</v>
      </c>
      <c r="L49" s="59">
        <v>55512</v>
      </c>
      <c r="M49" s="60">
        <v>92781</v>
      </c>
    </row>
    <row r="50" spans="1:13" x14ac:dyDescent="0.25">
      <c r="A50" s="29" t="s">
        <v>57</v>
      </c>
      <c r="B50" s="58">
        <v>44</v>
      </c>
      <c r="C50" s="59">
        <v>230</v>
      </c>
      <c r="D50" s="59">
        <v>158</v>
      </c>
      <c r="E50" s="60">
        <v>706</v>
      </c>
      <c r="F50" s="58">
        <v>43</v>
      </c>
      <c r="G50" s="59">
        <v>245</v>
      </c>
      <c r="H50" s="59">
        <v>81</v>
      </c>
      <c r="I50" s="60">
        <v>598</v>
      </c>
      <c r="J50" s="59">
        <v>20</v>
      </c>
      <c r="K50" s="59">
        <v>0</v>
      </c>
      <c r="L50" s="59">
        <v>40</v>
      </c>
      <c r="M50" s="60">
        <v>80</v>
      </c>
    </row>
    <row r="51" spans="1:13" x14ac:dyDescent="0.25">
      <c r="A51" s="29" t="s">
        <v>45</v>
      </c>
      <c r="B51" s="58">
        <v>6233</v>
      </c>
      <c r="C51" s="59">
        <v>12359</v>
      </c>
      <c r="D51" s="59">
        <v>16882</v>
      </c>
      <c r="E51" s="60">
        <v>30921</v>
      </c>
      <c r="F51" s="58">
        <v>6780</v>
      </c>
      <c r="G51" s="59">
        <v>12463</v>
      </c>
      <c r="H51" s="59">
        <v>16484</v>
      </c>
      <c r="I51" s="60">
        <v>32269</v>
      </c>
      <c r="J51" s="59">
        <v>18</v>
      </c>
      <c r="K51" s="59">
        <v>135</v>
      </c>
      <c r="L51" s="59">
        <v>108</v>
      </c>
      <c r="M51" s="60">
        <v>219</v>
      </c>
    </row>
    <row r="52" spans="1:13" x14ac:dyDescent="0.25">
      <c r="A52" s="29" t="s">
        <v>58</v>
      </c>
      <c r="B52" s="58">
        <v>5848</v>
      </c>
      <c r="C52" s="59">
        <v>10046</v>
      </c>
      <c r="D52" s="59">
        <v>17205</v>
      </c>
      <c r="E52" s="60">
        <v>26313</v>
      </c>
      <c r="F52" s="58">
        <v>4747</v>
      </c>
      <c r="G52" s="59">
        <v>7370</v>
      </c>
      <c r="H52" s="59">
        <v>12814</v>
      </c>
      <c r="I52" s="60">
        <v>19763</v>
      </c>
      <c r="J52" s="59">
        <v>1732</v>
      </c>
      <c r="K52" s="59">
        <v>3013</v>
      </c>
      <c r="L52" s="59">
        <v>4559</v>
      </c>
      <c r="M52" s="60">
        <v>6999</v>
      </c>
    </row>
    <row r="53" spans="1:13" x14ac:dyDescent="0.25">
      <c r="A53" s="29" t="s">
        <v>59</v>
      </c>
      <c r="B53" s="58">
        <v>0</v>
      </c>
      <c r="C53" s="59">
        <v>215</v>
      </c>
      <c r="D53" s="59">
        <v>22</v>
      </c>
      <c r="E53" s="60">
        <v>667</v>
      </c>
      <c r="F53" s="58">
        <v>6</v>
      </c>
      <c r="G53" s="59">
        <v>216</v>
      </c>
      <c r="H53" s="59">
        <v>6</v>
      </c>
      <c r="I53" s="60">
        <v>541</v>
      </c>
      <c r="J53" s="59">
        <v>0</v>
      </c>
      <c r="K53" s="59">
        <v>0</v>
      </c>
      <c r="L53" s="59">
        <v>0</v>
      </c>
      <c r="M53" s="60">
        <v>0</v>
      </c>
    </row>
    <row r="54" spans="1:13" x14ac:dyDescent="0.25">
      <c r="A54" s="29" t="s">
        <v>60</v>
      </c>
      <c r="B54" s="58">
        <v>458</v>
      </c>
      <c r="C54" s="59">
        <v>138</v>
      </c>
      <c r="D54" s="59">
        <v>1285</v>
      </c>
      <c r="E54" s="60">
        <v>1100</v>
      </c>
      <c r="F54" s="58">
        <v>570</v>
      </c>
      <c r="G54" s="59">
        <v>107</v>
      </c>
      <c r="H54" s="59">
        <v>1608</v>
      </c>
      <c r="I54" s="60">
        <v>1011</v>
      </c>
      <c r="J54" s="59">
        <v>0</v>
      </c>
      <c r="K54" s="59">
        <v>0</v>
      </c>
      <c r="L54" s="59">
        <v>2</v>
      </c>
      <c r="M54" s="60">
        <v>58</v>
      </c>
    </row>
    <row r="55" spans="1:13" x14ac:dyDescent="0.25">
      <c r="A55" s="29" t="s">
        <v>61</v>
      </c>
      <c r="B55" s="58">
        <v>15728</v>
      </c>
      <c r="C55" s="59">
        <v>23504</v>
      </c>
      <c r="D55" s="59">
        <v>44675</v>
      </c>
      <c r="E55" s="60">
        <v>66717</v>
      </c>
      <c r="F55" s="58">
        <v>3832</v>
      </c>
      <c r="G55" s="59">
        <v>5957</v>
      </c>
      <c r="H55" s="59">
        <v>10732</v>
      </c>
      <c r="I55" s="60">
        <v>16557</v>
      </c>
      <c r="J55" s="59">
        <v>12375</v>
      </c>
      <c r="K55" s="59">
        <v>17952</v>
      </c>
      <c r="L55" s="59">
        <v>34051</v>
      </c>
      <c r="M55" s="60">
        <v>48617</v>
      </c>
    </row>
    <row r="56" spans="1:13" ht="13" x14ac:dyDescent="0.25">
      <c r="A56" s="25" t="s">
        <v>79</v>
      </c>
      <c r="B56" s="63">
        <v>82946</v>
      </c>
      <c r="C56" s="64">
        <v>117707</v>
      </c>
      <c r="D56" s="64">
        <v>225874</v>
      </c>
      <c r="E56" s="65">
        <v>317371</v>
      </c>
      <c r="F56" s="63">
        <v>51350</v>
      </c>
      <c r="G56" s="64">
        <v>64181</v>
      </c>
      <c r="H56" s="64">
        <v>135871</v>
      </c>
      <c r="I56" s="65">
        <v>174485</v>
      </c>
      <c r="J56" s="64">
        <v>36741</v>
      </c>
      <c r="K56" s="64">
        <v>51574</v>
      </c>
      <c r="L56" s="64">
        <v>94857</v>
      </c>
      <c r="M56" s="65">
        <v>150291</v>
      </c>
    </row>
    <row r="57" spans="1:13" ht="13" x14ac:dyDescent="0.25">
      <c r="A57" s="25" t="s">
        <v>16</v>
      </c>
      <c r="B57" s="66"/>
      <c r="C57" s="67"/>
      <c r="D57" s="67"/>
      <c r="E57" s="68"/>
      <c r="F57" s="66"/>
      <c r="G57" s="67"/>
      <c r="H57" s="67"/>
      <c r="I57" s="68"/>
      <c r="J57" s="67"/>
      <c r="K57" s="67"/>
      <c r="L57" s="67"/>
      <c r="M57" s="68"/>
    </row>
    <row r="58" spans="1:13" x14ac:dyDescent="0.25">
      <c r="A58" s="29" t="s">
        <v>55</v>
      </c>
      <c r="B58" s="58">
        <v>278</v>
      </c>
      <c r="C58" s="59">
        <v>245</v>
      </c>
      <c r="D58" s="59">
        <v>785</v>
      </c>
      <c r="E58" s="60">
        <v>497</v>
      </c>
      <c r="F58" s="58">
        <v>313</v>
      </c>
      <c r="G58" s="59">
        <v>231</v>
      </c>
      <c r="H58" s="59">
        <v>868</v>
      </c>
      <c r="I58" s="60">
        <v>488</v>
      </c>
      <c r="J58" s="59">
        <v>0</v>
      </c>
      <c r="K58" s="59">
        <v>0</v>
      </c>
      <c r="L58" s="59">
        <v>0</v>
      </c>
      <c r="M58" s="60">
        <v>0</v>
      </c>
    </row>
    <row r="59" spans="1:13" x14ac:dyDescent="0.25">
      <c r="A59" s="29" t="s">
        <v>56</v>
      </c>
      <c r="B59" s="58">
        <v>0</v>
      </c>
      <c r="C59" s="59">
        <v>374</v>
      </c>
      <c r="D59" s="59">
        <v>0</v>
      </c>
      <c r="E59" s="60">
        <v>797</v>
      </c>
      <c r="F59" s="58">
        <v>0</v>
      </c>
      <c r="G59" s="59">
        <v>393</v>
      </c>
      <c r="H59" s="59">
        <v>0</v>
      </c>
      <c r="I59" s="60">
        <v>1092</v>
      </c>
      <c r="J59" s="59">
        <v>0</v>
      </c>
      <c r="K59" s="59">
        <v>2</v>
      </c>
      <c r="L59" s="59">
        <v>0</v>
      </c>
      <c r="M59" s="60">
        <v>3</v>
      </c>
    </row>
    <row r="60" spans="1:13" x14ac:dyDescent="0.25">
      <c r="A60" s="29" t="s">
        <v>57</v>
      </c>
      <c r="B60" s="58">
        <v>67</v>
      </c>
      <c r="C60" s="59">
        <v>13</v>
      </c>
      <c r="D60" s="59">
        <v>307</v>
      </c>
      <c r="E60" s="60">
        <v>59</v>
      </c>
      <c r="F60" s="58">
        <v>143</v>
      </c>
      <c r="G60" s="59">
        <v>27</v>
      </c>
      <c r="H60" s="59">
        <v>473</v>
      </c>
      <c r="I60" s="60">
        <v>97</v>
      </c>
      <c r="J60" s="59">
        <v>0</v>
      </c>
      <c r="K60" s="59">
        <v>0</v>
      </c>
      <c r="L60" s="59">
        <v>0</v>
      </c>
      <c r="M60" s="60">
        <v>0</v>
      </c>
    </row>
    <row r="61" spans="1:13" x14ac:dyDescent="0.25">
      <c r="A61" s="29" t="s">
        <v>45</v>
      </c>
      <c r="B61" s="58">
        <v>320</v>
      </c>
      <c r="C61" s="59">
        <v>272</v>
      </c>
      <c r="D61" s="59">
        <v>1374</v>
      </c>
      <c r="E61" s="60">
        <v>272</v>
      </c>
      <c r="F61" s="58">
        <v>587</v>
      </c>
      <c r="G61" s="59">
        <v>327</v>
      </c>
      <c r="H61" s="59">
        <v>1252</v>
      </c>
      <c r="I61" s="60">
        <v>986</v>
      </c>
      <c r="J61" s="59">
        <v>0</v>
      </c>
      <c r="K61" s="59">
        <v>0</v>
      </c>
      <c r="L61" s="59">
        <v>0</v>
      </c>
      <c r="M61" s="60">
        <v>0</v>
      </c>
    </row>
    <row r="62" spans="1:13" x14ac:dyDescent="0.25">
      <c r="A62" s="29" t="s">
        <v>60</v>
      </c>
      <c r="B62" s="58">
        <v>0</v>
      </c>
      <c r="C62" s="59">
        <v>683</v>
      </c>
      <c r="D62" s="59">
        <v>0</v>
      </c>
      <c r="E62" s="60">
        <v>726</v>
      </c>
      <c r="F62" s="58">
        <v>0</v>
      </c>
      <c r="G62" s="59">
        <v>612</v>
      </c>
      <c r="H62" s="59">
        <v>0</v>
      </c>
      <c r="I62" s="60">
        <v>655</v>
      </c>
      <c r="J62" s="59">
        <v>0</v>
      </c>
      <c r="K62" s="59">
        <v>0</v>
      </c>
      <c r="L62" s="59">
        <v>0</v>
      </c>
      <c r="M62" s="60">
        <v>0</v>
      </c>
    </row>
    <row r="63" spans="1:13" ht="13" x14ac:dyDescent="0.25">
      <c r="A63" s="25" t="s">
        <v>80</v>
      </c>
      <c r="B63" s="63">
        <v>665</v>
      </c>
      <c r="C63" s="64">
        <v>1587</v>
      </c>
      <c r="D63" s="64">
        <v>2466</v>
      </c>
      <c r="E63" s="65">
        <v>2351</v>
      </c>
      <c r="F63" s="63">
        <v>1043</v>
      </c>
      <c r="G63" s="64">
        <v>1590</v>
      </c>
      <c r="H63" s="64">
        <v>2593</v>
      </c>
      <c r="I63" s="65">
        <v>3318</v>
      </c>
      <c r="J63" s="64">
        <v>0</v>
      </c>
      <c r="K63" s="64">
        <v>2</v>
      </c>
      <c r="L63" s="64">
        <v>0</v>
      </c>
      <c r="M63" s="65">
        <v>3</v>
      </c>
    </row>
    <row r="64" spans="1:13" ht="13" x14ac:dyDescent="0.25">
      <c r="A64" s="25" t="s">
        <v>81</v>
      </c>
      <c r="B64" s="66"/>
      <c r="C64" s="67"/>
      <c r="D64" s="67"/>
      <c r="E64" s="68"/>
      <c r="F64" s="66"/>
      <c r="G64" s="67"/>
      <c r="H64" s="67"/>
      <c r="I64" s="68"/>
      <c r="J64" s="67"/>
      <c r="K64" s="67"/>
      <c r="L64" s="67"/>
      <c r="M64" s="68"/>
    </row>
    <row r="65" spans="1:13" x14ac:dyDescent="0.25">
      <c r="A65" s="29" t="s">
        <v>55</v>
      </c>
      <c r="B65" s="58">
        <v>1117</v>
      </c>
      <c r="C65" s="59">
        <v>1451</v>
      </c>
      <c r="D65" s="59">
        <v>3135</v>
      </c>
      <c r="E65" s="60">
        <v>4041</v>
      </c>
      <c r="F65" s="58">
        <v>959</v>
      </c>
      <c r="G65" s="59">
        <v>1290</v>
      </c>
      <c r="H65" s="59">
        <v>2596</v>
      </c>
      <c r="I65" s="60">
        <v>3696</v>
      </c>
      <c r="J65" s="59">
        <v>11</v>
      </c>
      <c r="K65" s="59">
        <v>10</v>
      </c>
      <c r="L65" s="59">
        <v>52</v>
      </c>
      <c r="M65" s="60">
        <v>23</v>
      </c>
    </row>
    <row r="66" spans="1:13" x14ac:dyDescent="0.25">
      <c r="A66" s="29" t="s">
        <v>56</v>
      </c>
      <c r="B66" s="58">
        <v>4667</v>
      </c>
      <c r="C66" s="59">
        <v>6299</v>
      </c>
      <c r="D66" s="59">
        <v>13742</v>
      </c>
      <c r="E66" s="60">
        <v>17784</v>
      </c>
      <c r="F66" s="58">
        <v>4821</v>
      </c>
      <c r="G66" s="59">
        <v>5862</v>
      </c>
      <c r="H66" s="59">
        <v>13654</v>
      </c>
      <c r="I66" s="60">
        <v>17909</v>
      </c>
      <c r="J66" s="59">
        <v>304</v>
      </c>
      <c r="K66" s="59">
        <v>216</v>
      </c>
      <c r="L66" s="59">
        <v>504</v>
      </c>
      <c r="M66" s="60">
        <v>453</v>
      </c>
    </row>
    <row r="67" spans="1:13" x14ac:dyDescent="0.25">
      <c r="A67" s="29" t="s">
        <v>57</v>
      </c>
      <c r="B67" s="58">
        <v>19</v>
      </c>
      <c r="C67" s="59">
        <v>76</v>
      </c>
      <c r="D67" s="59">
        <v>22</v>
      </c>
      <c r="E67" s="60">
        <v>265</v>
      </c>
      <c r="F67" s="58">
        <v>17</v>
      </c>
      <c r="G67" s="59">
        <v>54</v>
      </c>
      <c r="H67" s="59">
        <v>22</v>
      </c>
      <c r="I67" s="60">
        <v>207</v>
      </c>
      <c r="J67" s="59">
        <v>0</v>
      </c>
      <c r="K67" s="59">
        <v>0</v>
      </c>
      <c r="L67" s="59">
        <v>0</v>
      </c>
      <c r="M67" s="60">
        <v>0</v>
      </c>
    </row>
    <row r="68" spans="1:13" x14ac:dyDescent="0.25">
      <c r="A68" s="29" t="s">
        <v>45</v>
      </c>
      <c r="B68" s="58">
        <v>1220</v>
      </c>
      <c r="C68" s="59">
        <v>1062</v>
      </c>
      <c r="D68" s="59">
        <v>3346</v>
      </c>
      <c r="E68" s="60">
        <v>3245</v>
      </c>
      <c r="F68" s="58">
        <v>1020</v>
      </c>
      <c r="G68" s="59">
        <v>967</v>
      </c>
      <c r="H68" s="59">
        <v>2684</v>
      </c>
      <c r="I68" s="60">
        <v>2867</v>
      </c>
      <c r="J68" s="59">
        <v>16</v>
      </c>
      <c r="K68" s="59">
        <v>32</v>
      </c>
      <c r="L68" s="59">
        <v>64</v>
      </c>
      <c r="M68" s="60">
        <v>64</v>
      </c>
    </row>
    <row r="69" spans="1:13" x14ac:dyDescent="0.25">
      <c r="A69" s="29" t="s">
        <v>58</v>
      </c>
      <c r="B69" s="58">
        <v>1769</v>
      </c>
      <c r="C69" s="59">
        <v>3029</v>
      </c>
      <c r="D69" s="59">
        <v>7363</v>
      </c>
      <c r="E69" s="60">
        <v>9275</v>
      </c>
      <c r="F69" s="58">
        <v>2261</v>
      </c>
      <c r="G69" s="59">
        <v>2961</v>
      </c>
      <c r="H69" s="59">
        <v>6950</v>
      </c>
      <c r="I69" s="60">
        <v>9034</v>
      </c>
      <c r="J69" s="59">
        <v>32</v>
      </c>
      <c r="K69" s="59">
        <v>114</v>
      </c>
      <c r="L69" s="59">
        <v>156</v>
      </c>
      <c r="M69" s="60">
        <v>281</v>
      </c>
    </row>
    <row r="70" spans="1:13" x14ac:dyDescent="0.25">
      <c r="A70" s="29" t="s">
        <v>60</v>
      </c>
      <c r="B70" s="58">
        <v>49</v>
      </c>
      <c r="C70" s="59">
        <v>17</v>
      </c>
      <c r="D70" s="59">
        <v>84</v>
      </c>
      <c r="E70" s="60">
        <v>173</v>
      </c>
      <c r="F70" s="58">
        <v>51</v>
      </c>
      <c r="G70" s="59">
        <v>17</v>
      </c>
      <c r="H70" s="59">
        <v>58</v>
      </c>
      <c r="I70" s="60">
        <v>200</v>
      </c>
      <c r="J70" s="59">
        <v>0</v>
      </c>
      <c r="K70" s="59">
        <v>0</v>
      </c>
      <c r="L70" s="59">
        <v>0</v>
      </c>
      <c r="M70" s="60">
        <v>0</v>
      </c>
    </row>
    <row r="71" spans="1:13" x14ac:dyDescent="0.25">
      <c r="A71" s="29" t="s">
        <v>61</v>
      </c>
      <c r="B71" s="58">
        <v>47</v>
      </c>
      <c r="C71" s="59">
        <v>700</v>
      </c>
      <c r="D71" s="59">
        <v>213</v>
      </c>
      <c r="E71" s="60">
        <v>1554</v>
      </c>
      <c r="F71" s="58">
        <v>12</v>
      </c>
      <c r="G71" s="59">
        <v>677</v>
      </c>
      <c r="H71" s="59">
        <v>32</v>
      </c>
      <c r="I71" s="60">
        <v>1523</v>
      </c>
      <c r="J71" s="59">
        <v>84</v>
      </c>
      <c r="K71" s="59">
        <v>0</v>
      </c>
      <c r="L71" s="59">
        <v>163</v>
      </c>
      <c r="M71" s="60">
        <v>0</v>
      </c>
    </row>
    <row r="72" spans="1:13" ht="13" x14ac:dyDescent="0.25">
      <c r="A72" s="25" t="s">
        <v>82</v>
      </c>
      <c r="B72" s="63">
        <v>8888</v>
      </c>
      <c r="C72" s="64">
        <v>12634</v>
      </c>
      <c r="D72" s="64">
        <v>27905</v>
      </c>
      <c r="E72" s="65">
        <v>36337</v>
      </c>
      <c r="F72" s="63">
        <v>9141</v>
      </c>
      <c r="G72" s="64">
        <v>11828</v>
      </c>
      <c r="H72" s="64">
        <v>25996</v>
      </c>
      <c r="I72" s="65">
        <v>35436</v>
      </c>
      <c r="J72" s="64">
        <v>447</v>
      </c>
      <c r="K72" s="64">
        <v>372</v>
      </c>
      <c r="L72" s="64">
        <v>939</v>
      </c>
      <c r="M72" s="65">
        <v>821</v>
      </c>
    </row>
    <row r="73" spans="1:13" ht="13" x14ac:dyDescent="0.25">
      <c r="A73" s="25" t="s">
        <v>17</v>
      </c>
      <c r="B73" s="66"/>
      <c r="C73" s="67"/>
      <c r="D73" s="67"/>
      <c r="E73" s="68"/>
      <c r="F73" s="66"/>
      <c r="G73" s="67"/>
      <c r="H73" s="67"/>
      <c r="I73" s="68"/>
      <c r="J73" s="67"/>
      <c r="K73" s="67"/>
      <c r="L73" s="67"/>
      <c r="M73" s="68"/>
    </row>
    <row r="74" spans="1:13" x14ac:dyDescent="0.25">
      <c r="A74" s="29" t="s">
        <v>55</v>
      </c>
      <c r="B74" s="58">
        <v>63</v>
      </c>
      <c r="C74" s="59">
        <v>146</v>
      </c>
      <c r="D74" s="59">
        <v>314</v>
      </c>
      <c r="E74" s="60">
        <v>744</v>
      </c>
      <c r="F74" s="58">
        <v>189</v>
      </c>
      <c r="G74" s="59">
        <v>154</v>
      </c>
      <c r="H74" s="59">
        <v>491</v>
      </c>
      <c r="I74" s="60">
        <v>744</v>
      </c>
      <c r="J74" s="59">
        <v>0</v>
      </c>
      <c r="K74" s="59">
        <v>0</v>
      </c>
      <c r="L74" s="59">
        <v>0</v>
      </c>
      <c r="M74" s="60">
        <v>0</v>
      </c>
    </row>
    <row r="75" spans="1:13" x14ac:dyDescent="0.25">
      <c r="A75" s="29" t="s">
        <v>56</v>
      </c>
      <c r="B75" s="58">
        <v>0</v>
      </c>
      <c r="C75" s="59">
        <v>112</v>
      </c>
      <c r="D75" s="59">
        <v>0</v>
      </c>
      <c r="E75" s="60">
        <v>167</v>
      </c>
      <c r="F75" s="58">
        <v>0</v>
      </c>
      <c r="G75" s="59">
        <v>121</v>
      </c>
      <c r="H75" s="59">
        <v>0</v>
      </c>
      <c r="I75" s="60">
        <v>174</v>
      </c>
      <c r="J75" s="59">
        <v>0</v>
      </c>
      <c r="K75" s="59">
        <v>2</v>
      </c>
      <c r="L75" s="59">
        <v>0</v>
      </c>
      <c r="M75" s="60">
        <v>3</v>
      </c>
    </row>
    <row r="76" spans="1:13" x14ac:dyDescent="0.25">
      <c r="A76" s="29" t="s">
        <v>57</v>
      </c>
      <c r="B76" s="58">
        <v>14</v>
      </c>
      <c r="C76" s="59">
        <v>10</v>
      </c>
      <c r="D76" s="59">
        <v>149</v>
      </c>
      <c r="E76" s="60">
        <v>30</v>
      </c>
      <c r="F76" s="58">
        <v>38</v>
      </c>
      <c r="G76" s="59">
        <v>14</v>
      </c>
      <c r="H76" s="59">
        <v>121</v>
      </c>
      <c r="I76" s="60">
        <v>49</v>
      </c>
      <c r="J76" s="59">
        <v>0</v>
      </c>
      <c r="K76" s="59">
        <v>0</v>
      </c>
      <c r="L76" s="59">
        <v>0</v>
      </c>
      <c r="M76" s="60">
        <v>0</v>
      </c>
    </row>
    <row r="77" spans="1:13" x14ac:dyDescent="0.25">
      <c r="A77" s="29" t="s">
        <v>45</v>
      </c>
      <c r="B77" s="58">
        <v>0</v>
      </c>
      <c r="C77" s="59">
        <v>0</v>
      </c>
      <c r="D77" s="59">
        <v>26</v>
      </c>
      <c r="E77" s="60">
        <v>2</v>
      </c>
      <c r="F77" s="58">
        <v>67</v>
      </c>
      <c r="G77" s="59">
        <v>63</v>
      </c>
      <c r="H77" s="59">
        <v>139</v>
      </c>
      <c r="I77" s="60">
        <v>133</v>
      </c>
      <c r="J77" s="59">
        <v>0</v>
      </c>
      <c r="K77" s="59">
        <v>0</v>
      </c>
      <c r="L77" s="59">
        <v>0</v>
      </c>
      <c r="M77" s="60">
        <v>0</v>
      </c>
    </row>
    <row r="78" spans="1:13" ht="13" x14ac:dyDescent="0.25">
      <c r="A78" s="25" t="s">
        <v>83</v>
      </c>
      <c r="B78" s="63">
        <v>77</v>
      </c>
      <c r="C78" s="64">
        <v>268</v>
      </c>
      <c r="D78" s="64">
        <v>489</v>
      </c>
      <c r="E78" s="65">
        <v>943</v>
      </c>
      <c r="F78" s="63">
        <v>294</v>
      </c>
      <c r="G78" s="64">
        <v>352</v>
      </c>
      <c r="H78" s="64">
        <v>751</v>
      </c>
      <c r="I78" s="65">
        <v>1100</v>
      </c>
      <c r="J78" s="64">
        <v>0</v>
      </c>
      <c r="K78" s="64">
        <v>2</v>
      </c>
      <c r="L78" s="64">
        <v>0</v>
      </c>
      <c r="M78" s="65">
        <v>3</v>
      </c>
    </row>
    <row r="79" spans="1:13" ht="13" x14ac:dyDescent="0.25">
      <c r="A79" s="25" t="s">
        <v>18</v>
      </c>
      <c r="B79" s="63">
        <v>92576</v>
      </c>
      <c r="C79" s="64">
        <v>132196</v>
      </c>
      <c r="D79" s="64">
        <v>256734</v>
      </c>
      <c r="E79" s="65">
        <v>357002</v>
      </c>
      <c r="F79" s="63">
        <v>61828</v>
      </c>
      <c r="G79" s="64">
        <v>77951</v>
      </c>
      <c r="H79" s="64">
        <v>165211</v>
      </c>
      <c r="I79" s="65">
        <v>214339</v>
      </c>
      <c r="J79" s="64">
        <v>37188</v>
      </c>
      <c r="K79" s="64">
        <v>51950</v>
      </c>
      <c r="L79" s="64">
        <v>95796</v>
      </c>
      <c r="M79" s="65">
        <v>151118</v>
      </c>
    </row>
    <row r="80" spans="1:13" ht="13" x14ac:dyDescent="0.25">
      <c r="A80" s="25" t="s">
        <v>19</v>
      </c>
      <c r="B80" s="66"/>
      <c r="C80" s="67"/>
      <c r="D80" s="67"/>
      <c r="E80" s="68"/>
      <c r="F80" s="66"/>
      <c r="G80" s="67"/>
      <c r="H80" s="67"/>
      <c r="I80" s="68"/>
      <c r="J80" s="67"/>
      <c r="K80" s="67"/>
      <c r="L80" s="67"/>
      <c r="M80" s="68"/>
    </row>
    <row r="81" spans="1:13" ht="13" x14ac:dyDescent="0.25">
      <c r="A81" s="25" t="s">
        <v>84</v>
      </c>
      <c r="B81" s="66"/>
      <c r="C81" s="67"/>
      <c r="D81" s="67"/>
      <c r="E81" s="68"/>
      <c r="F81" s="66"/>
      <c r="G81" s="67"/>
      <c r="H81" s="67"/>
      <c r="I81" s="68"/>
      <c r="J81" s="67"/>
      <c r="K81" s="67"/>
      <c r="L81" s="67"/>
      <c r="M81" s="68"/>
    </row>
    <row r="82" spans="1:13" x14ac:dyDescent="0.25">
      <c r="A82" s="29" t="s">
        <v>62</v>
      </c>
      <c r="B82" s="58">
        <v>15957</v>
      </c>
      <c r="C82" s="59">
        <v>31145</v>
      </c>
      <c r="D82" s="59">
        <v>46499</v>
      </c>
      <c r="E82" s="60">
        <v>83176</v>
      </c>
      <c r="F82" s="58">
        <v>17141</v>
      </c>
      <c r="G82" s="59">
        <v>31063</v>
      </c>
      <c r="H82" s="59">
        <v>46907</v>
      </c>
      <c r="I82" s="60">
        <v>80752</v>
      </c>
      <c r="J82" s="59">
        <v>40</v>
      </c>
      <c r="K82" s="59">
        <v>1293</v>
      </c>
      <c r="L82" s="59">
        <v>142</v>
      </c>
      <c r="M82" s="60">
        <v>2421</v>
      </c>
    </row>
    <row r="83" spans="1:13" x14ac:dyDescent="0.25">
      <c r="A83" s="29" t="s">
        <v>56</v>
      </c>
      <c r="B83" s="58">
        <v>19273</v>
      </c>
      <c r="C83" s="59">
        <v>45470</v>
      </c>
      <c r="D83" s="59">
        <v>64685</v>
      </c>
      <c r="E83" s="60">
        <v>118278</v>
      </c>
      <c r="F83" s="58">
        <v>18564</v>
      </c>
      <c r="G83" s="59">
        <v>41326</v>
      </c>
      <c r="H83" s="59">
        <v>63620</v>
      </c>
      <c r="I83" s="60">
        <v>115356</v>
      </c>
      <c r="J83" s="59">
        <v>0</v>
      </c>
      <c r="K83" s="59">
        <v>1520</v>
      </c>
      <c r="L83" s="59">
        <v>0</v>
      </c>
      <c r="M83" s="60">
        <v>2644</v>
      </c>
    </row>
    <row r="84" spans="1:13" x14ac:dyDescent="0.25">
      <c r="A84" s="29" t="s">
        <v>63</v>
      </c>
      <c r="B84" s="58">
        <v>38965</v>
      </c>
      <c r="C84" s="59">
        <v>66998</v>
      </c>
      <c r="D84" s="59">
        <v>91399</v>
      </c>
      <c r="E84" s="60">
        <v>199891</v>
      </c>
      <c r="F84" s="58">
        <v>38772</v>
      </c>
      <c r="G84" s="59">
        <v>57746</v>
      </c>
      <c r="H84" s="59">
        <v>89286</v>
      </c>
      <c r="I84" s="60">
        <v>179568</v>
      </c>
      <c r="J84" s="59">
        <v>2533</v>
      </c>
      <c r="K84" s="59">
        <v>4804</v>
      </c>
      <c r="L84" s="59">
        <v>3873</v>
      </c>
      <c r="M84" s="60">
        <v>13701</v>
      </c>
    </row>
    <row r="85" spans="1:13" x14ac:dyDescent="0.25">
      <c r="A85" s="29" t="s">
        <v>64</v>
      </c>
      <c r="B85" s="58">
        <v>240678</v>
      </c>
      <c r="C85" s="59">
        <v>337612</v>
      </c>
      <c r="D85" s="59">
        <v>837854</v>
      </c>
      <c r="E85" s="60">
        <v>981230</v>
      </c>
      <c r="F85" s="58">
        <v>208315</v>
      </c>
      <c r="G85" s="59">
        <v>250927</v>
      </c>
      <c r="H85" s="59">
        <v>642106</v>
      </c>
      <c r="I85" s="60">
        <v>753117</v>
      </c>
      <c r="J85" s="59">
        <v>23589</v>
      </c>
      <c r="K85" s="59">
        <v>33851</v>
      </c>
      <c r="L85" s="59">
        <v>87307</v>
      </c>
      <c r="M85" s="60">
        <v>115745</v>
      </c>
    </row>
    <row r="86" spans="1:13" x14ac:dyDescent="0.25">
      <c r="A86" s="29" t="s">
        <v>66</v>
      </c>
      <c r="B86" s="58">
        <v>25330</v>
      </c>
      <c r="C86" s="59">
        <v>39326</v>
      </c>
      <c r="D86" s="59">
        <v>75720</v>
      </c>
      <c r="E86" s="60">
        <v>113552</v>
      </c>
      <c r="F86" s="58">
        <v>22142</v>
      </c>
      <c r="G86" s="59">
        <v>33195</v>
      </c>
      <c r="H86" s="59">
        <v>63521</v>
      </c>
      <c r="I86" s="60">
        <v>94723</v>
      </c>
      <c r="J86" s="59">
        <v>3494</v>
      </c>
      <c r="K86" s="59">
        <v>5722</v>
      </c>
      <c r="L86" s="59">
        <v>13347</v>
      </c>
      <c r="M86" s="60">
        <v>17812</v>
      </c>
    </row>
    <row r="87" spans="1:13" x14ac:dyDescent="0.25">
      <c r="A87" s="29" t="s">
        <v>67</v>
      </c>
      <c r="B87" s="58">
        <v>0</v>
      </c>
      <c r="C87" s="59">
        <v>0</v>
      </c>
      <c r="D87" s="59">
        <v>32</v>
      </c>
      <c r="E87" s="60">
        <v>0</v>
      </c>
      <c r="F87" s="58">
        <v>0</v>
      </c>
      <c r="G87" s="59">
        <v>0</v>
      </c>
      <c r="H87" s="59">
        <v>33</v>
      </c>
      <c r="I87" s="60">
        <v>0</v>
      </c>
      <c r="J87" s="59">
        <v>0</v>
      </c>
      <c r="K87" s="59">
        <v>0</v>
      </c>
      <c r="L87" s="59">
        <v>0</v>
      </c>
      <c r="M87" s="60">
        <v>0</v>
      </c>
    </row>
    <row r="88" spans="1:13" x14ac:dyDescent="0.25">
      <c r="A88" s="29" t="s">
        <v>58</v>
      </c>
      <c r="B88" s="58">
        <v>3952</v>
      </c>
      <c r="C88" s="59">
        <v>3898</v>
      </c>
      <c r="D88" s="59">
        <v>11014</v>
      </c>
      <c r="E88" s="60">
        <v>12844</v>
      </c>
      <c r="F88" s="58">
        <v>2347</v>
      </c>
      <c r="G88" s="59">
        <v>3421</v>
      </c>
      <c r="H88" s="59">
        <v>7401</v>
      </c>
      <c r="I88" s="60">
        <v>9746</v>
      </c>
      <c r="J88" s="59">
        <v>1760</v>
      </c>
      <c r="K88" s="59">
        <v>766</v>
      </c>
      <c r="L88" s="59">
        <v>4007</v>
      </c>
      <c r="M88" s="60">
        <v>3335</v>
      </c>
    </row>
    <row r="89" spans="1:13" x14ac:dyDescent="0.25">
      <c r="A89" s="29" t="s">
        <v>68</v>
      </c>
      <c r="B89" s="58">
        <v>1390</v>
      </c>
      <c r="C89" s="59">
        <v>5207</v>
      </c>
      <c r="D89" s="59">
        <v>3626</v>
      </c>
      <c r="E89" s="60">
        <v>11146</v>
      </c>
      <c r="F89" s="58">
        <v>1432</v>
      </c>
      <c r="G89" s="59">
        <v>5217</v>
      </c>
      <c r="H89" s="59">
        <v>3428</v>
      </c>
      <c r="I89" s="60">
        <v>11569</v>
      </c>
      <c r="J89" s="59">
        <v>0</v>
      </c>
      <c r="K89" s="59">
        <v>0</v>
      </c>
      <c r="L89" s="59">
        <v>0</v>
      </c>
      <c r="M89" s="60">
        <v>0</v>
      </c>
    </row>
    <row r="90" spans="1:13" x14ac:dyDescent="0.25">
      <c r="A90" s="29" t="s">
        <v>70</v>
      </c>
      <c r="B90" s="58">
        <v>72074</v>
      </c>
      <c r="C90" s="59">
        <v>92499</v>
      </c>
      <c r="D90" s="59">
        <v>279059</v>
      </c>
      <c r="E90" s="60">
        <v>310484</v>
      </c>
      <c r="F90" s="58">
        <v>72399</v>
      </c>
      <c r="G90" s="59">
        <v>89926</v>
      </c>
      <c r="H90" s="59">
        <v>272682</v>
      </c>
      <c r="I90" s="60">
        <v>294183</v>
      </c>
      <c r="J90" s="59">
        <v>4074</v>
      </c>
      <c r="K90" s="59">
        <v>9402</v>
      </c>
      <c r="L90" s="59">
        <v>13386</v>
      </c>
      <c r="M90" s="60">
        <v>22029</v>
      </c>
    </row>
    <row r="91" spans="1:13" x14ac:dyDescent="0.25">
      <c r="A91" s="29" t="s">
        <v>61</v>
      </c>
      <c r="B91" s="58">
        <v>154398</v>
      </c>
      <c r="C91" s="59">
        <v>251646</v>
      </c>
      <c r="D91" s="59">
        <v>489488</v>
      </c>
      <c r="E91" s="60">
        <v>682466</v>
      </c>
      <c r="F91" s="58">
        <v>154195</v>
      </c>
      <c r="G91" s="59">
        <v>232002</v>
      </c>
      <c r="H91" s="59">
        <v>476196</v>
      </c>
      <c r="I91" s="60">
        <v>639844</v>
      </c>
      <c r="J91" s="59">
        <v>8096</v>
      </c>
      <c r="K91" s="59">
        <v>15948</v>
      </c>
      <c r="L91" s="59">
        <v>22585</v>
      </c>
      <c r="M91" s="60">
        <v>40004</v>
      </c>
    </row>
    <row r="92" spans="1:13" ht="13" x14ac:dyDescent="0.25">
      <c r="A92" s="25" t="s">
        <v>85</v>
      </c>
      <c r="B92" s="63">
        <v>572017</v>
      </c>
      <c r="C92" s="64">
        <v>873801</v>
      </c>
      <c r="D92" s="64">
        <v>1899376</v>
      </c>
      <c r="E92" s="65">
        <v>2513067</v>
      </c>
      <c r="F92" s="63">
        <v>535307</v>
      </c>
      <c r="G92" s="64">
        <v>744823</v>
      </c>
      <c r="H92" s="64">
        <v>1665180</v>
      </c>
      <c r="I92" s="65">
        <v>2178858</v>
      </c>
      <c r="J92" s="64">
        <v>43586</v>
      </c>
      <c r="K92" s="64">
        <v>73306</v>
      </c>
      <c r="L92" s="64">
        <v>144647</v>
      </c>
      <c r="M92" s="65">
        <v>217691</v>
      </c>
    </row>
    <row r="93" spans="1:13" ht="13" x14ac:dyDescent="0.25">
      <c r="A93" s="25" t="s">
        <v>86</v>
      </c>
      <c r="B93" s="66"/>
      <c r="C93" s="67"/>
      <c r="D93" s="67"/>
      <c r="E93" s="68"/>
      <c r="F93" s="66"/>
      <c r="G93" s="67"/>
      <c r="H93" s="67"/>
      <c r="I93" s="68"/>
      <c r="J93" s="67"/>
      <c r="K93" s="67"/>
      <c r="L93" s="67"/>
      <c r="M93" s="68"/>
    </row>
    <row r="94" spans="1:13" x14ac:dyDescent="0.25">
      <c r="A94" s="29" t="s">
        <v>56</v>
      </c>
      <c r="B94" s="58">
        <v>278323</v>
      </c>
      <c r="C94" s="59">
        <v>356888</v>
      </c>
      <c r="D94" s="59">
        <v>894672</v>
      </c>
      <c r="E94" s="60">
        <v>1071437</v>
      </c>
      <c r="F94" s="58">
        <v>130753</v>
      </c>
      <c r="G94" s="59">
        <v>125630</v>
      </c>
      <c r="H94" s="59">
        <v>465724</v>
      </c>
      <c r="I94" s="60">
        <v>471191</v>
      </c>
      <c r="J94" s="59">
        <v>149167</v>
      </c>
      <c r="K94" s="59">
        <v>220919</v>
      </c>
      <c r="L94" s="59">
        <v>419447</v>
      </c>
      <c r="M94" s="60">
        <v>633361</v>
      </c>
    </row>
    <row r="95" spans="1:13" x14ac:dyDescent="0.25">
      <c r="A95" s="29" t="s">
        <v>63</v>
      </c>
      <c r="B95" s="58">
        <v>502539</v>
      </c>
      <c r="C95" s="59">
        <v>490219</v>
      </c>
      <c r="D95" s="59">
        <v>1268843</v>
      </c>
      <c r="E95" s="60">
        <v>1481975</v>
      </c>
      <c r="F95" s="58">
        <v>486364</v>
      </c>
      <c r="G95" s="59">
        <v>445144</v>
      </c>
      <c r="H95" s="59">
        <v>1213371</v>
      </c>
      <c r="I95" s="60">
        <v>1392539</v>
      </c>
      <c r="J95" s="59">
        <v>26294</v>
      </c>
      <c r="K95" s="59">
        <v>33465</v>
      </c>
      <c r="L95" s="59">
        <v>60543</v>
      </c>
      <c r="M95" s="60">
        <v>91470</v>
      </c>
    </row>
    <row r="96" spans="1:13" x14ac:dyDescent="0.25">
      <c r="A96" s="29" t="s">
        <v>64</v>
      </c>
      <c r="B96" s="58">
        <v>197564</v>
      </c>
      <c r="C96" s="59">
        <v>254340</v>
      </c>
      <c r="D96" s="59">
        <v>659142</v>
      </c>
      <c r="E96" s="60">
        <v>743963</v>
      </c>
      <c r="F96" s="58">
        <v>180497</v>
      </c>
      <c r="G96" s="59">
        <v>218029</v>
      </c>
      <c r="H96" s="59">
        <v>586887</v>
      </c>
      <c r="I96" s="60">
        <v>660422</v>
      </c>
      <c r="J96" s="59">
        <v>16746</v>
      </c>
      <c r="K96" s="59">
        <v>25467</v>
      </c>
      <c r="L96" s="59">
        <v>58852</v>
      </c>
      <c r="M96" s="60">
        <v>82371</v>
      </c>
    </row>
    <row r="97" spans="1:13" x14ac:dyDescent="0.25">
      <c r="A97" s="29" t="s">
        <v>65</v>
      </c>
      <c r="B97" s="58">
        <v>235</v>
      </c>
      <c r="C97" s="59">
        <v>947</v>
      </c>
      <c r="D97" s="59">
        <v>489</v>
      </c>
      <c r="E97" s="60">
        <v>1722</v>
      </c>
      <c r="F97" s="58">
        <v>528</v>
      </c>
      <c r="G97" s="59">
        <v>625</v>
      </c>
      <c r="H97" s="59">
        <v>1412</v>
      </c>
      <c r="I97" s="60">
        <v>1188</v>
      </c>
      <c r="J97" s="59">
        <v>0</v>
      </c>
      <c r="K97" s="59">
        <v>472</v>
      </c>
      <c r="L97" s="59">
        <v>0</v>
      </c>
      <c r="M97" s="60">
        <v>1244</v>
      </c>
    </row>
    <row r="98" spans="1:13" x14ac:dyDescent="0.25">
      <c r="A98" s="29" t="s">
        <v>66</v>
      </c>
      <c r="B98" s="58">
        <v>43853</v>
      </c>
      <c r="C98" s="59">
        <v>60302</v>
      </c>
      <c r="D98" s="59">
        <v>139821</v>
      </c>
      <c r="E98" s="60">
        <v>186548</v>
      </c>
      <c r="F98" s="58">
        <v>22275</v>
      </c>
      <c r="G98" s="59">
        <v>33378</v>
      </c>
      <c r="H98" s="59">
        <v>73808</v>
      </c>
      <c r="I98" s="60">
        <v>112659</v>
      </c>
      <c r="J98" s="59">
        <v>24888</v>
      </c>
      <c r="K98" s="59">
        <v>25546</v>
      </c>
      <c r="L98" s="59">
        <v>70840</v>
      </c>
      <c r="M98" s="60">
        <v>72407</v>
      </c>
    </row>
    <row r="99" spans="1:13" x14ac:dyDescent="0.25">
      <c r="A99" s="29" t="s">
        <v>58</v>
      </c>
      <c r="B99" s="58">
        <v>762</v>
      </c>
      <c r="C99" s="59">
        <v>843</v>
      </c>
      <c r="D99" s="59">
        <v>4157</v>
      </c>
      <c r="E99" s="60">
        <v>2733</v>
      </c>
      <c r="F99" s="58">
        <v>166</v>
      </c>
      <c r="G99" s="59">
        <v>320</v>
      </c>
      <c r="H99" s="59">
        <v>649</v>
      </c>
      <c r="I99" s="60">
        <v>843</v>
      </c>
      <c r="J99" s="59">
        <v>672</v>
      </c>
      <c r="K99" s="59">
        <v>588</v>
      </c>
      <c r="L99" s="59">
        <v>3427</v>
      </c>
      <c r="M99" s="60">
        <v>1965</v>
      </c>
    </row>
    <row r="100" spans="1:13" x14ac:dyDescent="0.25">
      <c r="A100" s="29" t="s">
        <v>69</v>
      </c>
      <c r="B100" s="58">
        <v>93460</v>
      </c>
      <c r="C100" s="59">
        <v>116252</v>
      </c>
      <c r="D100" s="59">
        <v>271668</v>
      </c>
      <c r="E100" s="60">
        <v>306592</v>
      </c>
      <c r="F100" s="58">
        <v>76957</v>
      </c>
      <c r="G100" s="59">
        <v>102930</v>
      </c>
      <c r="H100" s="59">
        <v>228779</v>
      </c>
      <c r="I100" s="60">
        <v>301174</v>
      </c>
      <c r="J100" s="59">
        <v>12583</v>
      </c>
      <c r="K100" s="59">
        <v>11102</v>
      </c>
      <c r="L100" s="59">
        <v>36749</v>
      </c>
      <c r="M100" s="60">
        <v>29253</v>
      </c>
    </row>
    <row r="101" spans="1:13" x14ac:dyDescent="0.25">
      <c r="A101" s="29" t="s">
        <v>70</v>
      </c>
      <c r="B101" s="58">
        <v>13401</v>
      </c>
      <c r="C101" s="59">
        <v>14950</v>
      </c>
      <c r="D101" s="59">
        <v>49188</v>
      </c>
      <c r="E101" s="60">
        <v>47854</v>
      </c>
      <c r="F101" s="58">
        <v>1535</v>
      </c>
      <c r="G101" s="59">
        <v>1338</v>
      </c>
      <c r="H101" s="59">
        <v>4246</v>
      </c>
      <c r="I101" s="60">
        <v>5113</v>
      </c>
      <c r="J101" s="59">
        <v>17236</v>
      </c>
      <c r="K101" s="59">
        <v>14364</v>
      </c>
      <c r="L101" s="59">
        <v>46774</v>
      </c>
      <c r="M101" s="60">
        <v>43463</v>
      </c>
    </row>
    <row r="102" spans="1:13" x14ac:dyDescent="0.25">
      <c r="A102" s="29" t="s">
        <v>71</v>
      </c>
      <c r="B102" s="58">
        <v>37</v>
      </c>
      <c r="C102" s="59">
        <v>75</v>
      </c>
      <c r="D102" s="59">
        <v>43</v>
      </c>
      <c r="E102" s="60">
        <v>190</v>
      </c>
      <c r="F102" s="58">
        <v>84</v>
      </c>
      <c r="G102" s="59">
        <v>171</v>
      </c>
      <c r="H102" s="59">
        <v>184</v>
      </c>
      <c r="I102" s="60">
        <v>408</v>
      </c>
      <c r="J102" s="59">
        <v>0</v>
      </c>
      <c r="K102" s="59">
        <v>0</v>
      </c>
      <c r="L102" s="59">
        <v>0</v>
      </c>
      <c r="M102" s="60">
        <v>0</v>
      </c>
    </row>
    <row r="103" spans="1:13" x14ac:dyDescent="0.25">
      <c r="A103" s="29" t="s">
        <v>61</v>
      </c>
      <c r="B103" s="58">
        <v>207157</v>
      </c>
      <c r="C103" s="59">
        <v>275929</v>
      </c>
      <c r="D103" s="59">
        <v>604937</v>
      </c>
      <c r="E103" s="60">
        <v>750585</v>
      </c>
      <c r="F103" s="58">
        <v>93468</v>
      </c>
      <c r="G103" s="59">
        <v>128857</v>
      </c>
      <c r="H103" s="59">
        <v>328389</v>
      </c>
      <c r="I103" s="60">
        <v>363310</v>
      </c>
      <c r="J103" s="59">
        <v>95306</v>
      </c>
      <c r="K103" s="59">
        <v>138239</v>
      </c>
      <c r="L103" s="59">
        <v>292417</v>
      </c>
      <c r="M103" s="60">
        <v>377627</v>
      </c>
    </row>
    <row r="104" spans="1:13" ht="13" x14ac:dyDescent="0.25">
      <c r="A104" s="25" t="s">
        <v>87</v>
      </c>
      <c r="B104" s="63">
        <v>1337331</v>
      </c>
      <c r="C104" s="64">
        <v>1570745</v>
      </c>
      <c r="D104" s="64">
        <v>3892960</v>
      </c>
      <c r="E104" s="65">
        <v>4593599</v>
      </c>
      <c r="F104" s="63">
        <v>992627</v>
      </c>
      <c r="G104" s="64">
        <v>1056422</v>
      </c>
      <c r="H104" s="64">
        <v>2903449</v>
      </c>
      <c r="I104" s="65">
        <v>3308847</v>
      </c>
      <c r="J104" s="64">
        <v>342892</v>
      </c>
      <c r="K104" s="64">
        <v>470162</v>
      </c>
      <c r="L104" s="64">
        <v>989049</v>
      </c>
      <c r="M104" s="65">
        <v>1333161</v>
      </c>
    </row>
    <row r="105" spans="1:13" ht="13" x14ac:dyDescent="0.25">
      <c r="A105" s="25" t="s">
        <v>88</v>
      </c>
      <c r="B105" s="66"/>
      <c r="C105" s="67"/>
      <c r="D105" s="67"/>
      <c r="E105" s="68"/>
      <c r="F105" s="66"/>
      <c r="G105" s="67"/>
      <c r="H105" s="67"/>
      <c r="I105" s="68"/>
      <c r="J105" s="67"/>
      <c r="K105" s="67"/>
      <c r="L105" s="67"/>
      <c r="M105" s="68"/>
    </row>
    <row r="106" spans="1:13" x14ac:dyDescent="0.25">
      <c r="A106" s="29" t="s">
        <v>61</v>
      </c>
      <c r="B106" s="58">
        <v>35372</v>
      </c>
      <c r="C106" s="59">
        <v>51398</v>
      </c>
      <c r="D106" s="59">
        <v>112276</v>
      </c>
      <c r="E106" s="60">
        <v>143168</v>
      </c>
      <c r="F106" s="58">
        <v>33349</v>
      </c>
      <c r="G106" s="59">
        <v>50155</v>
      </c>
      <c r="H106" s="59">
        <v>109361</v>
      </c>
      <c r="I106" s="60">
        <v>140970</v>
      </c>
      <c r="J106" s="59">
        <v>1284</v>
      </c>
      <c r="K106" s="59">
        <v>216</v>
      </c>
      <c r="L106" s="59">
        <v>3246</v>
      </c>
      <c r="M106" s="60">
        <v>2106</v>
      </c>
    </row>
    <row r="107" spans="1:13" ht="13" x14ac:dyDescent="0.25">
      <c r="A107" s="25" t="s">
        <v>89</v>
      </c>
      <c r="B107" s="63">
        <v>35372</v>
      </c>
      <c r="C107" s="64">
        <v>51398</v>
      </c>
      <c r="D107" s="64">
        <v>112276</v>
      </c>
      <c r="E107" s="65">
        <v>143168</v>
      </c>
      <c r="F107" s="63">
        <v>33349</v>
      </c>
      <c r="G107" s="64">
        <v>50155</v>
      </c>
      <c r="H107" s="64">
        <v>109361</v>
      </c>
      <c r="I107" s="65">
        <v>140970</v>
      </c>
      <c r="J107" s="64">
        <v>1284</v>
      </c>
      <c r="K107" s="64">
        <v>216</v>
      </c>
      <c r="L107" s="64">
        <v>3246</v>
      </c>
      <c r="M107" s="65">
        <v>2106</v>
      </c>
    </row>
    <row r="108" spans="1:13" ht="13" x14ac:dyDescent="0.25">
      <c r="A108" s="25" t="s">
        <v>23</v>
      </c>
      <c r="B108" s="63">
        <v>1944720</v>
      </c>
      <c r="C108" s="64">
        <v>2495944</v>
      </c>
      <c r="D108" s="64">
        <v>5904612</v>
      </c>
      <c r="E108" s="65">
        <v>7249834</v>
      </c>
      <c r="F108" s="63">
        <v>1561283</v>
      </c>
      <c r="G108" s="64">
        <v>1851400</v>
      </c>
      <c r="H108" s="64">
        <v>4677990</v>
      </c>
      <c r="I108" s="65">
        <v>5628675</v>
      </c>
      <c r="J108" s="64">
        <v>387762</v>
      </c>
      <c r="K108" s="64">
        <v>543684</v>
      </c>
      <c r="L108" s="64">
        <v>1136942</v>
      </c>
      <c r="M108" s="65">
        <v>1552958</v>
      </c>
    </row>
    <row r="109" spans="1:13" ht="13" x14ac:dyDescent="0.25">
      <c r="A109" s="25" t="s">
        <v>24</v>
      </c>
      <c r="B109" s="66"/>
      <c r="C109" s="67"/>
      <c r="D109" s="67"/>
      <c r="E109" s="68"/>
      <c r="F109" s="66"/>
      <c r="G109" s="67"/>
      <c r="H109" s="67"/>
      <c r="I109" s="68"/>
      <c r="J109" s="67"/>
      <c r="K109" s="67"/>
      <c r="L109" s="67"/>
      <c r="M109" s="68"/>
    </row>
    <row r="110" spans="1:13" x14ac:dyDescent="0.25">
      <c r="A110" s="29" t="s">
        <v>56</v>
      </c>
      <c r="B110" s="58">
        <v>357</v>
      </c>
      <c r="C110" s="59">
        <v>921</v>
      </c>
      <c r="D110" s="59">
        <v>939</v>
      </c>
      <c r="E110" s="60">
        <v>3114</v>
      </c>
      <c r="F110" s="58">
        <v>0</v>
      </c>
      <c r="G110" s="59">
        <v>0</v>
      </c>
      <c r="H110" s="59">
        <v>4</v>
      </c>
      <c r="I110" s="60">
        <v>0</v>
      </c>
      <c r="J110" s="59">
        <v>462</v>
      </c>
      <c r="K110" s="59">
        <v>870</v>
      </c>
      <c r="L110" s="59">
        <v>966</v>
      </c>
      <c r="M110" s="60">
        <v>2928</v>
      </c>
    </row>
    <row r="111" spans="1:13" ht="13" x14ac:dyDescent="0.25">
      <c r="A111" s="25" t="s">
        <v>25</v>
      </c>
      <c r="B111" s="63">
        <v>357</v>
      </c>
      <c r="C111" s="64">
        <v>921</v>
      </c>
      <c r="D111" s="64">
        <v>939</v>
      </c>
      <c r="E111" s="65">
        <v>3114</v>
      </c>
      <c r="F111" s="63">
        <v>0</v>
      </c>
      <c r="G111" s="64">
        <v>0</v>
      </c>
      <c r="H111" s="64">
        <v>4</v>
      </c>
      <c r="I111" s="65">
        <v>0</v>
      </c>
      <c r="J111" s="64">
        <v>462</v>
      </c>
      <c r="K111" s="64">
        <v>870</v>
      </c>
      <c r="L111" s="64">
        <v>966</v>
      </c>
      <c r="M111" s="65">
        <v>2928</v>
      </c>
    </row>
    <row r="112" spans="1:13" ht="13" x14ac:dyDescent="0.25">
      <c r="A112" s="33" t="s">
        <v>26</v>
      </c>
      <c r="B112" s="69">
        <f>B44+B79+B108+B111</f>
        <v>2366258</v>
      </c>
      <c r="C112" s="70">
        <f t="shared" ref="C112:M112" si="4">C44+C79+C108+C111</f>
        <v>3015528</v>
      </c>
      <c r="D112" s="70">
        <f t="shared" si="4"/>
        <v>7406711</v>
      </c>
      <c r="E112" s="71">
        <f t="shared" si="4"/>
        <v>9063154</v>
      </c>
      <c r="F112" s="69">
        <f t="shared" si="4"/>
        <v>1898879</v>
      </c>
      <c r="G112" s="70">
        <f t="shared" si="4"/>
        <v>2255419</v>
      </c>
      <c r="H112" s="70">
        <f t="shared" si="4"/>
        <v>5855089</v>
      </c>
      <c r="I112" s="71">
        <f t="shared" si="4"/>
        <v>7116825</v>
      </c>
      <c r="J112" s="70">
        <f t="shared" si="4"/>
        <v>502131</v>
      </c>
      <c r="K112" s="70">
        <f t="shared" si="4"/>
        <v>673105</v>
      </c>
      <c r="L112" s="70">
        <f t="shared" si="4"/>
        <v>1438034</v>
      </c>
      <c r="M112" s="71">
        <f t="shared" si="4"/>
        <v>1929396</v>
      </c>
    </row>
    <row r="113" spans="1:1" x14ac:dyDescent="0.25">
      <c r="A113" s="99" t="s">
        <v>554</v>
      </c>
    </row>
  </sheetData>
  <mergeCells count="13">
    <mergeCell ref="F6:G6"/>
    <mergeCell ref="H6:I6"/>
    <mergeCell ref="J6:K6"/>
    <mergeCell ref="L6:M6"/>
    <mergeCell ref="A1:M1"/>
    <mergeCell ref="A2:M2"/>
    <mergeCell ref="A3:M3"/>
    <mergeCell ref="A4:M4"/>
    <mergeCell ref="B5:E5"/>
    <mergeCell ref="F5:I5"/>
    <mergeCell ref="J5:M5"/>
    <mergeCell ref="B6:C6"/>
    <mergeCell ref="D6:E6"/>
  </mergeCells>
  <printOptions gridLines="1"/>
  <pageMargins left="0.39370078740157483" right="0.19685039370078741" top="0.39370078740157483" bottom="0.59055118110236227" header="0.31496062992125984" footer="0.31496062992125984"/>
  <pageSetup scale="82" orientation="landscape" r:id="rId1"/>
  <headerFooter>
    <oddFooter>&amp;L    © Society of Indian Automobile Manufacturers (SIAM)&amp;RPage &amp;P of &amp;N</oddFooter>
  </headerFooter>
  <rowBreaks count="2" manualBreakCount="2">
    <brk id="45" max="16383" man="1"/>
    <brk id="79" max="16383" man="1"/>
  </rowBreaks>
  <ignoredErrors>
    <ignoredError sqref="B39:M43 B19:M22 B38:M38 B44:M44 B112:M112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F3E2-EB63-4C81-BDD9-4E85B74D2224}">
  <dimension ref="A1:M290"/>
  <sheetViews>
    <sheetView zoomScale="90" zoomScaleNormal="90" zoomScaleSheetLayoutView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9" sqref="E9"/>
    </sheetView>
  </sheetViews>
  <sheetFormatPr defaultRowHeight="12.5" x14ac:dyDescent="0.25"/>
  <cols>
    <col min="1" max="1" width="34.90625" style="1" customWidth="1"/>
    <col min="2" max="11" width="11.08984375" style="1" customWidth="1"/>
    <col min="12" max="13" width="11.26953125" style="1" customWidth="1"/>
    <col min="14" max="14" width="13.453125" style="1" customWidth="1"/>
    <col min="15" max="256" width="8.7265625" style="1"/>
    <col min="257" max="257" width="69.81640625" style="1" customWidth="1"/>
    <col min="258" max="260" width="11.26953125" style="1" customWidth="1"/>
    <col min="261" max="261" width="11.1796875" style="1" customWidth="1"/>
    <col min="262" max="266" width="11.26953125" style="1" customWidth="1"/>
    <col min="267" max="267" width="11.1796875" style="1" customWidth="1"/>
    <col min="268" max="269" width="11.26953125" style="1" customWidth="1"/>
    <col min="270" max="270" width="13.453125" style="1" customWidth="1"/>
    <col min="271" max="512" width="8.7265625" style="1"/>
    <col min="513" max="513" width="69.81640625" style="1" customWidth="1"/>
    <col min="514" max="516" width="11.26953125" style="1" customWidth="1"/>
    <col min="517" max="517" width="11.1796875" style="1" customWidth="1"/>
    <col min="518" max="522" width="11.26953125" style="1" customWidth="1"/>
    <col min="523" max="523" width="11.1796875" style="1" customWidth="1"/>
    <col min="524" max="525" width="11.26953125" style="1" customWidth="1"/>
    <col min="526" max="526" width="13.453125" style="1" customWidth="1"/>
    <col min="527" max="768" width="8.7265625" style="1"/>
    <col min="769" max="769" width="69.81640625" style="1" customWidth="1"/>
    <col min="770" max="772" width="11.26953125" style="1" customWidth="1"/>
    <col min="773" max="773" width="11.1796875" style="1" customWidth="1"/>
    <col min="774" max="778" width="11.26953125" style="1" customWidth="1"/>
    <col min="779" max="779" width="11.1796875" style="1" customWidth="1"/>
    <col min="780" max="781" width="11.26953125" style="1" customWidth="1"/>
    <col min="782" max="782" width="13.453125" style="1" customWidth="1"/>
    <col min="783" max="1024" width="8.7265625" style="1"/>
    <col min="1025" max="1025" width="69.81640625" style="1" customWidth="1"/>
    <col min="1026" max="1028" width="11.26953125" style="1" customWidth="1"/>
    <col min="1029" max="1029" width="11.1796875" style="1" customWidth="1"/>
    <col min="1030" max="1034" width="11.26953125" style="1" customWidth="1"/>
    <col min="1035" max="1035" width="11.1796875" style="1" customWidth="1"/>
    <col min="1036" max="1037" width="11.26953125" style="1" customWidth="1"/>
    <col min="1038" max="1038" width="13.453125" style="1" customWidth="1"/>
    <col min="1039" max="1280" width="8.7265625" style="1"/>
    <col min="1281" max="1281" width="69.81640625" style="1" customWidth="1"/>
    <col min="1282" max="1284" width="11.26953125" style="1" customWidth="1"/>
    <col min="1285" max="1285" width="11.1796875" style="1" customWidth="1"/>
    <col min="1286" max="1290" width="11.26953125" style="1" customWidth="1"/>
    <col min="1291" max="1291" width="11.1796875" style="1" customWidth="1"/>
    <col min="1292" max="1293" width="11.26953125" style="1" customWidth="1"/>
    <col min="1294" max="1294" width="13.453125" style="1" customWidth="1"/>
    <col min="1295" max="1536" width="8.7265625" style="1"/>
    <col min="1537" max="1537" width="69.81640625" style="1" customWidth="1"/>
    <col min="1538" max="1540" width="11.26953125" style="1" customWidth="1"/>
    <col min="1541" max="1541" width="11.1796875" style="1" customWidth="1"/>
    <col min="1542" max="1546" width="11.26953125" style="1" customWidth="1"/>
    <col min="1547" max="1547" width="11.1796875" style="1" customWidth="1"/>
    <col min="1548" max="1549" width="11.26953125" style="1" customWidth="1"/>
    <col min="1550" max="1550" width="13.453125" style="1" customWidth="1"/>
    <col min="1551" max="1792" width="8.7265625" style="1"/>
    <col min="1793" max="1793" width="69.81640625" style="1" customWidth="1"/>
    <col min="1794" max="1796" width="11.26953125" style="1" customWidth="1"/>
    <col min="1797" max="1797" width="11.1796875" style="1" customWidth="1"/>
    <col min="1798" max="1802" width="11.26953125" style="1" customWidth="1"/>
    <col min="1803" max="1803" width="11.1796875" style="1" customWidth="1"/>
    <col min="1804" max="1805" width="11.26953125" style="1" customWidth="1"/>
    <col min="1806" max="1806" width="13.453125" style="1" customWidth="1"/>
    <col min="1807" max="2048" width="8.7265625" style="1"/>
    <col min="2049" max="2049" width="69.81640625" style="1" customWidth="1"/>
    <col min="2050" max="2052" width="11.26953125" style="1" customWidth="1"/>
    <col min="2053" max="2053" width="11.1796875" style="1" customWidth="1"/>
    <col min="2054" max="2058" width="11.26953125" style="1" customWidth="1"/>
    <col min="2059" max="2059" width="11.1796875" style="1" customWidth="1"/>
    <col min="2060" max="2061" width="11.26953125" style="1" customWidth="1"/>
    <col min="2062" max="2062" width="13.453125" style="1" customWidth="1"/>
    <col min="2063" max="2304" width="8.7265625" style="1"/>
    <col min="2305" max="2305" width="69.81640625" style="1" customWidth="1"/>
    <col min="2306" max="2308" width="11.26953125" style="1" customWidth="1"/>
    <col min="2309" max="2309" width="11.1796875" style="1" customWidth="1"/>
    <col min="2310" max="2314" width="11.26953125" style="1" customWidth="1"/>
    <col min="2315" max="2315" width="11.1796875" style="1" customWidth="1"/>
    <col min="2316" max="2317" width="11.26953125" style="1" customWidth="1"/>
    <col min="2318" max="2318" width="13.453125" style="1" customWidth="1"/>
    <col min="2319" max="2560" width="8.7265625" style="1"/>
    <col min="2561" max="2561" width="69.81640625" style="1" customWidth="1"/>
    <col min="2562" max="2564" width="11.26953125" style="1" customWidth="1"/>
    <col min="2565" max="2565" width="11.1796875" style="1" customWidth="1"/>
    <col min="2566" max="2570" width="11.26953125" style="1" customWidth="1"/>
    <col min="2571" max="2571" width="11.1796875" style="1" customWidth="1"/>
    <col min="2572" max="2573" width="11.26953125" style="1" customWidth="1"/>
    <col min="2574" max="2574" width="13.453125" style="1" customWidth="1"/>
    <col min="2575" max="2816" width="8.7265625" style="1"/>
    <col min="2817" max="2817" width="69.81640625" style="1" customWidth="1"/>
    <col min="2818" max="2820" width="11.26953125" style="1" customWidth="1"/>
    <col min="2821" max="2821" width="11.1796875" style="1" customWidth="1"/>
    <col min="2822" max="2826" width="11.26953125" style="1" customWidth="1"/>
    <col min="2827" max="2827" width="11.1796875" style="1" customWidth="1"/>
    <col min="2828" max="2829" width="11.26953125" style="1" customWidth="1"/>
    <col min="2830" max="2830" width="13.453125" style="1" customWidth="1"/>
    <col min="2831" max="3072" width="8.7265625" style="1"/>
    <col min="3073" max="3073" width="69.81640625" style="1" customWidth="1"/>
    <col min="3074" max="3076" width="11.26953125" style="1" customWidth="1"/>
    <col min="3077" max="3077" width="11.1796875" style="1" customWidth="1"/>
    <col min="3078" max="3082" width="11.26953125" style="1" customWidth="1"/>
    <col min="3083" max="3083" width="11.1796875" style="1" customWidth="1"/>
    <col min="3084" max="3085" width="11.26953125" style="1" customWidth="1"/>
    <col min="3086" max="3086" width="13.453125" style="1" customWidth="1"/>
    <col min="3087" max="3328" width="8.7265625" style="1"/>
    <col min="3329" max="3329" width="69.81640625" style="1" customWidth="1"/>
    <col min="3330" max="3332" width="11.26953125" style="1" customWidth="1"/>
    <col min="3333" max="3333" width="11.1796875" style="1" customWidth="1"/>
    <col min="3334" max="3338" width="11.26953125" style="1" customWidth="1"/>
    <col min="3339" max="3339" width="11.1796875" style="1" customWidth="1"/>
    <col min="3340" max="3341" width="11.26953125" style="1" customWidth="1"/>
    <col min="3342" max="3342" width="13.453125" style="1" customWidth="1"/>
    <col min="3343" max="3584" width="8.7265625" style="1"/>
    <col min="3585" max="3585" width="69.81640625" style="1" customWidth="1"/>
    <col min="3586" max="3588" width="11.26953125" style="1" customWidth="1"/>
    <col min="3589" max="3589" width="11.1796875" style="1" customWidth="1"/>
    <col min="3590" max="3594" width="11.26953125" style="1" customWidth="1"/>
    <col min="3595" max="3595" width="11.1796875" style="1" customWidth="1"/>
    <col min="3596" max="3597" width="11.26953125" style="1" customWidth="1"/>
    <col min="3598" max="3598" width="13.453125" style="1" customWidth="1"/>
    <col min="3599" max="3840" width="8.7265625" style="1"/>
    <col min="3841" max="3841" width="69.81640625" style="1" customWidth="1"/>
    <col min="3842" max="3844" width="11.26953125" style="1" customWidth="1"/>
    <col min="3845" max="3845" width="11.1796875" style="1" customWidth="1"/>
    <col min="3846" max="3850" width="11.26953125" style="1" customWidth="1"/>
    <col min="3851" max="3851" width="11.1796875" style="1" customWidth="1"/>
    <col min="3852" max="3853" width="11.26953125" style="1" customWidth="1"/>
    <col min="3854" max="3854" width="13.453125" style="1" customWidth="1"/>
    <col min="3855" max="4096" width="8.7265625" style="1"/>
    <col min="4097" max="4097" width="69.81640625" style="1" customWidth="1"/>
    <col min="4098" max="4100" width="11.26953125" style="1" customWidth="1"/>
    <col min="4101" max="4101" width="11.1796875" style="1" customWidth="1"/>
    <col min="4102" max="4106" width="11.26953125" style="1" customWidth="1"/>
    <col min="4107" max="4107" width="11.1796875" style="1" customWidth="1"/>
    <col min="4108" max="4109" width="11.26953125" style="1" customWidth="1"/>
    <col min="4110" max="4110" width="13.453125" style="1" customWidth="1"/>
    <col min="4111" max="4352" width="8.7265625" style="1"/>
    <col min="4353" max="4353" width="69.81640625" style="1" customWidth="1"/>
    <col min="4354" max="4356" width="11.26953125" style="1" customWidth="1"/>
    <col min="4357" max="4357" width="11.1796875" style="1" customWidth="1"/>
    <col min="4358" max="4362" width="11.26953125" style="1" customWidth="1"/>
    <col min="4363" max="4363" width="11.1796875" style="1" customWidth="1"/>
    <col min="4364" max="4365" width="11.26953125" style="1" customWidth="1"/>
    <col min="4366" max="4366" width="13.453125" style="1" customWidth="1"/>
    <col min="4367" max="4608" width="8.7265625" style="1"/>
    <col min="4609" max="4609" width="69.81640625" style="1" customWidth="1"/>
    <col min="4610" max="4612" width="11.26953125" style="1" customWidth="1"/>
    <col min="4613" max="4613" width="11.1796875" style="1" customWidth="1"/>
    <col min="4614" max="4618" width="11.26953125" style="1" customWidth="1"/>
    <col min="4619" max="4619" width="11.1796875" style="1" customWidth="1"/>
    <col min="4620" max="4621" width="11.26953125" style="1" customWidth="1"/>
    <col min="4622" max="4622" width="13.453125" style="1" customWidth="1"/>
    <col min="4623" max="4864" width="8.7265625" style="1"/>
    <col min="4865" max="4865" width="69.81640625" style="1" customWidth="1"/>
    <col min="4866" max="4868" width="11.26953125" style="1" customWidth="1"/>
    <col min="4869" max="4869" width="11.1796875" style="1" customWidth="1"/>
    <col min="4870" max="4874" width="11.26953125" style="1" customWidth="1"/>
    <col min="4875" max="4875" width="11.1796875" style="1" customWidth="1"/>
    <col min="4876" max="4877" width="11.26953125" style="1" customWidth="1"/>
    <col min="4878" max="4878" width="13.453125" style="1" customWidth="1"/>
    <col min="4879" max="5120" width="8.7265625" style="1"/>
    <col min="5121" max="5121" width="69.81640625" style="1" customWidth="1"/>
    <col min="5122" max="5124" width="11.26953125" style="1" customWidth="1"/>
    <col min="5125" max="5125" width="11.1796875" style="1" customWidth="1"/>
    <col min="5126" max="5130" width="11.26953125" style="1" customWidth="1"/>
    <col min="5131" max="5131" width="11.1796875" style="1" customWidth="1"/>
    <col min="5132" max="5133" width="11.26953125" style="1" customWidth="1"/>
    <col min="5134" max="5134" width="13.453125" style="1" customWidth="1"/>
    <col min="5135" max="5376" width="8.7265625" style="1"/>
    <col min="5377" max="5377" width="69.81640625" style="1" customWidth="1"/>
    <col min="5378" max="5380" width="11.26953125" style="1" customWidth="1"/>
    <col min="5381" max="5381" width="11.1796875" style="1" customWidth="1"/>
    <col min="5382" max="5386" width="11.26953125" style="1" customWidth="1"/>
    <col min="5387" max="5387" width="11.1796875" style="1" customWidth="1"/>
    <col min="5388" max="5389" width="11.26953125" style="1" customWidth="1"/>
    <col min="5390" max="5390" width="13.453125" style="1" customWidth="1"/>
    <col min="5391" max="5632" width="8.7265625" style="1"/>
    <col min="5633" max="5633" width="69.81640625" style="1" customWidth="1"/>
    <col min="5634" max="5636" width="11.26953125" style="1" customWidth="1"/>
    <col min="5637" max="5637" width="11.1796875" style="1" customWidth="1"/>
    <col min="5638" max="5642" width="11.26953125" style="1" customWidth="1"/>
    <col min="5643" max="5643" width="11.1796875" style="1" customWidth="1"/>
    <col min="5644" max="5645" width="11.26953125" style="1" customWidth="1"/>
    <col min="5646" max="5646" width="13.453125" style="1" customWidth="1"/>
    <col min="5647" max="5888" width="8.7265625" style="1"/>
    <col min="5889" max="5889" width="69.81640625" style="1" customWidth="1"/>
    <col min="5890" max="5892" width="11.26953125" style="1" customWidth="1"/>
    <col min="5893" max="5893" width="11.1796875" style="1" customWidth="1"/>
    <col min="5894" max="5898" width="11.26953125" style="1" customWidth="1"/>
    <col min="5899" max="5899" width="11.1796875" style="1" customWidth="1"/>
    <col min="5900" max="5901" width="11.26953125" style="1" customWidth="1"/>
    <col min="5902" max="5902" width="13.453125" style="1" customWidth="1"/>
    <col min="5903" max="6144" width="8.7265625" style="1"/>
    <col min="6145" max="6145" width="69.81640625" style="1" customWidth="1"/>
    <col min="6146" max="6148" width="11.26953125" style="1" customWidth="1"/>
    <col min="6149" max="6149" width="11.1796875" style="1" customWidth="1"/>
    <col min="6150" max="6154" width="11.26953125" style="1" customWidth="1"/>
    <col min="6155" max="6155" width="11.1796875" style="1" customWidth="1"/>
    <col min="6156" max="6157" width="11.26953125" style="1" customWidth="1"/>
    <col min="6158" max="6158" width="13.453125" style="1" customWidth="1"/>
    <col min="6159" max="6400" width="8.7265625" style="1"/>
    <col min="6401" max="6401" width="69.81640625" style="1" customWidth="1"/>
    <col min="6402" max="6404" width="11.26953125" style="1" customWidth="1"/>
    <col min="6405" max="6405" width="11.1796875" style="1" customWidth="1"/>
    <col min="6406" max="6410" width="11.26953125" style="1" customWidth="1"/>
    <col min="6411" max="6411" width="11.1796875" style="1" customWidth="1"/>
    <col min="6412" max="6413" width="11.26953125" style="1" customWidth="1"/>
    <col min="6414" max="6414" width="13.453125" style="1" customWidth="1"/>
    <col min="6415" max="6656" width="8.7265625" style="1"/>
    <col min="6657" max="6657" width="69.81640625" style="1" customWidth="1"/>
    <col min="6658" max="6660" width="11.26953125" style="1" customWidth="1"/>
    <col min="6661" max="6661" width="11.1796875" style="1" customWidth="1"/>
    <col min="6662" max="6666" width="11.26953125" style="1" customWidth="1"/>
    <col min="6667" max="6667" width="11.1796875" style="1" customWidth="1"/>
    <col min="6668" max="6669" width="11.26953125" style="1" customWidth="1"/>
    <col min="6670" max="6670" width="13.453125" style="1" customWidth="1"/>
    <col min="6671" max="6912" width="8.7265625" style="1"/>
    <col min="6913" max="6913" width="69.81640625" style="1" customWidth="1"/>
    <col min="6914" max="6916" width="11.26953125" style="1" customWidth="1"/>
    <col min="6917" max="6917" width="11.1796875" style="1" customWidth="1"/>
    <col min="6918" max="6922" width="11.26953125" style="1" customWidth="1"/>
    <col min="6923" max="6923" width="11.1796875" style="1" customWidth="1"/>
    <col min="6924" max="6925" width="11.26953125" style="1" customWidth="1"/>
    <col min="6926" max="6926" width="13.453125" style="1" customWidth="1"/>
    <col min="6927" max="7168" width="8.7265625" style="1"/>
    <col min="7169" max="7169" width="69.81640625" style="1" customWidth="1"/>
    <col min="7170" max="7172" width="11.26953125" style="1" customWidth="1"/>
    <col min="7173" max="7173" width="11.1796875" style="1" customWidth="1"/>
    <col min="7174" max="7178" width="11.26953125" style="1" customWidth="1"/>
    <col min="7179" max="7179" width="11.1796875" style="1" customWidth="1"/>
    <col min="7180" max="7181" width="11.26953125" style="1" customWidth="1"/>
    <col min="7182" max="7182" width="13.453125" style="1" customWidth="1"/>
    <col min="7183" max="7424" width="8.7265625" style="1"/>
    <col min="7425" max="7425" width="69.81640625" style="1" customWidth="1"/>
    <col min="7426" max="7428" width="11.26953125" style="1" customWidth="1"/>
    <col min="7429" max="7429" width="11.1796875" style="1" customWidth="1"/>
    <col min="7430" max="7434" width="11.26953125" style="1" customWidth="1"/>
    <col min="7435" max="7435" width="11.1796875" style="1" customWidth="1"/>
    <col min="7436" max="7437" width="11.26953125" style="1" customWidth="1"/>
    <col min="7438" max="7438" width="13.453125" style="1" customWidth="1"/>
    <col min="7439" max="7680" width="8.7265625" style="1"/>
    <col min="7681" max="7681" width="69.81640625" style="1" customWidth="1"/>
    <col min="7682" max="7684" width="11.26953125" style="1" customWidth="1"/>
    <col min="7685" max="7685" width="11.1796875" style="1" customWidth="1"/>
    <col min="7686" max="7690" width="11.26953125" style="1" customWidth="1"/>
    <col min="7691" max="7691" width="11.1796875" style="1" customWidth="1"/>
    <col min="7692" max="7693" width="11.26953125" style="1" customWidth="1"/>
    <col min="7694" max="7694" width="13.453125" style="1" customWidth="1"/>
    <col min="7695" max="7936" width="8.7265625" style="1"/>
    <col min="7937" max="7937" width="69.81640625" style="1" customWidth="1"/>
    <col min="7938" max="7940" width="11.26953125" style="1" customWidth="1"/>
    <col min="7941" max="7941" width="11.1796875" style="1" customWidth="1"/>
    <col min="7942" max="7946" width="11.26953125" style="1" customWidth="1"/>
    <col min="7947" max="7947" width="11.1796875" style="1" customWidth="1"/>
    <col min="7948" max="7949" width="11.26953125" style="1" customWidth="1"/>
    <col min="7950" max="7950" width="13.453125" style="1" customWidth="1"/>
    <col min="7951" max="8192" width="8.7265625" style="1"/>
    <col min="8193" max="8193" width="69.81640625" style="1" customWidth="1"/>
    <col min="8194" max="8196" width="11.26953125" style="1" customWidth="1"/>
    <col min="8197" max="8197" width="11.1796875" style="1" customWidth="1"/>
    <col min="8198" max="8202" width="11.26953125" style="1" customWidth="1"/>
    <col min="8203" max="8203" width="11.1796875" style="1" customWidth="1"/>
    <col min="8204" max="8205" width="11.26953125" style="1" customWidth="1"/>
    <col min="8206" max="8206" width="13.453125" style="1" customWidth="1"/>
    <col min="8207" max="8448" width="8.7265625" style="1"/>
    <col min="8449" max="8449" width="69.81640625" style="1" customWidth="1"/>
    <col min="8450" max="8452" width="11.26953125" style="1" customWidth="1"/>
    <col min="8453" max="8453" width="11.1796875" style="1" customWidth="1"/>
    <col min="8454" max="8458" width="11.26953125" style="1" customWidth="1"/>
    <col min="8459" max="8459" width="11.1796875" style="1" customWidth="1"/>
    <col min="8460" max="8461" width="11.26953125" style="1" customWidth="1"/>
    <col min="8462" max="8462" width="13.453125" style="1" customWidth="1"/>
    <col min="8463" max="8704" width="8.7265625" style="1"/>
    <col min="8705" max="8705" width="69.81640625" style="1" customWidth="1"/>
    <col min="8706" max="8708" width="11.26953125" style="1" customWidth="1"/>
    <col min="8709" max="8709" width="11.1796875" style="1" customWidth="1"/>
    <col min="8710" max="8714" width="11.26953125" style="1" customWidth="1"/>
    <col min="8715" max="8715" width="11.1796875" style="1" customWidth="1"/>
    <col min="8716" max="8717" width="11.26953125" style="1" customWidth="1"/>
    <col min="8718" max="8718" width="13.453125" style="1" customWidth="1"/>
    <col min="8719" max="8960" width="8.7265625" style="1"/>
    <col min="8961" max="8961" width="69.81640625" style="1" customWidth="1"/>
    <col min="8962" max="8964" width="11.26953125" style="1" customWidth="1"/>
    <col min="8965" max="8965" width="11.1796875" style="1" customWidth="1"/>
    <col min="8966" max="8970" width="11.26953125" style="1" customWidth="1"/>
    <col min="8971" max="8971" width="11.1796875" style="1" customWidth="1"/>
    <col min="8972" max="8973" width="11.26953125" style="1" customWidth="1"/>
    <col min="8974" max="8974" width="13.453125" style="1" customWidth="1"/>
    <col min="8975" max="9216" width="8.7265625" style="1"/>
    <col min="9217" max="9217" width="69.81640625" style="1" customWidth="1"/>
    <col min="9218" max="9220" width="11.26953125" style="1" customWidth="1"/>
    <col min="9221" max="9221" width="11.1796875" style="1" customWidth="1"/>
    <col min="9222" max="9226" width="11.26953125" style="1" customWidth="1"/>
    <col min="9227" max="9227" width="11.1796875" style="1" customWidth="1"/>
    <col min="9228" max="9229" width="11.26953125" style="1" customWidth="1"/>
    <col min="9230" max="9230" width="13.453125" style="1" customWidth="1"/>
    <col min="9231" max="9472" width="8.7265625" style="1"/>
    <col min="9473" max="9473" width="69.81640625" style="1" customWidth="1"/>
    <col min="9474" max="9476" width="11.26953125" style="1" customWidth="1"/>
    <col min="9477" max="9477" width="11.1796875" style="1" customWidth="1"/>
    <col min="9478" max="9482" width="11.26953125" style="1" customWidth="1"/>
    <col min="9483" max="9483" width="11.1796875" style="1" customWidth="1"/>
    <col min="9484" max="9485" width="11.26953125" style="1" customWidth="1"/>
    <col min="9486" max="9486" width="13.453125" style="1" customWidth="1"/>
    <col min="9487" max="9728" width="8.7265625" style="1"/>
    <col min="9729" max="9729" width="69.81640625" style="1" customWidth="1"/>
    <col min="9730" max="9732" width="11.26953125" style="1" customWidth="1"/>
    <col min="9733" max="9733" width="11.1796875" style="1" customWidth="1"/>
    <col min="9734" max="9738" width="11.26953125" style="1" customWidth="1"/>
    <col min="9739" max="9739" width="11.1796875" style="1" customWidth="1"/>
    <col min="9740" max="9741" width="11.26953125" style="1" customWidth="1"/>
    <col min="9742" max="9742" width="13.453125" style="1" customWidth="1"/>
    <col min="9743" max="9984" width="8.7265625" style="1"/>
    <col min="9985" max="9985" width="69.81640625" style="1" customWidth="1"/>
    <col min="9986" max="9988" width="11.26953125" style="1" customWidth="1"/>
    <col min="9989" max="9989" width="11.1796875" style="1" customWidth="1"/>
    <col min="9990" max="9994" width="11.26953125" style="1" customWidth="1"/>
    <col min="9995" max="9995" width="11.1796875" style="1" customWidth="1"/>
    <col min="9996" max="9997" width="11.26953125" style="1" customWidth="1"/>
    <col min="9998" max="9998" width="13.453125" style="1" customWidth="1"/>
    <col min="9999" max="10240" width="8.7265625" style="1"/>
    <col min="10241" max="10241" width="69.81640625" style="1" customWidth="1"/>
    <col min="10242" max="10244" width="11.26953125" style="1" customWidth="1"/>
    <col min="10245" max="10245" width="11.1796875" style="1" customWidth="1"/>
    <col min="10246" max="10250" width="11.26953125" style="1" customWidth="1"/>
    <col min="10251" max="10251" width="11.1796875" style="1" customWidth="1"/>
    <col min="10252" max="10253" width="11.26953125" style="1" customWidth="1"/>
    <col min="10254" max="10254" width="13.453125" style="1" customWidth="1"/>
    <col min="10255" max="10496" width="8.7265625" style="1"/>
    <col min="10497" max="10497" width="69.81640625" style="1" customWidth="1"/>
    <col min="10498" max="10500" width="11.26953125" style="1" customWidth="1"/>
    <col min="10501" max="10501" width="11.1796875" style="1" customWidth="1"/>
    <col min="10502" max="10506" width="11.26953125" style="1" customWidth="1"/>
    <col min="10507" max="10507" width="11.1796875" style="1" customWidth="1"/>
    <col min="10508" max="10509" width="11.26953125" style="1" customWidth="1"/>
    <col min="10510" max="10510" width="13.453125" style="1" customWidth="1"/>
    <col min="10511" max="10752" width="8.7265625" style="1"/>
    <col min="10753" max="10753" width="69.81640625" style="1" customWidth="1"/>
    <col min="10754" max="10756" width="11.26953125" style="1" customWidth="1"/>
    <col min="10757" max="10757" width="11.1796875" style="1" customWidth="1"/>
    <col min="10758" max="10762" width="11.26953125" style="1" customWidth="1"/>
    <col min="10763" max="10763" width="11.1796875" style="1" customWidth="1"/>
    <col min="10764" max="10765" width="11.26953125" style="1" customWidth="1"/>
    <col min="10766" max="10766" width="13.453125" style="1" customWidth="1"/>
    <col min="10767" max="11008" width="8.7265625" style="1"/>
    <col min="11009" max="11009" width="69.81640625" style="1" customWidth="1"/>
    <col min="11010" max="11012" width="11.26953125" style="1" customWidth="1"/>
    <col min="11013" max="11013" width="11.1796875" style="1" customWidth="1"/>
    <col min="11014" max="11018" width="11.26953125" style="1" customWidth="1"/>
    <col min="11019" max="11019" width="11.1796875" style="1" customWidth="1"/>
    <col min="11020" max="11021" width="11.26953125" style="1" customWidth="1"/>
    <col min="11022" max="11022" width="13.453125" style="1" customWidth="1"/>
    <col min="11023" max="11264" width="8.7265625" style="1"/>
    <col min="11265" max="11265" width="69.81640625" style="1" customWidth="1"/>
    <col min="11266" max="11268" width="11.26953125" style="1" customWidth="1"/>
    <col min="11269" max="11269" width="11.1796875" style="1" customWidth="1"/>
    <col min="11270" max="11274" width="11.26953125" style="1" customWidth="1"/>
    <col min="11275" max="11275" width="11.1796875" style="1" customWidth="1"/>
    <col min="11276" max="11277" width="11.26953125" style="1" customWidth="1"/>
    <col min="11278" max="11278" width="13.453125" style="1" customWidth="1"/>
    <col min="11279" max="11520" width="8.7265625" style="1"/>
    <col min="11521" max="11521" width="69.81640625" style="1" customWidth="1"/>
    <col min="11522" max="11524" width="11.26953125" style="1" customWidth="1"/>
    <col min="11525" max="11525" width="11.1796875" style="1" customWidth="1"/>
    <col min="11526" max="11530" width="11.26953125" style="1" customWidth="1"/>
    <col min="11531" max="11531" width="11.1796875" style="1" customWidth="1"/>
    <col min="11532" max="11533" width="11.26953125" style="1" customWidth="1"/>
    <col min="11534" max="11534" width="13.453125" style="1" customWidth="1"/>
    <col min="11535" max="11776" width="8.7265625" style="1"/>
    <col min="11777" max="11777" width="69.81640625" style="1" customWidth="1"/>
    <col min="11778" max="11780" width="11.26953125" style="1" customWidth="1"/>
    <col min="11781" max="11781" width="11.1796875" style="1" customWidth="1"/>
    <col min="11782" max="11786" width="11.26953125" style="1" customWidth="1"/>
    <col min="11787" max="11787" width="11.1796875" style="1" customWidth="1"/>
    <col min="11788" max="11789" width="11.26953125" style="1" customWidth="1"/>
    <col min="11790" max="11790" width="13.453125" style="1" customWidth="1"/>
    <col min="11791" max="12032" width="8.7265625" style="1"/>
    <col min="12033" max="12033" width="69.81640625" style="1" customWidth="1"/>
    <col min="12034" max="12036" width="11.26953125" style="1" customWidth="1"/>
    <col min="12037" max="12037" width="11.1796875" style="1" customWidth="1"/>
    <col min="12038" max="12042" width="11.26953125" style="1" customWidth="1"/>
    <col min="12043" max="12043" width="11.1796875" style="1" customWidth="1"/>
    <col min="12044" max="12045" width="11.26953125" style="1" customWidth="1"/>
    <col min="12046" max="12046" width="13.453125" style="1" customWidth="1"/>
    <col min="12047" max="12288" width="8.7265625" style="1"/>
    <col min="12289" max="12289" width="69.81640625" style="1" customWidth="1"/>
    <col min="12290" max="12292" width="11.26953125" style="1" customWidth="1"/>
    <col min="12293" max="12293" width="11.1796875" style="1" customWidth="1"/>
    <col min="12294" max="12298" width="11.26953125" style="1" customWidth="1"/>
    <col min="12299" max="12299" width="11.1796875" style="1" customWidth="1"/>
    <col min="12300" max="12301" width="11.26953125" style="1" customWidth="1"/>
    <col min="12302" max="12302" width="13.453125" style="1" customWidth="1"/>
    <col min="12303" max="12544" width="8.7265625" style="1"/>
    <col min="12545" max="12545" width="69.81640625" style="1" customWidth="1"/>
    <col min="12546" max="12548" width="11.26953125" style="1" customWidth="1"/>
    <col min="12549" max="12549" width="11.1796875" style="1" customWidth="1"/>
    <col min="12550" max="12554" width="11.26953125" style="1" customWidth="1"/>
    <col min="12555" max="12555" width="11.1796875" style="1" customWidth="1"/>
    <col min="12556" max="12557" width="11.26953125" style="1" customWidth="1"/>
    <col min="12558" max="12558" width="13.453125" style="1" customWidth="1"/>
    <col min="12559" max="12800" width="8.7265625" style="1"/>
    <col min="12801" max="12801" width="69.81640625" style="1" customWidth="1"/>
    <col min="12802" max="12804" width="11.26953125" style="1" customWidth="1"/>
    <col min="12805" max="12805" width="11.1796875" style="1" customWidth="1"/>
    <col min="12806" max="12810" width="11.26953125" style="1" customWidth="1"/>
    <col min="12811" max="12811" width="11.1796875" style="1" customWidth="1"/>
    <col min="12812" max="12813" width="11.26953125" style="1" customWidth="1"/>
    <col min="12814" max="12814" width="13.453125" style="1" customWidth="1"/>
    <col min="12815" max="13056" width="8.7265625" style="1"/>
    <col min="13057" max="13057" width="69.81640625" style="1" customWidth="1"/>
    <col min="13058" max="13060" width="11.26953125" style="1" customWidth="1"/>
    <col min="13061" max="13061" width="11.1796875" style="1" customWidth="1"/>
    <col min="13062" max="13066" width="11.26953125" style="1" customWidth="1"/>
    <col min="13067" max="13067" width="11.1796875" style="1" customWidth="1"/>
    <col min="13068" max="13069" width="11.26953125" style="1" customWidth="1"/>
    <col min="13070" max="13070" width="13.453125" style="1" customWidth="1"/>
    <col min="13071" max="13312" width="8.7265625" style="1"/>
    <col min="13313" max="13313" width="69.81640625" style="1" customWidth="1"/>
    <col min="13314" max="13316" width="11.26953125" style="1" customWidth="1"/>
    <col min="13317" max="13317" width="11.1796875" style="1" customWidth="1"/>
    <col min="13318" max="13322" width="11.26953125" style="1" customWidth="1"/>
    <col min="13323" max="13323" width="11.1796875" style="1" customWidth="1"/>
    <col min="13324" max="13325" width="11.26953125" style="1" customWidth="1"/>
    <col min="13326" max="13326" width="13.453125" style="1" customWidth="1"/>
    <col min="13327" max="13568" width="8.7265625" style="1"/>
    <col min="13569" max="13569" width="69.81640625" style="1" customWidth="1"/>
    <col min="13570" max="13572" width="11.26953125" style="1" customWidth="1"/>
    <col min="13573" max="13573" width="11.1796875" style="1" customWidth="1"/>
    <col min="13574" max="13578" width="11.26953125" style="1" customWidth="1"/>
    <col min="13579" max="13579" width="11.1796875" style="1" customWidth="1"/>
    <col min="13580" max="13581" width="11.26953125" style="1" customWidth="1"/>
    <col min="13582" max="13582" width="13.453125" style="1" customWidth="1"/>
    <col min="13583" max="13824" width="8.7265625" style="1"/>
    <col min="13825" max="13825" width="69.81640625" style="1" customWidth="1"/>
    <col min="13826" max="13828" width="11.26953125" style="1" customWidth="1"/>
    <col min="13829" max="13829" width="11.1796875" style="1" customWidth="1"/>
    <col min="13830" max="13834" width="11.26953125" style="1" customWidth="1"/>
    <col min="13835" max="13835" width="11.1796875" style="1" customWidth="1"/>
    <col min="13836" max="13837" width="11.26953125" style="1" customWidth="1"/>
    <col min="13838" max="13838" width="13.453125" style="1" customWidth="1"/>
    <col min="13839" max="14080" width="8.7265625" style="1"/>
    <col min="14081" max="14081" width="69.81640625" style="1" customWidth="1"/>
    <col min="14082" max="14084" width="11.26953125" style="1" customWidth="1"/>
    <col min="14085" max="14085" width="11.1796875" style="1" customWidth="1"/>
    <col min="14086" max="14090" width="11.26953125" style="1" customWidth="1"/>
    <col min="14091" max="14091" width="11.1796875" style="1" customWidth="1"/>
    <col min="14092" max="14093" width="11.26953125" style="1" customWidth="1"/>
    <col min="14094" max="14094" width="13.453125" style="1" customWidth="1"/>
    <col min="14095" max="14336" width="8.7265625" style="1"/>
    <col min="14337" max="14337" width="69.81640625" style="1" customWidth="1"/>
    <col min="14338" max="14340" width="11.26953125" style="1" customWidth="1"/>
    <col min="14341" max="14341" width="11.1796875" style="1" customWidth="1"/>
    <col min="14342" max="14346" width="11.26953125" style="1" customWidth="1"/>
    <col min="14347" max="14347" width="11.1796875" style="1" customWidth="1"/>
    <col min="14348" max="14349" width="11.26953125" style="1" customWidth="1"/>
    <col min="14350" max="14350" width="13.453125" style="1" customWidth="1"/>
    <col min="14351" max="14592" width="8.7265625" style="1"/>
    <col min="14593" max="14593" width="69.81640625" style="1" customWidth="1"/>
    <col min="14594" max="14596" width="11.26953125" style="1" customWidth="1"/>
    <col min="14597" max="14597" width="11.1796875" style="1" customWidth="1"/>
    <col min="14598" max="14602" width="11.26953125" style="1" customWidth="1"/>
    <col min="14603" max="14603" width="11.1796875" style="1" customWidth="1"/>
    <col min="14604" max="14605" width="11.26953125" style="1" customWidth="1"/>
    <col min="14606" max="14606" width="13.453125" style="1" customWidth="1"/>
    <col min="14607" max="14848" width="8.7265625" style="1"/>
    <col min="14849" max="14849" width="69.81640625" style="1" customWidth="1"/>
    <col min="14850" max="14852" width="11.26953125" style="1" customWidth="1"/>
    <col min="14853" max="14853" width="11.1796875" style="1" customWidth="1"/>
    <col min="14854" max="14858" width="11.26953125" style="1" customWidth="1"/>
    <col min="14859" max="14859" width="11.1796875" style="1" customWidth="1"/>
    <col min="14860" max="14861" width="11.26953125" style="1" customWidth="1"/>
    <col min="14862" max="14862" width="13.453125" style="1" customWidth="1"/>
    <col min="14863" max="15104" width="8.7265625" style="1"/>
    <col min="15105" max="15105" width="69.81640625" style="1" customWidth="1"/>
    <col min="15106" max="15108" width="11.26953125" style="1" customWidth="1"/>
    <col min="15109" max="15109" width="11.1796875" style="1" customWidth="1"/>
    <col min="15110" max="15114" width="11.26953125" style="1" customWidth="1"/>
    <col min="15115" max="15115" width="11.1796875" style="1" customWidth="1"/>
    <col min="15116" max="15117" width="11.26953125" style="1" customWidth="1"/>
    <col min="15118" max="15118" width="13.453125" style="1" customWidth="1"/>
    <col min="15119" max="15360" width="8.7265625" style="1"/>
    <col min="15361" max="15361" width="69.81640625" style="1" customWidth="1"/>
    <col min="15362" max="15364" width="11.26953125" style="1" customWidth="1"/>
    <col min="15365" max="15365" width="11.1796875" style="1" customWidth="1"/>
    <col min="15366" max="15370" width="11.26953125" style="1" customWidth="1"/>
    <col min="15371" max="15371" width="11.1796875" style="1" customWidth="1"/>
    <col min="15372" max="15373" width="11.26953125" style="1" customWidth="1"/>
    <col min="15374" max="15374" width="13.453125" style="1" customWidth="1"/>
    <col min="15375" max="15616" width="8.7265625" style="1"/>
    <col min="15617" max="15617" width="69.81640625" style="1" customWidth="1"/>
    <col min="15618" max="15620" width="11.26953125" style="1" customWidth="1"/>
    <col min="15621" max="15621" width="11.1796875" style="1" customWidth="1"/>
    <col min="15622" max="15626" width="11.26953125" style="1" customWidth="1"/>
    <col min="15627" max="15627" width="11.1796875" style="1" customWidth="1"/>
    <col min="15628" max="15629" width="11.26953125" style="1" customWidth="1"/>
    <col min="15630" max="15630" width="13.453125" style="1" customWidth="1"/>
    <col min="15631" max="15872" width="8.7265625" style="1"/>
    <col min="15873" max="15873" width="69.81640625" style="1" customWidth="1"/>
    <col min="15874" max="15876" width="11.26953125" style="1" customWidth="1"/>
    <col min="15877" max="15877" width="11.1796875" style="1" customWidth="1"/>
    <col min="15878" max="15882" width="11.26953125" style="1" customWidth="1"/>
    <col min="15883" max="15883" width="11.1796875" style="1" customWidth="1"/>
    <col min="15884" max="15885" width="11.26953125" style="1" customWidth="1"/>
    <col min="15886" max="15886" width="13.453125" style="1" customWidth="1"/>
    <col min="15887" max="16128" width="8.7265625" style="1"/>
    <col min="16129" max="16129" width="69.81640625" style="1" customWidth="1"/>
    <col min="16130" max="16132" width="11.26953125" style="1" customWidth="1"/>
    <col min="16133" max="16133" width="11.1796875" style="1" customWidth="1"/>
    <col min="16134" max="16138" width="11.26953125" style="1" customWidth="1"/>
    <col min="16139" max="16139" width="11.1796875" style="1" customWidth="1"/>
    <col min="16140" max="16141" width="11.26953125" style="1" customWidth="1"/>
    <col min="16142" max="16142" width="13.453125" style="1" customWidth="1"/>
    <col min="16143" max="16384" width="8.7265625" style="1"/>
  </cols>
  <sheetData>
    <row r="1" spans="1:13" ht="15.5" x14ac:dyDescent="0.25">
      <c r="A1" s="222" t="s">
        <v>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4"/>
    </row>
    <row r="2" spans="1:13" ht="13" x14ac:dyDescent="0.25">
      <c r="A2" s="225" t="s">
        <v>535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7"/>
    </row>
    <row r="3" spans="1:13" ht="13" x14ac:dyDescent="0.25">
      <c r="A3" s="215" t="s">
        <v>526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7"/>
    </row>
    <row r="4" spans="1:13" ht="13" x14ac:dyDescent="0.25">
      <c r="A4" s="228" t="s">
        <v>527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30"/>
    </row>
    <row r="5" spans="1:13" ht="13" x14ac:dyDescent="0.25">
      <c r="A5" s="38" t="s">
        <v>1</v>
      </c>
      <c r="B5" s="221" t="s">
        <v>2</v>
      </c>
      <c r="C5" s="221"/>
      <c r="D5" s="221"/>
      <c r="E5" s="221"/>
      <c r="F5" s="221" t="s">
        <v>3</v>
      </c>
      <c r="G5" s="221"/>
      <c r="H5" s="221"/>
      <c r="I5" s="221"/>
      <c r="J5" s="210" t="s">
        <v>4</v>
      </c>
      <c r="K5" s="221"/>
      <c r="L5" s="221"/>
      <c r="M5" s="221"/>
    </row>
    <row r="6" spans="1:13" ht="13" x14ac:dyDescent="0.25">
      <c r="A6" s="3" t="s">
        <v>5</v>
      </c>
      <c r="B6" s="221" t="s">
        <v>6</v>
      </c>
      <c r="C6" s="221"/>
      <c r="D6" s="221" t="s">
        <v>29</v>
      </c>
      <c r="E6" s="221"/>
      <c r="F6" s="221" t="s">
        <v>6</v>
      </c>
      <c r="G6" s="221"/>
      <c r="H6" s="221" t="s">
        <v>29</v>
      </c>
      <c r="I6" s="221"/>
      <c r="J6" s="210" t="s">
        <v>6</v>
      </c>
      <c r="K6" s="221"/>
      <c r="L6" s="221" t="s">
        <v>29</v>
      </c>
      <c r="M6" s="221"/>
    </row>
    <row r="7" spans="1:13" ht="13" x14ac:dyDescent="0.25">
      <c r="A7" s="3" t="s">
        <v>37</v>
      </c>
      <c r="B7" s="76">
        <v>2025</v>
      </c>
      <c r="C7" s="76">
        <v>2026</v>
      </c>
      <c r="D7" s="76" t="s">
        <v>518</v>
      </c>
      <c r="E7" s="76" t="s">
        <v>519</v>
      </c>
      <c r="F7" s="76">
        <v>2025</v>
      </c>
      <c r="G7" s="76">
        <v>2026</v>
      </c>
      <c r="H7" s="76" t="s">
        <v>518</v>
      </c>
      <c r="I7" s="76" t="s">
        <v>519</v>
      </c>
      <c r="J7" s="74">
        <v>2025</v>
      </c>
      <c r="K7" s="76">
        <v>2026</v>
      </c>
      <c r="L7" s="76" t="s">
        <v>518</v>
      </c>
      <c r="M7" s="76" t="s">
        <v>519</v>
      </c>
    </row>
    <row r="8" spans="1:13" ht="13" x14ac:dyDescent="0.25">
      <c r="A8" s="25" t="s">
        <v>8</v>
      </c>
      <c r="B8" s="29"/>
      <c r="C8" s="56"/>
      <c r="D8" s="56"/>
      <c r="E8" s="57"/>
      <c r="F8" s="29"/>
      <c r="G8" s="56"/>
      <c r="H8" s="56"/>
      <c r="I8" s="57"/>
      <c r="J8" s="56"/>
      <c r="K8" s="56"/>
      <c r="L8" s="56"/>
      <c r="M8" s="57"/>
    </row>
    <row r="9" spans="1:13" ht="13" x14ac:dyDescent="0.25">
      <c r="A9" s="25" t="s">
        <v>90</v>
      </c>
      <c r="B9" s="29"/>
      <c r="C9" s="56"/>
      <c r="D9" s="56"/>
      <c r="E9" s="57"/>
      <c r="F9" s="29"/>
      <c r="G9" s="56"/>
      <c r="H9" s="56"/>
      <c r="I9" s="57"/>
      <c r="J9" s="56"/>
      <c r="K9" s="56"/>
      <c r="L9" s="56"/>
      <c r="M9" s="57"/>
    </row>
    <row r="10" spans="1:13" ht="13" x14ac:dyDescent="0.25">
      <c r="A10" s="25" t="s">
        <v>91</v>
      </c>
      <c r="B10" s="29"/>
      <c r="C10" s="56"/>
      <c r="D10" s="56"/>
      <c r="E10" s="57"/>
      <c r="F10" s="29"/>
      <c r="G10" s="56"/>
      <c r="H10" s="56"/>
      <c r="I10" s="57"/>
      <c r="J10" s="56"/>
      <c r="K10" s="56"/>
      <c r="L10" s="56"/>
      <c r="M10" s="57"/>
    </row>
    <row r="11" spans="1:13" x14ac:dyDescent="0.25">
      <c r="A11" s="29" t="s">
        <v>92</v>
      </c>
      <c r="B11" s="58">
        <v>7097</v>
      </c>
      <c r="C11" s="59">
        <v>10718</v>
      </c>
      <c r="D11" s="59">
        <v>26997</v>
      </c>
      <c r="E11" s="60">
        <v>47119</v>
      </c>
      <c r="F11" s="58">
        <v>6414</v>
      </c>
      <c r="G11" s="59">
        <v>11416</v>
      </c>
      <c r="H11" s="59">
        <v>19522</v>
      </c>
      <c r="I11" s="60">
        <v>43757</v>
      </c>
      <c r="J11" s="59">
        <v>3320</v>
      </c>
      <c r="K11" s="59">
        <v>1599</v>
      </c>
      <c r="L11" s="59">
        <v>7461</v>
      </c>
      <c r="M11" s="60">
        <v>10508</v>
      </c>
    </row>
    <row r="12" spans="1:13" ht="13" x14ac:dyDescent="0.25">
      <c r="A12" s="25" t="s">
        <v>93</v>
      </c>
      <c r="B12" s="63">
        <v>7097</v>
      </c>
      <c r="C12" s="64">
        <v>10718</v>
      </c>
      <c r="D12" s="64">
        <v>26997</v>
      </c>
      <c r="E12" s="65">
        <v>47119</v>
      </c>
      <c r="F12" s="63">
        <v>6414</v>
      </c>
      <c r="G12" s="64">
        <v>11416</v>
      </c>
      <c r="H12" s="64">
        <v>19522</v>
      </c>
      <c r="I12" s="65">
        <v>43757</v>
      </c>
      <c r="J12" s="64">
        <v>3320</v>
      </c>
      <c r="K12" s="64">
        <v>1599</v>
      </c>
      <c r="L12" s="64">
        <v>7461</v>
      </c>
      <c r="M12" s="65">
        <v>10508</v>
      </c>
    </row>
    <row r="13" spans="1:13" ht="13" x14ac:dyDescent="0.25">
      <c r="A13" s="25" t="s">
        <v>94</v>
      </c>
      <c r="B13" s="66"/>
      <c r="C13" s="67"/>
      <c r="D13" s="67"/>
      <c r="E13" s="68"/>
      <c r="F13" s="66"/>
      <c r="G13" s="67"/>
      <c r="H13" s="67"/>
      <c r="I13" s="68"/>
      <c r="J13" s="67"/>
      <c r="K13" s="67"/>
      <c r="L13" s="67"/>
      <c r="M13" s="68"/>
    </row>
    <row r="14" spans="1:13" x14ac:dyDescent="0.25">
      <c r="A14" s="29" t="s">
        <v>95</v>
      </c>
      <c r="B14" s="58">
        <v>2554</v>
      </c>
      <c r="C14" s="59">
        <v>2988</v>
      </c>
      <c r="D14" s="59">
        <v>7053</v>
      </c>
      <c r="E14" s="60">
        <v>8718</v>
      </c>
      <c r="F14" s="58">
        <v>2274</v>
      </c>
      <c r="G14" s="59">
        <v>2937</v>
      </c>
      <c r="H14" s="59">
        <v>6291</v>
      </c>
      <c r="I14" s="60">
        <v>8453</v>
      </c>
      <c r="J14" s="59">
        <v>0</v>
      </c>
      <c r="K14" s="59">
        <v>120</v>
      </c>
      <c r="L14" s="59">
        <v>181</v>
      </c>
      <c r="M14" s="60">
        <v>273</v>
      </c>
    </row>
    <row r="15" spans="1:13" x14ac:dyDescent="0.25">
      <c r="A15" s="29" t="s">
        <v>96</v>
      </c>
      <c r="B15" s="58">
        <v>19125</v>
      </c>
      <c r="C15" s="59">
        <v>21130</v>
      </c>
      <c r="D15" s="59">
        <v>62450</v>
      </c>
      <c r="E15" s="60">
        <v>62495</v>
      </c>
      <c r="F15" s="58">
        <v>13435</v>
      </c>
      <c r="G15" s="59">
        <v>12670</v>
      </c>
      <c r="H15" s="59">
        <v>38980</v>
      </c>
      <c r="I15" s="60">
        <v>39776</v>
      </c>
      <c r="J15" s="59">
        <v>9299</v>
      </c>
      <c r="K15" s="59">
        <v>7618</v>
      </c>
      <c r="L15" s="59">
        <v>25136</v>
      </c>
      <c r="M15" s="60">
        <v>24317</v>
      </c>
    </row>
    <row r="16" spans="1:13" x14ac:dyDescent="0.25">
      <c r="A16" s="29" t="s">
        <v>559</v>
      </c>
      <c r="B16" s="58">
        <v>55467</v>
      </c>
      <c r="C16" s="59">
        <v>76835</v>
      </c>
      <c r="D16" s="59">
        <v>228044</v>
      </c>
      <c r="E16" s="60">
        <v>260795</v>
      </c>
      <c r="F16" s="58">
        <v>54177</v>
      </c>
      <c r="G16" s="59">
        <v>63815</v>
      </c>
      <c r="H16" s="59">
        <v>177270</v>
      </c>
      <c r="I16" s="60">
        <v>226029</v>
      </c>
      <c r="J16" s="59">
        <v>14601</v>
      </c>
      <c r="K16" s="59">
        <v>12222</v>
      </c>
      <c r="L16" s="59">
        <v>35182</v>
      </c>
      <c r="M16" s="60">
        <v>36513</v>
      </c>
    </row>
    <row r="17" spans="1:13" x14ac:dyDescent="0.25">
      <c r="A17" s="29" t="s">
        <v>97</v>
      </c>
      <c r="B17" s="58">
        <v>399</v>
      </c>
      <c r="C17" s="59">
        <v>874</v>
      </c>
      <c r="D17" s="59">
        <v>1960</v>
      </c>
      <c r="E17" s="60">
        <v>3224</v>
      </c>
      <c r="F17" s="58">
        <v>449</v>
      </c>
      <c r="G17" s="59">
        <v>492</v>
      </c>
      <c r="H17" s="59">
        <v>1584</v>
      </c>
      <c r="I17" s="60">
        <v>1202</v>
      </c>
      <c r="J17" s="59">
        <v>466</v>
      </c>
      <c r="K17" s="59">
        <v>678</v>
      </c>
      <c r="L17" s="59">
        <v>1134</v>
      </c>
      <c r="M17" s="60">
        <v>1940</v>
      </c>
    </row>
    <row r="18" spans="1:13" x14ac:dyDescent="0.25">
      <c r="A18" s="29" t="s">
        <v>98</v>
      </c>
      <c r="B18" s="61" t="s">
        <v>516</v>
      </c>
      <c r="C18" s="62" t="s">
        <v>516</v>
      </c>
      <c r="D18" s="59">
        <v>35496</v>
      </c>
      <c r="E18" s="60">
        <v>30163</v>
      </c>
      <c r="F18" s="61" t="s">
        <v>516</v>
      </c>
      <c r="G18" s="62" t="s">
        <v>516</v>
      </c>
      <c r="H18" s="59">
        <v>32801</v>
      </c>
      <c r="I18" s="60">
        <v>27017</v>
      </c>
      <c r="J18" s="62" t="s">
        <v>516</v>
      </c>
      <c r="K18" s="62" t="s">
        <v>516</v>
      </c>
      <c r="L18" s="59">
        <v>548</v>
      </c>
      <c r="M18" s="60">
        <v>2038</v>
      </c>
    </row>
    <row r="19" spans="1:13" x14ac:dyDescent="0.25">
      <c r="A19" s="29" t="s">
        <v>99</v>
      </c>
      <c r="B19" s="58">
        <v>0</v>
      </c>
      <c r="C19" s="59">
        <v>0</v>
      </c>
      <c r="D19" s="59">
        <v>0</v>
      </c>
      <c r="E19" s="60">
        <v>0</v>
      </c>
      <c r="F19" s="58">
        <v>2938</v>
      </c>
      <c r="G19" s="59">
        <v>3512</v>
      </c>
      <c r="H19" s="59">
        <v>11823</v>
      </c>
      <c r="I19" s="60">
        <v>10070</v>
      </c>
      <c r="J19" s="59">
        <v>0</v>
      </c>
      <c r="K19" s="59">
        <v>0</v>
      </c>
      <c r="L19" s="59">
        <v>0</v>
      </c>
      <c r="M19" s="60">
        <v>0</v>
      </c>
    </row>
    <row r="20" spans="1:13" ht="13" x14ac:dyDescent="0.25">
      <c r="A20" s="25" t="s">
        <v>100</v>
      </c>
      <c r="B20" s="63">
        <f>SUM(B14:B19)</f>
        <v>77545</v>
      </c>
      <c r="C20" s="64">
        <f t="shared" ref="C20:M20" si="0">SUM(C14:C19)</f>
        <v>101827</v>
      </c>
      <c r="D20" s="64">
        <f t="shared" si="0"/>
        <v>335003</v>
      </c>
      <c r="E20" s="65">
        <f t="shared" si="0"/>
        <v>365395</v>
      </c>
      <c r="F20" s="63">
        <f t="shared" si="0"/>
        <v>73273</v>
      </c>
      <c r="G20" s="64">
        <f t="shared" si="0"/>
        <v>83426</v>
      </c>
      <c r="H20" s="64">
        <f t="shared" si="0"/>
        <v>268749</v>
      </c>
      <c r="I20" s="65">
        <f t="shared" si="0"/>
        <v>312547</v>
      </c>
      <c r="J20" s="64">
        <f t="shared" si="0"/>
        <v>24366</v>
      </c>
      <c r="K20" s="64">
        <f t="shared" si="0"/>
        <v>20638</v>
      </c>
      <c r="L20" s="64">
        <f t="shared" si="0"/>
        <v>62181</v>
      </c>
      <c r="M20" s="65">
        <f t="shared" si="0"/>
        <v>65081</v>
      </c>
    </row>
    <row r="21" spans="1:13" ht="13" x14ac:dyDescent="0.25">
      <c r="A21" s="25" t="s">
        <v>101</v>
      </c>
      <c r="B21" s="66"/>
      <c r="C21" s="67"/>
      <c r="D21" s="67"/>
      <c r="E21" s="68"/>
      <c r="F21" s="66"/>
      <c r="G21" s="67"/>
      <c r="H21" s="67"/>
      <c r="I21" s="68"/>
      <c r="J21" s="67"/>
      <c r="K21" s="67"/>
      <c r="L21" s="67"/>
      <c r="M21" s="68"/>
    </row>
    <row r="22" spans="1:13" x14ac:dyDescent="0.25">
      <c r="A22" s="29" t="s">
        <v>102</v>
      </c>
      <c r="B22" s="58">
        <v>1378</v>
      </c>
      <c r="C22" s="59">
        <v>2667</v>
      </c>
      <c r="D22" s="59">
        <v>2850</v>
      </c>
      <c r="E22" s="60">
        <v>6239</v>
      </c>
      <c r="F22" s="58">
        <v>709</v>
      </c>
      <c r="G22" s="59">
        <v>745</v>
      </c>
      <c r="H22" s="59">
        <v>1606</v>
      </c>
      <c r="I22" s="60">
        <v>2149</v>
      </c>
      <c r="J22" s="59">
        <v>0</v>
      </c>
      <c r="K22" s="59">
        <v>1926</v>
      </c>
      <c r="L22" s="59">
        <v>1193</v>
      </c>
      <c r="M22" s="60">
        <v>3234</v>
      </c>
    </row>
    <row r="23" spans="1:13" x14ac:dyDescent="0.25">
      <c r="A23" s="29" t="s">
        <v>103</v>
      </c>
      <c r="B23" s="58">
        <v>6300</v>
      </c>
      <c r="C23" s="59">
        <v>4418</v>
      </c>
      <c r="D23" s="59">
        <v>18675</v>
      </c>
      <c r="E23" s="60">
        <v>12204</v>
      </c>
      <c r="F23" s="58">
        <v>813</v>
      </c>
      <c r="G23" s="59">
        <v>554</v>
      </c>
      <c r="H23" s="59">
        <v>2748</v>
      </c>
      <c r="I23" s="60">
        <v>2142</v>
      </c>
      <c r="J23" s="59">
        <v>5400</v>
      </c>
      <c r="K23" s="59">
        <v>2618</v>
      </c>
      <c r="L23" s="59">
        <v>15764</v>
      </c>
      <c r="M23" s="60">
        <v>9554</v>
      </c>
    </row>
    <row r="24" spans="1:13" x14ac:dyDescent="0.25">
      <c r="A24" s="29" t="s">
        <v>104</v>
      </c>
      <c r="B24" s="58">
        <v>0</v>
      </c>
      <c r="C24" s="59">
        <v>0</v>
      </c>
      <c r="D24" s="59">
        <v>0</v>
      </c>
      <c r="E24" s="60">
        <v>0</v>
      </c>
      <c r="F24" s="58">
        <v>1028</v>
      </c>
      <c r="G24" s="59">
        <v>0</v>
      </c>
      <c r="H24" s="59">
        <v>1807</v>
      </c>
      <c r="I24" s="60">
        <v>0</v>
      </c>
      <c r="J24" s="59">
        <v>3</v>
      </c>
      <c r="K24" s="59">
        <v>0</v>
      </c>
      <c r="L24" s="59">
        <v>382</v>
      </c>
      <c r="M24" s="60">
        <v>0</v>
      </c>
    </row>
    <row r="25" spans="1:13" x14ac:dyDescent="0.25">
      <c r="A25" s="29" t="s">
        <v>105</v>
      </c>
      <c r="B25" s="58">
        <v>2976</v>
      </c>
      <c r="C25" s="59">
        <v>1066</v>
      </c>
      <c r="D25" s="59">
        <v>6660</v>
      </c>
      <c r="E25" s="60">
        <v>1606</v>
      </c>
      <c r="F25" s="58">
        <v>0</v>
      </c>
      <c r="G25" s="59">
        <v>0</v>
      </c>
      <c r="H25" s="59">
        <v>0</v>
      </c>
      <c r="I25" s="60">
        <v>1</v>
      </c>
      <c r="J25" s="59">
        <v>2033</v>
      </c>
      <c r="K25" s="59">
        <v>1742</v>
      </c>
      <c r="L25" s="59">
        <v>5707</v>
      </c>
      <c r="M25" s="60">
        <v>1742</v>
      </c>
    </row>
    <row r="26" spans="1:13" x14ac:dyDescent="0.25">
      <c r="A26" s="29" t="s">
        <v>106</v>
      </c>
      <c r="B26" s="58">
        <v>524</v>
      </c>
      <c r="C26" s="59">
        <v>1514</v>
      </c>
      <c r="D26" s="59">
        <v>2581</v>
      </c>
      <c r="E26" s="60">
        <v>3781</v>
      </c>
      <c r="F26" s="58">
        <v>896</v>
      </c>
      <c r="G26" s="59">
        <v>1083</v>
      </c>
      <c r="H26" s="59">
        <v>2881</v>
      </c>
      <c r="I26" s="60">
        <v>2774</v>
      </c>
      <c r="J26" s="59">
        <v>3</v>
      </c>
      <c r="K26" s="59">
        <v>432</v>
      </c>
      <c r="L26" s="59">
        <v>3</v>
      </c>
      <c r="M26" s="60">
        <v>483</v>
      </c>
    </row>
    <row r="27" spans="1:13" x14ac:dyDescent="0.25">
      <c r="A27" s="29" t="s">
        <v>107</v>
      </c>
      <c r="B27" s="58">
        <v>5804</v>
      </c>
      <c r="C27" s="59">
        <v>3265</v>
      </c>
      <c r="D27" s="59">
        <v>16614</v>
      </c>
      <c r="E27" s="60">
        <v>10952</v>
      </c>
      <c r="F27" s="58">
        <v>1778</v>
      </c>
      <c r="G27" s="59">
        <v>1195</v>
      </c>
      <c r="H27" s="59">
        <v>5090</v>
      </c>
      <c r="I27" s="60">
        <v>3595</v>
      </c>
      <c r="J27" s="59">
        <v>6246</v>
      </c>
      <c r="K27" s="59">
        <v>2050</v>
      </c>
      <c r="L27" s="59">
        <v>11077</v>
      </c>
      <c r="M27" s="60">
        <v>7538</v>
      </c>
    </row>
    <row r="28" spans="1:13" ht="13" x14ac:dyDescent="0.25">
      <c r="A28" s="25" t="s">
        <v>108</v>
      </c>
      <c r="B28" s="63">
        <v>16982</v>
      </c>
      <c r="C28" s="64">
        <v>12930</v>
      </c>
      <c r="D28" s="64">
        <v>47380</v>
      </c>
      <c r="E28" s="65">
        <v>34782</v>
      </c>
      <c r="F28" s="63">
        <v>5224</v>
      </c>
      <c r="G28" s="64">
        <v>3577</v>
      </c>
      <c r="H28" s="64">
        <v>14132</v>
      </c>
      <c r="I28" s="65">
        <v>10661</v>
      </c>
      <c r="J28" s="64">
        <v>13685</v>
      </c>
      <c r="K28" s="64">
        <v>8768</v>
      </c>
      <c r="L28" s="64">
        <v>34126</v>
      </c>
      <c r="M28" s="65">
        <v>22551</v>
      </c>
    </row>
    <row r="29" spans="1:13" ht="13" x14ac:dyDescent="0.25">
      <c r="A29" s="25" t="s">
        <v>109</v>
      </c>
      <c r="B29" s="66"/>
      <c r="C29" s="67"/>
      <c r="D29" s="67"/>
      <c r="E29" s="68"/>
      <c r="F29" s="66"/>
      <c r="G29" s="67"/>
      <c r="H29" s="67"/>
      <c r="I29" s="68"/>
      <c r="J29" s="67"/>
      <c r="K29" s="67"/>
      <c r="L29" s="67"/>
      <c r="M29" s="68"/>
    </row>
    <row r="30" spans="1:13" x14ac:dyDescent="0.25">
      <c r="A30" s="29" t="s">
        <v>110</v>
      </c>
      <c r="B30" s="58">
        <v>0</v>
      </c>
      <c r="C30" s="59">
        <v>0</v>
      </c>
      <c r="D30" s="59">
        <v>0</v>
      </c>
      <c r="E30" s="60">
        <v>0</v>
      </c>
      <c r="F30" s="58">
        <v>138</v>
      </c>
      <c r="G30" s="59">
        <v>0</v>
      </c>
      <c r="H30" s="59">
        <v>138</v>
      </c>
      <c r="I30" s="60">
        <v>2</v>
      </c>
      <c r="J30" s="59">
        <v>0</v>
      </c>
      <c r="K30" s="59">
        <v>0</v>
      </c>
      <c r="L30" s="59">
        <v>0</v>
      </c>
      <c r="M30" s="60">
        <v>0</v>
      </c>
    </row>
    <row r="31" spans="1:13" ht="13" x14ac:dyDescent="0.25">
      <c r="A31" s="25" t="s">
        <v>111</v>
      </c>
      <c r="B31" s="63">
        <v>0</v>
      </c>
      <c r="C31" s="64">
        <v>0</v>
      </c>
      <c r="D31" s="64">
        <v>0</v>
      </c>
      <c r="E31" s="65">
        <v>0</v>
      </c>
      <c r="F31" s="63">
        <v>138</v>
      </c>
      <c r="G31" s="64">
        <v>0</v>
      </c>
      <c r="H31" s="64">
        <v>138</v>
      </c>
      <c r="I31" s="65">
        <v>2</v>
      </c>
      <c r="J31" s="64">
        <v>0</v>
      </c>
      <c r="K31" s="64">
        <v>0</v>
      </c>
      <c r="L31" s="64">
        <v>0</v>
      </c>
      <c r="M31" s="65">
        <v>0</v>
      </c>
    </row>
    <row r="32" spans="1:13" ht="13" x14ac:dyDescent="0.25">
      <c r="A32" s="25" t="s">
        <v>112</v>
      </c>
      <c r="B32" s="66"/>
      <c r="C32" s="67"/>
      <c r="D32" s="67"/>
      <c r="E32" s="68"/>
      <c r="F32" s="66"/>
      <c r="G32" s="67"/>
      <c r="H32" s="67"/>
      <c r="I32" s="68"/>
      <c r="J32" s="67"/>
      <c r="K32" s="67"/>
      <c r="L32" s="67"/>
      <c r="M32" s="68"/>
    </row>
    <row r="33" spans="1:13" x14ac:dyDescent="0.25">
      <c r="A33" s="29" t="s">
        <v>113</v>
      </c>
      <c r="B33" s="58">
        <v>0</v>
      </c>
      <c r="C33" s="59">
        <v>0</v>
      </c>
      <c r="D33" s="59">
        <v>0</v>
      </c>
      <c r="E33" s="60">
        <v>0</v>
      </c>
      <c r="F33" s="58">
        <v>0</v>
      </c>
      <c r="G33" s="59">
        <v>0</v>
      </c>
      <c r="H33" s="59">
        <v>2</v>
      </c>
      <c r="I33" s="60">
        <v>0</v>
      </c>
      <c r="J33" s="59">
        <v>0</v>
      </c>
      <c r="K33" s="59">
        <v>0</v>
      </c>
      <c r="L33" s="59">
        <v>0</v>
      </c>
      <c r="M33" s="60">
        <v>0</v>
      </c>
    </row>
    <row r="34" spans="1:13" x14ac:dyDescent="0.25">
      <c r="A34" s="29" t="s">
        <v>114</v>
      </c>
      <c r="B34" s="58">
        <v>258</v>
      </c>
      <c r="C34" s="59">
        <v>344</v>
      </c>
      <c r="D34" s="59">
        <v>676</v>
      </c>
      <c r="E34" s="60">
        <v>689</v>
      </c>
      <c r="F34" s="58">
        <v>180</v>
      </c>
      <c r="G34" s="59">
        <v>191</v>
      </c>
      <c r="H34" s="59">
        <v>586</v>
      </c>
      <c r="I34" s="60">
        <v>582</v>
      </c>
      <c r="J34" s="59">
        <v>0</v>
      </c>
      <c r="K34" s="59">
        <v>0</v>
      </c>
      <c r="L34" s="59">
        <v>0</v>
      </c>
      <c r="M34" s="60">
        <v>0</v>
      </c>
    </row>
    <row r="35" spans="1:13" ht="13" x14ac:dyDescent="0.25">
      <c r="A35" s="25" t="s">
        <v>115</v>
      </c>
      <c r="B35" s="63">
        <v>258</v>
      </c>
      <c r="C35" s="64">
        <v>344</v>
      </c>
      <c r="D35" s="64">
        <v>676</v>
      </c>
      <c r="E35" s="65">
        <v>689</v>
      </c>
      <c r="F35" s="63">
        <v>180</v>
      </c>
      <c r="G35" s="64">
        <v>191</v>
      </c>
      <c r="H35" s="64">
        <v>588</v>
      </c>
      <c r="I35" s="65">
        <v>582</v>
      </c>
      <c r="J35" s="64">
        <v>0</v>
      </c>
      <c r="K35" s="64">
        <v>0</v>
      </c>
      <c r="L35" s="64">
        <v>0</v>
      </c>
      <c r="M35" s="65">
        <v>0</v>
      </c>
    </row>
    <row r="36" spans="1:13" ht="13" x14ac:dyDescent="0.25">
      <c r="A36" s="25" t="s">
        <v>116</v>
      </c>
      <c r="B36" s="63">
        <f>+B12+B20+B28+B31+B35</f>
        <v>101882</v>
      </c>
      <c r="C36" s="64">
        <f>+C12+C20+C28+C31+C35</f>
        <v>125819</v>
      </c>
      <c r="D36" s="64">
        <f t="shared" ref="D36:M36" si="1">+D12+D20+D28+D31+D35</f>
        <v>410056</v>
      </c>
      <c r="E36" s="65">
        <f t="shared" si="1"/>
        <v>447985</v>
      </c>
      <c r="F36" s="63">
        <f>+F12+F20+F28+F31+F35</f>
        <v>85229</v>
      </c>
      <c r="G36" s="64">
        <f t="shared" si="1"/>
        <v>98610</v>
      </c>
      <c r="H36" s="64">
        <f t="shared" si="1"/>
        <v>303129</v>
      </c>
      <c r="I36" s="65">
        <f t="shared" si="1"/>
        <v>367549</v>
      </c>
      <c r="J36" s="64">
        <f t="shared" si="1"/>
        <v>41371</v>
      </c>
      <c r="K36" s="64">
        <f t="shared" si="1"/>
        <v>31005</v>
      </c>
      <c r="L36" s="64">
        <f t="shared" si="1"/>
        <v>103768</v>
      </c>
      <c r="M36" s="65">
        <f t="shared" si="1"/>
        <v>98140</v>
      </c>
    </row>
    <row r="37" spans="1:13" ht="13" x14ac:dyDescent="0.25">
      <c r="A37" s="181" t="s">
        <v>558</v>
      </c>
      <c r="B37" s="63"/>
      <c r="C37" s="62"/>
      <c r="D37" s="62"/>
      <c r="E37" s="182"/>
      <c r="F37" s="62" t="s">
        <v>562</v>
      </c>
      <c r="G37" s="183"/>
      <c r="H37" s="62"/>
      <c r="J37" s="64"/>
      <c r="K37" s="64"/>
      <c r="L37" s="64"/>
      <c r="M37" s="65"/>
    </row>
    <row r="38" spans="1:13" ht="13" x14ac:dyDescent="0.25">
      <c r="A38" s="25" t="s">
        <v>117</v>
      </c>
      <c r="B38" s="66"/>
      <c r="C38" s="67"/>
      <c r="D38" s="67"/>
      <c r="E38" s="68"/>
      <c r="F38" s="66"/>
      <c r="G38" s="67"/>
      <c r="H38" s="67"/>
      <c r="I38" s="68"/>
      <c r="J38" s="67"/>
      <c r="K38" s="67"/>
      <c r="L38" s="67"/>
      <c r="M38" s="68"/>
    </row>
    <row r="39" spans="1:13" ht="13" x14ac:dyDescent="0.25">
      <c r="A39" s="25" t="s">
        <v>118</v>
      </c>
      <c r="B39" s="66"/>
      <c r="C39" s="67"/>
      <c r="D39" s="67"/>
      <c r="E39" s="68"/>
      <c r="F39" s="66"/>
      <c r="G39" s="67"/>
      <c r="H39" s="67"/>
      <c r="I39" s="68"/>
      <c r="J39" s="67"/>
      <c r="K39" s="67"/>
      <c r="L39" s="67"/>
      <c r="M39" s="68"/>
    </row>
    <row r="40" spans="1:13" x14ac:dyDescent="0.25">
      <c r="A40" s="29" t="s">
        <v>119</v>
      </c>
      <c r="B40" s="58">
        <v>0</v>
      </c>
      <c r="C40" s="59">
        <v>0</v>
      </c>
      <c r="D40" s="59">
        <v>0</v>
      </c>
      <c r="E40" s="60">
        <v>0</v>
      </c>
      <c r="F40" s="58">
        <v>0</v>
      </c>
      <c r="G40" s="59">
        <v>0</v>
      </c>
      <c r="H40" s="59">
        <v>0</v>
      </c>
      <c r="I40" s="60">
        <v>1</v>
      </c>
      <c r="J40" s="59">
        <v>0</v>
      </c>
      <c r="K40" s="59">
        <v>0</v>
      </c>
      <c r="L40" s="59">
        <v>0</v>
      </c>
      <c r="M40" s="60">
        <v>0</v>
      </c>
    </row>
    <row r="41" spans="1:13" x14ac:dyDescent="0.25">
      <c r="A41" s="29" t="s">
        <v>120</v>
      </c>
      <c r="B41" s="58">
        <v>16310</v>
      </c>
      <c r="C41" s="59">
        <v>21105</v>
      </c>
      <c r="D41" s="59">
        <v>45923</v>
      </c>
      <c r="E41" s="60">
        <v>61687</v>
      </c>
      <c r="F41" s="58">
        <v>12731</v>
      </c>
      <c r="G41" s="59">
        <v>18930</v>
      </c>
      <c r="H41" s="59">
        <v>39519</v>
      </c>
      <c r="I41" s="60">
        <v>57755</v>
      </c>
      <c r="J41" s="59">
        <v>316</v>
      </c>
      <c r="K41" s="59">
        <v>1231</v>
      </c>
      <c r="L41" s="59">
        <v>2191</v>
      </c>
      <c r="M41" s="60">
        <v>2684</v>
      </c>
    </row>
    <row r="42" spans="1:13" x14ac:dyDescent="0.25">
      <c r="A42" s="29" t="s">
        <v>121</v>
      </c>
      <c r="B42" s="58">
        <v>9216</v>
      </c>
      <c r="C42" s="59">
        <v>10209</v>
      </c>
      <c r="D42" s="59">
        <v>32923</v>
      </c>
      <c r="E42" s="60">
        <v>31888</v>
      </c>
      <c r="F42" s="58">
        <v>7432</v>
      </c>
      <c r="G42" s="59">
        <v>10021</v>
      </c>
      <c r="H42" s="59">
        <v>28800</v>
      </c>
      <c r="I42" s="60">
        <v>31780</v>
      </c>
      <c r="J42" s="59">
        <v>948</v>
      </c>
      <c r="K42" s="59">
        <v>658</v>
      </c>
      <c r="L42" s="59">
        <v>2672</v>
      </c>
      <c r="M42" s="60">
        <v>2610</v>
      </c>
    </row>
    <row r="43" spans="1:13" x14ac:dyDescent="0.25">
      <c r="A43" s="29" t="s">
        <v>122</v>
      </c>
      <c r="B43" s="58">
        <v>19651</v>
      </c>
      <c r="C43" s="59">
        <v>24406</v>
      </c>
      <c r="D43" s="59">
        <v>64123</v>
      </c>
      <c r="E43" s="60">
        <v>65895</v>
      </c>
      <c r="F43" s="58">
        <v>17305</v>
      </c>
      <c r="G43" s="59">
        <v>23158</v>
      </c>
      <c r="H43" s="59">
        <v>56263</v>
      </c>
      <c r="I43" s="60">
        <v>62737</v>
      </c>
      <c r="J43" s="59">
        <v>933</v>
      </c>
      <c r="K43" s="59">
        <v>989</v>
      </c>
      <c r="L43" s="59">
        <v>3587</v>
      </c>
      <c r="M43" s="60">
        <v>3706</v>
      </c>
    </row>
    <row r="44" spans="1:13" x14ac:dyDescent="0.25">
      <c r="A44" s="29" t="s">
        <v>560</v>
      </c>
      <c r="B44" s="58">
        <v>36069</v>
      </c>
      <c r="C44" s="59">
        <v>38846</v>
      </c>
      <c r="D44" s="59">
        <v>134827</v>
      </c>
      <c r="E44" s="60">
        <v>134797</v>
      </c>
      <c r="F44" s="58">
        <v>24693</v>
      </c>
      <c r="G44" s="59">
        <v>23428</v>
      </c>
      <c r="H44" s="59">
        <v>86272</v>
      </c>
      <c r="I44" s="60">
        <v>91701</v>
      </c>
      <c r="J44" s="59">
        <v>13392</v>
      </c>
      <c r="K44" s="59">
        <v>18837</v>
      </c>
      <c r="L44" s="59">
        <v>38260</v>
      </c>
      <c r="M44" s="60">
        <v>45829</v>
      </c>
    </row>
    <row r="45" spans="1:13" x14ac:dyDescent="0.25">
      <c r="A45" s="29" t="s">
        <v>123</v>
      </c>
      <c r="B45" s="58">
        <v>6664</v>
      </c>
      <c r="C45" s="59">
        <v>7530</v>
      </c>
      <c r="D45" s="59">
        <v>18935</v>
      </c>
      <c r="E45" s="60">
        <v>19121</v>
      </c>
      <c r="F45" s="58">
        <v>1313</v>
      </c>
      <c r="G45" s="59">
        <v>3006</v>
      </c>
      <c r="H45" s="59">
        <v>4396</v>
      </c>
      <c r="I45" s="60">
        <v>9157</v>
      </c>
      <c r="J45" s="59">
        <v>3729</v>
      </c>
      <c r="K45" s="59">
        <v>3598</v>
      </c>
      <c r="L45" s="59">
        <v>10693</v>
      </c>
      <c r="M45" s="60">
        <v>10806</v>
      </c>
    </row>
    <row r="46" spans="1:13" x14ac:dyDescent="0.25">
      <c r="A46" s="29" t="s">
        <v>124</v>
      </c>
      <c r="B46" s="58">
        <v>2289</v>
      </c>
      <c r="C46" s="59">
        <v>4139</v>
      </c>
      <c r="D46" s="59">
        <v>4015</v>
      </c>
      <c r="E46" s="60">
        <v>11307</v>
      </c>
      <c r="F46" s="58">
        <v>2176</v>
      </c>
      <c r="G46" s="59">
        <v>2560</v>
      </c>
      <c r="H46" s="59">
        <v>6145</v>
      </c>
      <c r="I46" s="60">
        <v>7750</v>
      </c>
      <c r="J46" s="59">
        <v>1382</v>
      </c>
      <c r="K46" s="59">
        <v>2352</v>
      </c>
      <c r="L46" s="59">
        <v>1582</v>
      </c>
      <c r="M46" s="60">
        <v>3569</v>
      </c>
    </row>
    <row r="47" spans="1:13" x14ac:dyDescent="0.25">
      <c r="A47" s="29" t="s">
        <v>125</v>
      </c>
      <c r="B47" s="58">
        <v>3639</v>
      </c>
      <c r="C47" s="59">
        <v>4558</v>
      </c>
      <c r="D47" s="59">
        <v>14022</v>
      </c>
      <c r="E47" s="60">
        <v>12485</v>
      </c>
      <c r="F47" s="58">
        <v>3196</v>
      </c>
      <c r="G47" s="59">
        <v>4039</v>
      </c>
      <c r="H47" s="59">
        <v>13509</v>
      </c>
      <c r="I47" s="60">
        <v>11571</v>
      </c>
      <c r="J47" s="59">
        <v>0</v>
      </c>
      <c r="K47" s="59">
        <v>12</v>
      </c>
      <c r="L47" s="59">
        <v>0</v>
      </c>
      <c r="M47" s="60">
        <v>48</v>
      </c>
    </row>
    <row r="48" spans="1:13" x14ac:dyDescent="0.25">
      <c r="A48" s="29" t="s">
        <v>126</v>
      </c>
      <c r="B48" s="58">
        <v>0</v>
      </c>
      <c r="C48" s="59">
        <v>276</v>
      </c>
      <c r="D48" s="59">
        <v>596</v>
      </c>
      <c r="E48" s="60">
        <v>1381</v>
      </c>
      <c r="F48" s="58">
        <v>347</v>
      </c>
      <c r="G48" s="59">
        <v>778</v>
      </c>
      <c r="H48" s="59">
        <v>736</v>
      </c>
      <c r="I48" s="60">
        <v>1746</v>
      </c>
      <c r="J48" s="59">
        <v>0</v>
      </c>
      <c r="K48" s="59">
        <v>264</v>
      </c>
      <c r="L48" s="59">
        <v>798</v>
      </c>
      <c r="M48" s="60">
        <v>974</v>
      </c>
    </row>
    <row r="49" spans="1:13" x14ac:dyDescent="0.25">
      <c r="A49" s="29" t="s">
        <v>127</v>
      </c>
      <c r="B49" s="61" t="s">
        <v>516</v>
      </c>
      <c r="C49" s="62" t="s">
        <v>516</v>
      </c>
      <c r="D49" s="59">
        <v>80001</v>
      </c>
      <c r="E49" s="60">
        <v>117711</v>
      </c>
      <c r="F49" s="61" t="s">
        <v>516</v>
      </c>
      <c r="G49" s="62" t="s">
        <v>516</v>
      </c>
      <c r="H49" s="59">
        <v>76230</v>
      </c>
      <c r="I49" s="60">
        <v>115882</v>
      </c>
      <c r="J49" s="62" t="s">
        <v>516</v>
      </c>
      <c r="K49" s="62" t="s">
        <v>516</v>
      </c>
      <c r="L49" s="59">
        <v>320</v>
      </c>
      <c r="M49" s="60">
        <v>317</v>
      </c>
    </row>
    <row r="50" spans="1:13" x14ac:dyDescent="0.25">
      <c r="A50" s="29" t="s">
        <v>128</v>
      </c>
      <c r="B50" s="58">
        <v>0</v>
      </c>
      <c r="C50" s="59">
        <v>0</v>
      </c>
      <c r="D50" s="59">
        <v>0</v>
      </c>
      <c r="E50" s="60">
        <v>0</v>
      </c>
      <c r="F50" s="58">
        <v>2408</v>
      </c>
      <c r="G50" s="59">
        <v>2483</v>
      </c>
      <c r="H50" s="59">
        <v>7864</v>
      </c>
      <c r="I50" s="60">
        <v>7529</v>
      </c>
      <c r="J50" s="59">
        <v>0</v>
      </c>
      <c r="K50" s="59">
        <v>0</v>
      </c>
      <c r="L50" s="59">
        <v>0</v>
      </c>
      <c r="M50" s="60">
        <v>0</v>
      </c>
    </row>
    <row r="51" spans="1:13" ht="13" x14ac:dyDescent="0.25">
      <c r="A51" s="25" t="s">
        <v>129</v>
      </c>
      <c r="B51" s="63">
        <f>SUM(B40:B50)</f>
        <v>93838</v>
      </c>
      <c r="C51" s="64">
        <f t="shared" ref="C51:M51" si="2">SUM(C40:C50)</f>
        <v>111069</v>
      </c>
      <c r="D51" s="64">
        <f t="shared" si="2"/>
        <v>395365</v>
      </c>
      <c r="E51" s="65">
        <f t="shared" si="2"/>
        <v>456272</v>
      </c>
      <c r="F51" s="63">
        <f t="shared" si="2"/>
        <v>71601</v>
      </c>
      <c r="G51" s="64">
        <f t="shared" si="2"/>
        <v>88403</v>
      </c>
      <c r="H51" s="64">
        <f t="shared" si="2"/>
        <v>319734</v>
      </c>
      <c r="I51" s="65">
        <f t="shared" si="2"/>
        <v>397609</v>
      </c>
      <c r="J51" s="64">
        <f t="shared" si="2"/>
        <v>20700</v>
      </c>
      <c r="K51" s="64">
        <f t="shared" si="2"/>
        <v>27941</v>
      </c>
      <c r="L51" s="64">
        <f t="shared" si="2"/>
        <v>60103</v>
      </c>
      <c r="M51" s="65">
        <f t="shared" si="2"/>
        <v>70543</v>
      </c>
    </row>
    <row r="52" spans="1:13" ht="13" x14ac:dyDescent="0.25">
      <c r="A52" s="25" t="s">
        <v>130</v>
      </c>
      <c r="B52" s="66"/>
      <c r="C52" s="67"/>
      <c r="D52" s="67"/>
      <c r="E52" s="68"/>
      <c r="F52" s="66"/>
      <c r="G52" s="67"/>
      <c r="H52" s="67"/>
      <c r="I52" s="68"/>
      <c r="J52" s="67"/>
      <c r="K52" s="67"/>
      <c r="L52" s="67"/>
      <c r="M52" s="68"/>
    </row>
    <row r="53" spans="1:13" x14ac:dyDescent="0.25">
      <c r="A53" s="29" t="s">
        <v>131</v>
      </c>
      <c r="B53" s="58">
        <v>30</v>
      </c>
      <c r="C53" s="59">
        <v>114</v>
      </c>
      <c r="D53" s="59">
        <v>81</v>
      </c>
      <c r="E53" s="60">
        <v>236</v>
      </c>
      <c r="F53" s="58">
        <v>24</v>
      </c>
      <c r="G53" s="59">
        <v>107</v>
      </c>
      <c r="H53" s="59">
        <v>106</v>
      </c>
      <c r="I53" s="60">
        <v>224</v>
      </c>
      <c r="J53" s="59">
        <v>0</v>
      </c>
      <c r="K53" s="59">
        <v>5</v>
      </c>
      <c r="L53" s="59">
        <v>5</v>
      </c>
      <c r="M53" s="60">
        <v>26</v>
      </c>
    </row>
    <row r="54" spans="1:13" x14ac:dyDescent="0.25">
      <c r="A54" s="29" t="s">
        <v>132</v>
      </c>
      <c r="B54" s="58">
        <v>2038</v>
      </c>
      <c r="C54" s="59">
        <v>2655</v>
      </c>
      <c r="D54" s="59">
        <v>5397</v>
      </c>
      <c r="E54" s="60">
        <v>8054</v>
      </c>
      <c r="F54" s="58">
        <v>1635</v>
      </c>
      <c r="G54" s="59">
        <v>1561</v>
      </c>
      <c r="H54" s="59">
        <v>4031</v>
      </c>
      <c r="I54" s="60">
        <v>3821</v>
      </c>
      <c r="J54" s="59">
        <v>506</v>
      </c>
      <c r="K54" s="59">
        <v>1499</v>
      </c>
      <c r="L54" s="59">
        <v>2678</v>
      </c>
      <c r="M54" s="60">
        <v>3649</v>
      </c>
    </row>
    <row r="55" spans="1:13" x14ac:dyDescent="0.25">
      <c r="A55" s="29" t="s">
        <v>133</v>
      </c>
      <c r="B55" s="58">
        <v>18278</v>
      </c>
      <c r="C55" s="59">
        <v>7751</v>
      </c>
      <c r="D55" s="59">
        <v>52154</v>
      </c>
      <c r="E55" s="60">
        <v>35587</v>
      </c>
      <c r="F55" s="58">
        <v>15786</v>
      </c>
      <c r="G55" s="59">
        <v>7168</v>
      </c>
      <c r="H55" s="59">
        <v>47662</v>
      </c>
      <c r="I55" s="60">
        <v>37694</v>
      </c>
      <c r="J55" s="59">
        <v>589</v>
      </c>
      <c r="K55" s="59">
        <v>203</v>
      </c>
      <c r="L55" s="59">
        <v>1923</v>
      </c>
      <c r="M55" s="60">
        <v>1094</v>
      </c>
    </row>
    <row r="56" spans="1:13" x14ac:dyDescent="0.25">
      <c r="A56" s="29" t="s">
        <v>134</v>
      </c>
      <c r="B56" s="58">
        <v>0</v>
      </c>
      <c r="C56" s="59">
        <v>467</v>
      </c>
      <c r="D56" s="59">
        <v>300</v>
      </c>
      <c r="E56" s="60">
        <v>601</v>
      </c>
      <c r="F56" s="58">
        <v>66</v>
      </c>
      <c r="G56" s="59">
        <v>60</v>
      </c>
      <c r="H56" s="59">
        <v>283</v>
      </c>
      <c r="I56" s="60">
        <v>226</v>
      </c>
      <c r="J56" s="59">
        <v>0</v>
      </c>
      <c r="K56" s="59">
        <v>0</v>
      </c>
      <c r="L56" s="59">
        <v>0</v>
      </c>
      <c r="M56" s="60">
        <v>0</v>
      </c>
    </row>
    <row r="57" spans="1:13" x14ac:dyDescent="0.25">
      <c r="A57" s="29" t="s">
        <v>135</v>
      </c>
      <c r="B57" s="58">
        <v>5887</v>
      </c>
      <c r="C57" s="59">
        <v>11136</v>
      </c>
      <c r="D57" s="59">
        <v>19534</v>
      </c>
      <c r="E57" s="60">
        <v>33977</v>
      </c>
      <c r="F57" s="58">
        <v>5225</v>
      </c>
      <c r="G57" s="59">
        <v>9654</v>
      </c>
      <c r="H57" s="59">
        <v>17442</v>
      </c>
      <c r="I57" s="60">
        <v>30817</v>
      </c>
      <c r="J57" s="59">
        <v>655</v>
      </c>
      <c r="K57" s="59">
        <v>1059</v>
      </c>
      <c r="L57" s="59">
        <v>1577</v>
      </c>
      <c r="M57" s="60">
        <v>3155</v>
      </c>
    </row>
    <row r="58" spans="1:13" x14ac:dyDescent="0.25">
      <c r="A58" s="29" t="s">
        <v>136</v>
      </c>
      <c r="B58" s="58">
        <v>1455</v>
      </c>
      <c r="C58" s="59">
        <v>698</v>
      </c>
      <c r="D58" s="59">
        <v>3303</v>
      </c>
      <c r="E58" s="60">
        <v>2640</v>
      </c>
      <c r="F58" s="58">
        <v>1372</v>
      </c>
      <c r="G58" s="59">
        <v>1150</v>
      </c>
      <c r="H58" s="59">
        <v>3035</v>
      </c>
      <c r="I58" s="60">
        <v>3222</v>
      </c>
      <c r="J58" s="59">
        <v>1</v>
      </c>
      <c r="K58" s="59">
        <v>0</v>
      </c>
      <c r="L58" s="59">
        <v>2</v>
      </c>
      <c r="M58" s="60">
        <v>0</v>
      </c>
    </row>
    <row r="59" spans="1:13" x14ac:dyDescent="0.25">
      <c r="A59" s="29" t="s">
        <v>561</v>
      </c>
      <c r="B59" s="58">
        <v>15460</v>
      </c>
      <c r="C59" s="59">
        <v>34977</v>
      </c>
      <c r="D59" s="59">
        <v>59860</v>
      </c>
      <c r="E59" s="60">
        <v>118057</v>
      </c>
      <c r="F59" s="58">
        <v>20979</v>
      </c>
      <c r="G59" s="59">
        <v>35238</v>
      </c>
      <c r="H59" s="59">
        <v>65250</v>
      </c>
      <c r="I59" s="60">
        <v>116289</v>
      </c>
      <c r="J59" s="59">
        <v>4877</v>
      </c>
      <c r="K59" s="59">
        <v>9155</v>
      </c>
      <c r="L59" s="59">
        <v>12143</v>
      </c>
      <c r="M59" s="60">
        <v>28695</v>
      </c>
    </row>
    <row r="60" spans="1:13" x14ac:dyDescent="0.25">
      <c r="A60" s="29" t="s">
        <v>137</v>
      </c>
      <c r="B60" s="58">
        <v>0</v>
      </c>
      <c r="C60" s="59">
        <v>1736</v>
      </c>
      <c r="D60" s="59">
        <v>0</v>
      </c>
      <c r="E60" s="60">
        <v>8882</v>
      </c>
      <c r="F60" s="58">
        <v>0</v>
      </c>
      <c r="G60" s="59">
        <v>1011</v>
      </c>
      <c r="H60" s="59">
        <v>0</v>
      </c>
      <c r="I60" s="60">
        <v>4637</v>
      </c>
      <c r="J60" s="59">
        <v>0</v>
      </c>
      <c r="K60" s="59">
        <v>768</v>
      </c>
      <c r="L60" s="59">
        <v>0</v>
      </c>
      <c r="M60" s="60">
        <v>780</v>
      </c>
    </row>
    <row r="61" spans="1:13" x14ac:dyDescent="0.25">
      <c r="A61" s="29" t="s">
        <v>138</v>
      </c>
      <c r="B61" s="58">
        <v>558</v>
      </c>
      <c r="C61" s="59">
        <v>1428</v>
      </c>
      <c r="D61" s="59">
        <v>1808</v>
      </c>
      <c r="E61" s="60">
        <v>4713</v>
      </c>
      <c r="F61" s="58">
        <v>792</v>
      </c>
      <c r="G61" s="59">
        <v>992</v>
      </c>
      <c r="H61" s="59">
        <v>2219</v>
      </c>
      <c r="I61" s="60">
        <v>4153</v>
      </c>
      <c r="J61" s="59">
        <v>150</v>
      </c>
      <c r="K61" s="59">
        <v>1</v>
      </c>
      <c r="L61" s="59">
        <v>242</v>
      </c>
      <c r="M61" s="60">
        <v>91</v>
      </c>
    </row>
    <row r="62" spans="1:13" x14ac:dyDescent="0.25">
      <c r="A62" s="29" t="s">
        <v>139</v>
      </c>
      <c r="B62" s="58">
        <v>11</v>
      </c>
      <c r="C62" s="59">
        <v>78</v>
      </c>
      <c r="D62" s="59">
        <v>359</v>
      </c>
      <c r="E62" s="60">
        <v>366</v>
      </c>
      <c r="F62" s="58">
        <v>263</v>
      </c>
      <c r="G62" s="59">
        <v>99</v>
      </c>
      <c r="H62" s="59">
        <v>544</v>
      </c>
      <c r="I62" s="60">
        <v>339</v>
      </c>
      <c r="J62" s="59">
        <v>1</v>
      </c>
      <c r="K62" s="59">
        <v>132</v>
      </c>
      <c r="L62" s="59">
        <v>523</v>
      </c>
      <c r="M62" s="60">
        <v>701</v>
      </c>
    </row>
    <row r="63" spans="1:13" x14ac:dyDescent="0.25">
      <c r="A63" s="29" t="s">
        <v>140</v>
      </c>
      <c r="B63" s="61" t="s">
        <v>516</v>
      </c>
      <c r="C63" s="62" t="s">
        <v>516</v>
      </c>
      <c r="D63" s="59">
        <v>9135</v>
      </c>
      <c r="E63" s="60">
        <v>25790</v>
      </c>
      <c r="F63" s="61" t="s">
        <v>516</v>
      </c>
      <c r="G63" s="62" t="s">
        <v>516</v>
      </c>
      <c r="H63" s="59">
        <v>8272</v>
      </c>
      <c r="I63" s="60">
        <v>25150</v>
      </c>
      <c r="J63" s="62" t="s">
        <v>516</v>
      </c>
      <c r="K63" s="62" t="s">
        <v>516</v>
      </c>
      <c r="L63" s="59">
        <v>101</v>
      </c>
      <c r="M63" s="60">
        <v>23</v>
      </c>
    </row>
    <row r="64" spans="1:13" x14ac:dyDescent="0.25">
      <c r="A64" s="29" t="s">
        <v>141</v>
      </c>
      <c r="B64" s="58">
        <v>18432</v>
      </c>
      <c r="C64" s="59">
        <v>15938</v>
      </c>
      <c r="D64" s="59">
        <v>54946</v>
      </c>
      <c r="E64" s="60">
        <v>56733</v>
      </c>
      <c r="F64" s="58">
        <v>8877</v>
      </c>
      <c r="G64" s="59">
        <v>11939</v>
      </c>
      <c r="H64" s="59">
        <v>25471</v>
      </c>
      <c r="I64" s="60">
        <v>34467</v>
      </c>
      <c r="J64" s="59">
        <v>2416</v>
      </c>
      <c r="K64" s="59">
        <v>2561</v>
      </c>
      <c r="L64" s="59">
        <v>6491</v>
      </c>
      <c r="M64" s="60">
        <v>6984</v>
      </c>
    </row>
    <row r="65" spans="1:13" x14ac:dyDescent="0.25">
      <c r="A65" s="29" t="s">
        <v>142</v>
      </c>
      <c r="B65" s="58">
        <v>0</v>
      </c>
      <c r="C65" s="59">
        <v>259</v>
      </c>
      <c r="D65" s="59">
        <v>0</v>
      </c>
      <c r="E65" s="60">
        <v>955</v>
      </c>
      <c r="F65" s="58">
        <v>0</v>
      </c>
      <c r="G65" s="59">
        <v>261</v>
      </c>
      <c r="H65" s="59">
        <v>0</v>
      </c>
      <c r="I65" s="60">
        <v>1194</v>
      </c>
      <c r="J65" s="59">
        <v>0</v>
      </c>
      <c r="K65" s="59">
        <v>0</v>
      </c>
      <c r="L65" s="59">
        <v>0</v>
      </c>
      <c r="M65" s="60">
        <v>0</v>
      </c>
    </row>
    <row r="66" spans="1:13" x14ac:dyDescent="0.25">
      <c r="A66" s="29" t="s">
        <v>143</v>
      </c>
      <c r="B66" s="58">
        <v>3185</v>
      </c>
      <c r="C66" s="59">
        <v>1936</v>
      </c>
      <c r="D66" s="59">
        <v>7849</v>
      </c>
      <c r="E66" s="60">
        <v>8299</v>
      </c>
      <c r="F66" s="58">
        <v>1168</v>
      </c>
      <c r="G66" s="59">
        <v>1182</v>
      </c>
      <c r="H66" s="59">
        <v>3449</v>
      </c>
      <c r="I66" s="60">
        <v>4006</v>
      </c>
      <c r="J66" s="59">
        <v>2296</v>
      </c>
      <c r="K66" s="59">
        <v>1090</v>
      </c>
      <c r="L66" s="59">
        <v>4033</v>
      </c>
      <c r="M66" s="60">
        <v>2666</v>
      </c>
    </row>
    <row r="67" spans="1:13" ht="13" x14ac:dyDescent="0.25">
      <c r="A67" s="25" t="s">
        <v>144</v>
      </c>
      <c r="B67" s="63">
        <f>SUM(B53:B66)</f>
        <v>65334</v>
      </c>
      <c r="C67" s="64">
        <f t="shared" ref="C67:M67" si="3">SUM(C53:C66)</f>
        <v>79173</v>
      </c>
      <c r="D67" s="64">
        <f t="shared" si="3"/>
        <v>214726</v>
      </c>
      <c r="E67" s="65">
        <f t="shared" si="3"/>
        <v>304890</v>
      </c>
      <c r="F67" s="63">
        <f t="shared" si="3"/>
        <v>56187</v>
      </c>
      <c r="G67" s="64">
        <f t="shared" si="3"/>
        <v>70422</v>
      </c>
      <c r="H67" s="64">
        <f t="shared" si="3"/>
        <v>177764</v>
      </c>
      <c r="I67" s="65">
        <f t="shared" si="3"/>
        <v>266239</v>
      </c>
      <c r="J67" s="64">
        <f t="shared" si="3"/>
        <v>11491</v>
      </c>
      <c r="K67" s="64">
        <f t="shared" si="3"/>
        <v>16473</v>
      </c>
      <c r="L67" s="64">
        <f t="shared" si="3"/>
        <v>29718</v>
      </c>
      <c r="M67" s="65">
        <f t="shared" si="3"/>
        <v>47864</v>
      </c>
    </row>
    <row r="68" spans="1:13" ht="13" x14ac:dyDescent="0.25">
      <c r="A68" s="25" t="s">
        <v>145</v>
      </c>
      <c r="B68" s="66"/>
      <c r="C68" s="67"/>
      <c r="D68" s="67"/>
      <c r="E68" s="68"/>
      <c r="F68" s="66"/>
      <c r="G68" s="67"/>
      <c r="H68" s="67"/>
      <c r="I68" s="68"/>
      <c r="J68" s="67"/>
      <c r="K68" s="67"/>
      <c r="L68" s="67"/>
      <c r="M68" s="68"/>
    </row>
    <row r="69" spans="1:13" x14ac:dyDescent="0.25">
      <c r="A69" s="29" t="s">
        <v>146</v>
      </c>
      <c r="B69" s="58">
        <v>2587</v>
      </c>
      <c r="C69" s="59">
        <v>186</v>
      </c>
      <c r="D69" s="59">
        <v>5656</v>
      </c>
      <c r="E69" s="60">
        <v>2242</v>
      </c>
      <c r="F69" s="58">
        <v>1174</v>
      </c>
      <c r="G69" s="59">
        <v>304</v>
      </c>
      <c r="H69" s="59">
        <v>3113</v>
      </c>
      <c r="I69" s="60">
        <v>1968</v>
      </c>
      <c r="J69" s="59">
        <v>1296</v>
      </c>
      <c r="K69" s="59">
        <v>30</v>
      </c>
      <c r="L69" s="59">
        <v>3126</v>
      </c>
      <c r="M69" s="60">
        <v>1059</v>
      </c>
    </row>
    <row r="70" spans="1:13" x14ac:dyDescent="0.25">
      <c r="A70" s="29" t="s">
        <v>147</v>
      </c>
      <c r="B70" s="58">
        <v>660</v>
      </c>
      <c r="C70" s="59">
        <v>1027</v>
      </c>
      <c r="D70" s="59">
        <v>2630</v>
      </c>
      <c r="E70" s="60">
        <v>3735</v>
      </c>
      <c r="F70" s="58">
        <v>757</v>
      </c>
      <c r="G70" s="59">
        <v>950</v>
      </c>
      <c r="H70" s="59">
        <v>2832</v>
      </c>
      <c r="I70" s="60">
        <v>3349</v>
      </c>
      <c r="J70" s="59">
        <v>0</v>
      </c>
      <c r="K70" s="59">
        <v>0</v>
      </c>
      <c r="L70" s="59">
        <v>0</v>
      </c>
      <c r="M70" s="60">
        <v>0</v>
      </c>
    </row>
    <row r="71" spans="1:13" x14ac:dyDescent="0.25">
      <c r="A71" s="29" t="s">
        <v>148</v>
      </c>
      <c r="B71" s="58">
        <v>7624</v>
      </c>
      <c r="C71" s="59">
        <v>4386</v>
      </c>
      <c r="D71" s="59">
        <v>21681</v>
      </c>
      <c r="E71" s="60">
        <v>16606</v>
      </c>
      <c r="F71" s="58">
        <v>7921</v>
      </c>
      <c r="G71" s="59">
        <v>4847</v>
      </c>
      <c r="H71" s="59">
        <v>20069</v>
      </c>
      <c r="I71" s="60">
        <v>16520</v>
      </c>
      <c r="J71" s="59">
        <v>300</v>
      </c>
      <c r="K71" s="59">
        <v>441</v>
      </c>
      <c r="L71" s="59">
        <v>1763</v>
      </c>
      <c r="M71" s="60">
        <v>1702</v>
      </c>
    </row>
    <row r="72" spans="1:13" x14ac:dyDescent="0.25">
      <c r="A72" s="29" t="s">
        <v>149</v>
      </c>
      <c r="B72" s="58">
        <v>28308</v>
      </c>
      <c r="C72" s="59">
        <v>32082</v>
      </c>
      <c r="D72" s="59">
        <v>87988</v>
      </c>
      <c r="E72" s="60">
        <v>93057</v>
      </c>
      <c r="F72" s="58">
        <v>25990</v>
      </c>
      <c r="G72" s="59">
        <v>30061</v>
      </c>
      <c r="H72" s="59">
        <v>84781</v>
      </c>
      <c r="I72" s="60">
        <v>92468</v>
      </c>
      <c r="J72" s="59">
        <v>88</v>
      </c>
      <c r="K72" s="59">
        <v>122</v>
      </c>
      <c r="L72" s="59">
        <v>2349</v>
      </c>
      <c r="M72" s="60">
        <v>456</v>
      </c>
    </row>
    <row r="73" spans="1:13" x14ac:dyDescent="0.25">
      <c r="A73" s="29" t="s">
        <v>150</v>
      </c>
      <c r="B73" s="58">
        <v>2148</v>
      </c>
      <c r="C73" s="59">
        <v>2803</v>
      </c>
      <c r="D73" s="59">
        <v>10503</v>
      </c>
      <c r="E73" s="60">
        <v>9984</v>
      </c>
      <c r="F73" s="58">
        <v>2011</v>
      </c>
      <c r="G73" s="59">
        <v>2711</v>
      </c>
      <c r="H73" s="59">
        <v>9658</v>
      </c>
      <c r="I73" s="60">
        <v>10008</v>
      </c>
      <c r="J73" s="59">
        <v>86</v>
      </c>
      <c r="K73" s="59">
        <v>71</v>
      </c>
      <c r="L73" s="59">
        <v>265</v>
      </c>
      <c r="M73" s="60">
        <v>177</v>
      </c>
    </row>
    <row r="74" spans="1:13" x14ac:dyDescent="0.25">
      <c r="A74" s="29" t="s">
        <v>151</v>
      </c>
      <c r="B74" s="61" t="s">
        <v>516</v>
      </c>
      <c r="C74" s="62" t="s">
        <v>516</v>
      </c>
      <c r="D74" s="59">
        <v>6488</v>
      </c>
      <c r="E74" s="60">
        <v>11976</v>
      </c>
      <c r="F74" s="61" t="s">
        <v>516</v>
      </c>
      <c r="G74" s="62" t="s">
        <v>516</v>
      </c>
      <c r="H74" s="59">
        <v>6536</v>
      </c>
      <c r="I74" s="60">
        <v>12117</v>
      </c>
      <c r="J74" s="62" t="s">
        <v>516</v>
      </c>
      <c r="K74" s="62" t="s">
        <v>516</v>
      </c>
      <c r="L74" s="59">
        <v>1</v>
      </c>
      <c r="M74" s="60">
        <v>30</v>
      </c>
    </row>
    <row r="75" spans="1:13" x14ac:dyDescent="0.25">
      <c r="A75" s="29" t="s">
        <v>152</v>
      </c>
      <c r="B75" s="58">
        <v>0</v>
      </c>
      <c r="C75" s="59">
        <v>485</v>
      </c>
      <c r="D75" s="59">
        <v>0</v>
      </c>
      <c r="E75" s="60">
        <v>1434</v>
      </c>
      <c r="F75" s="58">
        <v>0</v>
      </c>
      <c r="G75" s="59">
        <v>493</v>
      </c>
      <c r="H75" s="59">
        <v>0</v>
      </c>
      <c r="I75" s="60">
        <v>1703</v>
      </c>
      <c r="J75" s="59">
        <v>0</v>
      </c>
      <c r="K75" s="59">
        <v>0</v>
      </c>
      <c r="L75" s="59">
        <v>0</v>
      </c>
      <c r="M75" s="60">
        <v>0</v>
      </c>
    </row>
    <row r="76" spans="1:13" ht="13" x14ac:dyDescent="0.25">
      <c r="A76" s="25" t="s">
        <v>153</v>
      </c>
      <c r="B76" s="63">
        <f>SUM(B69:B75)</f>
        <v>41327</v>
      </c>
      <c r="C76" s="64">
        <f t="shared" ref="C76:M76" si="4">SUM(C69:C75)</f>
        <v>40969</v>
      </c>
      <c r="D76" s="64">
        <f t="shared" si="4"/>
        <v>134946</v>
      </c>
      <c r="E76" s="65">
        <f t="shared" si="4"/>
        <v>139034</v>
      </c>
      <c r="F76" s="63">
        <f t="shared" si="4"/>
        <v>37853</v>
      </c>
      <c r="G76" s="64">
        <f t="shared" si="4"/>
        <v>39366</v>
      </c>
      <c r="H76" s="64">
        <f t="shared" si="4"/>
        <v>126989</v>
      </c>
      <c r="I76" s="65">
        <f t="shared" si="4"/>
        <v>138133</v>
      </c>
      <c r="J76" s="64">
        <f t="shared" si="4"/>
        <v>1770</v>
      </c>
      <c r="K76" s="64">
        <f t="shared" si="4"/>
        <v>664</v>
      </c>
      <c r="L76" s="64">
        <f t="shared" si="4"/>
        <v>7504</v>
      </c>
      <c r="M76" s="65">
        <f t="shared" si="4"/>
        <v>3424</v>
      </c>
    </row>
    <row r="77" spans="1:13" ht="13" x14ac:dyDescent="0.25">
      <c r="A77" s="181" t="s">
        <v>558</v>
      </c>
      <c r="B77" s="63"/>
      <c r="C77" s="64"/>
      <c r="D77" s="64"/>
      <c r="E77" s="65"/>
      <c r="F77" s="61" t="s">
        <v>562</v>
      </c>
      <c r="G77" s="64"/>
      <c r="H77" s="64"/>
      <c r="I77" s="65"/>
      <c r="J77" s="64"/>
      <c r="K77" s="64"/>
      <c r="L77" s="64"/>
      <c r="M77" s="65"/>
    </row>
    <row r="78" spans="1:13" ht="13" x14ac:dyDescent="0.25">
      <c r="A78" s="25" t="s">
        <v>154</v>
      </c>
      <c r="B78" s="66"/>
      <c r="C78" s="67"/>
      <c r="D78" s="67"/>
      <c r="E78" s="68"/>
      <c r="F78" s="66"/>
      <c r="G78" s="67"/>
      <c r="H78" s="67"/>
      <c r="I78" s="68"/>
      <c r="J78" s="67"/>
      <c r="K78" s="67"/>
      <c r="L78" s="67"/>
      <c r="M78" s="68"/>
    </row>
    <row r="79" spans="1:13" x14ac:dyDescent="0.25">
      <c r="A79" s="29" t="s">
        <v>155</v>
      </c>
      <c r="B79" s="58">
        <v>70</v>
      </c>
      <c r="C79" s="59">
        <v>177</v>
      </c>
      <c r="D79" s="59">
        <v>343</v>
      </c>
      <c r="E79" s="60">
        <v>552</v>
      </c>
      <c r="F79" s="58">
        <v>64</v>
      </c>
      <c r="G79" s="59">
        <v>159</v>
      </c>
      <c r="H79" s="59">
        <v>305</v>
      </c>
      <c r="I79" s="60">
        <v>462</v>
      </c>
      <c r="J79" s="59">
        <v>0</v>
      </c>
      <c r="K79" s="59">
        <v>3</v>
      </c>
      <c r="L79" s="59">
        <v>1</v>
      </c>
      <c r="M79" s="60">
        <v>19</v>
      </c>
    </row>
    <row r="80" spans="1:13" x14ac:dyDescent="0.25">
      <c r="A80" s="29" t="s">
        <v>156</v>
      </c>
      <c r="B80" s="58">
        <v>2993</v>
      </c>
      <c r="C80" s="59">
        <v>5690</v>
      </c>
      <c r="D80" s="59">
        <v>8361</v>
      </c>
      <c r="E80" s="60">
        <v>15137</v>
      </c>
      <c r="F80" s="58">
        <v>2639</v>
      </c>
      <c r="G80" s="59">
        <v>6024</v>
      </c>
      <c r="H80" s="59">
        <v>7988</v>
      </c>
      <c r="I80" s="60">
        <v>16318</v>
      </c>
      <c r="J80" s="59">
        <v>0</v>
      </c>
      <c r="K80" s="59">
        <v>0</v>
      </c>
      <c r="L80" s="59">
        <v>2</v>
      </c>
      <c r="M80" s="60">
        <v>0</v>
      </c>
    </row>
    <row r="81" spans="1:13" x14ac:dyDescent="0.25">
      <c r="A81" s="29" t="s">
        <v>157</v>
      </c>
      <c r="B81" s="58">
        <v>9436</v>
      </c>
      <c r="C81" s="59">
        <v>7447</v>
      </c>
      <c r="D81" s="59">
        <v>26627</v>
      </c>
      <c r="E81" s="60">
        <v>28044</v>
      </c>
      <c r="F81" s="58">
        <v>8802</v>
      </c>
      <c r="G81" s="59">
        <v>7332</v>
      </c>
      <c r="H81" s="59">
        <v>25383</v>
      </c>
      <c r="I81" s="60">
        <v>27287</v>
      </c>
      <c r="J81" s="59">
        <v>0</v>
      </c>
      <c r="K81" s="59">
        <v>9</v>
      </c>
      <c r="L81" s="59">
        <v>2</v>
      </c>
      <c r="M81" s="60">
        <v>61</v>
      </c>
    </row>
    <row r="82" spans="1:13" x14ac:dyDescent="0.25">
      <c r="A82" s="29" t="s">
        <v>158</v>
      </c>
      <c r="B82" s="58">
        <v>0</v>
      </c>
      <c r="C82" s="59">
        <v>1159</v>
      </c>
      <c r="D82" s="59">
        <v>0</v>
      </c>
      <c r="E82" s="60">
        <v>3968</v>
      </c>
      <c r="F82" s="58">
        <v>0</v>
      </c>
      <c r="G82" s="59">
        <v>1174</v>
      </c>
      <c r="H82" s="59">
        <v>0</v>
      </c>
      <c r="I82" s="60">
        <v>3104</v>
      </c>
      <c r="J82" s="59">
        <v>0</v>
      </c>
      <c r="K82" s="59">
        <v>0</v>
      </c>
      <c r="L82" s="59">
        <v>0</v>
      </c>
      <c r="M82" s="60">
        <v>0</v>
      </c>
    </row>
    <row r="83" spans="1:13" ht="13" x14ac:dyDescent="0.25">
      <c r="A83" s="25" t="s">
        <v>159</v>
      </c>
      <c r="B83" s="63">
        <v>12499</v>
      </c>
      <c r="C83" s="64">
        <v>14473</v>
      </c>
      <c r="D83" s="64">
        <v>35331</v>
      </c>
      <c r="E83" s="65">
        <v>47701</v>
      </c>
      <c r="F83" s="63">
        <v>11505</v>
      </c>
      <c r="G83" s="64">
        <v>14689</v>
      </c>
      <c r="H83" s="64">
        <v>33676</v>
      </c>
      <c r="I83" s="65">
        <v>47171</v>
      </c>
      <c r="J83" s="64">
        <v>0</v>
      </c>
      <c r="K83" s="64">
        <v>12</v>
      </c>
      <c r="L83" s="64">
        <v>5</v>
      </c>
      <c r="M83" s="65">
        <v>80</v>
      </c>
    </row>
    <row r="84" spans="1:13" ht="13" x14ac:dyDescent="0.25">
      <c r="A84" s="25" t="s">
        <v>160</v>
      </c>
      <c r="B84" s="66"/>
      <c r="C84" s="67"/>
      <c r="D84" s="67"/>
      <c r="E84" s="68"/>
      <c r="F84" s="66"/>
      <c r="G84" s="67"/>
      <c r="H84" s="67"/>
      <c r="I84" s="68"/>
      <c r="J84" s="67"/>
      <c r="K84" s="67"/>
      <c r="L84" s="67"/>
      <c r="M84" s="68"/>
    </row>
    <row r="85" spans="1:13" x14ac:dyDescent="0.25">
      <c r="A85" s="29" t="s">
        <v>161</v>
      </c>
      <c r="B85" s="58">
        <v>128</v>
      </c>
      <c r="C85" s="59">
        <v>128</v>
      </c>
      <c r="D85" s="59">
        <v>353</v>
      </c>
      <c r="E85" s="60">
        <v>710</v>
      </c>
      <c r="F85" s="58">
        <v>129</v>
      </c>
      <c r="G85" s="59">
        <v>117</v>
      </c>
      <c r="H85" s="59">
        <v>399</v>
      </c>
      <c r="I85" s="60">
        <v>357</v>
      </c>
      <c r="J85" s="59">
        <v>0</v>
      </c>
      <c r="K85" s="59">
        <v>55</v>
      </c>
      <c r="L85" s="59">
        <v>15</v>
      </c>
      <c r="M85" s="60">
        <v>444</v>
      </c>
    </row>
    <row r="86" spans="1:13" x14ac:dyDescent="0.25">
      <c r="A86" s="29" t="s">
        <v>119</v>
      </c>
      <c r="B86" s="58">
        <v>0</v>
      </c>
      <c r="C86" s="59">
        <v>1</v>
      </c>
      <c r="D86" s="59">
        <v>0</v>
      </c>
      <c r="E86" s="60">
        <v>41</v>
      </c>
      <c r="F86" s="58">
        <v>0</v>
      </c>
      <c r="G86" s="59">
        <v>0</v>
      </c>
      <c r="H86" s="59">
        <v>0</v>
      </c>
      <c r="I86" s="60">
        <v>0</v>
      </c>
      <c r="J86" s="59">
        <v>0</v>
      </c>
      <c r="K86" s="59">
        <v>0</v>
      </c>
      <c r="L86" s="59">
        <v>0</v>
      </c>
      <c r="M86" s="60">
        <v>0</v>
      </c>
    </row>
    <row r="87" spans="1:13" x14ac:dyDescent="0.25">
      <c r="A87" s="29" t="s">
        <v>162</v>
      </c>
      <c r="B87" s="58">
        <v>20</v>
      </c>
      <c r="C87" s="59">
        <v>0</v>
      </c>
      <c r="D87" s="59">
        <v>110</v>
      </c>
      <c r="E87" s="60">
        <v>0</v>
      </c>
      <c r="F87" s="58">
        <v>73</v>
      </c>
      <c r="G87" s="59">
        <v>0</v>
      </c>
      <c r="H87" s="59">
        <v>198</v>
      </c>
      <c r="I87" s="60">
        <v>0</v>
      </c>
      <c r="J87" s="59">
        <v>0</v>
      </c>
      <c r="K87" s="59">
        <v>0</v>
      </c>
      <c r="L87" s="59">
        <v>0</v>
      </c>
      <c r="M87" s="60">
        <v>0</v>
      </c>
    </row>
    <row r="88" spans="1:13" x14ac:dyDescent="0.25">
      <c r="A88" s="29" t="s">
        <v>163</v>
      </c>
      <c r="B88" s="58">
        <v>33</v>
      </c>
      <c r="C88" s="59">
        <v>0</v>
      </c>
      <c r="D88" s="59">
        <v>46</v>
      </c>
      <c r="E88" s="60">
        <v>16</v>
      </c>
      <c r="F88" s="58">
        <v>41</v>
      </c>
      <c r="G88" s="59">
        <v>9</v>
      </c>
      <c r="H88" s="59">
        <v>60</v>
      </c>
      <c r="I88" s="60">
        <v>27</v>
      </c>
      <c r="J88" s="59">
        <v>0</v>
      </c>
      <c r="K88" s="59">
        <v>4</v>
      </c>
      <c r="L88" s="59">
        <v>0</v>
      </c>
      <c r="M88" s="60">
        <v>8</v>
      </c>
    </row>
    <row r="89" spans="1:13" x14ac:dyDescent="0.25">
      <c r="A89" s="29" t="s">
        <v>164</v>
      </c>
      <c r="B89" s="58">
        <v>0</v>
      </c>
      <c r="C89" s="59">
        <v>0</v>
      </c>
      <c r="D89" s="59">
        <v>0</v>
      </c>
      <c r="E89" s="60">
        <v>0</v>
      </c>
      <c r="F89" s="58">
        <v>264</v>
      </c>
      <c r="G89" s="59">
        <v>349</v>
      </c>
      <c r="H89" s="59">
        <v>688</v>
      </c>
      <c r="I89" s="60">
        <v>887</v>
      </c>
      <c r="J89" s="59">
        <v>0</v>
      </c>
      <c r="K89" s="59">
        <v>0</v>
      </c>
      <c r="L89" s="59">
        <v>0</v>
      </c>
      <c r="M89" s="60">
        <v>0</v>
      </c>
    </row>
    <row r="90" spans="1:13" x14ac:dyDescent="0.25">
      <c r="A90" s="29" t="s">
        <v>165</v>
      </c>
      <c r="B90" s="58">
        <v>4</v>
      </c>
      <c r="C90" s="59">
        <v>0</v>
      </c>
      <c r="D90" s="59">
        <v>17</v>
      </c>
      <c r="E90" s="60">
        <v>0</v>
      </c>
      <c r="F90" s="58">
        <v>0</v>
      </c>
      <c r="G90" s="59">
        <v>0</v>
      </c>
      <c r="H90" s="59">
        <v>2</v>
      </c>
      <c r="I90" s="60">
        <v>0</v>
      </c>
      <c r="J90" s="59">
        <v>0</v>
      </c>
      <c r="K90" s="59">
        <v>0</v>
      </c>
      <c r="L90" s="59">
        <v>0</v>
      </c>
      <c r="M90" s="60">
        <v>0</v>
      </c>
    </row>
    <row r="91" spans="1:13" x14ac:dyDescent="0.25">
      <c r="A91" s="29" t="s">
        <v>166</v>
      </c>
      <c r="B91" s="58">
        <v>307</v>
      </c>
      <c r="C91" s="59">
        <v>352</v>
      </c>
      <c r="D91" s="59">
        <v>920</v>
      </c>
      <c r="E91" s="60">
        <v>884</v>
      </c>
      <c r="F91" s="58">
        <v>0</v>
      </c>
      <c r="G91" s="59">
        <v>0</v>
      </c>
      <c r="H91" s="59">
        <v>0</v>
      </c>
      <c r="I91" s="60">
        <v>0</v>
      </c>
      <c r="J91" s="59">
        <v>0</v>
      </c>
      <c r="K91" s="59">
        <v>0</v>
      </c>
      <c r="L91" s="59">
        <v>0</v>
      </c>
      <c r="M91" s="60">
        <v>0</v>
      </c>
    </row>
    <row r="92" spans="1:13" ht="13" x14ac:dyDescent="0.25">
      <c r="A92" s="25" t="s">
        <v>167</v>
      </c>
      <c r="B92" s="63">
        <v>492</v>
      </c>
      <c r="C92" s="64">
        <v>481</v>
      </c>
      <c r="D92" s="64">
        <v>1446</v>
      </c>
      <c r="E92" s="65">
        <v>1651</v>
      </c>
      <c r="F92" s="63">
        <v>507</v>
      </c>
      <c r="G92" s="64">
        <v>475</v>
      </c>
      <c r="H92" s="64">
        <v>1347</v>
      </c>
      <c r="I92" s="65">
        <v>1271</v>
      </c>
      <c r="J92" s="64">
        <v>0</v>
      </c>
      <c r="K92" s="64">
        <v>59</v>
      </c>
      <c r="L92" s="64">
        <v>15</v>
      </c>
      <c r="M92" s="65">
        <v>452</v>
      </c>
    </row>
    <row r="93" spans="1:13" ht="13" x14ac:dyDescent="0.25">
      <c r="A93" s="25" t="s">
        <v>168</v>
      </c>
      <c r="B93" s="66"/>
      <c r="C93" s="67"/>
      <c r="D93" s="67"/>
      <c r="E93" s="68"/>
      <c r="F93" s="66"/>
      <c r="G93" s="67"/>
      <c r="H93" s="67"/>
      <c r="I93" s="68"/>
      <c r="J93" s="67"/>
      <c r="K93" s="67"/>
      <c r="L93" s="67"/>
      <c r="M93" s="68"/>
    </row>
    <row r="94" spans="1:13" x14ac:dyDescent="0.25">
      <c r="A94" s="29" t="s">
        <v>169</v>
      </c>
      <c r="B94" s="58">
        <v>268</v>
      </c>
      <c r="C94" s="59">
        <v>90</v>
      </c>
      <c r="D94" s="59">
        <v>1039</v>
      </c>
      <c r="E94" s="60">
        <v>426</v>
      </c>
      <c r="F94" s="58">
        <v>107</v>
      </c>
      <c r="G94" s="59">
        <v>84</v>
      </c>
      <c r="H94" s="59">
        <v>318</v>
      </c>
      <c r="I94" s="60">
        <v>253</v>
      </c>
      <c r="J94" s="59">
        <v>90</v>
      </c>
      <c r="K94" s="59">
        <v>0</v>
      </c>
      <c r="L94" s="59">
        <v>651</v>
      </c>
      <c r="M94" s="60">
        <v>195</v>
      </c>
    </row>
    <row r="95" spans="1:13" x14ac:dyDescent="0.25">
      <c r="A95" s="29" t="s">
        <v>170</v>
      </c>
      <c r="B95" s="58">
        <v>30</v>
      </c>
      <c r="C95" s="59">
        <v>10</v>
      </c>
      <c r="D95" s="59">
        <v>32</v>
      </c>
      <c r="E95" s="60">
        <v>30</v>
      </c>
      <c r="F95" s="58">
        <v>12</v>
      </c>
      <c r="G95" s="59">
        <v>9</v>
      </c>
      <c r="H95" s="59">
        <v>39</v>
      </c>
      <c r="I95" s="60">
        <v>39</v>
      </c>
      <c r="J95" s="59">
        <v>0</v>
      </c>
      <c r="K95" s="59">
        <v>0</v>
      </c>
      <c r="L95" s="59">
        <v>0</v>
      </c>
      <c r="M95" s="60">
        <v>0</v>
      </c>
    </row>
    <row r="96" spans="1:13" x14ac:dyDescent="0.25">
      <c r="A96" s="29" t="s">
        <v>171</v>
      </c>
      <c r="B96" s="58">
        <v>0</v>
      </c>
      <c r="C96" s="59">
        <v>0</v>
      </c>
      <c r="D96" s="59">
        <v>0</v>
      </c>
      <c r="E96" s="60">
        <v>0</v>
      </c>
      <c r="F96" s="58">
        <v>3</v>
      </c>
      <c r="G96" s="59">
        <v>2</v>
      </c>
      <c r="H96" s="59">
        <v>6</v>
      </c>
      <c r="I96" s="60">
        <v>3</v>
      </c>
      <c r="J96" s="59">
        <v>0</v>
      </c>
      <c r="K96" s="59">
        <v>0</v>
      </c>
      <c r="L96" s="59">
        <v>0</v>
      </c>
      <c r="M96" s="60">
        <v>0</v>
      </c>
    </row>
    <row r="97" spans="1:13" x14ac:dyDescent="0.25">
      <c r="A97" s="29" t="s">
        <v>172</v>
      </c>
      <c r="B97" s="58">
        <v>35</v>
      </c>
      <c r="C97" s="59">
        <v>563</v>
      </c>
      <c r="D97" s="59">
        <v>35</v>
      </c>
      <c r="E97" s="60">
        <v>1030</v>
      </c>
      <c r="F97" s="58">
        <v>34</v>
      </c>
      <c r="G97" s="59">
        <v>587</v>
      </c>
      <c r="H97" s="59">
        <v>38</v>
      </c>
      <c r="I97" s="60">
        <v>1011</v>
      </c>
      <c r="J97" s="59">
        <v>0</v>
      </c>
      <c r="K97" s="59">
        <v>0</v>
      </c>
      <c r="L97" s="59">
        <v>0</v>
      </c>
      <c r="M97" s="60">
        <v>0</v>
      </c>
    </row>
    <row r="98" spans="1:13" x14ac:dyDescent="0.25">
      <c r="A98" s="29" t="s">
        <v>173</v>
      </c>
      <c r="B98" s="58">
        <v>200</v>
      </c>
      <c r="C98" s="59">
        <v>69</v>
      </c>
      <c r="D98" s="59">
        <v>600</v>
      </c>
      <c r="E98" s="60">
        <v>319</v>
      </c>
      <c r="F98" s="58">
        <v>47</v>
      </c>
      <c r="G98" s="59">
        <v>30</v>
      </c>
      <c r="H98" s="59">
        <v>252</v>
      </c>
      <c r="I98" s="60">
        <v>307</v>
      </c>
      <c r="J98" s="59">
        <v>0</v>
      </c>
      <c r="K98" s="59">
        <v>0</v>
      </c>
      <c r="L98" s="59">
        <v>0</v>
      </c>
      <c r="M98" s="60">
        <v>0</v>
      </c>
    </row>
    <row r="99" spans="1:13" x14ac:dyDescent="0.25">
      <c r="A99" s="29" t="s">
        <v>174</v>
      </c>
      <c r="B99" s="58">
        <v>0</v>
      </c>
      <c r="C99" s="59">
        <v>0</v>
      </c>
      <c r="D99" s="59">
        <v>0</v>
      </c>
      <c r="E99" s="60">
        <v>0</v>
      </c>
      <c r="F99" s="58">
        <v>0</v>
      </c>
      <c r="G99" s="59">
        <v>0</v>
      </c>
      <c r="H99" s="59">
        <v>96</v>
      </c>
      <c r="I99" s="60">
        <v>0</v>
      </c>
      <c r="J99" s="59">
        <v>0</v>
      </c>
      <c r="K99" s="59">
        <v>0</v>
      </c>
      <c r="L99" s="59">
        <v>0</v>
      </c>
      <c r="M99" s="60">
        <v>0</v>
      </c>
    </row>
    <row r="100" spans="1:13" x14ac:dyDescent="0.25">
      <c r="A100" s="29" t="s">
        <v>175</v>
      </c>
      <c r="B100" s="58">
        <v>310</v>
      </c>
      <c r="C100" s="59">
        <v>177</v>
      </c>
      <c r="D100" s="59">
        <v>760</v>
      </c>
      <c r="E100" s="60">
        <v>330</v>
      </c>
      <c r="F100" s="58">
        <v>130</v>
      </c>
      <c r="G100" s="59">
        <v>106</v>
      </c>
      <c r="H100" s="59">
        <v>445</v>
      </c>
      <c r="I100" s="60">
        <v>368</v>
      </c>
      <c r="J100" s="59">
        <v>0</v>
      </c>
      <c r="K100" s="59">
        <v>0</v>
      </c>
      <c r="L100" s="59">
        <v>0</v>
      </c>
      <c r="M100" s="60">
        <v>0</v>
      </c>
    </row>
    <row r="101" spans="1:13" x14ac:dyDescent="0.25">
      <c r="A101" s="29" t="s">
        <v>176</v>
      </c>
      <c r="B101" s="58">
        <v>3239</v>
      </c>
      <c r="C101" s="59">
        <v>2740</v>
      </c>
      <c r="D101" s="59">
        <v>8723</v>
      </c>
      <c r="E101" s="60">
        <v>8843</v>
      </c>
      <c r="F101" s="58">
        <v>3208</v>
      </c>
      <c r="G101" s="59">
        <v>2965</v>
      </c>
      <c r="H101" s="59">
        <v>9305</v>
      </c>
      <c r="I101" s="60">
        <v>9203</v>
      </c>
      <c r="J101" s="59">
        <v>0</v>
      </c>
      <c r="K101" s="59">
        <v>5</v>
      </c>
      <c r="L101" s="59">
        <v>3</v>
      </c>
      <c r="M101" s="60">
        <v>11</v>
      </c>
    </row>
    <row r="102" spans="1:13" x14ac:dyDescent="0.25">
      <c r="A102" s="29" t="s">
        <v>177</v>
      </c>
      <c r="B102" s="58">
        <v>0</v>
      </c>
      <c r="C102" s="59">
        <v>136</v>
      </c>
      <c r="D102" s="59">
        <v>0</v>
      </c>
      <c r="E102" s="60">
        <v>428</v>
      </c>
      <c r="F102" s="58">
        <v>5</v>
      </c>
      <c r="G102" s="59">
        <v>90</v>
      </c>
      <c r="H102" s="59">
        <v>111</v>
      </c>
      <c r="I102" s="60">
        <v>311</v>
      </c>
      <c r="J102" s="59">
        <v>0</v>
      </c>
      <c r="K102" s="59">
        <v>0</v>
      </c>
      <c r="L102" s="59">
        <v>0</v>
      </c>
      <c r="M102" s="60">
        <v>0</v>
      </c>
    </row>
    <row r="103" spans="1:13" ht="13" x14ac:dyDescent="0.25">
      <c r="A103" s="25" t="s">
        <v>178</v>
      </c>
      <c r="B103" s="63">
        <v>4082</v>
      </c>
      <c r="C103" s="64">
        <v>3785</v>
      </c>
      <c r="D103" s="64">
        <v>11189</v>
      </c>
      <c r="E103" s="65">
        <v>11406</v>
      </c>
      <c r="F103" s="63">
        <v>3546</v>
      </c>
      <c r="G103" s="64">
        <v>3873</v>
      </c>
      <c r="H103" s="64">
        <v>10610</v>
      </c>
      <c r="I103" s="65">
        <v>11495</v>
      </c>
      <c r="J103" s="64">
        <v>90</v>
      </c>
      <c r="K103" s="64">
        <v>5</v>
      </c>
      <c r="L103" s="64">
        <v>654</v>
      </c>
      <c r="M103" s="65">
        <v>206</v>
      </c>
    </row>
    <row r="104" spans="1:13" ht="13" x14ac:dyDescent="0.3">
      <c r="A104" s="25" t="s">
        <v>179</v>
      </c>
      <c r="B104" s="79">
        <f>+B51+B67+B76+B83+B92+B103</f>
        <v>217572</v>
      </c>
      <c r="C104" s="77">
        <f t="shared" ref="C104:M104" si="5">+C51+C67+C76+C83+C92+C103</f>
        <v>249950</v>
      </c>
      <c r="D104" s="77">
        <f t="shared" si="5"/>
        <v>793003</v>
      </c>
      <c r="E104" s="78">
        <f t="shared" si="5"/>
        <v>960954</v>
      </c>
      <c r="F104" s="79">
        <f t="shared" si="5"/>
        <v>181199</v>
      </c>
      <c r="G104" s="77">
        <f t="shared" si="5"/>
        <v>217228</v>
      </c>
      <c r="H104" s="77">
        <f t="shared" si="5"/>
        <v>670120</v>
      </c>
      <c r="I104" s="78">
        <f t="shared" si="5"/>
        <v>861918</v>
      </c>
      <c r="J104" s="77">
        <f t="shared" si="5"/>
        <v>34051</v>
      </c>
      <c r="K104" s="77">
        <f t="shared" si="5"/>
        <v>45154</v>
      </c>
      <c r="L104" s="77">
        <f t="shared" si="5"/>
        <v>97999</v>
      </c>
      <c r="M104" s="78">
        <f t="shared" si="5"/>
        <v>122569</v>
      </c>
    </row>
    <row r="105" spans="1:13" ht="13" x14ac:dyDescent="0.25">
      <c r="A105" s="25" t="s">
        <v>180</v>
      </c>
      <c r="B105" s="66"/>
      <c r="C105" s="67"/>
      <c r="D105" s="67"/>
      <c r="E105" s="68"/>
      <c r="F105" s="66"/>
      <c r="G105" s="67"/>
      <c r="H105" s="67"/>
      <c r="I105" s="68"/>
      <c r="J105" s="67"/>
      <c r="K105" s="67"/>
      <c r="L105" s="67"/>
      <c r="M105" s="68"/>
    </row>
    <row r="106" spans="1:13" ht="13" x14ac:dyDescent="0.25">
      <c r="A106" s="25" t="s">
        <v>181</v>
      </c>
      <c r="B106" s="66"/>
      <c r="C106" s="67"/>
      <c r="D106" s="67"/>
      <c r="E106" s="68"/>
      <c r="F106" s="66"/>
      <c r="G106" s="67"/>
      <c r="H106" s="67"/>
      <c r="I106" s="68"/>
      <c r="J106" s="67"/>
      <c r="K106" s="67"/>
      <c r="L106" s="67"/>
      <c r="M106" s="68"/>
    </row>
    <row r="107" spans="1:13" x14ac:dyDescent="0.25">
      <c r="A107" s="29" t="s">
        <v>182</v>
      </c>
      <c r="B107" s="58">
        <v>0</v>
      </c>
      <c r="C107" s="59">
        <v>38</v>
      </c>
      <c r="D107" s="59">
        <v>0</v>
      </c>
      <c r="E107" s="60">
        <v>88</v>
      </c>
      <c r="F107" s="58">
        <v>0</v>
      </c>
      <c r="G107" s="59">
        <v>0</v>
      </c>
      <c r="H107" s="59">
        <v>0</v>
      </c>
      <c r="I107" s="60">
        <v>0</v>
      </c>
      <c r="J107" s="59">
        <v>10</v>
      </c>
      <c r="K107" s="59">
        <v>0</v>
      </c>
      <c r="L107" s="59">
        <v>10</v>
      </c>
      <c r="M107" s="60">
        <v>51</v>
      </c>
    </row>
    <row r="108" spans="1:13" x14ac:dyDescent="0.25">
      <c r="A108" s="29" t="s">
        <v>183</v>
      </c>
      <c r="B108" s="58">
        <v>9151</v>
      </c>
      <c r="C108" s="59">
        <v>10660</v>
      </c>
      <c r="D108" s="59">
        <v>35411</v>
      </c>
      <c r="E108" s="60">
        <v>36284</v>
      </c>
      <c r="F108" s="58">
        <v>9340</v>
      </c>
      <c r="G108" s="59">
        <v>10230</v>
      </c>
      <c r="H108" s="59">
        <v>33105</v>
      </c>
      <c r="I108" s="60">
        <v>36557</v>
      </c>
      <c r="J108" s="59">
        <v>1287</v>
      </c>
      <c r="K108" s="59">
        <v>442</v>
      </c>
      <c r="L108" s="59">
        <v>2488</v>
      </c>
      <c r="M108" s="60">
        <v>1608</v>
      </c>
    </row>
    <row r="109" spans="1:13" x14ac:dyDescent="0.25">
      <c r="A109" s="29" t="s">
        <v>184</v>
      </c>
      <c r="B109" s="61" t="s">
        <v>516</v>
      </c>
      <c r="C109" s="62" t="s">
        <v>516</v>
      </c>
      <c r="D109" s="59">
        <v>5956</v>
      </c>
      <c r="E109" s="60">
        <v>7893</v>
      </c>
      <c r="F109" s="61" t="s">
        <v>516</v>
      </c>
      <c r="G109" s="62" t="s">
        <v>516</v>
      </c>
      <c r="H109" s="59">
        <v>5348</v>
      </c>
      <c r="I109" s="60">
        <v>7486</v>
      </c>
      <c r="J109" s="62" t="s">
        <v>516</v>
      </c>
      <c r="K109" s="62" t="s">
        <v>516</v>
      </c>
      <c r="L109" s="59">
        <v>0</v>
      </c>
      <c r="M109" s="60">
        <v>0</v>
      </c>
    </row>
    <row r="110" spans="1:13" ht="13" x14ac:dyDescent="0.25">
      <c r="A110" s="25" t="s">
        <v>185</v>
      </c>
      <c r="B110" s="63">
        <f>SUM(B107:B109)</f>
        <v>9151</v>
      </c>
      <c r="C110" s="64">
        <f t="shared" ref="C110:M110" si="6">SUM(C107:C109)</f>
        <v>10698</v>
      </c>
      <c r="D110" s="64">
        <f t="shared" si="6"/>
        <v>41367</v>
      </c>
      <c r="E110" s="65">
        <f t="shared" si="6"/>
        <v>44265</v>
      </c>
      <c r="F110" s="63">
        <f t="shared" si="6"/>
        <v>9340</v>
      </c>
      <c r="G110" s="64">
        <f t="shared" si="6"/>
        <v>10230</v>
      </c>
      <c r="H110" s="64">
        <f t="shared" si="6"/>
        <v>38453</v>
      </c>
      <c r="I110" s="65">
        <f t="shared" si="6"/>
        <v>44043</v>
      </c>
      <c r="J110" s="64">
        <f t="shared" si="6"/>
        <v>1297</v>
      </c>
      <c r="K110" s="64">
        <f t="shared" si="6"/>
        <v>442</v>
      </c>
      <c r="L110" s="64">
        <f t="shared" si="6"/>
        <v>2498</v>
      </c>
      <c r="M110" s="65">
        <f t="shared" si="6"/>
        <v>1659</v>
      </c>
    </row>
    <row r="111" spans="1:13" ht="13" x14ac:dyDescent="0.25">
      <c r="A111" s="25" t="s">
        <v>186</v>
      </c>
      <c r="B111" s="66"/>
      <c r="C111" s="67"/>
      <c r="D111" s="67"/>
      <c r="E111" s="68"/>
      <c r="F111" s="66"/>
      <c r="G111" s="67"/>
      <c r="H111" s="67"/>
      <c r="I111" s="68"/>
      <c r="J111" s="67"/>
      <c r="K111" s="67"/>
      <c r="L111" s="67"/>
      <c r="M111" s="68"/>
    </row>
    <row r="112" spans="1:13" x14ac:dyDescent="0.25">
      <c r="A112" s="29" t="s">
        <v>187</v>
      </c>
      <c r="B112" s="61" t="s">
        <v>516</v>
      </c>
      <c r="C112" s="62" t="s">
        <v>516</v>
      </c>
      <c r="D112" s="59">
        <v>0</v>
      </c>
      <c r="E112" s="60">
        <v>0</v>
      </c>
      <c r="F112" s="61" t="s">
        <v>516</v>
      </c>
      <c r="G112" s="62" t="s">
        <v>516</v>
      </c>
      <c r="H112" s="59">
        <v>182</v>
      </c>
      <c r="I112" s="60">
        <v>301</v>
      </c>
      <c r="J112" s="62" t="s">
        <v>516</v>
      </c>
      <c r="K112" s="62" t="s">
        <v>516</v>
      </c>
      <c r="L112" s="59">
        <v>65</v>
      </c>
      <c r="M112" s="60">
        <v>24</v>
      </c>
    </row>
    <row r="113" spans="1:13" ht="13" x14ac:dyDescent="0.25">
      <c r="A113" s="25" t="s">
        <v>188</v>
      </c>
      <c r="B113" s="63">
        <f>SUM(B112)</f>
        <v>0</v>
      </c>
      <c r="C113" s="64">
        <f t="shared" ref="C113:M113" si="7">SUM(C112)</f>
        <v>0</v>
      </c>
      <c r="D113" s="64">
        <f t="shared" si="7"/>
        <v>0</v>
      </c>
      <c r="E113" s="65">
        <f t="shared" si="7"/>
        <v>0</v>
      </c>
      <c r="F113" s="63">
        <f t="shared" si="7"/>
        <v>0</v>
      </c>
      <c r="G113" s="64">
        <f t="shared" si="7"/>
        <v>0</v>
      </c>
      <c r="H113" s="64">
        <f t="shared" si="7"/>
        <v>182</v>
      </c>
      <c r="I113" s="65">
        <f t="shared" si="7"/>
        <v>301</v>
      </c>
      <c r="J113" s="64">
        <f t="shared" si="7"/>
        <v>0</v>
      </c>
      <c r="K113" s="64">
        <f t="shared" si="7"/>
        <v>0</v>
      </c>
      <c r="L113" s="64">
        <f t="shared" si="7"/>
        <v>65</v>
      </c>
      <c r="M113" s="65">
        <f t="shared" si="7"/>
        <v>24</v>
      </c>
    </row>
    <row r="114" spans="1:13" ht="13" x14ac:dyDescent="0.25">
      <c r="A114" s="25" t="s">
        <v>189</v>
      </c>
      <c r="B114" s="63">
        <f>+B110+B113</f>
        <v>9151</v>
      </c>
      <c r="C114" s="64">
        <f t="shared" ref="C114:M114" si="8">+C110+C113</f>
        <v>10698</v>
      </c>
      <c r="D114" s="64">
        <f t="shared" si="8"/>
        <v>41367</v>
      </c>
      <c r="E114" s="65">
        <f t="shared" si="8"/>
        <v>44265</v>
      </c>
      <c r="F114" s="63">
        <f t="shared" si="8"/>
        <v>9340</v>
      </c>
      <c r="G114" s="64">
        <f t="shared" si="8"/>
        <v>10230</v>
      </c>
      <c r="H114" s="64">
        <f t="shared" si="8"/>
        <v>38635</v>
      </c>
      <c r="I114" s="65">
        <f t="shared" si="8"/>
        <v>44344</v>
      </c>
      <c r="J114" s="64">
        <f t="shared" si="8"/>
        <v>1297</v>
      </c>
      <c r="K114" s="64">
        <f t="shared" si="8"/>
        <v>442</v>
      </c>
      <c r="L114" s="64">
        <f t="shared" si="8"/>
        <v>2563</v>
      </c>
      <c r="M114" s="65">
        <f t="shared" si="8"/>
        <v>1683</v>
      </c>
    </row>
    <row r="115" spans="1:13" ht="13" x14ac:dyDescent="0.3">
      <c r="A115" s="25" t="s">
        <v>12</v>
      </c>
      <c r="B115" s="79">
        <f>+B36+B104+B114</f>
        <v>328605</v>
      </c>
      <c r="C115" s="77">
        <f t="shared" ref="C115:M115" si="9">+C36+C104+C114</f>
        <v>386467</v>
      </c>
      <c r="D115" s="77">
        <f t="shared" si="9"/>
        <v>1244426</v>
      </c>
      <c r="E115" s="78">
        <f t="shared" si="9"/>
        <v>1453204</v>
      </c>
      <c r="F115" s="79">
        <f t="shared" si="9"/>
        <v>275768</v>
      </c>
      <c r="G115" s="77">
        <f t="shared" si="9"/>
        <v>326068</v>
      </c>
      <c r="H115" s="77">
        <f t="shared" si="9"/>
        <v>1011884</v>
      </c>
      <c r="I115" s="78">
        <f t="shared" si="9"/>
        <v>1273811</v>
      </c>
      <c r="J115" s="77">
        <f t="shared" si="9"/>
        <v>76719</v>
      </c>
      <c r="K115" s="77">
        <f t="shared" si="9"/>
        <v>76601</v>
      </c>
      <c r="L115" s="77">
        <f t="shared" si="9"/>
        <v>204330</v>
      </c>
      <c r="M115" s="78">
        <f t="shared" si="9"/>
        <v>222392</v>
      </c>
    </row>
    <row r="116" spans="1:13" ht="13" x14ac:dyDescent="0.3">
      <c r="A116" s="181" t="s">
        <v>558</v>
      </c>
      <c r="B116" s="79"/>
      <c r="C116" s="77"/>
      <c r="D116" s="77"/>
      <c r="E116" s="78"/>
      <c r="F116" s="79"/>
      <c r="G116" s="77"/>
      <c r="H116" s="77"/>
      <c r="I116" s="78"/>
      <c r="J116" s="77"/>
      <c r="K116" s="77"/>
      <c r="L116" s="77"/>
      <c r="M116" s="78"/>
    </row>
    <row r="117" spans="1:13" ht="13" x14ac:dyDescent="0.25">
      <c r="A117" s="25" t="s">
        <v>13</v>
      </c>
      <c r="B117" s="63"/>
      <c r="C117" s="67"/>
      <c r="D117" s="67"/>
      <c r="E117" s="68"/>
      <c r="F117" s="66"/>
      <c r="G117" s="67"/>
      <c r="H117" s="67"/>
      <c r="I117" s="68"/>
      <c r="J117" s="67"/>
      <c r="K117" s="67"/>
      <c r="L117" s="67"/>
      <c r="M117" s="68"/>
    </row>
    <row r="118" spans="1:13" ht="13" x14ac:dyDescent="0.25">
      <c r="A118" s="25" t="s">
        <v>78</v>
      </c>
      <c r="B118" s="66"/>
      <c r="C118" s="67"/>
      <c r="D118" s="67"/>
      <c r="E118" s="68"/>
      <c r="F118" s="66"/>
      <c r="G118" s="67"/>
      <c r="H118" s="67"/>
      <c r="I118" s="68"/>
      <c r="J118" s="67"/>
      <c r="K118" s="67"/>
      <c r="L118" s="67"/>
      <c r="M118" s="68"/>
    </row>
    <row r="119" spans="1:13" ht="13" x14ac:dyDescent="0.25">
      <c r="A119" s="25" t="s">
        <v>191</v>
      </c>
      <c r="B119" s="66"/>
      <c r="C119" s="67"/>
      <c r="D119" s="67"/>
      <c r="E119" s="68"/>
      <c r="F119" s="66"/>
      <c r="G119" s="67"/>
      <c r="H119" s="67"/>
      <c r="I119" s="68"/>
      <c r="J119" s="67"/>
      <c r="K119" s="67"/>
      <c r="L119" s="67"/>
      <c r="M119" s="68"/>
    </row>
    <row r="120" spans="1:13" x14ac:dyDescent="0.25">
      <c r="A120" s="29" t="s">
        <v>192</v>
      </c>
      <c r="B120" s="58">
        <v>633</v>
      </c>
      <c r="C120" s="59">
        <v>984</v>
      </c>
      <c r="D120" s="59">
        <v>1431</v>
      </c>
      <c r="E120" s="60">
        <v>2522</v>
      </c>
      <c r="F120" s="58">
        <v>337</v>
      </c>
      <c r="G120" s="59">
        <v>367</v>
      </c>
      <c r="H120" s="59">
        <v>757</v>
      </c>
      <c r="I120" s="60">
        <v>874</v>
      </c>
      <c r="J120" s="59">
        <v>164</v>
      </c>
      <c r="K120" s="59">
        <v>600</v>
      </c>
      <c r="L120" s="59">
        <v>546</v>
      </c>
      <c r="M120" s="60">
        <v>1422</v>
      </c>
    </row>
    <row r="121" spans="1:13" x14ac:dyDescent="0.25">
      <c r="A121" s="29" t="s">
        <v>193</v>
      </c>
      <c r="B121" s="58">
        <v>53284</v>
      </c>
      <c r="C121" s="59">
        <v>69151</v>
      </c>
      <c r="D121" s="59">
        <v>142629</v>
      </c>
      <c r="E121" s="60">
        <v>185707</v>
      </c>
      <c r="F121" s="58">
        <v>34322</v>
      </c>
      <c r="G121" s="59">
        <v>36505</v>
      </c>
      <c r="H121" s="59">
        <v>91806</v>
      </c>
      <c r="I121" s="60">
        <v>100356</v>
      </c>
      <c r="J121" s="59">
        <v>22413</v>
      </c>
      <c r="K121" s="59">
        <v>29836</v>
      </c>
      <c r="L121" s="59">
        <v>55512</v>
      </c>
      <c r="M121" s="60">
        <v>92781</v>
      </c>
    </row>
    <row r="122" spans="1:13" x14ac:dyDescent="0.25">
      <c r="A122" s="29" t="s">
        <v>194</v>
      </c>
      <c r="B122" s="58">
        <v>44</v>
      </c>
      <c r="C122" s="59">
        <v>230</v>
      </c>
      <c r="D122" s="59">
        <v>158</v>
      </c>
      <c r="E122" s="60">
        <v>706</v>
      </c>
      <c r="F122" s="58">
        <v>43</v>
      </c>
      <c r="G122" s="59">
        <v>245</v>
      </c>
      <c r="H122" s="59">
        <v>81</v>
      </c>
      <c r="I122" s="60">
        <v>598</v>
      </c>
      <c r="J122" s="59">
        <v>20</v>
      </c>
      <c r="K122" s="59">
        <v>0</v>
      </c>
      <c r="L122" s="59">
        <v>40</v>
      </c>
      <c r="M122" s="60">
        <v>80</v>
      </c>
    </row>
    <row r="123" spans="1:13" x14ac:dyDescent="0.25">
      <c r="A123" s="29" t="s">
        <v>195</v>
      </c>
      <c r="B123" s="58">
        <v>6233</v>
      </c>
      <c r="C123" s="59">
        <v>12359</v>
      </c>
      <c r="D123" s="59">
        <v>16882</v>
      </c>
      <c r="E123" s="60">
        <v>30921</v>
      </c>
      <c r="F123" s="58">
        <v>6780</v>
      </c>
      <c r="G123" s="59">
        <v>12463</v>
      </c>
      <c r="H123" s="59">
        <v>16484</v>
      </c>
      <c r="I123" s="60">
        <v>32269</v>
      </c>
      <c r="J123" s="59">
        <v>18</v>
      </c>
      <c r="K123" s="59">
        <v>135</v>
      </c>
      <c r="L123" s="59">
        <v>108</v>
      </c>
      <c r="M123" s="60">
        <v>219</v>
      </c>
    </row>
    <row r="124" spans="1:13" x14ac:dyDescent="0.25">
      <c r="A124" s="29" t="s">
        <v>196</v>
      </c>
      <c r="B124" s="58">
        <v>5848</v>
      </c>
      <c r="C124" s="59">
        <v>10046</v>
      </c>
      <c r="D124" s="59">
        <v>17205</v>
      </c>
      <c r="E124" s="60">
        <v>26313</v>
      </c>
      <c r="F124" s="58">
        <v>4747</v>
      </c>
      <c r="G124" s="59">
        <v>7370</v>
      </c>
      <c r="H124" s="59">
        <v>12814</v>
      </c>
      <c r="I124" s="60">
        <v>19763</v>
      </c>
      <c r="J124" s="59">
        <v>1732</v>
      </c>
      <c r="K124" s="59">
        <v>3013</v>
      </c>
      <c r="L124" s="59">
        <v>4559</v>
      </c>
      <c r="M124" s="60">
        <v>6999</v>
      </c>
    </row>
    <row r="125" spans="1:13" x14ac:dyDescent="0.25">
      <c r="A125" s="29" t="s">
        <v>197</v>
      </c>
      <c r="B125" s="58">
        <v>0</v>
      </c>
      <c r="C125" s="59">
        <v>90</v>
      </c>
      <c r="D125" s="59">
        <v>0</v>
      </c>
      <c r="E125" s="60">
        <v>238</v>
      </c>
      <c r="F125" s="58">
        <v>0</v>
      </c>
      <c r="G125" s="59">
        <v>87</v>
      </c>
      <c r="H125" s="59">
        <v>0</v>
      </c>
      <c r="I125" s="60">
        <v>224</v>
      </c>
      <c r="J125" s="59">
        <v>0</v>
      </c>
      <c r="K125" s="59">
        <v>0</v>
      </c>
      <c r="L125" s="59">
        <v>0</v>
      </c>
      <c r="M125" s="60">
        <v>0</v>
      </c>
    </row>
    <row r="126" spans="1:13" x14ac:dyDescent="0.25">
      <c r="A126" s="29" t="s">
        <v>198</v>
      </c>
      <c r="B126" s="58">
        <v>458</v>
      </c>
      <c r="C126" s="59">
        <v>138</v>
      </c>
      <c r="D126" s="59">
        <v>1285</v>
      </c>
      <c r="E126" s="60">
        <v>1100</v>
      </c>
      <c r="F126" s="58">
        <v>570</v>
      </c>
      <c r="G126" s="59">
        <v>107</v>
      </c>
      <c r="H126" s="59">
        <v>1608</v>
      </c>
      <c r="I126" s="60">
        <v>1011</v>
      </c>
      <c r="J126" s="59">
        <v>0</v>
      </c>
      <c r="K126" s="59">
        <v>0</v>
      </c>
      <c r="L126" s="59">
        <v>2</v>
      </c>
      <c r="M126" s="60">
        <v>58</v>
      </c>
    </row>
    <row r="127" spans="1:13" x14ac:dyDescent="0.25">
      <c r="A127" s="29" t="s">
        <v>199</v>
      </c>
      <c r="B127" s="58">
        <v>15728</v>
      </c>
      <c r="C127" s="59">
        <v>23504</v>
      </c>
      <c r="D127" s="59">
        <v>44675</v>
      </c>
      <c r="E127" s="60">
        <v>66717</v>
      </c>
      <c r="F127" s="58">
        <v>3832</v>
      </c>
      <c r="G127" s="59">
        <v>5957</v>
      </c>
      <c r="H127" s="59">
        <v>10732</v>
      </c>
      <c r="I127" s="60">
        <v>16557</v>
      </c>
      <c r="J127" s="59">
        <v>12375</v>
      </c>
      <c r="K127" s="59">
        <v>17952</v>
      </c>
      <c r="L127" s="59">
        <v>34051</v>
      </c>
      <c r="M127" s="60">
        <v>48617</v>
      </c>
    </row>
    <row r="128" spans="1:13" ht="13" x14ac:dyDescent="0.25">
      <c r="A128" s="25" t="s">
        <v>200</v>
      </c>
      <c r="B128" s="63">
        <v>82228</v>
      </c>
      <c r="C128" s="64">
        <v>116502</v>
      </c>
      <c r="D128" s="64">
        <v>224265</v>
      </c>
      <c r="E128" s="65">
        <v>314224</v>
      </c>
      <c r="F128" s="63">
        <v>50631</v>
      </c>
      <c r="G128" s="64">
        <v>63101</v>
      </c>
      <c r="H128" s="64">
        <v>134282</v>
      </c>
      <c r="I128" s="65">
        <v>171652</v>
      </c>
      <c r="J128" s="64">
        <v>36722</v>
      </c>
      <c r="K128" s="64">
        <v>51536</v>
      </c>
      <c r="L128" s="64">
        <v>94818</v>
      </c>
      <c r="M128" s="65">
        <v>150176</v>
      </c>
    </row>
    <row r="129" spans="1:13" ht="13" x14ac:dyDescent="0.25">
      <c r="A129" s="25" t="s">
        <v>201</v>
      </c>
      <c r="B129" s="66"/>
      <c r="C129" s="67"/>
      <c r="D129" s="67"/>
      <c r="E129" s="68"/>
      <c r="F129" s="66"/>
      <c r="G129" s="67"/>
      <c r="H129" s="67"/>
      <c r="I129" s="68"/>
      <c r="J129" s="67"/>
      <c r="K129" s="67"/>
      <c r="L129" s="67"/>
      <c r="M129" s="68"/>
    </row>
    <row r="130" spans="1:13" x14ac:dyDescent="0.25">
      <c r="A130" s="29" t="s">
        <v>202</v>
      </c>
      <c r="B130" s="58">
        <v>718</v>
      </c>
      <c r="C130" s="59">
        <v>1080</v>
      </c>
      <c r="D130" s="59">
        <v>1587</v>
      </c>
      <c r="E130" s="60">
        <v>2718</v>
      </c>
      <c r="F130" s="58">
        <v>713</v>
      </c>
      <c r="G130" s="59">
        <v>951</v>
      </c>
      <c r="H130" s="59">
        <v>1583</v>
      </c>
      <c r="I130" s="60">
        <v>2516</v>
      </c>
      <c r="J130" s="59">
        <v>19</v>
      </c>
      <c r="K130" s="59">
        <v>38</v>
      </c>
      <c r="L130" s="59">
        <v>39</v>
      </c>
      <c r="M130" s="60">
        <v>115</v>
      </c>
    </row>
    <row r="131" spans="1:13" x14ac:dyDescent="0.25">
      <c r="A131" s="29" t="s">
        <v>203</v>
      </c>
      <c r="B131" s="58">
        <v>0</v>
      </c>
      <c r="C131" s="59">
        <v>125</v>
      </c>
      <c r="D131" s="59">
        <v>22</v>
      </c>
      <c r="E131" s="60">
        <v>429</v>
      </c>
      <c r="F131" s="58">
        <v>6</v>
      </c>
      <c r="G131" s="59">
        <v>129</v>
      </c>
      <c r="H131" s="59">
        <v>6</v>
      </c>
      <c r="I131" s="60">
        <v>317</v>
      </c>
      <c r="J131" s="59">
        <v>0</v>
      </c>
      <c r="K131" s="59">
        <v>0</v>
      </c>
      <c r="L131" s="59">
        <v>0</v>
      </c>
      <c r="M131" s="60">
        <v>0</v>
      </c>
    </row>
    <row r="132" spans="1:13" ht="13" x14ac:dyDescent="0.25">
      <c r="A132" s="25" t="s">
        <v>204</v>
      </c>
      <c r="B132" s="63">
        <v>718</v>
      </c>
      <c r="C132" s="64">
        <v>1205</v>
      </c>
      <c r="D132" s="64">
        <v>1609</v>
      </c>
      <c r="E132" s="65">
        <v>3147</v>
      </c>
      <c r="F132" s="63">
        <v>719</v>
      </c>
      <c r="G132" s="64">
        <v>1080</v>
      </c>
      <c r="H132" s="64">
        <v>1589</v>
      </c>
      <c r="I132" s="65">
        <v>2833</v>
      </c>
      <c r="J132" s="64">
        <v>19</v>
      </c>
      <c r="K132" s="64">
        <v>38</v>
      </c>
      <c r="L132" s="64">
        <v>39</v>
      </c>
      <c r="M132" s="65">
        <v>115</v>
      </c>
    </row>
    <row r="133" spans="1:13" ht="13" x14ac:dyDescent="0.25">
      <c r="A133" s="25" t="s">
        <v>205</v>
      </c>
      <c r="B133" s="63">
        <v>82946</v>
      </c>
      <c r="C133" s="64">
        <v>117707</v>
      </c>
      <c r="D133" s="64">
        <v>225874</v>
      </c>
      <c r="E133" s="65">
        <v>317371</v>
      </c>
      <c r="F133" s="63">
        <v>51350</v>
      </c>
      <c r="G133" s="64">
        <v>64181</v>
      </c>
      <c r="H133" s="64">
        <v>135871</v>
      </c>
      <c r="I133" s="65">
        <v>174485</v>
      </c>
      <c r="J133" s="64">
        <v>36741</v>
      </c>
      <c r="K133" s="64">
        <v>51574</v>
      </c>
      <c r="L133" s="64">
        <v>94857</v>
      </c>
      <c r="M133" s="65">
        <v>150291</v>
      </c>
    </row>
    <row r="134" spans="1:13" ht="13" x14ac:dyDescent="0.25">
      <c r="A134" s="25" t="s">
        <v>16</v>
      </c>
      <c r="B134" s="66"/>
      <c r="C134" s="67"/>
      <c r="D134" s="67"/>
      <c r="E134" s="68"/>
      <c r="F134" s="66"/>
      <c r="G134" s="67"/>
      <c r="H134" s="67"/>
      <c r="I134" s="68"/>
      <c r="J134" s="67"/>
      <c r="K134" s="67"/>
      <c r="L134" s="67"/>
      <c r="M134" s="68"/>
    </row>
    <row r="135" spans="1:13" x14ac:dyDescent="0.25">
      <c r="A135" s="29" t="s">
        <v>206</v>
      </c>
      <c r="B135" s="58">
        <v>278</v>
      </c>
      <c r="C135" s="59">
        <v>245</v>
      </c>
      <c r="D135" s="59">
        <v>785</v>
      </c>
      <c r="E135" s="60">
        <v>497</v>
      </c>
      <c r="F135" s="58">
        <v>313</v>
      </c>
      <c r="G135" s="59">
        <v>231</v>
      </c>
      <c r="H135" s="59">
        <v>868</v>
      </c>
      <c r="I135" s="60">
        <v>488</v>
      </c>
      <c r="J135" s="59">
        <v>0</v>
      </c>
      <c r="K135" s="59">
        <v>0</v>
      </c>
      <c r="L135" s="59">
        <v>0</v>
      </c>
      <c r="M135" s="60">
        <v>0</v>
      </c>
    </row>
    <row r="136" spans="1:13" x14ac:dyDescent="0.25">
      <c r="A136" s="29" t="s">
        <v>207</v>
      </c>
      <c r="B136" s="58">
        <v>0</v>
      </c>
      <c r="C136" s="59">
        <v>374</v>
      </c>
      <c r="D136" s="59">
        <v>0</v>
      </c>
      <c r="E136" s="60">
        <v>797</v>
      </c>
      <c r="F136" s="58">
        <v>0</v>
      </c>
      <c r="G136" s="59">
        <v>393</v>
      </c>
      <c r="H136" s="59">
        <v>0</v>
      </c>
      <c r="I136" s="60">
        <v>1092</v>
      </c>
      <c r="J136" s="59">
        <v>0</v>
      </c>
      <c r="K136" s="59">
        <v>2</v>
      </c>
      <c r="L136" s="59">
        <v>0</v>
      </c>
      <c r="M136" s="60">
        <v>3</v>
      </c>
    </row>
    <row r="137" spans="1:13" x14ac:dyDescent="0.25">
      <c r="A137" s="29" t="s">
        <v>208</v>
      </c>
      <c r="B137" s="58">
        <v>67</v>
      </c>
      <c r="C137" s="59">
        <v>13</v>
      </c>
      <c r="D137" s="59">
        <v>307</v>
      </c>
      <c r="E137" s="60">
        <v>59</v>
      </c>
      <c r="F137" s="58">
        <v>143</v>
      </c>
      <c r="G137" s="59">
        <v>27</v>
      </c>
      <c r="H137" s="59">
        <v>473</v>
      </c>
      <c r="I137" s="60">
        <v>97</v>
      </c>
      <c r="J137" s="59">
        <v>0</v>
      </c>
      <c r="K137" s="59">
        <v>0</v>
      </c>
      <c r="L137" s="59">
        <v>0</v>
      </c>
      <c r="M137" s="60">
        <v>0</v>
      </c>
    </row>
    <row r="138" spans="1:13" x14ac:dyDescent="0.25">
      <c r="A138" s="29" t="s">
        <v>209</v>
      </c>
      <c r="B138" s="58">
        <v>320</v>
      </c>
      <c r="C138" s="59">
        <v>272</v>
      </c>
      <c r="D138" s="59">
        <v>1374</v>
      </c>
      <c r="E138" s="60">
        <v>272</v>
      </c>
      <c r="F138" s="58">
        <v>587</v>
      </c>
      <c r="G138" s="59">
        <v>327</v>
      </c>
      <c r="H138" s="59">
        <v>1252</v>
      </c>
      <c r="I138" s="60">
        <v>986</v>
      </c>
      <c r="J138" s="59">
        <v>0</v>
      </c>
      <c r="K138" s="59">
        <v>0</v>
      </c>
      <c r="L138" s="59">
        <v>0</v>
      </c>
      <c r="M138" s="60">
        <v>0</v>
      </c>
    </row>
    <row r="139" spans="1:13" x14ac:dyDescent="0.25">
      <c r="A139" s="29" t="s">
        <v>210</v>
      </c>
      <c r="B139" s="58">
        <v>0</v>
      </c>
      <c r="C139" s="59">
        <v>683</v>
      </c>
      <c r="D139" s="59">
        <v>0</v>
      </c>
      <c r="E139" s="60">
        <v>726</v>
      </c>
      <c r="F139" s="58">
        <v>0</v>
      </c>
      <c r="G139" s="59">
        <v>612</v>
      </c>
      <c r="H139" s="59">
        <v>0</v>
      </c>
      <c r="I139" s="60">
        <v>655</v>
      </c>
      <c r="J139" s="59">
        <v>0</v>
      </c>
      <c r="K139" s="59">
        <v>0</v>
      </c>
      <c r="L139" s="59">
        <v>0</v>
      </c>
      <c r="M139" s="60">
        <v>0</v>
      </c>
    </row>
    <row r="140" spans="1:13" ht="13" x14ac:dyDescent="0.25">
      <c r="A140" s="25" t="s">
        <v>80</v>
      </c>
      <c r="B140" s="63">
        <v>665</v>
      </c>
      <c r="C140" s="64">
        <v>1587</v>
      </c>
      <c r="D140" s="64">
        <v>2466</v>
      </c>
      <c r="E140" s="65">
        <v>2351</v>
      </c>
      <c r="F140" s="63">
        <v>1043</v>
      </c>
      <c r="G140" s="64">
        <v>1590</v>
      </c>
      <c r="H140" s="64">
        <v>2593</v>
      </c>
      <c r="I140" s="65">
        <v>3318</v>
      </c>
      <c r="J140" s="64">
        <v>0</v>
      </c>
      <c r="K140" s="64">
        <v>2</v>
      </c>
      <c r="L140" s="64">
        <v>0</v>
      </c>
      <c r="M140" s="65">
        <v>3</v>
      </c>
    </row>
    <row r="141" spans="1:13" ht="13" x14ac:dyDescent="0.25">
      <c r="A141" s="25" t="s">
        <v>81</v>
      </c>
      <c r="B141" s="66"/>
      <c r="C141" s="67"/>
      <c r="D141" s="67"/>
      <c r="E141" s="68"/>
      <c r="F141" s="66"/>
      <c r="G141" s="67"/>
      <c r="H141" s="67"/>
      <c r="I141" s="68"/>
      <c r="J141" s="67"/>
      <c r="K141" s="67"/>
      <c r="L141" s="67"/>
      <c r="M141" s="68"/>
    </row>
    <row r="142" spans="1:13" ht="13" x14ac:dyDescent="0.25">
      <c r="A142" s="25" t="s">
        <v>211</v>
      </c>
      <c r="B142" s="66"/>
      <c r="C142" s="67"/>
      <c r="D142" s="67"/>
      <c r="E142" s="68"/>
      <c r="F142" s="66"/>
      <c r="G142" s="67"/>
      <c r="H142" s="67"/>
      <c r="I142" s="68"/>
      <c r="J142" s="67"/>
      <c r="K142" s="67"/>
      <c r="L142" s="67"/>
      <c r="M142" s="68"/>
    </row>
    <row r="143" spans="1:13" x14ac:dyDescent="0.25">
      <c r="A143" s="29" t="s">
        <v>212</v>
      </c>
      <c r="B143" s="58">
        <v>1117</v>
      </c>
      <c r="C143" s="59">
        <v>1451</v>
      </c>
      <c r="D143" s="59">
        <v>3135</v>
      </c>
      <c r="E143" s="60">
        <v>4041</v>
      </c>
      <c r="F143" s="58">
        <v>959</v>
      </c>
      <c r="G143" s="59">
        <v>1290</v>
      </c>
      <c r="H143" s="59">
        <v>2596</v>
      </c>
      <c r="I143" s="60">
        <v>3696</v>
      </c>
      <c r="J143" s="59">
        <v>11</v>
      </c>
      <c r="K143" s="59">
        <v>10</v>
      </c>
      <c r="L143" s="59">
        <v>52</v>
      </c>
      <c r="M143" s="60">
        <v>23</v>
      </c>
    </row>
    <row r="144" spans="1:13" x14ac:dyDescent="0.25">
      <c r="A144" s="29" t="s">
        <v>213</v>
      </c>
      <c r="B144" s="58">
        <v>4667</v>
      </c>
      <c r="C144" s="59">
        <v>6299</v>
      </c>
      <c r="D144" s="59">
        <v>13742</v>
      </c>
      <c r="E144" s="60">
        <v>17784</v>
      </c>
      <c r="F144" s="58">
        <v>4821</v>
      </c>
      <c r="G144" s="59">
        <v>5862</v>
      </c>
      <c r="H144" s="59">
        <v>13654</v>
      </c>
      <c r="I144" s="60">
        <v>17909</v>
      </c>
      <c r="J144" s="59">
        <v>304</v>
      </c>
      <c r="K144" s="59">
        <v>216</v>
      </c>
      <c r="L144" s="59">
        <v>504</v>
      </c>
      <c r="M144" s="60">
        <v>453</v>
      </c>
    </row>
    <row r="145" spans="1:13" x14ac:dyDescent="0.25">
      <c r="A145" s="29" t="s">
        <v>214</v>
      </c>
      <c r="B145" s="58">
        <v>19</v>
      </c>
      <c r="C145" s="59">
        <v>76</v>
      </c>
      <c r="D145" s="59">
        <v>22</v>
      </c>
      <c r="E145" s="60">
        <v>265</v>
      </c>
      <c r="F145" s="58">
        <v>17</v>
      </c>
      <c r="G145" s="59">
        <v>54</v>
      </c>
      <c r="H145" s="59">
        <v>22</v>
      </c>
      <c r="I145" s="60">
        <v>207</v>
      </c>
      <c r="J145" s="59">
        <v>0</v>
      </c>
      <c r="K145" s="59">
        <v>0</v>
      </c>
      <c r="L145" s="59">
        <v>0</v>
      </c>
      <c r="M145" s="60">
        <v>0</v>
      </c>
    </row>
    <row r="146" spans="1:13" x14ac:dyDescent="0.25">
      <c r="A146" s="29" t="s">
        <v>215</v>
      </c>
      <c r="B146" s="58">
        <v>1220</v>
      </c>
      <c r="C146" s="59">
        <v>1062</v>
      </c>
      <c r="D146" s="59">
        <v>3346</v>
      </c>
      <c r="E146" s="60">
        <v>3245</v>
      </c>
      <c r="F146" s="58">
        <v>1020</v>
      </c>
      <c r="G146" s="59">
        <v>967</v>
      </c>
      <c r="H146" s="59">
        <v>2684</v>
      </c>
      <c r="I146" s="60">
        <v>2867</v>
      </c>
      <c r="J146" s="59">
        <v>16</v>
      </c>
      <c r="K146" s="59">
        <v>32</v>
      </c>
      <c r="L146" s="59">
        <v>64</v>
      </c>
      <c r="M146" s="60">
        <v>64</v>
      </c>
    </row>
    <row r="147" spans="1:13" x14ac:dyDescent="0.25">
      <c r="A147" s="29" t="s">
        <v>216</v>
      </c>
      <c r="B147" s="58">
        <v>1769</v>
      </c>
      <c r="C147" s="59">
        <v>3029</v>
      </c>
      <c r="D147" s="59">
        <v>7363</v>
      </c>
      <c r="E147" s="60">
        <v>9275</v>
      </c>
      <c r="F147" s="58">
        <v>2261</v>
      </c>
      <c r="G147" s="59">
        <v>2961</v>
      </c>
      <c r="H147" s="59">
        <v>6950</v>
      </c>
      <c r="I147" s="60">
        <v>9034</v>
      </c>
      <c r="J147" s="59">
        <v>32</v>
      </c>
      <c r="K147" s="59">
        <v>114</v>
      </c>
      <c r="L147" s="59">
        <v>156</v>
      </c>
      <c r="M147" s="60">
        <v>281</v>
      </c>
    </row>
    <row r="148" spans="1:13" x14ac:dyDescent="0.25">
      <c r="A148" s="29" t="s">
        <v>217</v>
      </c>
      <c r="B148" s="58">
        <v>49</v>
      </c>
      <c r="C148" s="59">
        <v>17</v>
      </c>
      <c r="D148" s="59">
        <v>84</v>
      </c>
      <c r="E148" s="60">
        <v>173</v>
      </c>
      <c r="F148" s="58">
        <v>51</v>
      </c>
      <c r="G148" s="59">
        <v>17</v>
      </c>
      <c r="H148" s="59">
        <v>58</v>
      </c>
      <c r="I148" s="60">
        <v>200</v>
      </c>
      <c r="J148" s="59">
        <v>0</v>
      </c>
      <c r="K148" s="59">
        <v>0</v>
      </c>
      <c r="L148" s="59">
        <v>0</v>
      </c>
      <c r="M148" s="60">
        <v>0</v>
      </c>
    </row>
    <row r="149" spans="1:13" x14ac:dyDescent="0.25">
      <c r="A149" s="29" t="s">
        <v>218</v>
      </c>
      <c r="B149" s="58">
        <v>47</v>
      </c>
      <c r="C149" s="59">
        <v>700</v>
      </c>
      <c r="D149" s="59">
        <v>213</v>
      </c>
      <c r="E149" s="60">
        <v>1554</v>
      </c>
      <c r="F149" s="58">
        <v>12</v>
      </c>
      <c r="G149" s="59">
        <v>677</v>
      </c>
      <c r="H149" s="59">
        <v>32</v>
      </c>
      <c r="I149" s="60">
        <v>1523</v>
      </c>
      <c r="J149" s="59">
        <v>84</v>
      </c>
      <c r="K149" s="59">
        <v>0</v>
      </c>
      <c r="L149" s="59">
        <v>163</v>
      </c>
      <c r="M149" s="60">
        <v>0</v>
      </c>
    </row>
    <row r="150" spans="1:13" ht="13" x14ac:dyDescent="0.25">
      <c r="A150" s="25" t="s">
        <v>220</v>
      </c>
      <c r="B150" s="63">
        <v>8888</v>
      </c>
      <c r="C150" s="64">
        <v>12634</v>
      </c>
      <c r="D150" s="64">
        <v>27905</v>
      </c>
      <c r="E150" s="65">
        <v>36337</v>
      </c>
      <c r="F150" s="63">
        <v>9141</v>
      </c>
      <c r="G150" s="64">
        <v>11828</v>
      </c>
      <c r="H150" s="64">
        <v>25996</v>
      </c>
      <c r="I150" s="65">
        <v>35436</v>
      </c>
      <c r="J150" s="64">
        <v>447</v>
      </c>
      <c r="K150" s="64">
        <v>372</v>
      </c>
      <c r="L150" s="64">
        <v>939</v>
      </c>
      <c r="M150" s="65">
        <v>821</v>
      </c>
    </row>
    <row r="151" spans="1:13" ht="13" x14ac:dyDescent="0.25">
      <c r="A151" s="25" t="s">
        <v>17</v>
      </c>
      <c r="B151" s="66"/>
      <c r="C151" s="67"/>
      <c r="D151" s="67"/>
      <c r="E151" s="68"/>
      <c r="F151" s="66"/>
      <c r="G151" s="67"/>
      <c r="H151" s="67"/>
      <c r="I151" s="68"/>
      <c r="J151" s="67"/>
      <c r="K151" s="67"/>
      <c r="L151" s="67"/>
      <c r="M151" s="68"/>
    </row>
    <row r="152" spans="1:13" x14ac:dyDescent="0.25">
      <c r="A152" s="29" t="s">
        <v>221</v>
      </c>
      <c r="B152" s="58">
        <v>63</v>
      </c>
      <c r="C152" s="59">
        <v>146</v>
      </c>
      <c r="D152" s="59">
        <v>314</v>
      </c>
      <c r="E152" s="60">
        <v>744</v>
      </c>
      <c r="F152" s="58">
        <v>189</v>
      </c>
      <c r="G152" s="59">
        <v>154</v>
      </c>
      <c r="H152" s="59">
        <v>491</v>
      </c>
      <c r="I152" s="60">
        <v>744</v>
      </c>
      <c r="J152" s="59">
        <v>0</v>
      </c>
      <c r="K152" s="59">
        <v>0</v>
      </c>
      <c r="L152" s="59">
        <v>0</v>
      </c>
      <c r="M152" s="60">
        <v>0</v>
      </c>
    </row>
    <row r="153" spans="1:13" x14ac:dyDescent="0.25">
      <c r="A153" s="29" t="s">
        <v>207</v>
      </c>
      <c r="B153" s="58">
        <v>0</v>
      </c>
      <c r="C153" s="59">
        <v>112</v>
      </c>
      <c r="D153" s="59">
        <v>0</v>
      </c>
      <c r="E153" s="60">
        <v>167</v>
      </c>
      <c r="F153" s="58">
        <v>0</v>
      </c>
      <c r="G153" s="59">
        <v>121</v>
      </c>
      <c r="H153" s="59">
        <v>0</v>
      </c>
      <c r="I153" s="60">
        <v>174</v>
      </c>
      <c r="J153" s="59">
        <v>0</v>
      </c>
      <c r="K153" s="59">
        <v>2</v>
      </c>
      <c r="L153" s="59">
        <v>0</v>
      </c>
      <c r="M153" s="60">
        <v>3</v>
      </c>
    </row>
    <row r="154" spans="1:13" x14ac:dyDescent="0.25">
      <c r="A154" s="29" t="s">
        <v>222</v>
      </c>
      <c r="B154" s="58">
        <v>14</v>
      </c>
      <c r="C154" s="59">
        <v>10</v>
      </c>
      <c r="D154" s="59">
        <v>149</v>
      </c>
      <c r="E154" s="60">
        <v>30</v>
      </c>
      <c r="F154" s="58">
        <v>38</v>
      </c>
      <c r="G154" s="59">
        <v>14</v>
      </c>
      <c r="H154" s="59">
        <v>121</v>
      </c>
      <c r="I154" s="60">
        <v>49</v>
      </c>
      <c r="J154" s="59">
        <v>0</v>
      </c>
      <c r="K154" s="59">
        <v>0</v>
      </c>
      <c r="L154" s="59">
        <v>0</v>
      </c>
      <c r="M154" s="60">
        <v>0</v>
      </c>
    </row>
    <row r="155" spans="1:13" x14ac:dyDescent="0.25">
      <c r="A155" s="29" t="s">
        <v>223</v>
      </c>
      <c r="B155" s="58">
        <v>0</v>
      </c>
      <c r="C155" s="59">
        <v>0</v>
      </c>
      <c r="D155" s="59">
        <v>26</v>
      </c>
      <c r="E155" s="60">
        <v>2</v>
      </c>
      <c r="F155" s="58">
        <v>67</v>
      </c>
      <c r="G155" s="59">
        <v>63</v>
      </c>
      <c r="H155" s="59">
        <v>139</v>
      </c>
      <c r="I155" s="60">
        <v>133</v>
      </c>
      <c r="J155" s="59">
        <v>0</v>
      </c>
      <c r="K155" s="59">
        <v>0</v>
      </c>
      <c r="L155" s="59">
        <v>0</v>
      </c>
      <c r="M155" s="60">
        <v>0</v>
      </c>
    </row>
    <row r="156" spans="1:13" ht="13" x14ac:dyDescent="0.25">
      <c r="A156" s="25" t="s">
        <v>83</v>
      </c>
      <c r="B156" s="63">
        <v>77</v>
      </c>
      <c r="C156" s="64">
        <v>268</v>
      </c>
      <c r="D156" s="64">
        <v>489</v>
      </c>
      <c r="E156" s="65">
        <v>943</v>
      </c>
      <c r="F156" s="63">
        <v>294</v>
      </c>
      <c r="G156" s="64">
        <v>352</v>
      </c>
      <c r="H156" s="64">
        <v>751</v>
      </c>
      <c r="I156" s="65">
        <v>1100</v>
      </c>
      <c r="J156" s="64">
        <v>0</v>
      </c>
      <c r="K156" s="64">
        <v>2</v>
      </c>
      <c r="L156" s="64">
        <v>0</v>
      </c>
      <c r="M156" s="65">
        <v>3</v>
      </c>
    </row>
    <row r="157" spans="1:13" ht="13" x14ac:dyDescent="0.25">
      <c r="A157" s="25" t="s">
        <v>18</v>
      </c>
      <c r="B157" s="63">
        <v>92576</v>
      </c>
      <c r="C157" s="64">
        <v>132196</v>
      </c>
      <c r="D157" s="64">
        <v>256734</v>
      </c>
      <c r="E157" s="65">
        <v>357002</v>
      </c>
      <c r="F157" s="63">
        <v>61828</v>
      </c>
      <c r="G157" s="64">
        <v>77951</v>
      </c>
      <c r="H157" s="64">
        <v>165211</v>
      </c>
      <c r="I157" s="65">
        <v>214339</v>
      </c>
      <c r="J157" s="64">
        <v>37188</v>
      </c>
      <c r="K157" s="64">
        <v>51950</v>
      </c>
      <c r="L157" s="64">
        <v>95796</v>
      </c>
      <c r="M157" s="65">
        <v>151118</v>
      </c>
    </row>
    <row r="158" spans="1:13" ht="13" x14ac:dyDescent="0.25">
      <c r="A158" s="25" t="s">
        <v>19</v>
      </c>
      <c r="B158" s="66"/>
      <c r="C158" s="67"/>
      <c r="D158" s="67"/>
      <c r="E158" s="68"/>
      <c r="F158" s="66"/>
      <c r="G158" s="67"/>
      <c r="H158" s="67"/>
      <c r="I158" s="68"/>
      <c r="J158" s="67"/>
      <c r="K158" s="67"/>
      <c r="L158" s="67"/>
      <c r="M158" s="68"/>
    </row>
    <row r="159" spans="1:13" ht="13" x14ac:dyDescent="0.25">
      <c r="A159" s="25" t="s">
        <v>524</v>
      </c>
      <c r="B159" s="66"/>
      <c r="C159" s="67"/>
      <c r="D159" s="67"/>
      <c r="E159" s="68"/>
      <c r="F159" s="66"/>
      <c r="G159" s="67"/>
      <c r="H159" s="67"/>
      <c r="I159" s="68"/>
      <c r="J159" s="67"/>
      <c r="K159" s="67"/>
      <c r="L159" s="67"/>
      <c r="M159" s="68"/>
    </row>
    <row r="160" spans="1:13" ht="13" x14ac:dyDescent="0.25">
      <c r="A160" s="25" t="s">
        <v>224</v>
      </c>
      <c r="B160" s="66"/>
      <c r="C160" s="67"/>
      <c r="D160" s="67"/>
      <c r="E160" s="68"/>
      <c r="F160" s="66"/>
      <c r="G160" s="67"/>
      <c r="H160" s="67"/>
      <c r="I160" s="68"/>
      <c r="J160" s="67"/>
      <c r="K160" s="67"/>
      <c r="L160" s="67"/>
      <c r="M160" s="68"/>
    </row>
    <row r="161" spans="1:13" x14ac:dyDescent="0.25">
      <c r="A161" s="29" t="s">
        <v>225</v>
      </c>
      <c r="B161" s="58">
        <v>623</v>
      </c>
      <c r="C161" s="59">
        <v>192</v>
      </c>
      <c r="D161" s="59">
        <v>1966</v>
      </c>
      <c r="E161" s="60">
        <v>1824</v>
      </c>
      <c r="F161" s="58">
        <v>0</v>
      </c>
      <c r="G161" s="59">
        <v>0</v>
      </c>
      <c r="H161" s="59">
        <v>0</v>
      </c>
      <c r="I161" s="60">
        <v>0</v>
      </c>
      <c r="J161" s="59">
        <v>624</v>
      </c>
      <c r="K161" s="59">
        <v>192</v>
      </c>
      <c r="L161" s="59">
        <v>1968</v>
      </c>
      <c r="M161" s="60">
        <v>1824</v>
      </c>
    </row>
    <row r="162" spans="1:13" ht="13" x14ac:dyDescent="0.25">
      <c r="A162" s="25" t="s">
        <v>200</v>
      </c>
      <c r="B162" s="63">
        <v>623</v>
      </c>
      <c r="C162" s="64">
        <v>192</v>
      </c>
      <c r="D162" s="64">
        <v>1966</v>
      </c>
      <c r="E162" s="65">
        <v>1824</v>
      </c>
      <c r="F162" s="63">
        <v>0</v>
      </c>
      <c r="G162" s="64">
        <v>0</v>
      </c>
      <c r="H162" s="64">
        <v>0</v>
      </c>
      <c r="I162" s="65">
        <v>0</v>
      </c>
      <c r="J162" s="64">
        <v>624</v>
      </c>
      <c r="K162" s="64">
        <v>192</v>
      </c>
      <c r="L162" s="64">
        <v>1968</v>
      </c>
      <c r="M162" s="65">
        <v>1824</v>
      </c>
    </row>
    <row r="163" spans="1:13" ht="13" x14ac:dyDescent="0.25">
      <c r="A163" s="25" t="s">
        <v>226</v>
      </c>
      <c r="B163" s="66"/>
      <c r="C163" s="67"/>
      <c r="D163" s="67"/>
      <c r="E163" s="68"/>
      <c r="F163" s="66"/>
      <c r="G163" s="67"/>
      <c r="H163" s="67"/>
      <c r="I163" s="68"/>
      <c r="J163" s="67"/>
      <c r="K163" s="67"/>
      <c r="L163" s="67"/>
      <c r="M163" s="68"/>
    </row>
    <row r="164" spans="1:13" x14ac:dyDescent="0.25">
      <c r="A164" s="29" t="s">
        <v>227</v>
      </c>
      <c r="B164" s="58">
        <v>31261</v>
      </c>
      <c r="C164" s="59">
        <v>44489</v>
      </c>
      <c r="D164" s="59">
        <v>68836</v>
      </c>
      <c r="E164" s="60">
        <v>138602</v>
      </c>
      <c r="F164" s="58">
        <v>31594</v>
      </c>
      <c r="G164" s="59">
        <v>35872</v>
      </c>
      <c r="H164" s="59">
        <v>66631</v>
      </c>
      <c r="I164" s="60">
        <v>119190</v>
      </c>
      <c r="J164" s="59">
        <v>2533</v>
      </c>
      <c r="K164" s="59">
        <v>4688</v>
      </c>
      <c r="L164" s="59">
        <v>3873</v>
      </c>
      <c r="M164" s="60">
        <v>13571</v>
      </c>
    </row>
    <row r="165" spans="1:13" x14ac:dyDescent="0.25">
      <c r="A165" s="29" t="s">
        <v>228</v>
      </c>
      <c r="B165" s="58">
        <v>239478</v>
      </c>
      <c r="C165" s="59">
        <v>337232</v>
      </c>
      <c r="D165" s="59">
        <v>833654</v>
      </c>
      <c r="E165" s="60">
        <v>980850</v>
      </c>
      <c r="F165" s="58">
        <v>207543</v>
      </c>
      <c r="G165" s="59">
        <v>250391</v>
      </c>
      <c r="H165" s="59">
        <v>639818</v>
      </c>
      <c r="I165" s="60">
        <v>751017</v>
      </c>
      <c r="J165" s="59">
        <v>23589</v>
      </c>
      <c r="K165" s="59">
        <v>33851</v>
      </c>
      <c r="L165" s="59">
        <v>87307</v>
      </c>
      <c r="M165" s="60">
        <v>115738</v>
      </c>
    </row>
    <row r="166" spans="1:13" x14ac:dyDescent="0.25">
      <c r="A166" s="29" t="s">
        <v>229</v>
      </c>
      <c r="B166" s="58">
        <v>23270</v>
      </c>
      <c r="C166" s="59">
        <v>37266</v>
      </c>
      <c r="D166" s="59">
        <v>71830</v>
      </c>
      <c r="E166" s="60">
        <v>107390</v>
      </c>
      <c r="F166" s="58">
        <v>20399</v>
      </c>
      <c r="G166" s="59">
        <v>31572</v>
      </c>
      <c r="H166" s="59">
        <v>58534</v>
      </c>
      <c r="I166" s="60">
        <v>89115</v>
      </c>
      <c r="J166" s="59">
        <v>3434</v>
      </c>
      <c r="K166" s="59">
        <v>5662</v>
      </c>
      <c r="L166" s="59">
        <v>13287</v>
      </c>
      <c r="M166" s="60">
        <v>17662</v>
      </c>
    </row>
    <row r="167" spans="1:13" x14ac:dyDescent="0.25">
      <c r="A167" s="29" t="s">
        <v>230</v>
      </c>
      <c r="B167" s="58">
        <v>2231</v>
      </c>
      <c r="C167" s="59">
        <v>2680</v>
      </c>
      <c r="D167" s="59">
        <v>6998</v>
      </c>
      <c r="E167" s="60">
        <v>7779</v>
      </c>
      <c r="F167" s="58">
        <v>1946</v>
      </c>
      <c r="G167" s="59">
        <v>2617</v>
      </c>
      <c r="H167" s="59">
        <v>6376</v>
      </c>
      <c r="I167" s="60">
        <v>7577</v>
      </c>
      <c r="J167" s="59">
        <v>441</v>
      </c>
      <c r="K167" s="59">
        <v>170</v>
      </c>
      <c r="L167" s="59">
        <v>645</v>
      </c>
      <c r="M167" s="60">
        <v>402</v>
      </c>
    </row>
    <row r="168" spans="1:13" x14ac:dyDescent="0.25">
      <c r="A168" s="29" t="s">
        <v>231</v>
      </c>
      <c r="B168" s="58">
        <v>72052</v>
      </c>
      <c r="C168" s="59">
        <v>92198</v>
      </c>
      <c r="D168" s="59">
        <v>278571</v>
      </c>
      <c r="E168" s="60">
        <v>309031</v>
      </c>
      <c r="F168" s="58">
        <v>72399</v>
      </c>
      <c r="G168" s="59">
        <v>89315</v>
      </c>
      <c r="H168" s="59">
        <v>272682</v>
      </c>
      <c r="I168" s="60">
        <v>292352</v>
      </c>
      <c r="J168" s="59">
        <v>4074</v>
      </c>
      <c r="K168" s="59">
        <v>9402</v>
      </c>
      <c r="L168" s="59">
        <v>13386</v>
      </c>
      <c r="M168" s="60">
        <v>22029</v>
      </c>
    </row>
    <row r="169" spans="1:13" x14ac:dyDescent="0.25">
      <c r="A169" s="29" t="s">
        <v>232</v>
      </c>
      <c r="B169" s="58">
        <v>140531</v>
      </c>
      <c r="C169" s="59">
        <v>202239</v>
      </c>
      <c r="D169" s="59">
        <v>420971</v>
      </c>
      <c r="E169" s="60">
        <v>551894</v>
      </c>
      <c r="F169" s="58">
        <v>139951</v>
      </c>
      <c r="G169" s="59">
        <v>184671</v>
      </c>
      <c r="H169" s="59">
        <v>406706</v>
      </c>
      <c r="I169" s="60">
        <v>513128</v>
      </c>
      <c r="J169" s="59">
        <v>7940</v>
      </c>
      <c r="K169" s="59">
        <v>14742</v>
      </c>
      <c r="L169" s="59">
        <v>22015</v>
      </c>
      <c r="M169" s="60">
        <v>36780</v>
      </c>
    </row>
    <row r="170" spans="1:13" ht="13" x14ac:dyDescent="0.25">
      <c r="A170" s="25" t="s">
        <v>233</v>
      </c>
      <c r="B170" s="63">
        <v>508823</v>
      </c>
      <c r="C170" s="64">
        <v>716104</v>
      </c>
      <c r="D170" s="64">
        <v>1680860</v>
      </c>
      <c r="E170" s="65">
        <v>2095546</v>
      </c>
      <c r="F170" s="63">
        <v>473832</v>
      </c>
      <c r="G170" s="64">
        <v>594438</v>
      </c>
      <c r="H170" s="64">
        <v>1450747</v>
      </c>
      <c r="I170" s="65">
        <v>1772379</v>
      </c>
      <c r="J170" s="64">
        <v>42011</v>
      </c>
      <c r="K170" s="64">
        <v>68515</v>
      </c>
      <c r="L170" s="64">
        <v>140513</v>
      </c>
      <c r="M170" s="65">
        <v>206182</v>
      </c>
    </row>
    <row r="171" spans="1:13" ht="13" x14ac:dyDescent="0.25">
      <c r="A171" s="25" t="s">
        <v>234</v>
      </c>
      <c r="B171" s="66"/>
      <c r="C171" s="67"/>
      <c r="D171" s="67"/>
      <c r="E171" s="68"/>
      <c r="F171" s="66"/>
      <c r="G171" s="67"/>
      <c r="H171" s="67"/>
      <c r="I171" s="68"/>
      <c r="J171" s="67"/>
      <c r="K171" s="67"/>
      <c r="L171" s="67"/>
      <c r="M171" s="68"/>
    </row>
    <row r="172" spans="1:13" x14ac:dyDescent="0.25">
      <c r="A172" s="29" t="s">
        <v>230</v>
      </c>
      <c r="B172" s="58">
        <v>733</v>
      </c>
      <c r="C172" s="59">
        <v>516</v>
      </c>
      <c r="D172" s="59">
        <v>1550</v>
      </c>
      <c r="E172" s="60">
        <v>1670</v>
      </c>
      <c r="F172" s="58">
        <v>64</v>
      </c>
      <c r="G172" s="59">
        <v>297</v>
      </c>
      <c r="H172" s="59">
        <v>446</v>
      </c>
      <c r="I172" s="60">
        <v>638</v>
      </c>
      <c r="J172" s="59">
        <v>669</v>
      </c>
      <c r="K172" s="59">
        <v>367</v>
      </c>
      <c r="L172" s="59">
        <v>1245</v>
      </c>
      <c r="M172" s="60">
        <v>1002</v>
      </c>
    </row>
    <row r="173" spans="1:13" ht="13" x14ac:dyDescent="0.25">
      <c r="A173" s="25" t="s">
        <v>235</v>
      </c>
      <c r="B173" s="63">
        <v>733</v>
      </c>
      <c r="C173" s="64">
        <v>516</v>
      </c>
      <c r="D173" s="64">
        <v>1550</v>
      </c>
      <c r="E173" s="65">
        <v>1670</v>
      </c>
      <c r="F173" s="63">
        <v>64</v>
      </c>
      <c r="G173" s="64">
        <v>297</v>
      </c>
      <c r="H173" s="64">
        <v>446</v>
      </c>
      <c r="I173" s="65">
        <v>638</v>
      </c>
      <c r="J173" s="64">
        <v>669</v>
      </c>
      <c r="K173" s="64">
        <v>367</v>
      </c>
      <c r="L173" s="64">
        <v>1245</v>
      </c>
      <c r="M173" s="65">
        <v>1002</v>
      </c>
    </row>
    <row r="174" spans="1:13" ht="13" x14ac:dyDescent="0.25">
      <c r="A174" s="25" t="s">
        <v>236</v>
      </c>
      <c r="B174" s="66"/>
      <c r="C174" s="67"/>
      <c r="D174" s="67"/>
      <c r="E174" s="68"/>
      <c r="F174" s="66"/>
      <c r="G174" s="67"/>
      <c r="H174" s="67"/>
      <c r="I174" s="68"/>
      <c r="J174" s="67"/>
      <c r="K174" s="67"/>
      <c r="L174" s="67"/>
      <c r="M174" s="68"/>
    </row>
    <row r="175" spans="1:13" x14ac:dyDescent="0.25">
      <c r="A175" s="29" t="s">
        <v>237</v>
      </c>
      <c r="B175" s="58">
        <v>0</v>
      </c>
      <c r="C175" s="59">
        <v>1754</v>
      </c>
      <c r="D175" s="59">
        <v>0</v>
      </c>
      <c r="E175" s="60">
        <v>3900</v>
      </c>
      <c r="F175" s="58">
        <v>0</v>
      </c>
      <c r="G175" s="59">
        <v>1458</v>
      </c>
      <c r="H175" s="59">
        <v>0</v>
      </c>
      <c r="I175" s="60">
        <v>3541</v>
      </c>
      <c r="J175" s="59">
        <v>0</v>
      </c>
      <c r="K175" s="59">
        <v>0</v>
      </c>
      <c r="L175" s="59">
        <v>0</v>
      </c>
      <c r="M175" s="60">
        <v>2</v>
      </c>
    </row>
    <row r="176" spans="1:13" x14ac:dyDescent="0.25">
      <c r="A176" s="29" t="s">
        <v>238</v>
      </c>
      <c r="B176" s="58">
        <v>0</v>
      </c>
      <c r="C176" s="59">
        <v>0</v>
      </c>
      <c r="D176" s="59">
        <v>0</v>
      </c>
      <c r="E176" s="60">
        <v>0</v>
      </c>
      <c r="F176" s="58">
        <v>0</v>
      </c>
      <c r="G176" s="59">
        <v>0</v>
      </c>
      <c r="H176" s="59">
        <v>0</v>
      </c>
      <c r="I176" s="60">
        <v>0</v>
      </c>
      <c r="J176" s="59">
        <v>0</v>
      </c>
      <c r="K176" s="59">
        <v>0</v>
      </c>
      <c r="L176" s="59">
        <v>0</v>
      </c>
      <c r="M176" s="60">
        <v>4</v>
      </c>
    </row>
    <row r="177" spans="1:13" x14ac:dyDescent="0.25">
      <c r="A177" s="29" t="s">
        <v>239</v>
      </c>
      <c r="B177" s="58">
        <v>2060</v>
      </c>
      <c r="C177" s="59">
        <v>2060</v>
      </c>
      <c r="D177" s="59">
        <v>3890</v>
      </c>
      <c r="E177" s="60">
        <v>6050</v>
      </c>
      <c r="F177" s="58">
        <v>1743</v>
      </c>
      <c r="G177" s="59">
        <v>1455</v>
      </c>
      <c r="H177" s="59">
        <v>4987</v>
      </c>
      <c r="I177" s="60">
        <v>5254</v>
      </c>
      <c r="J177" s="59">
        <v>60</v>
      </c>
      <c r="K177" s="59">
        <v>60</v>
      </c>
      <c r="L177" s="59">
        <v>60</v>
      </c>
      <c r="M177" s="60">
        <v>150</v>
      </c>
    </row>
    <row r="178" spans="1:13" x14ac:dyDescent="0.25">
      <c r="A178" s="29" t="s">
        <v>240</v>
      </c>
      <c r="B178" s="58">
        <v>365</v>
      </c>
      <c r="C178" s="59">
        <v>510</v>
      </c>
      <c r="D178" s="59">
        <v>500</v>
      </c>
      <c r="E178" s="60">
        <v>1571</v>
      </c>
      <c r="F178" s="58">
        <v>337</v>
      </c>
      <c r="G178" s="59">
        <v>507</v>
      </c>
      <c r="H178" s="59">
        <v>579</v>
      </c>
      <c r="I178" s="60">
        <v>1531</v>
      </c>
      <c r="J178" s="59">
        <v>26</v>
      </c>
      <c r="K178" s="59">
        <v>37</v>
      </c>
      <c r="L178" s="59">
        <v>149</v>
      </c>
      <c r="M178" s="60">
        <v>107</v>
      </c>
    </row>
    <row r="179" spans="1:13" ht="13" x14ac:dyDescent="0.25">
      <c r="A179" s="25" t="s">
        <v>241</v>
      </c>
      <c r="B179" s="63">
        <v>2425</v>
      </c>
      <c r="C179" s="64">
        <v>4324</v>
      </c>
      <c r="D179" s="64">
        <v>4390</v>
      </c>
      <c r="E179" s="65">
        <v>11521</v>
      </c>
      <c r="F179" s="63">
        <v>2080</v>
      </c>
      <c r="G179" s="64">
        <v>3420</v>
      </c>
      <c r="H179" s="64">
        <v>5566</v>
      </c>
      <c r="I179" s="65">
        <v>10326</v>
      </c>
      <c r="J179" s="64">
        <v>86</v>
      </c>
      <c r="K179" s="64">
        <v>97</v>
      </c>
      <c r="L179" s="64">
        <v>209</v>
      </c>
      <c r="M179" s="65">
        <v>263</v>
      </c>
    </row>
    <row r="180" spans="1:13" ht="13" x14ac:dyDescent="0.25">
      <c r="A180" s="25" t="s">
        <v>242</v>
      </c>
      <c r="B180" s="66"/>
      <c r="C180" s="67"/>
      <c r="D180" s="67"/>
      <c r="E180" s="68"/>
      <c r="F180" s="66"/>
      <c r="G180" s="67"/>
      <c r="H180" s="67"/>
      <c r="I180" s="68"/>
      <c r="J180" s="67"/>
      <c r="K180" s="67"/>
      <c r="L180" s="67"/>
      <c r="M180" s="68"/>
    </row>
    <row r="181" spans="1:13" x14ac:dyDescent="0.25">
      <c r="A181" s="29" t="s">
        <v>243</v>
      </c>
      <c r="B181" s="58">
        <v>794</v>
      </c>
      <c r="C181" s="59">
        <v>1032</v>
      </c>
      <c r="D181" s="59">
        <v>1085</v>
      </c>
      <c r="E181" s="60">
        <v>2319</v>
      </c>
      <c r="F181" s="58">
        <v>700</v>
      </c>
      <c r="G181" s="59">
        <v>950</v>
      </c>
      <c r="H181" s="59">
        <v>1000</v>
      </c>
      <c r="I181" s="60">
        <v>2300</v>
      </c>
      <c r="J181" s="59">
        <v>0</v>
      </c>
      <c r="K181" s="59">
        <v>0</v>
      </c>
      <c r="L181" s="59">
        <v>0</v>
      </c>
      <c r="M181" s="60">
        <v>0</v>
      </c>
    </row>
    <row r="182" spans="1:13" x14ac:dyDescent="0.25">
      <c r="A182" s="29" t="s">
        <v>244</v>
      </c>
      <c r="B182" s="58">
        <v>0</v>
      </c>
      <c r="C182" s="59">
        <v>0</v>
      </c>
      <c r="D182" s="59">
        <v>32</v>
      </c>
      <c r="E182" s="60">
        <v>0</v>
      </c>
      <c r="F182" s="58">
        <v>0</v>
      </c>
      <c r="G182" s="59">
        <v>0</v>
      </c>
      <c r="H182" s="59">
        <v>33</v>
      </c>
      <c r="I182" s="60">
        <v>0</v>
      </c>
      <c r="J182" s="59">
        <v>0</v>
      </c>
      <c r="K182" s="59">
        <v>0</v>
      </c>
      <c r="L182" s="59">
        <v>0</v>
      </c>
      <c r="M182" s="60">
        <v>0</v>
      </c>
    </row>
    <row r="183" spans="1:13" ht="13" x14ac:dyDescent="0.25">
      <c r="A183" s="25" t="s">
        <v>245</v>
      </c>
      <c r="B183" s="63">
        <v>794</v>
      </c>
      <c r="C183" s="64">
        <v>1032</v>
      </c>
      <c r="D183" s="64">
        <v>1117</v>
      </c>
      <c r="E183" s="65">
        <v>2319</v>
      </c>
      <c r="F183" s="63">
        <v>700</v>
      </c>
      <c r="G183" s="64">
        <v>950</v>
      </c>
      <c r="H183" s="64">
        <v>1033</v>
      </c>
      <c r="I183" s="65">
        <v>2300</v>
      </c>
      <c r="J183" s="64">
        <v>0</v>
      </c>
      <c r="K183" s="64">
        <v>0</v>
      </c>
      <c r="L183" s="64">
        <v>0</v>
      </c>
      <c r="M183" s="65">
        <v>0</v>
      </c>
    </row>
    <row r="184" spans="1:13" ht="13" x14ac:dyDescent="0.25">
      <c r="A184" s="25" t="s">
        <v>246</v>
      </c>
      <c r="B184" s="66"/>
      <c r="C184" s="67"/>
      <c r="D184" s="67"/>
      <c r="E184" s="68"/>
      <c r="F184" s="66"/>
      <c r="G184" s="67"/>
      <c r="H184" s="67"/>
      <c r="I184" s="68"/>
      <c r="J184" s="67"/>
      <c r="K184" s="67"/>
      <c r="L184" s="67"/>
      <c r="M184" s="68"/>
    </row>
    <row r="185" spans="1:13" x14ac:dyDescent="0.25">
      <c r="A185" s="29" t="s">
        <v>247</v>
      </c>
      <c r="B185" s="58">
        <v>15957</v>
      </c>
      <c r="C185" s="59">
        <v>31145</v>
      </c>
      <c r="D185" s="59">
        <v>46499</v>
      </c>
      <c r="E185" s="60">
        <v>83176</v>
      </c>
      <c r="F185" s="58">
        <v>17141</v>
      </c>
      <c r="G185" s="59">
        <v>31063</v>
      </c>
      <c r="H185" s="59">
        <v>46907</v>
      </c>
      <c r="I185" s="60">
        <v>80752</v>
      </c>
      <c r="J185" s="59">
        <v>40</v>
      </c>
      <c r="K185" s="59">
        <v>1293</v>
      </c>
      <c r="L185" s="59">
        <v>142</v>
      </c>
      <c r="M185" s="60">
        <v>2421</v>
      </c>
    </row>
    <row r="186" spans="1:13" x14ac:dyDescent="0.25">
      <c r="A186" s="29" t="s">
        <v>248</v>
      </c>
      <c r="B186" s="58">
        <v>18479</v>
      </c>
      <c r="C186" s="59">
        <v>44438</v>
      </c>
      <c r="D186" s="59">
        <v>63600</v>
      </c>
      <c r="E186" s="60">
        <v>115959</v>
      </c>
      <c r="F186" s="58">
        <v>17864</v>
      </c>
      <c r="G186" s="59">
        <v>40376</v>
      </c>
      <c r="H186" s="59">
        <v>62620</v>
      </c>
      <c r="I186" s="60">
        <v>113056</v>
      </c>
      <c r="J186" s="59">
        <v>0</v>
      </c>
      <c r="K186" s="59">
        <v>1520</v>
      </c>
      <c r="L186" s="59">
        <v>0</v>
      </c>
      <c r="M186" s="60">
        <v>2644</v>
      </c>
    </row>
    <row r="187" spans="1:13" x14ac:dyDescent="0.25">
      <c r="A187" s="29" t="s">
        <v>249</v>
      </c>
      <c r="B187" s="58">
        <v>7704</v>
      </c>
      <c r="C187" s="59">
        <v>20755</v>
      </c>
      <c r="D187" s="59">
        <v>22563</v>
      </c>
      <c r="E187" s="60">
        <v>57389</v>
      </c>
      <c r="F187" s="58">
        <v>7178</v>
      </c>
      <c r="G187" s="59">
        <v>20416</v>
      </c>
      <c r="H187" s="59">
        <v>22655</v>
      </c>
      <c r="I187" s="60">
        <v>56837</v>
      </c>
      <c r="J187" s="59">
        <v>0</v>
      </c>
      <c r="K187" s="59">
        <v>116</v>
      </c>
      <c r="L187" s="59">
        <v>0</v>
      </c>
      <c r="M187" s="60">
        <v>128</v>
      </c>
    </row>
    <row r="188" spans="1:13" x14ac:dyDescent="0.25">
      <c r="A188" s="29" t="s">
        <v>250</v>
      </c>
      <c r="B188" s="58">
        <v>1200</v>
      </c>
      <c r="C188" s="59">
        <v>380</v>
      </c>
      <c r="D188" s="59">
        <v>4200</v>
      </c>
      <c r="E188" s="60">
        <v>380</v>
      </c>
      <c r="F188" s="58">
        <v>772</v>
      </c>
      <c r="G188" s="59">
        <v>536</v>
      </c>
      <c r="H188" s="59">
        <v>2288</v>
      </c>
      <c r="I188" s="60">
        <v>2100</v>
      </c>
      <c r="J188" s="59">
        <v>0</v>
      </c>
      <c r="K188" s="59">
        <v>0</v>
      </c>
      <c r="L188" s="59">
        <v>0</v>
      </c>
      <c r="M188" s="60">
        <v>3</v>
      </c>
    </row>
    <row r="189" spans="1:13" x14ac:dyDescent="0.25">
      <c r="A189" s="29" t="s">
        <v>251</v>
      </c>
      <c r="B189" s="58">
        <v>0</v>
      </c>
      <c r="C189" s="59">
        <v>0</v>
      </c>
      <c r="D189" s="59">
        <v>0</v>
      </c>
      <c r="E189" s="60">
        <v>112</v>
      </c>
      <c r="F189" s="58">
        <v>0</v>
      </c>
      <c r="G189" s="59">
        <v>168</v>
      </c>
      <c r="H189" s="59">
        <v>0</v>
      </c>
      <c r="I189" s="60">
        <v>354</v>
      </c>
      <c r="J189" s="59">
        <v>0</v>
      </c>
      <c r="K189" s="59">
        <v>0</v>
      </c>
      <c r="L189" s="59">
        <v>0</v>
      </c>
      <c r="M189" s="60">
        <v>0</v>
      </c>
    </row>
    <row r="190" spans="1:13" x14ac:dyDescent="0.25">
      <c r="A190" s="29" t="s">
        <v>252</v>
      </c>
      <c r="B190" s="58">
        <v>1390</v>
      </c>
      <c r="C190" s="59">
        <v>5207</v>
      </c>
      <c r="D190" s="59">
        <v>3626</v>
      </c>
      <c r="E190" s="60">
        <v>11146</v>
      </c>
      <c r="F190" s="58">
        <v>1432</v>
      </c>
      <c r="G190" s="59">
        <v>5217</v>
      </c>
      <c r="H190" s="59">
        <v>3428</v>
      </c>
      <c r="I190" s="60">
        <v>11569</v>
      </c>
      <c r="J190" s="59">
        <v>0</v>
      </c>
      <c r="K190" s="59">
        <v>0</v>
      </c>
      <c r="L190" s="59">
        <v>0</v>
      </c>
      <c r="M190" s="60">
        <v>0</v>
      </c>
    </row>
    <row r="191" spans="1:13" x14ac:dyDescent="0.25">
      <c r="A191" s="29" t="s">
        <v>253</v>
      </c>
      <c r="B191" s="58">
        <v>22</v>
      </c>
      <c r="C191" s="59">
        <v>301</v>
      </c>
      <c r="D191" s="59">
        <v>488</v>
      </c>
      <c r="E191" s="60">
        <v>1453</v>
      </c>
      <c r="F191" s="58">
        <v>0</v>
      </c>
      <c r="G191" s="59">
        <v>611</v>
      </c>
      <c r="H191" s="59">
        <v>0</v>
      </c>
      <c r="I191" s="60">
        <v>1831</v>
      </c>
      <c r="J191" s="59">
        <v>0</v>
      </c>
      <c r="K191" s="59">
        <v>0</v>
      </c>
      <c r="L191" s="59">
        <v>0</v>
      </c>
      <c r="M191" s="60">
        <v>0</v>
      </c>
    </row>
    <row r="192" spans="1:13" x14ac:dyDescent="0.25">
      <c r="A192" s="29" t="s">
        <v>254</v>
      </c>
      <c r="B192" s="58">
        <v>13867</v>
      </c>
      <c r="C192" s="59">
        <v>49407</v>
      </c>
      <c r="D192" s="59">
        <v>68517</v>
      </c>
      <c r="E192" s="60">
        <v>130572</v>
      </c>
      <c r="F192" s="58">
        <v>14244</v>
      </c>
      <c r="G192" s="59">
        <v>47331</v>
      </c>
      <c r="H192" s="59">
        <v>69490</v>
      </c>
      <c r="I192" s="60">
        <v>126716</v>
      </c>
      <c r="J192" s="59">
        <v>156</v>
      </c>
      <c r="K192" s="59">
        <v>1206</v>
      </c>
      <c r="L192" s="59">
        <v>570</v>
      </c>
      <c r="M192" s="60">
        <v>3224</v>
      </c>
    </row>
    <row r="193" spans="1:13" ht="13" x14ac:dyDescent="0.25">
      <c r="A193" s="25" t="s">
        <v>255</v>
      </c>
      <c r="B193" s="63">
        <v>58619</v>
      </c>
      <c r="C193" s="64">
        <v>151633</v>
      </c>
      <c r="D193" s="64">
        <v>209493</v>
      </c>
      <c r="E193" s="65">
        <v>400187</v>
      </c>
      <c r="F193" s="63">
        <v>58631</v>
      </c>
      <c r="G193" s="64">
        <v>145718</v>
      </c>
      <c r="H193" s="64">
        <v>207388</v>
      </c>
      <c r="I193" s="65">
        <v>393215</v>
      </c>
      <c r="J193" s="64">
        <v>196</v>
      </c>
      <c r="K193" s="64">
        <v>4135</v>
      </c>
      <c r="L193" s="64">
        <v>712</v>
      </c>
      <c r="M193" s="65">
        <v>8420</v>
      </c>
    </row>
    <row r="194" spans="1:13" ht="13" x14ac:dyDescent="0.25">
      <c r="A194" s="25" t="s">
        <v>256</v>
      </c>
      <c r="B194" s="63">
        <v>572017</v>
      </c>
      <c r="C194" s="64">
        <v>873801</v>
      </c>
      <c r="D194" s="64">
        <v>1899376</v>
      </c>
      <c r="E194" s="65">
        <v>2513067</v>
      </c>
      <c r="F194" s="63">
        <v>535307</v>
      </c>
      <c r="G194" s="64">
        <v>744823</v>
      </c>
      <c r="H194" s="64">
        <v>1665180</v>
      </c>
      <c r="I194" s="65">
        <v>2178858</v>
      </c>
      <c r="J194" s="64">
        <v>43586</v>
      </c>
      <c r="K194" s="64">
        <v>73306</v>
      </c>
      <c r="L194" s="64">
        <v>144647</v>
      </c>
      <c r="M194" s="65">
        <v>217691</v>
      </c>
    </row>
    <row r="195" spans="1:13" ht="13" x14ac:dyDescent="0.25">
      <c r="A195" s="25" t="s">
        <v>525</v>
      </c>
      <c r="B195" s="66"/>
      <c r="C195" s="67"/>
      <c r="D195" s="67"/>
      <c r="E195" s="68"/>
      <c r="F195" s="66"/>
      <c r="G195" s="67"/>
      <c r="H195" s="67"/>
      <c r="I195" s="68"/>
      <c r="J195" s="67"/>
      <c r="K195" s="67"/>
      <c r="L195" s="67"/>
      <c r="M195" s="68"/>
    </row>
    <row r="196" spans="1:13" ht="13" x14ac:dyDescent="0.25">
      <c r="A196" s="25" t="s">
        <v>257</v>
      </c>
      <c r="B196" s="66"/>
      <c r="C196" s="67"/>
      <c r="D196" s="67"/>
      <c r="E196" s="68"/>
      <c r="F196" s="66"/>
      <c r="G196" s="67"/>
      <c r="H196" s="67"/>
      <c r="I196" s="68"/>
      <c r="J196" s="67"/>
      <c r="K196" s="67"/>
      <c r="L196" s="67"/>
      <c r="M196" s="68"/>
    </row>
    <row r="197" spans="1:13" x14ac:dyDescent="0.25">
      <c r="A197" s="29" t="s">
        <v>258</v>
      </c>
      <c r="B197" s="58">
        <v>0</v>
      </c>
      <c r="C197" s="59">
        <v>0</v>
      </c>
      <c r="D197" s="59">
        <v>0</v>
      </c>
      <c r="E197" s="60">
        <v>0</v>
      </c>
      <c r="F197" s="58">
        <v>1</v>
      </c>
      <c r="G197" s="59">
        <v>0</v>
      </c>
      <c r="H197" s="59">
        <v>3</v>
      </c>
      <c r="I197" s="60">
        <v>0</v>
      </c>
      <c r="J197" s="59">
        <v>0</v>
      </c>
      <c r="K197" s="59">
        <v>0</v>
      </c>
      <c r="L197" s="59">
        <v>0</v>
      </c>
      <c r="M197" s="60">
        <v>0</v>
      </c>
    </row>
    <row r="198" spans="1:13" ht="13" x14ac:dyDescent="0.25">
      <c r="A198" s="25" t="s">
        <v>219</v>
      </c>
      <c r="B198" s="63">
        <v>0</v>
      </c>
      <c r="C198" s="64">
        <v>0</v>
      </c>
      <c r="D198" s="64">
        <v>0</v>
      </c>
      <c r="E198" s="65">
        <v>0</v>
      </c>
      <c r="F198" s="63">
        <v>1</v>
      </c>
      <c r="G198" s="64">
        <v>0</v>
      </c>
      <c r="H198" s="64">
        <v>3</v>
      </c>
      <c r="I198" s="65">
        <v>0</v>
      </c>
      <c r="J198" s="64">
        <v>0</v>
      </c>
      <c r="K198" s="64">
        <v>0</v>
      </c>
      <c r="L198" s="64">
        <v>0</v>
      </c>
      <c r="M198" s="65">
        <v>0</v>
      </c>
    </row>
    <row r="199" spans="1:13" ht="13" x14ac:dyDescent="0.25">
      <c r="A199" s="25" t="s">
        <v>259</v>
      </c>
      <c r="B199" s="66"/>
      <c r="C199" s="67"/>
      <c r="D199" s="67"/>
      <c r="E199" s="68"/>
      <c r="F199" s="66"/>
      <c r="G199" s="67"/>
      <c r="H199" s="67"/>
      <c r="I199" s="68"/>
      <c r="J199" s="67"/>
      <c r="K199" s="67"/>
      <c r="L199" s="67"/>
      <c r="M199" s="68"/>
    </row>
    <row r="200" spans="1:13" x14ac:dyDescent="0.25">
      <c r="A200" s="29" t="s">
        <v>260</v>
      </c>
      <c r="B200" s="58">
        <v>83906</v>
      </c>
      <c r="C200" s="59">
        <v>125166</v>
      </c>
      <c r="D200" s="59">
        <v>240133</v>
      </c>
      <c r="E200" s="60">
        <v>356376</v>
      </c>
      <c r="F200" s="58">
        <v>29454</v>
      </c>
      <c r="G200" s="59">
        <v>29315</v>
      </c>
      <c r="H200" s="59">
        <v>94618</v>
      </c>
      <c r="I200" s="60">
        <v>87304</v>
      </c>
      <c r="J200" s="59">
        <v>53517</v>
      </c>
      <c r="K200" s="59">
        <v>96441</v>
      </c>
      <c r="L200" s="59">
        <v>141877</v>
      </c>
      <c r="M200" s="60">
        <v>280600</v>
      </c>
    </row>
    <row r="201" spans="1:13" x14ac:dyDescent="0.25">
      <c r="A201" s="29" t="s">
        <v>261</v>
      </c>
      <c r="B201" s="58">
        <v>436712</v>
      </c>
      <c r="C201" s="59">
        <v>418290</v>
      </c>
      <c r="D201" s="59">
        <v>1110625</v>
      </c>
      <c r="E201" s="60">
        <v>1243694</v>
      </c>
      <c r="F201" s="58">
        <v>437754</v>
      </c>
      <c r="G201" s="59">
        <v>396438</v>
      </c>
      <c r="H201" s="59">
        <v>1091460</v>
      </c>
      <c r="I201" s="60">
        <v>1216839</v>
      </c>
      <c r="J201" s="59">
        <v>6100</v>
      </c>
      <c r="K201" s="59">
        <v>13690</v>
      </c>
      <c r="L201" s="59">
        <v>22062</v>
      </c>
      <c r="M201" s="60">
        <v>30902</v>
      </c>
    </row>
    <row r="202" spans="1:13" x14ac:dyDescent="0.25">
      <c r="A202" s="29" t="s">
        <v>262</v>
      </c>
      <c r="B202" s="58">
        <v>17500</v>
      </c>
      <c r="C202" s="59">
        <v>25110</v>
      </c>
      <c r="D202" s="59">
        <v>71529</v>
      </c>
      <c r="E202" s="60">
        <v>65632</v>
      </c>
      <c r="F202" s="58">
        <v>11673</v>
      </c>
      <c r="G202" s="59">
        <v>15157</v>
      </c>
      <c r="H202" s="59">
        <v>49318</v>
      </c>
      <c r="I202" s="60">
        <v>44466</v>
      </c>
      <c r="J202" s="59">
        <v>4752</v>
      </c>
      <c r="K202" s="59">
        <v>4297</v>
      </c>
      <c r="L202" s="59">
        <v>15017</v>
      </c>
      <c r="M202" s="60">
        <v>13335</v>
      </c>
    </row>
    <row r="203" spans="1:13" x14ac:dyDescent="0.25">
      <c r="A203" s="29" t="s">
        <v>263</v>
      </c>
      <c r="B203" s="58">
        <v>0</v>
      </c>
      <c r="C203" s="59">
        <v>0</v>
      </c>
      <c r="D203" s="59">
        <v>0</v>
      </c>
      <c r="E203" s="60">
        <v>0</v>
      </c>
      <c r="F203" s="58">
        <v>0</v>
      </c>
      <c r="G203" s="59">
        <v>0</v>
      </c>
      <c r="H203" s="59">
        <v>2</v>
      </c>
      <c r="I203" s="60">
        <v>1</v>
      </c>
      <c r="J203" s="59">
        <v>0</v>
      </c>
      <c r="K203" s="59">
        <v>0</v>
      </c>
      <c r="L203" s="59">
        <v>0</v>
      </c>
      <c r="M203" s="60">
        <v>0</v>
      </c>
    </row>
    <row r="204" spans="1:13" x14ac:dyDescent="0.25">
      <c r="A204" s="29" t="s">
        <v>264</v>
      </c>
      <c r="B204" s="58">
        <v>4762</v>
      </c>
      <c r="C204" s="59">
        <v>4446</v>
      </c>
      <c r="D204" s="59">
        <v>10458</v>
      </c>
      <c r="E204" s="60">
        <v>13794</v>
      </c>
      <c r="F204" s="58">
        <v>0</v>
      </c>
      <c r="G204" s="59">
        <v>0</v>
      </c>
      <c r="H204" s="59">
        <v>0</v>
      </c>
      <c r="I204" s="60">
        <v>0</v>
      </c>
      <c r="J204" s="59">
        <v>3732</v>
      </c>
      <c r="K204" s="59">
        <v>2628</v>
      </c>
      <c r="L204" s="59">
        <v>10600</v>
      </c>
      <c r="M204" s="60">
        <v>10776</v>
      </c>
    </row>
    <row r="205" spans="1:13" x14ac:dyDescent="0.25">
      <c r="A205" s="29" t="s">
        <v>265</v>
      </c>
      <c r="B205" s="58">
        <v>45868</v>
      </c>
      <c r="C205" s="59">
        <v>67313</v>
      </c>
      <c r="D205" s="59">
        <v>130302</v>
      </c>
      <c r="E205" s="60">
        <v>179020</v>
      </c>
      <c r="F205" s="58">
        <v>19980</v>
      </c>
      <c r="G205" s="59">
        <v>24480</v>
      </c>
      <c r="H205" s="59">
        <v>71143</v>
      </c>
      <c r="I205" s="60">
        <v>69710</v>
      </c>
      <c r="J205" s="59">
        <v>21975</v>
      </c>
      <c r="K205" s="59">
        <v>40827</v>
      </c>
      <c r="L205" s="59">
        <v>75324</v>
      </c>
      <c r="M205" s="60">
        <v>111857</v>
      </c>
    </row>
    <row r="206" spans="1:13" ht="13" x14ac:dyDescent="0.25">
      <c r="A206" s="25" t="s">
        <v>266</v>
      </c>
      <c r="B206" s="63">
        <v>588748</v>
      </c>
      <c r="C206" s="64">
        <v>640325</v>
      </c>
      <c r="D206" s="64">
        <v>1563047</v>
      </c>
      <c r="E206" s="65">
        <v>1858516</v>
      </c>
      <c r="F206" s="63">
        <v>498861</v>
      </c>
      <c r="G206" s="64">
        <v>465390</v>
      </c>
      <c r="H206" s="64">
        <v>1306541</v>
      </c>
      <c r="I206" s="65">
        <v>1418320</v>
      </c>
      <c r="J206" s="64">
        <v>90076</v>
      </c>
      <c r="K206" s="64">
        <v>157883</v>
      </c>
      <c r="L206" s="64">
        <v>264880</v>
      </c>
      <c r="M206" s="65">
        <v>447470</v>
      </c>
    </row>
    <row r="207" spans="1:13" ht="13" x14ac:dyDescent="0.25">
      <c r="A207" s="25" t="s">
        <v>267</v>
      </c>
      <c r="B207" s="66"/>
      <c r="C207" s="67"/>
      <c r="D207" s="67"/>
      <c r="E207" s="68"/>
      <c r="F207" s="66"/>
      <c r="G207" s="67"/>
      <c r="H207" s="67"/>
      <c r="I207" s="68"/>
      <c r="J207" s="67"/>
      <c r="K207" s="67"/>
      <c r="L207" s="67"/>
      <c r="M207" s="68"/>
    </row>
    <row r="208" spans="1:13" x14ac:dyDescent="0.25">
      <c r="A208" s="29" t="s">
        <v>268</v>
      </c>
      <c r="B208" s="58">
        <v>88526</v>
      </c>
      <c r="C208" s="59">
        <v>89637</v>
      </c>
      <c r="D208" s="59">
        <v>335959</v>
      </c>
      <c r="E208" s="60">
        <v>318041</v>
      </c>
      <c r="F208" s="58">
        <v>51340</v>
      </c>
      <c r="G208" s="59">
        <v>28026</v>
      </c>
      <c r="H208" s="59">
        <v>211559</v>
      </c>
      <c r="I208" s="60">
        <v>162850</v>
      </c>
      <c r="J208" s="59">
        <v>37539</v>
      </c>
      <c r="K208" s="59">
        <v>57252</v>
      </c>
      <c r="L208" s="59">
        <v>124006</v>
      </c>
      <c r="M208" s="60">
        <v>171238</v>
      </c>
    </row>
    <row r="209" spans="1:13" x14ac:dyDescent="0.25">
      <c r="A209" s="29" t="s">
        <v>269</v>
      </c>
      <c r="B209" s="58">
        <v>46355</v>
      </c>
      <c r="C209" s="59">
        <v>56774</v>
      </c>
      <c r="D209" s="59">
        <v>117324</v>
      </c>
      <c r="E209" s="60">
        <v>191198</v>
      </c>
      <c r="F209" s="58">
        <v>45020</v>
      </c>
      <c r="G209" s="59">
        <v>43415</v>
      </c>
      <c r="H209" s="59">
        <v>110282</v>
      </c>
      <c r="I209" s="60">
        <v>160259</v>
      </c>
      <c r="J209" s="59">
        <v>4665</v>
      </c>
      <c r="K209" s="59">
        <v>11215</v>
      </c>
      <c r="L209" s="59">
        <v>6572</v>
      </c>
      <c r="M209" s="60">
        <v>32984</v>
      </c>
    </row>
    <row r="210" spans="1:13" x14ac:dyDescent="0.25">
      <c r="A210" s="29" t="s">
        <v>270</v>
      </c>
      <c r="B210" s="58">
        <v>140303</v>
      </c>
      <c r="C210" s="59">
        <v>167858</v>
      </c>
      <c r="D210" s="59">
        <v>451911</v>
      </c>
      <c r="E210" s="60">
        <v>491706</v>
      </c>
      <c r="F210" s="58">
        <v>134817</v>
      </c>
      <c r="G210" s="59">
        <v>156473</v>
      </c>
      <c r="H210" s="59">
        <v>432580</v>
      </c>
      <c r="I210" s="60">
        <v>474422</v>
      </c>
      <c r="J210" s="59">
        <v>3518</v>
      </c>
      <c r="K210" s="59">
        <v>7126</v>
      </c>
      <c r="L210" s="59">
        <v>11762</v>
      </c>
      <c r="M210" s="60">
        <v>20381</v>
      </c>
    </row>
    <row r="211" spans="1:13" x14ac:dyDescent="0.25">
      <c r="A211" s="29" t="s">
        <v>271</v>
      </c>
      <c r="B211" s="58">
        <v>0</v>
      </c>
      <c r="C211" s="59">
        <v>0</v>
      </c>
      <c r="D211" s="59">
        <v>0</v>
      </c>
      <c r="E211" s="60">
        <v>0</v>
      </c>
      <c r="F211" s="58">
        <v>2</v>
      </c>
      <c r="G211" s="59">
        <v>0</v>
      </c>
      <c r="H211" s="59">
        <v>2</v>
      </c>
      <c r="I211" s="60">
        <v>0</v>
      </c>
      <c r="J211" s="59">
        <v>0</v>
      </c>
      <c r="K211" s="59">
        <v>0</v>
      </c>
      <c r="L211" s="59">
        <v>0</v>
      </c>
      <c r="M211" s="60">
        <v>0</v>
      </c>
    </row>
    <row r="212" spans="1:13" x14ac:dyDescent="0.25">
      <c r="A212" s="29" t="s">
        <v>272</v>
      </c>
      <c r="B212" s="58">
        <v>2380</v>
      </c>
      <c r="C212" s="59">
        <v>2796</v>
      </c>
      <c r="D212" s="59">
        <v>7770</v>
      </c>
      <c r="E212" s="60">
        <v>4838</v>
      </c>
      <c r="F212" s="58">
        <v>0</v>
      </c>
      <c r="G212" s="59">
        <v>0</v>
      </c>
      <c r="H212" s="59">
        <v>0</v>
      </c>
      <c r="I212" s="60">
        <v>0</v>
      </c>
      <c r="J212" s="59">
        <v>1430</v>
      </c>
      <c r="K212" s="59">
        <v>2610</v>
      </c>
      <c r="L212" s="59">
        <v>5800</v>
      </c>
      <c r="M212" s="60">
        <v>4768</v>
      </c>
    </row>
    <row r="213" spans="1:13" x14ac:dyDescent="0.25">
      <c r="A213" s="29" t="s">
        <v>273</v>
      </c>
      <c r="B213" s="58">
        <v>240</v>
      </c>
      <c r="C213" s="59">
        <v>60</v>
      </c>
      <c r="D213" s="59">
        <v>721</v>
      </c>
      <c r="E213" s="60">
        <v>360</v>
      </c>
      <c r="F213" s="58">
        <v>0</v>
      </c>
      <c r="G213" s="59">
        <v>0</v>
      </c>
      <c r="H213" s="59">
        <v>0</v>
      </c>
      <c r="I213" s="60">
        <v>0</v>
      </c>
      <c r="J213" s="59">
        <v>240</v>
      </c>
      <c r="K213" s="59">
        <v>120</v>
      </c>
      <c r="L213" s="59">
        <v>744</v>
      </c>
      <c r="M213" s="60">
        <v>540</v>
      </c>
    </row>
    <row r="214" spans="1:13" x14ac:dyDescent="0.25">
      <c r="A214" s="29" t="s">
        <v>274</v>
      </c>
      <c r="B214" s="58">
        <v>97934</v>
      </c>
      <c r="C214" s="59">
        <v>123897</v>
      </c>
      <c r="D214" s="59">
        <v>286305</v>
      </c>
      <c r="E214" s="60">
        <v>336235</v>
      </c>
      <c r="F214" s="58">
        <v>27481</v>
      </c>
      <c r="G214" s="59">
        <v>36983</v>
      </c>
      <c r="H214" s="59">
        <v>105910</v>
      </c>
      <c r="I214" s="60">
        <v>100899</v>
      </c>
      <c r="J214" s="59">
        <v>59777</v>
      </c>
      <c r="K214" s="59">
        <v>84009</v>
      </c>
      <c r="L214" s="59">
        <v>181886</v>
      </c>
      <c r="M214" s="60">
        <v>226450</v>
      </c>
    </row>
    <row r="215" spans="1:13" ht="13" x14ac:dyDescent="0.25">
      <c r="A215" s="25" t="s">
        <v>275</v>
      </c>
      <c r="B215" s="63">
        <v>375738</v>
      </c>
      <c r="C215" s="64">
        <v>441022</v>
      </c>
      <c r="D215" s="64">
        <v>1199990</v>
      </c>
      <c r="E215" s="65">
        <v>1342378</v>
      </c>
      <c r="F215" s="63">
        <v>258660</v>
      </c>
      <c r="G215" s="64">
        <v>264897</v>
      </c>
      <c r="H215" s="64">
        <v>860333</v>
      </c>
      <c r="I215" s="65">
        <v>898430</v>
      </c>
      <c r="J215" s="64">
        <v>107169</v>
      </c>
      <c r="K215" s="64">
        <v>162332</v>
      </c>
      <c r="L215" s="64">
        <v>330770</v>
      </c>
      <c r="M215" s="65">
        <v>456361</v>
      </c>
    </row>
    <row r="216" spans="1:13" ht="13" x14ac:dyDescent="0.25">
      <c r="A216" s="25" t="s">
        <v>276</v>
      </c>
      <c r="B216" s="66"/>
      <c r="C216" s="67"/>
      <c r="D216" s="67"/>
      <c r="E216" s="68"/>
      <c r="F216" s="66"/>
      <c r="G216" s="67"/>
      <c r="H216" s="67"/>
      <c r="I216" s="68"/>
      <c r="J216" s="67"/>
      <c r="K216" s="67"/>
      <c r="L216" s="67"/>
      <c r="M216" s="68"/>
    </row>
    <row r="217" spans="1:13" x14ac:dyDescent="0.25">
      <c r="A217" s="29" t="s">
        <v>277</v>
      </c>
      <c r="B217" s="58">
        <v>34742</v>
      </c>
      <c r="C217" s="59">
        <v>28940</v>
      </c>
      <c r="D217" s="59">
        <v>104506</v>
      </c>
      <c r="E217" s="60">
        <v>87182</v>
      </c>
      <c r="F217" s="58">
        <v>16089</v>
      </c>
      <c r="G217" s="59">
        <v>8630</v>
      </c>
      <c r="H217" s="59">
        <v>47054</v>
      </c>
      <c r="I217" s="60">
        <v>33958</v>
      </c>
      <c r="J217" s="59">
        <v>18950</v>
      </c>
      <c r="K217" s="59">
        <v>21488</v>
      </c>
      <c r="L217" s="59">
        <v>54914</v>
      </c>
      <c r="M217" s="60">
        <v>58068</v>
      </c>
    </row>
    <row r="218" spans="1:13" x14ac:dyDescent="0.25">
      <c r="A218" s="29" t="s">
        <v>278</v>
      </c>
      <c r="B218" s="58">
        <v>11461</v>
      </c>
      <c r="C218" s="59">
        <v>6678</v>
      </c>
      <c r="D218" s="59">
        <v>24589</v>
      </c>
      <c r="E218" s="60">
        <v>22580</v>
      </c>
      <c r="F218" s="58">
        <v>0</v>
      </c>
      <c r="G218" s="59">
        <v>0</v>
      </c>
      <c r="H218" s="59">
        <v>0</v>
      </c>
      <c r="I218" s="60">
        <v>0</v>
      </c>
      <c r="J218" s="59">
        <v>10626</v>
      </c>
      <c r="K218" s="59">
        <v>5560</v>
      </c>
      <c r="L218" s="59">
        <v>23828</v>
      </c>
      <c r="M218" s="60">
        <v>17367</v>
      </c>
    </row>
    <row r="219" spans="1:13" x14ac:dyDescent="0.25">
      <c r="A219" s="29" t="s">
        <v>279</v>
      </c>
      <c r="B219" s="58">
        <v>0</v>
      </c>
      <c r="C219" s="59">
        <v>39775</v>
      </c>
      <c r="D219" s="59">
        <v>30777</v>
      </c>
      <c r="E219" s="60">
        <v>112330</v>
      </c>
      <c r="F219" s="58">
        <v>0</v>
      </c>
      <c r="G219" s="59">
        <v>37617</v>
      </c>
      <c r="H219" s="59">
        <v>26017</v>
      </c>
      <c r="I219" s="60">
        <v>111852</v>
      </c>
      <c r="J219" s="59">
        <v>0</v>
      </c>
      <c r="K219" s="59">
        <v>384</v>
      </c>
      <c r="L219" s="59">
        <v>0</v>
      </c>
      <c r="M219" s="60">
        <v>2112</v>
      </c>
    </row>
    <row r="220" spans="1:13" x14ac:dyDescent="0.25">
      <c r="A220" s="29" t="s">
        <v>280</v>
      </c>
      <c r="B220" s="58">
        <v>0</v>
      </c>
      <c r="C220" s="59">
        <v>0</v>
      </c>
      <c r="D220" s="59">
        <v>0</v>
      </c>
      <c r="E220" s="60">
        <v>0</v>
      </c>
      <c r="F220" s="58">
        <v>0</v>
      </c>
      <c r="G220" s="59">
        <v>0</v>
      </c>
      <c r="H220" s="59">
        <v>0</v>
      </c>
      <c r="I220" s="60">
        <v>1</v>
      </c>
      <c r="J220" s="59">
        <v>0</v>
      </c>
      <c r="K220" s="59">
        <v>0</v>
      </c>
      <c r="L220" s="59">
        <v>0</v>
      </c>
      <c r="M220" s="60">
        <v>0</v>
      </c>
    </row>
    <row r="221" spans="1:13" x14ac:dyDescent="0.25">
      <c r="A221" s="29" t="s">
        <v>281</v>
      </c>
      <c r="B221" s="58">
        <v>22295</v>
      </c>
      <c r="C221" s="59">
        <v>24098</v>
      </c>
      <c r="D221" s="59">
        <v>79745</v>
      </c>
      <c r="E221" s="60">
        <v>81892</v>
      </c>
      <c r="F221" s="58">
        <v>10767</v>
      </c>
      <c r="G221" s="59">
        <v>9824</v>
      </c>
      <c r="H221" s="59">
        <v>37228</v>
      </c>
      <c r="I221" s="60">
        <v>40415</v>
      </c>
      <c r="J221" s="59">
        <v>15652</v>
      </c>
      <c r="K221" s="59">
        <v>15442</v>
      </c>
      <c r="L221" s="59">
        <v>41568</v>
      </c>
      <c r="M221" s="60">
        <v>44286</v>
      </c>
    </row>
    <row r="222" spans="1:13" ht="13" x14ac:dyDescent="0.25">
      <c r="A222" s="25" t="s">
        <v>282</v>
      </c>
      <c r="B222" s="63">
        <v>68498</v>
      </c>
      <c r="C222" s="64">
        <v>99491</v>
      </c>
      <c r="D222" s="64">
        <v>239617</v>
      </c>
      <c r="E222" s="65">
        <v>303984</v>
      </c>
      <c r="F222" s="63">
        <v>26856</v>
      </c>
      <c r="G222" s="64">
        <v>56071</v>
      </c>
      <c r="H222" s="64">
        <v>110299</v>
      </c>
      <c r="I222" s="65">
        <v>186226</v>
      </c>
      <c r="J222" s="64">
        <v>45228</v>
      </c>
      <c r="K222" s="64">
        <v>42874</v>
      </c>
      <c r="L222" s="64">
        <v>120310</v>
      </c>
      <c r="M222" s="65">
        <v>121833</v>
      </c>
    </row>
    <row r="223" spans="1:13" ht="13" x14ac:dyDescent="0.25">
      <c r="A223" s="25" t="s">
        <v>283</v>
      </c>
      <c r="B223" s="66"/>
      <c r="C223" s="67"/>
      <c r="D223" s="67"/>
      <c r="E223" s="68"/>
      <c r="F223" s="66"/>
      <c r="G223" s="67"/>
      <c r="H223" s="67"/>
      <c r="I223" s="68"/>
      <c r="J223" s="67"/>
      <c r="K223" s="67"/>
      <c r="L223" s="67"/>
      <c r="M223" s="68"/>
    </row>
    <row r="224" spans="1:13" x14ac:dyDescent="0.25">
      <c r="A224" s="29" t="s">
        <v>284</v>
      </c>
      <c r="B224" s="58">
        <v>40427</v>
      </c>
      <c r="C224" s="59">
        <v>68089</v>
      </c>
      <c r="D224" s="59">
        <v>130407</v>
      </c>
      <c r="E224" s="60">
        <v>184982</v>
      </c>
      <c r="F224" s="58">
        <v>20859</v>
      </c>
      <c r="G224" s="59">
        <v>35420</v>
      </c>
      <c r="H224" s="59">
        <v>74431</v>
      </c>
      <c r="I224" s="60">
        <v>114356</v>
      </c>
      <c r="J224" s="59">
        <v>19771</v>
      </c>
      <c r="K224" s="59">
        <v>25800</v>
      </c>
      <c r="L224" s="59">
        <v>53735</v>
      </c>
      <c r="M224" s="60">
        <v>65355</v>
      </c>
    </row>
    <row r="225" spans="1:13" x14ac:dyDescent="0.25">
      <c r="A225" s="29" t="s">
        <v>285</v>
      </c>
      <c r="B225" s="58">
        <v>5851</v>
      </c>
      <c r="C225" s="59">
        <v>5795</v>
      </c>
      <c r="D225" s="59">
        <v>13086</v>
      </c>
      <c r="E225" s="60">
        <v>15400</v>
      </c>
      <c r="F225" s="58">
        <v>2526</v>
      </c>
      <c r="G225" s="59">
        <v>3857</v>
      </c>
      <c r="H225" s="59">
        <v>8834</v>
      </c>
      <c r="I225" s="60">
        <v>10958</v>
      </c>
      <c r="J225" s="59">
        <v>3727</v>
      </c>
      <c r="K225" s="59">
        <v>1482</v>
      </c>
      <c r="L225" s="59">
        <v>6904</v>
      </c>
      <c r="M225" s="60">
        <v>4939</v>
      </c>
    </row>
    <row r="226" spans="1:13" x14ac:dyDescent="0.25">
      <c r="A226" s="29" t="s">
        <v>286</v>
      </c>
      <c r="B226" s="58">
        <v>34998</v>
      </c>
      <c r="C226" s="59">
        <v>13321</v>
      </c>
      <c r="D226" s="59">
        <v>89160</v>
      </c>
      <c r="E226" s="60">
        <v>49554</v>
      </c>
      <c r="F226" s="58">
        <v>30163</v>
      </c>
      <c r="G226" s="59">
        <v>2856</v>
      </c>
      <c r="H226" s="59">
        <v>68546</v>
      </c>
      <c r="I226" s="60">
        <v>11370</v>
      </c>
      <c r="J226" s="59">
        <v>7484</v>
      </c>
      <c r="K226" s="59">
        <v>11062</v>
      </c>
      <c r="L226" s="59">
        <v>22207</v>
      </c>
      <c r="M226" s="60">
        <v>38693</v>
      </c>
    </row>
    <row r="227" spans="1:13" x14ac:dyDescent="0.25">
      <c r="A227" s="29" t="s">
        <v>287</v>
      </c>
      <c r="B227" s="58">
        <v>0</v>
      </c>
      <c r="C227" s="59">
        <v>140</v>
      </c>
      <c r="D227" s="59">
        <v>0</v>
      </c>
      <c r="E227" s="60">
        <v>320</v>
      </c>
      <c r="F227" s="58">
        <v>81</v>
      </c>
      <c r="G227" s="59">
        <v>0</v>
      </c>
      <c r="H227" s="59">
        <v>326</v>
      </c>
      <c r="I227" s="60">
        <v>0</v>
      </c>
      <c r="J227" s="59">
        <v>0</v>
      </c>
      <c r="K227" s="59">
        <v>164</v>
      </c>
      <c r="L227" s="59">
        <v>0</v>
      </c>
      <c r="M227" s="60">
        <v>376</v>
      </c>
    </row>
    <row r="228" spans="1:13" x14ac:dyDescent="0.25">
      <c r="A228" s="29" t="s">
        <v>288</v>
      </c>
      <c r="B228" s="58">
        <v>13590</v>
      </c>
      <c r="C228" s="59">
        <v>28268</v>
      </c>
      <c r="D228" s="59">
        <v>37848</v>
      </c>
      <c r="E228" s="60">
        <v>84090</v>
      </c>
      <c r="F228" s="58">
        <v>11503</v>
      </c>
      <c r="G228" s="59">
        <v>23554</v>
      </c>
      <c r="H228" s="59">
        <v>36467</v>
      </c>
      <c r="I228" s="60">
        <v>72244</v>
      </c>
      <c r="J228" s="59">
        <v>2666</v>
      </c>
      <c r="K228" s="59">
        <v>4136</v>
      </c>
      <c r="L228" s="59">
        <v>8056</v>
      </c>
      <c r="M228" s="60">
        <v>10511</v>
      </c>
    </row>
    <row r="229" spans="1:13" x14ac:dyDescent="0.25">
      <c r="A229" s="29" t="s">
        <v>289</v>
      </c>
      <c r="B229" s="58">
        <v>10102</v>
      </c>
      <c r="C229" s="59">
        <v>11542</v>
      </c>
      <c r="D229" s="59">
        <v>37087</v>
      </c>
      <c r="E229" s="60">
        <v>36165</v>
      </c>
      <c r="F229" s="58">
        <v>1117</v>
      </c>
      <c r="G229" s="59">
        <v>726</v>
      </c>
      <c r="H229" s="59">
        <v>3022</v>
      </c>
      <c r="I229" s="60">
        <v>2757</v>
      </c>
      <c r="J229" s="59">
        <v>13600</v>
      </c>
      <c r="K229" s="59">
        <v>10916</v>
      </c>
      <c r="L229" s="59">
        <v>35948</v>
      </c>
      <c r="M229" s="60">
        <v>33344</v>
      </c>
    </row>
    <row r="230" spans="1:13" x14ac:dyDescent="0.25">
      <c r="A230" s="29" t="s">
        <v>290</v>
      </c>
      <c r="B230" s="58">
        <v>56426</v>
      </c>
      <c r="C230" s="59">
        <v>70576</v>
      </c>
      <c r="D230" s="59">
        <v>166633</v>
      </c>
      <c r="E230" s="60">
        <v>196416</v>
      </c>
      <c r="F230" s="58">
        <v>41386</v>
      </c>
      <c r="G230" s="59">
        <v>55382</v>
      </c>
      <c r="H230" s="59">
        <v>136118</v>
      </c>
      <c r="I230" s="60">
        <v>158672</v>
      </c>
      <c r="J230" s="59">
        <v>12305</v>
      </c>
      <c r="K230" s="59">
        <v>11679</v>
      </c>
      <c r="L230" s="59">
        <v>30870</v>
      </c>
      <c r="M230" s="60">
        <v>34755</v>
      </c>
    </row>
    <row r="231" spans="1:13" ht="13" x14ac:dyDescent="0.25">
      <c r="A231" s="25" t="s">
        <v>291</v>
      </c>
      <c r="B231" s="63">
        <v>161394</v>
      </c>
      <c r="C231" s="64">
        <v>197731</v>
      </c>
      <c r="D231" s="64">
        <v>474221</v>
      </c>
      <c r="E231" s="65">
        <v>566927</v>
      </c>
      <c r="F231" s="63">
        <v>107635</v>
      </c>
      <c r="G231" s="64">
        <v>121795</v>
      </c>
      <c r="H231" s="64">
        <v>327744</v>
      </c>
      <c r="I231" s="65">
        <v>370357</v>
      </c>
      <c r="J231" s="64">
        <v>59553</v>
      </c>
      <c r="K231" s="64">
        <v>65239</v>
      </c>
      <c r="L231" s="64">
        <v>157720</v>
      </c>
      <c r="M231" s="65">
        <v>187973</v>
      </c>
    </row>
    <row r="232" spans="1:13" ht="13" x14ac:dyDescent="0.25">
      <c r="A232" s="25" t="s">
        <v>292</v>
      </c>
      <c r="B232" s="66"/>
      <c r="C232" s="67"/>
      <c r="D232" s="67"/>
      <c r="E232" s="68"/>
      <c r="F232" s="66"/>
      <c r="G232" s="67"/>
      <c r="H232" s="67"/>
      <c r="I232" s="68"/>
      <c r="J232" s="67"/>
      <c r="K232" s="67"/>
      <c r="L232" s="67"/>
      <c r="M232" s="68"/>
    </row>
    <row r="233" spans="1:13" x14ac:dyDescent="0.25">
      <c r="A233" s="29" t="s">
        <v>293</v>
      </c>
      <c r="B233" s="58">
        <v>13917</v>
      </c>
      <c r="C233" s="59">
        <v>26150</v>
      </c>
      <c r="D233" s="59">
        <v>36282</v>
      </c>
      <c r="E233" s="60">
        <v>73899</v>
      </c>
      <c r="F233" s="58">
        <v>7366</v>
      </c>
      <c r="G233" s="59">
        <v>14101</v>
      </c>
      <c r="H233" s="59">
        <v>21513</v>
      </c>
      <c r="I233" s="60">
        <v>46754</v>
      </c>
      <c r="J233" s="59">
        <v>6836</v>
      </c>
      <c r="K233" s="59">
        <v>12546</v>
      </c>
      <c r="L233" s="59">
        <v>14894</v>
      </c>
      <c r="M233" s="60">
        <v>27842</v>
      </c>
    </row>
    <row r="234" spans="1:13" x14ac:dyDescent="0.25">
      <c r="A234" s="29" t="s">
        <v>294</v>
      </c>
      <c r="B234" s="58">
        <v>1436</v>
      </c>
      <c r="C234" s="59">
        <v>1733</v>
      </c>
      <c r="D234" s="59">
        <v>1991</v>
      </c>
      <c r="E234" s="60">
        <v>5359</v>
      </c>
      <c r="F234" s="58">
        <v>342</v>
      </c>
      <c r="G234" s="59">
        <v>202</v>
      </c>
      <c r="H234" s="59">
        <v>891</v>
      </c>
      <c r="I234" s="60">
        <v>606</v>
      </c>
      <c r="J234" s="59">
        <v>1176</v>
      </c>
      <c r="K234" s="59">
        <v>1500</v>
      </c>
      <c r="L234" s="59">
        <v>1177</v>
      </c>
      <c r="M234" s="60">
        <v>5152</v>
      </c>
    </row>
    <row r="235" spans="1:13" x14ac:dyDescent="0.25">
      <c r="A235" s="29" t="s">
        <v>295</v>
      </c>
      <c r="B235" s="58">
        <v>0</v>
      </c>
      <c r="C235" s="59">
        <v>457</v>
      </c>
      <c r="D235" s="59">
        <v>0</v>
      </c>
      <c r="E235" s="60">
        <v>703</v>
      </c>
      <c r="F235" s="58">
        <v>82</v>
      </c>
      <c r="G235" s="59">
        <v>368</v>
      </c>
      <c r="H235" s="59">
        <v>129</v>
      </c>
      <c r="I235" s="60">
        <v>625</v>
      </c>
      <c r="J235" s="59">
        <v>0</v>
      </c>
      <c r="K235" s="59">
        <v>308</v>
      </c>
      <c r="L235" s="59">
        <v>0</v>
      </c>
      <c r="M235" s="60">
        <v>308</v>
      </c>
    </row>
    <row r="236" spans="1:13" x14ac:dyDescent="0.25">
      <c r="A236" s="29" t="s">
        <v>296</v>
      </c>
      <c r="B236" s="58">
        <v>826</v>
      </c>
      <c r="C236" s="59">
        <v>694</v>
      </c>
      <c r="D236" s="59">
        <v>4000</v>
      </c>
      <c r="E236" s="60">
        <v>1934</v>
      </c>
      <c r="F236" s="58">
        <v>0</v>
      </c>
      <c r="G236" s="59">
        <v>0</v>
      </c>
      <c r="H236" s="59">
        <v>0</v>
      </c>
      <c r="I236" s="60">
        <v>0</v>
      </c>
      <c r="J236" s="59">
        <v>1408</v>
      </c>
      <c r="K236" s="59">
        <v>730</v>
      </c>
      <c r="L236" s="59">
        <v>4816</v>
      </c>
      <c r="M236" s="60">
        <v>2066</v>
      </c>
    </row>
    <row r="237" spans="1:13" x14ac:dyDescent="0.25">
      <c r="A237" s="29" t="s">
        <v>297</v>
      </c>
      <c r="B237" s="58">
        <v>3029</v>
      </c>
      <c r="C237" s="59">
        <v>3347</v>
      </c>
      <c r="D237" s="59">
        <v>11190</v>
      </c>
      <c r="E237" s="60">
        <v>11239</v>
      </c>
      <c r="F237" s="58">
        <v>372</v>
      </c>
      <c r="G237" s="59">
        <v>583</v>
      </c>
      <c r="H237" s="59">
        <v>1094</v>
      </c>
      <c r="I237" s="60">
        <v>2276</v>
      </c>
      <c r="J237" s="59">
        <v>3396</v>
      </c>
      <c r="K237" s="59">
        <v>3328</v>
      </c>
      <c r="L237" s="59">
        <v>10082</v>
      </c>
      <c r="M237" s="60">
        <v>9579</v>
      </c>
    </row>
    <row r="238" spans="1:13" x14ac:dyDescent="0.25">
      <c r="A238" s="29" t="s">
        <v>298</v>
      </c>
      <c r="B238" s="58">
        <v>4824</v>
      </c>
      <c r="C238" s="59">
        <v>11156</v>
      </c>
      <c r="D238" s="59">
        <v>15342</v>
      </c>
      <c r="E238" s="60">
        <v>30161</v>
      </c>
      <c r="F238" s="58">
        <v>4286</v>
      </c>
      <c r="G238" s="59">
        <v>10157</v>
      </c>
      <c r="H238" s="59">
        <v>14530</v>
      </c>
      <c r="I238" s="60">
        <v>28619</v>
      </c>
      <c r="J238" s="59">
        <v>296</v>
      </c>
      <c r="K238" s="59">
        <v>586</v>
      </c>
      <c r="L238" s="59">
        <v>586</v>
      </c>
      <c r="M238" s="60">
        <v>1281</v>
      </c>
    </row>
    <row r="239" spans="1:13" ht="13" x14ac:dyDescent="0.25">
      <c r="A239" s="25" t="s">
        <v>299</v>
      </c>
      <c r="B239" s="63">
        <v>24032</v>
      </c>
      <c r="C239" s="64">
        <v>43537</v>
      </c>
      <c r="D239" s="64">
        <v>68805</v>
      </c>
      <c r="E239" s="65">
        <v>123295</v>
      </c>
      <c r="F239" s="63">
        <v>12448</v>
      </c>
      <c r="G239" s="64">
        <v>25411</v>
      </c>
      <c r="H239" s="64">
        <v>38157</v>
      </c>
      <c r="I239" s="65">
        <v>78880</v>
      </c>
      <c r="J239" s="64">
        <v>13112</v>
      </c>
      <c r="K239" s="64">
        <v>18998</v>
      </c>
      <c r="L239" s="64">
        <v>31555</v>
      </c>
      <c r="M239" s="65">
        <v>46228</v>
      </c>
    </row>
    <row r="240" spans="1:13" ht="13" x14ac:dyDescent="0.25">
      <c r="A240" s="25" t="s">
        <v>300</v>
      </c>
      <c r="B240" s="66"/>
      <c r="C240" s="67"/>
      <c r="D240" s="67"/>
      <c r="E240" s="68"/>
      <c r="F240" s="66"/>
      <c r="G240" s="67"/>
      <c r="H240" s="67"/>
      <c r="I240" s="68"/>
      <c r="J240" s="67"/>
      <c r="K240" s="67"/>
      <c r="L240" s="67"/>
      <c r="M240" s="68"/>
    </row>
    <row r="241" spans="1:13" x14ac:dyDescent="0.25">
      <c r="A241" s="29" t="s">
        <v>301</v>
      </c>
      <c r="B241" s="58">
        <v>0</v>
      </c>
      <c r="C241" s="59">
        <v>9451</v>
      </c>
      <c r="D241" s="59">
        <v>0</v>
      </c>
      <c r="E241" s="60">
        <v>23589</v>
      </c>
      <c r="F241" s="58">
        <v>0</v>
      </c>
      <c r="G241" s="59">
        <v>9181</v>
      </c>
      <c r="H241" s="59">
        <v>0</v>
      </c>
      <c r="I241" s="60">
        <v>23884</v>
      </c>
      <c r="J241" s="59">
        <v>0</v>
      </c>
      <c r="K241" s="59">
        <v>0</v>
      </c>
      <c r="L241" s="59">
        <v>0</v>
      </c>
      <c r="M241" s="60">
        <v>0</v>
      </c>
    </row>
    <row r="242" spans="1:13" x14ac:dyDescent="0.25">
      <c r="A242" s="29" t="s">
        <v>302</v>
      </c>
      <c r="B242" s="58">
        <v>4531</v>
      </c>
      <c r="C242" s="59">
        <v>8180</v>
      </c>
      <c r="D242" s="59">
        <v>15379</v>
      </c>
      <c r="E242" s="60">
        <v>24645</v>
      </c>
      <c r="F242" s="58">
        <v>3678</v>
      </c>
      <c r="G242" s="59">
        <v>5862</v>
      </c>
      <c r="H242" s="59">
        <v>10204</v>
      </c>
      <c r="I242" s="60">
        <v>18248</v>
      </c>
      <c r="J242" s="59">
        <v>992</v>
      </c>
      <c r="K242" s="59">
        <v>2598</v>
      </c>
      <c r="L242" s="59">
        <v>9866</v>
      </c>
      <c r="M242" s="60">
        <v>7846</v>
      </c>
    </row>
    <row r="243" spans="1:13" x14ac:dyDescent="0.25">
      <c r="A243" s="29" t="s">
        <v>303</v>
      </c>
      <c r="B243" s="58">
        <v>197</v>
      </c>
      <c r="C243" s="59">
        <v>300</v>
      </c>
      <c r="D243" s="59">
        <v>337</v>
      </c>
      <c r="E243" s="60">
        <v>333</v>
      </c>
      <c r="F243" s="58">
        <v>248</v>
      </c>
      <c r="G243" s="59">
        <v>13</v>
      </c>
      <c r="H243" s="59">
        <v>374</v>
      </c>
      <c r="I243" s="60">
        <v>19</v>
      </c>
      <c r="J243" s="59">
        <v>0</v>
      </c>
      <c r="K243" s="59">
        <v>0</v>
      </c>
      <c r="L243" s="59">
        <v>0</v>
      </c>
      <c r="M243" s="60">
        <v>560</v>
      </c>
    </row>
    <row r="244" spans="1:13" x14ac:dyDescent="0.25">
      <c r="A244" s="29" t="s">
        <v>304</v>
      </c>
      <c r="B244" s="58">
        <v>0</v>
      </c>
      <c r="C244" s="59">
        <v>0</v>
      </c>
      <c r="D244" s="59">
        <v>0</v>
      </c>
      <c r="E244" s="60">
        <v>0</v>
      </c>
      <c r="F244" s="58">
        <v>5</v>
      </c>
      <c r="G244" s="59">
        <v>0</v>
      </c>
      <c r="H244" s="59">
        <v>113</v>
      </c>
      <c r="I244" s="60">
        <v>0</v>
      </c>
      <c r="J244" s="59">
        <v>0</v>
      </c>
      <c r="K244" s="59">
        <v>0</v>
      </c>
      <c r="L244" s="59">
        <v>0</v>
      </c>
      <c r="M244" s="60">
        <v>0</v>
      </c>
    </row>
    <row r="245" spans="1:13" x14ac:dyDescent="0.25">
      <c r="A245" s="29" t="s">
        <v>305</v>
      </c>
      <c r="B245" s="58">
        <v>82582</v>
      </c>
      <c r="C245" s="59">
        <v>105397</v>
      </c>
      <c r="D245" s="59">
        <v>237428</v>
      </c>
      <c r="E245" s="60">
        <v>274076</v>
      </c>
      <c r="F245" s="58">
        <v>70040</v>
      </c>
      <c r="G245" s="59">
        <v>98378</v>
      </c>
      <c r="H245" s="59">
        <v>208659</v>
      </c>
      <c r="I245" s="60">
        <v>280136</v>
      </c>
      <c r="J245" s="59">
        <v>6640</v>
      </c>
      <c r="K245" s="59">
        <v>5761</v>
      </c>
      <c r="L245" s="59">
        <v>18795</v>
      </c>
      <c r="M245" s="60">
        <v>14489</v>
      </c>
    </row>
    <row r="246" spans="1:13" x14ac:dyDescent="0.25">
      <c r="A246" s="29" t="s">
        <v>306</v>
      </c>
      <c r="B246" s="58">
        <v>2105</v>
      </c>
      <c r="C246" s="59">
        <v>2987</v>
      </c>
      <c r="D246" s="59">
        <v>6355</v>
      </c>
      <c r="E246" s="60">
        <v>8753</v>
      </c>
      <c r="F246" s="58">
        <v>335</v>
      </c>
      <c r="G246" s="59">
        <v>1855</v>
      </c>
      <c r="H246" s="59">
        <v>688</v>
      </c>
      <c r="I246" s="60">
        <v>5410</v>
      </c>
      <c r="J246" s="59">
        <v>953</v>
      </c>
      <c r="K246" s="59">
        <v>1138</v>
      </c>
      <c r="L246" s="59">
        <v>3751</v>
      </c>
      <c r="M246" s="60">
        <v>3284</v>
      </c>
    </row>
    <row r="247" spans="1:13" ht="13" x14ac:dyDescent="0.25">
      <c r="A247" s="25" t="s">
        <v>307</v>
      </c>
      <c r="B247" s="63">
        <v>89415</v>
      </c>
      <c r="C247" s="64">
        <v>126315</v>
      </c>
      <c r="D247" s="64">
        <v>259499</v>
      </c>
      <c r="E247" s="65">
        <v>331396</v>
      </c>
      <c r="F247" s="63">
        <v>74306</v>
      </c>
      <c r="G247" s="64">
        <v>115289</v>
      </c>
      <c r="H247" s="64">
        <v>220038</v>
      </c>
      <c r="I247" s="65">
        <v>327697</v>
      </c>
      <c r="J247" s="64">
        <v>8585</v>
      </c>
      <c r="K247" s="64">
        <v>9497</v>
      </c>
      <c r="L247" s="64">
        <v>32412</v>
      </c>
      <c r="M247" s="65">
        <v>26179</v>
      </c>
    </row>
    <row r="248" spans="1:13" ht="13" x14ac:dyDescent="0.25">
      <c r="A248" s="25" t="s">
        <v>308</v>
      </c>
      <c r="B248" s="66"/>
      <c r="C248" s="67"/>
      <c r="D248" s="67"/>
      <c r="E248" s="68"/>
      <c r="F248" s="66"/>
      <c r="G248" s="67"/>
      <c r="H248" s="67"/>
      <c r="I248" s="68"/>
      <c r="J248" s="67"/>
      <c r="K248" s="67"/>
      <c r="L248" s="67"/>
      <c r="M248" s="68"/>
    </row>
    <row r="249" spans="1:13" x14ac:dyDescent="0.25">
      <c r="A249" s="29" t="s">
        <v>309</v>
      </c>
      <c r="B249" s="58">
        <v>16805</v>
      </c>
      <c r="C249" s="59">
        <v>9455</v>
      </c>
      <c r="D249" s="59">
        <v>47385</v>
      </c>
      <c r="E249" s="60">
        <v>27368</v>
      </c>
      <c r="F249" s="58">
        <v>5645</v>
      </c>
      <c r="G249" s="59">
        <v>957</v>
      </c>
      <c r="H249" s="59">
        <v>16549</v>
      </c>
      <c r="I249" s="60">
        <v>2085</v>
      </c>
      <c r="J249" s="59">
        <v>12554</v>
      </c>
      <c r="K249" s="59">
        <v>7392</v>
      </c>
      <c r="L249" s="59">
        <v>30021</v>
      </c>
      <c r="M249" s="60">
        <v>30258</v>
      </c>
    </row>
    <row r="250" spans="1:13" x14ac:dyDescent="0.25">
      <c r="A250" s="29" t="s">
        <v>310</v>
      </c>
      <c r="B250" s="58">
        <v>722</v>
      </c>
      <c r="C250" s="59">
        <v>949</v>
      </c>
      <c r="D250" s="59">
        <v>1226</v>
      </c>
      <c r="E250" s="60">
        <v>3744</v>
      </c>
      <c r="F250" s="58">
        <v>710</v>
      </c>
      <c r="G250" s="59">
        <v>1200</v>
      </c>
      <c r="H250" s="59">
        <v>1854</v>
      </c>
      <c r="I250" s="60">
        <v>3783</v>
      </c>
      <c r="J250" s="59">
        <v>0</v>
      </c>
      <c r="K250" s="59">
        <v>18</v>
      </c>
      <c r="L250" s="59">
        <v>0</v>
      </c>
      <c r="M250" s="60">
        <v>126</v>
      </c>
    </row>
    <row r="251" spans="1:13" x14ac:dyDescent="0.25">
      <c r="A251" s="29" t="s">
        <v>311</v>
      </c>
      <c r="B251" s="58">
        <v>160</v>
      </c>
      <c r="C251" s="59">
        <v>96</v>
      </c>
      <c r="D251" s="59">
        <v>256</v>
      </c>
      <c r="E251" s="60">
        <v>96</v>
      </c>
      <c r="F251" s="58">
        <v>107</v>
      </c>
      <c r="G251" s="59">
        <v>64</v>
      </c>
      <c r="H251" s="59">
        <v>107</v>
      </c>
      <c r="I251" s="60">
        <v>64</v>
      </c>
      <c r="J251" s="59">
        <v>0</v>
      </c>
      <c r="K251" s="59">
        <v>0</v>
      </c>
      <c r="L251" s="59">
        <v>0</v>
      </c>
      <c r="M251" s="60">
        <v>4</v>
      </c>
    </row>
    <row r="252" spans="1:13" x14ac:dyDescent="0.25">
      <c r="A252" s="29" t="s">
        <v>312</v>
      </c>
      <c r="B252" s="58">
        <v>0</v>
      </c>
      <c r="C252" s="59">
        <v>0</v>
      </c>
      <c r="D252" s="59">
        <v>0</v>
      </c>
      <c r="E252" s="60">
        <v>0</v>
      </c>
      <c r="F252" s="58">
        <v>31</v>
      </c>
      <c r="G252" s="59">
        <v>49</v>
      </c>
      <c r="H252" s="59">
        <v>103</v>
      </c>
      <c r="I252" s="60">
        <v>49</v>
      </c>
      <c r="J252" s="59">
        <v>0</v>
      </c>
      <c r="K252" s="59">
        <v>0</v>
      </c>
      <c r="L252" s="59">
        <v>0</v>
      </c>
      <c r="M252" s="60">
        <v>0</v>
      </c>
    </row>
    <row r="253" spans="1:13" x14ac:dyDescent="0.25">
      <c r="A253" s="29" t="s">
        <v>313</v>
      </c>
      <c r="B253" s="58">
        <v>762</v>
      </c>
      <c r="C253" s="59">
        <v>843</v>
      </c>
      <c r="D253" s="59">
        <v>4157</v>
      </c>
      <c r="E253" s="60">
        <v>2733</v>
      </c>
      <c r="F253" s="58">
        <v>166</v>
      </c>
      <c r="G253" s="59">
        <v>320</v>
      </c>
      <c r="H253" s="59">
        <v>648</v>
      </c>
      <c r="I253" s="60">
        <v>843</v>
      </c>
      <c r="J253" s="59">
        <v>672</v>
      </c>
      <c r="K253" s="59">
        <v>588</v>
      </c>
      <c r="L253" s="59">
        <v>3427</v>
      </c>
      <c r="M253" s="60">
        <v>1965</v>
      </c>
    </row>
    <row r="254" spans="1:13" x14ac:dyDescent="0.25">
      <c r="A254" s="29" t="s">
        <v>314</v>
      </c>
      <c r="B254" s="58">
        <v>3836</v>
      </c>
      <c r="C254" s="59">
        <v>5455</v>
      </c>
      <c r="D254" s="59">
        <v>14203</v>
      </c>
      <c r="E254" s="60">
        <v>16868</v>
      </c>
      <c r="F254" s="58">
        <v>2732</v>
      </c>
      <c r="G254" s="59">
        <v>2184</v>
      </c>
      <c r="H254" s="59">
        <v>7891</v>
      </c>
      <c r="I254" s="60">
        <v>9883</v>
      </c>
      <c r="J254" s="59">
        <v>2797</v>
      </c>
      <c r="K254" s="59">
        <v>2651</v>
      </c>
      <c r="L254" s="59">
        <v>9844</v>
      </c>
      <c r="M254" s="60">
        <v>7986</v>
      </c>
    </row>
    <row r="255" spans="1:13" ht="13" x14ac:dyDescent="0.25">
      <c r="A255" s="25" t="s">
        <v>315</v>
      </c>
      <c r="B255" s="63">
        <v>22285</v>
      </c>
      <c r="C255" s="64">
        <v>16798</v>
      </c>
      <c r="D255" s="64">
        <v>67227</v>
      </c>
      <c r="E255" s="65">
        <v>50809</v>
      </c>
      <c r="F255" s="63">
        <v>9391</v>
      </c>
      <c r="G255" s="64">
        <v>4774</v>
      </c>
      <c r="H255" s="64">
        <v>27152</v>
      </c>
      <c r="I255" s="65">
        <v>16707</v>
      </c>
      <c r="J255" s="64">
        <v>16023</v>
      </c>
      <c r="K255" s="64">
        <v>10649</v>
      </c>
      <c r="L255" s="64">
        <v>43292</v>
      </c>
      <c r="M255" s="65">
        <v>40339</v>
      </c>
    </row>
    <row r="256" spans="1:13" ht="13" x14ac:dyDescent="0.25">
      <c r="A256" s="25" t="s">
        <v>316</v>
      </c>
      <c r="B256" s="66"/>
      <c r="C256" s="67"/>
      <c r="D256" s="67"/>
      <c r="E256" s="68"/>
      <c r="F256" s="66"/>
      <c r="G256" s="67"/>
      <c r="H256" s="67"/>
      <c r="I256" s="68"/>
      <c r="J256" s="67"/>
      <c r="K256" s="67"/>
      <c r="L256" s="67"/>
      <c r="M256" s="68"/>
    </row>
    <row r="257" spans="1:13" x14ac:dyDescent="0.25">
      <c r="A257" s="29" t="s">
        <v>317</v>
      </c>
      <c r="B257" s="58">
        <v>66</v>
      </c>
      <c r="C257" s="59">
        <v>0</v>
      </c>
      <c r="D257" s="59">
        <v>118</v>
      </c>
      <c r="E257" s="60">
        <v>0</v>
      </c>
      <c r="F257" s="58">
        <v>53</v>
      </c>
      <c r="G257" s="59">
        <v>0</v>
      </c>
      <c r="H257" s="59">
        <v>103</v>
      </c>
      <c r="I257" s="60">
        <v>0</v>
      </c>
      <c r="J257" s="59">
        <v>0</v>
      </c>
      <c r="K257" s="59">
        <v>0</v>
      </c>
      <c r="L257" s="59">
        <v>0</v>
      </c>
      <c r="M257" s="60">
        <v>0</v>
      </c>
    </row>
    <row r="258" spans="1:13" x14ac:dyDescent="0.25">
      <c r="A258" s="29" t="s">
        <v>318</v>
      </c>
      <c r="B258" s="58">
        <v>0</v>
      </c>
      <c r="C258" s="59">
        <v>0</v>
      </c>
      <c r="D258" s="59">
        <v>0</v>
      </c>
      <c r="E258" s="60">
        <v>230</v>
      </c>
      <c r="F258" s="58">
        <v>34</v>
      </c>
      <c r="G258" s="59">
        <v>36</v>
      </c>
      <c r="H258" s="59">
        <v>92</v>
      </c>
      <c r="I258" s="60">
        <v>112</v>
      </c>
      <c r="J258" s="59">
        <v>0</v>
      </c>
      <c r="K258" s="59">
        <v>0</v>
      </c>
      <c r="L258" s="59">
        <v>0</v>
      </c>
      <c r="M258" s="60">
        <v>0</v>
      </c>
    </row>
    <row r="259" spans="1:13" x14ac:dyDescent="0.25">
      <c r="A259" s="29" t="s">
        <v>319</v>
      </c>
      <c r="B259" s="58">
        <v>0</v>
      </c>
      <c r="C259" s="59">
        <v>0</v>
      </c>
      <c r="D259" s="59">
        <v>0</v>
      </c>
      <c r="E259" s="60">
        <v>0</v>
      </c>
      <c r="F259" s="58">
        <v>0</v>
      </c>
      <c r="G259" s="59">
        <v>0</v>
      </c>
      <c r="H259" s="59">
        <v>1</v>
      </c>
      <c r="I259" s="60">
        <v>0</v>
      </c>
      <c r="J259" s="59">
        <v>0</v>
      </c>
      <c r="K259" s="59">
        <v>0</v>
      </c>
      <c r="L259" s="59">
        <v>0</v>
      </c>
      <c r="M259" s="60">
        <v>0</v>
      </c>
    </row>
    <row r="260" spans="1:13" x14ac:dyDescent="0.25">
      <c r="A260" s="29" t="s">
        <v>320</v>
      </c>
      <c r="B260" s="58">
        <v>7042</v>
      </c>
      <c r="C260" s="59">
        <v>5400</v>
      </c>
      <c r="D260" s="59">
        <v>20037</v>
      </c>
      <c r="E260" s="60">
        <v>15648</v>
      </c>
      <c r="F260" s="58">
        <v>4185</v>
      </c>
      <c r="G260" s="59">
        <v>2368</v>
      </c>
      <c r="H260" s="59">
        <v>12229</v>
      </c>
      <c r="I260" s="60">
        <v>11155</v>
      </c>
      <c r="J260" s="59">
        <v>3146</v>
      </c>
      <c r="K260" s="59">
        <v>2690</v>
      </c>
      <c r="L260" s="59">
        <v>8110</v>
      </c>
      <c r="M260" s="60">
        <v>6778</v>
      </c>
    </row>
    <row r="261" spans="1:13" x14ac:dyDescent="0.25">
      <c r="A261" s="29" t="s">
        <v>321</v>
      </c>
      <c r="B261" s="58">
        <v>30</v>
      </c>
      <c r="C261" s="59">
        <v>0</v>
      </c>
      <c r="D261" s="59">
        <v>91</v>
      </c>
      <c r="E261" s="60">
        <v>30</v>
      </c>
      <c r="F261" s="58">
        <v>26</v>
      </c>
      <c r="G261" s="59">
        <v>6</v>
      </c>
      <c r="H261" s="59">
        <v>26</v>
      </c>
      <c r="I261" s="60">
        <v>25</v>
      </c>
      <c r="J261" s="59">
        <v>0</v>
      </c>
      <c r="K261" s="59">
        <v>0</v>
      </c>
      <c r="L261" s="59">
        <v>0</v>
      </c>
      <c r="M261" s="60">
        <v>0</v>
      </c>
    </row>
    <row r="262" spans="1:13" x14ac:dyDescent="0.25">
      <c r="A262" s="29" t="s">
        <v>322</v>
      </c>
      <c r="B262" s="58">
        <v>37</v>
      </c>
      <c r="C262" s="59">
        <v>75</v>
      </c>
      <c r="D262" s="59">
        <v>43</v>
      </c>
      <c r="E262" s="60">
        <v>190</v>
      </c>
      <c r="F262" s="58">
        <v>37</v>
      </c>
      <c r="G262" s="59">
        <v>75</v>
      </c>
      <c r="H262" s="59">
        <v>43</v>
      </c>
      <c r="I262" s="60">
        <v>190</v>
      </c>
      <c r="J262" s="59">
        <v>0</v>
      </c>
      <c r="K262" s="59">
        <v>0</v>
      </c>
      <c r="L262" s="59">
        <v>0</v>
      </c>
      <c r="M262" s="60">
        <v>0</v>
      </c>
    </row>
    <row r="263" spans="1:13" ht="13" x14ac:dyDescent="0.25">
      <c r="A263" s="25" t="s">
        <v>323</v>
      </c>
      <c r="B263" s="63">
        <v>7175</v>
      </c>
      <c r="C263" s="64">
        <v>5475</v>
      </c>
      <c r="D263" s="64">
        <v>20289</v>
      </c>
      <c r="E263" s="65">
        <v>16098</v>
      </c>
      <c r="F263" s="63">
        <v>4335</v>
      </c>
      <c r="G263" s="64">
        <v>2485</v>
      </c>
      <c r="H263" s="64">
        <v>12494</v>
      </c>
      <c r="I263" s="65">
        <v>11482</v>
      </c>
      <c r="J263" s="64">
        <v>3146</v>
      </c>
      <c r="K263" s="64">
        <v>2690</v>
      </c>
      <c r="L263" s="64">
        <v>8110</v>
      </c>
      <c r="M263" s="65">
        <v>6778</v>
      </c>
    </row>
    <row r="264" spans="1:13" ht="13" x14ac:dyDescent="0.25">
      <c r="A264" s="25" t="s">
        <v>324</v>
      </c>
      <c r="B264" s="66"/>
      <c r="C264" s="67"/>
      <c r="D264" s="67"/>
      <c r="E264" s="68"/>
      <c r="F264" s="66"/>
      <c r="G264" s="67"/>
      <c r="H264" s="67"/>
      <c r="I264" s="68"/>
      <c r="J264" s="67"/>
      <c r="K264" s="67"/>
      <c r="L264" s="67"/>
      <c r="M264" s="68"/>
    </row>
    <row r="265" spans="1:13" x14ac:dyDescent="0.25">
      <c r="A265" s="29" t="s">
        <v>325</v>
      </c>
      <c r="B265" s="58">
        <v>2</v>
      </c>
      <c r="C265" s="59">
        <v>0</v>
      </c>
      <c r="D265" s="59">
        <v>8</v>
      </c>
      <c r="E265" s="60">
        <v>0</v>
      </c>
      <c r="F265" s="58">
        <v>2</v>
      </c>
      <c r="G265" s="59">
        <v>0</v>
      </c>
      <c r="H265" s="59">
        <v>8</v>
      </c>
      <c r="I265" s="60">
        <v>0</v>
      </c>
      <c r="J265" s="59">
        <v>0</v>
      </c>
      <c r="K265" s="59">
        <v>0</v>
      </c>
      <c r="L265" s="59">
        <v>0</v>
      </c>
      <c r="M265" s="60">
        <v>0</v>
      </c>
    </row>
    <row r="266" spans="1:13" x14ac:dyDescent="0.25">
      <c r="A266" s="29" t="s">
        <v>326</v>
      </c>
      <c r="B266" s="58">
        <v>0</v>
      </c>
      <c r="C266" s="59">
        <v>10</v>
      </c>
      <c r="D266" s="59">
        <v>0</v>
      </c>
      <c r="E266" s="60">
        <v>19</v>
      </c>
      <c r="F266" s="58">
        <v>22</v>
      </c>
      <c r="G266" s="59">
        <v>117</v>
      </c>
      <c r="H266" s="59">
        <v>307</v>
      </c>
      <c r="I266" s="60">
        <v>277</v>
      </c>
      <c r="J266" s="59">
        <v>0</v>
      </c>
      <c r="K266" s="59">
        <v>0</v>
      </c>
      <c r="L266" s="59">
        <v>0</v>
      </c>
      <c r="M266" s="60">
        <v>0</v>
      </c>
    </row>
    <row r="267" spans="1:13" x14ac:dyDescent="0.25">
      <c r="A267" s="29" t="s">
        <v>327</v>
      </c>
      <c r="B267" s="58">
        <v>0</v>
      </c>
      <c r="C267" s="59">
        <v>0</v>
      </c>
      <c r="D267" s="59">
        <v>0</v>
      </c>
      <c r="E267" s="60">
        <v>0</v>
      </c>
      <c r="F267" s="58">
        <v>25</v>
      </c>
      <c r="G267" s="59">
        <v>73</v>
      </c>
      <c r="H267" s="59">
        <v>76</v>
      </c>
      <c r="I267" s="60">
        <v>146</v>
      </c>
      <c r="J267" s="59">
        <v>0</v>
      </c>
      <c r="K267" s="59">
        <v>0</v>
      </c>
      <c r="L267" s="59">
        <v>0</v>
      </c>
      <c r="M267" s="60">
        <v>0</v>
      </c>
    </row>
    <row r="268" spans="1:13" ht="13" x14ac:dyDescent="0.25">
      <c r="A268" s="25" t="s">
        <v>328</v>
      </c>
      <c r="B268" s="63">
        <v>2</v>
      </c>
      <c r="C268" s="64">
        <v>10</v>
      </c>
      <c r="D268" s="64">
        <v>8</v>
      </c>
      <c r="E268" s="65">
        <v>19</v>
      </c>
      <c r="F268" s="63">
        <v>49</v>
      </c>
      <c r="G268" s="64">
        <v>190</v>
      </c>
      <c r="H268" s="64">
        <v>391</v>
      </c>
      <c r="I268" s="65">
        <v>423</v>
      </c>
      <c r="J268" s="64">
        <v>0</v>
      </c>
      <c r="K268" s="64">
        <v>0</v>
      </c>
      <c r="L268" s="64">
        <v>0</v>
      </c>
      <c r="M268" s="65">
        <v>0</v>
      </c>
    </row>
    <row r="269" spans="1:13" ht="13" x14ac:dyDescent="0.25">
      <c r="A269" s="25" t="s">
        <v>329</v>
      </c>
      <c r="B269" s="66"/>
      <c r="C269" s="67"/>
      <c r="D269" s="67"/>
      <c r="E269" s="68"/>
      <c r="F269" s="66"/>
      <c r="G269" s="67"/>
      <c r="H269" s="67"/>
      <c r="I269" s="68"/>
      <c r="J269" s="67"/>
      <c r="K269" s="67"/>
      <c r="L269" s="67"/>
      <c r="M269" s="68"/>
    </row>
    <row r="270" spans="1:13" x14ac:dyDescent="0.25">
      <c r="A270" s="29" t="s">
        <v>330</v>
      </c>
      <c r="B270" s="58">
        <v>0</v>
      </c>
      <c r="C270" s="59">
        <v>0</v>
      </c>
      <c r="D270" s="59">
        <v>0</v>
      </c>
      <c r="E270" s="60">
        <v>0</v>
      </c>
      <c r="F270" s="58">
        <v>0</v>
      </c>
      <c r="G270" s="59">
        <v>8</v>
      </c>
      <c r="H270" s="59">
        <v>12</v>
      </c>
      <c r="I270" s="60">
        <v>27</v>
      </c>
      <c r="J270" s="59">
        <v>0</v>
      </c>
      <c r="K270" s="59">
        <v>0</v>
      </c>
      <c r="L270" s="59">
        <v>0</v>
      </c>
      <c r="M270" s="60">
        <v>0</v>
      </c>
    </row>
    <row r="271" spans="1:13" x14ac:dyDescent="0.25">
      <c r="A271" s="29" t="s">
        <v>331</v>
      </c>
      <c r="B271" s="58">
        <v>38</v>
      </c>
      <c r="C271" s="59">
        <v>40</v>
      </c>
      <c r="D271" s="59">
        <v>152</v>
      </c>
      <c r="E271" s="60">
        <v>117</v>
      </c>
      <c r="F271" s="58">
        <v>27</v>
      </c>
      <c r="G271" s="59">
        <v>42</v>
      </c>
      <c r="H271" s="59">
        <v>74</v>
      </c>
      <c r="I271" s="60">
        <v>104</v>
      </c>
      <c r="J271" s="59">
        <v>0</v>
      </c>
      <c r="K271" s="59">
        <v>0</v>
      </c>
      <c r="L271" s="59">
        <v>0</v>
      </c>
      <c r="M271" s="60">
        <v>0</v>
      </c>
    </row>
    <row r="272" spans="1:13" x14ac:dyDescent="0.25">
      <c r="A272" s="29" t="s">
        <v>332</v>
      </c>
      <c r="B272" s="58">
        <v>0</v>
      </c>
      <c r="C272" s="59">
        <v>1</v>
      </c>
      <c r="D272" s="59">
        <v>99</v>
      </c>
      <c r="E272" s="60">
        <v>60</v>
      </c>
      <c r="F272" s="58">
        <v>20</v>
      </c>
      <c r="G272" s="59">
        <v>23</v>
      </c>
      <c r="H272" s="59">
        <v>104</v>
      </c>
      <c r="I272" s="60">
        <v>55</v>
      </c>
      <c r="J272" s="59">
        <v>0</v>
      </c>
      <c r="K272" s="59">
        <v>0</v>
      </c>
      <c r="L272" s="59">
        <v>0</v>
      </c>
      <c r="M272" s="60">
        <v>0</v>
      </c>
    </row>
    <row r="273" spans="1:13" x14ac:dyDescent="0.25">
      <c r="A273" s="29" t="s">
        <v>333</v>
      </c>
      <c r="B273" s="58">
        <v>0</v>
      </c>
      <c r="C273" s="59">
        <v>0</v>
      </c>
      <c r="D273" s="59">
        <v>0</v>
      </c>
      <c r="E273" s="60">
        <v>0</v>
      </c>
      <c r="F273" s="58">
        <v>20</v>
      </c>
      <c r="G273" s="59">
        <v>23</v>
      </c>
      <c r="H273" s="59">
        <v>51</v>
      </c>
      <c r="I273" s="60">
        <v>72</v>
      </c>
      <c r="J273" s="59">
        <v>0</v>
      </c>
      <c r="K273" s="59">
        <v>0</v>
      </c>
      <c r="L273" s="59">
        <v>0</v>
      </c>
      <c r="M273" s="60">
        <v>0</v>
      </c>
    </row>
    <row r="274" spans="1:13" ht="13" x14ac:dyDescent="0.25">
      <c r="A274" s="25" t="s">
        <v>334</v>
      </c>
      <c r="B274" s="63">
        <v>38</v>
      </c>
      <c r="C274" s="64">
        <v>41</v>
      </c>
      <c r="D274" s="64">
        <v>251</v>
      </c>
      <c r="E274" s="65">
        <v>177</v>
      </c>
      <c r="F274" s="63">
        <v>67</v>
      </c>
      <c r="G274" s="64">
        <v>96</v>
      </c>
      <c r="H274" s="64">
        <v>241</v>
      </c>
      <c r="I274" s="65">
        <v>258</v>
      </c>
      <c r="J274" s="64">
        <v>0</v>
      </c>
      <c r="K274" s="64">
        <v>0</v>
      </c>
      <c r="L274" s="64">
        <v>0</v>
      </c>
      <c r="M274" s="65">
        <v>0</v>
      </c>
    </row>
    <row r="275" spans="1:13" ht="13" x14ac:dyDescent="0.25">
      <c r="A275" s="25" t="s">
        <v>335</v>
      </c>
      <c r="B275" s="66"/>
      <c r="C275" s="67"/>
      <c r="D275" s="67"/>
      <c r="E275" s="68"/>
      <c r="F275" s="66"/>
      <c r="G275" s="67"/>
      <c r="H275" s="67"/>
      <c r="I275" s="68"/>
      <c r="J275" s="67"/>
      <c r="K275" s="67"/>
      <c r="L275" s="67"/>
      <c r="M275" s="68"/>
    </row>
    <row r="276" spans="1:13" x14ac:dyDescent="0.25">
      <c r="A276" s="29" t="s">
        <v>336</v>
      </c>
      <c r="B276" s="58">
        <v>2</v>
      </c>
      <c r="C276" s="59">
        <v>0</v>
      </c>
      <c r="D276" s="59">
        <v>2</v>
      </c>
      <c r="E276" s="60">
        <v>0</v>
      </c>
      <c r="F276" s="58">
        <v>12</v>
      </c>
      <c r="G276" s="59">
        <v>24</v>
      </c>
      <c r="H276" s="59">
        <v>38</v>
      </c>
      <c r="I276" s="60">
        <v>67</v>
      </c>
      <c r="J276" s="59">
        <v>0</v>
      </c>
      <c r="K276" s="59">
        <v>0</v>
      </c>
      <c r="L276" s="59">
        <v>0</v>
      </c>
      <c r="M276" s="60">
        <v>0</v>
      </c>
    </row>
    <row r="277" spans="1:13" x14ac:dyDescent="0.25">
      <c r="A277" s="29" t="s">
        <v>337</v>
      </c>
      <c r="B277" s="58">
        <v>4</v>
      </c>
      <c r="C277" s="59">
        <v>0</v>
      </c>
      <c r="D277" s="59">
        <v>4</v>
      </c>
      <c r="E277" s="60">
        <v>0</v>
      </c>
      <c r="F277" s="58">
        <v>4</v>
      </c>
      <c r="G277" s="59">
        <v>0</v>
      </c>
      <c r="H277" s="59">
        <v>4</v>
      </c>
      <c r="I277" s="60">
        <v>0</v>
      </c>
      <c r="J277" s="59">
        <v>0</v>
      </c>
      <c r="K277" s="59">
        <v>0</v>
      </c>
      <c r="L277" s="59">
        <v>0</v>
      </c>
      <c r="M277" s="60">
        <v>0</v>
      </c>
    </row>
    <row r="278" spans="1:13" x14ac:dyDescent="0.25">
      <c r="A278" s="29" t="s">
        <v>338</v>
      </c>
      <c r="B278" s="58">
        <v>0</v>
      </c>
      <c r="C278" s="59">
        <v>0</v>
      </c>
      <c r="D278" s="59">
        <v>0</v>
      </c>
      <c r="E278" s="60">
        <v>0</v>
      </c>
      <c r="F278" s="58">
        <v>2</v>
      </c>
      <c r="G278" s="59">
        <v>0</v>
      </c>
      <c r="H278" s="59">
        <v>14</v>
      </c>
      <c r="I278" s="60">
        <v>0</v>
      </c>
      <c r="J278" s="59">
        <v>0</v>
      </c>
      <c r="K278" s="59">
        <v>0</v>
      </c>
      <c r="L278" s="59">
        <v>0</v>
      </c>
      <c r="M278" s="60">
        <v>0</v>
      </c>
    </row>
    <row r="279" spans="1:13" ht="13" x14ac:dyDescent="0.25">
      <c r="A279" s="25" t="s">
        <v>339</v>
      </c>
      <c r="B279" s="63">
        <v>6</v>
      </c>
      <c r="C279" s="64">
        <v>0</v>
      </c>
      <c r="D279" s="64">
        <v>6</v>
      </c>
      <c r="E279" s="65">
        <v>0</v>
      </c>
      <c r="F279" s="63">
        <v>18</v>
      </c>
      <c r="G279" s="64">
        <v>24</v>
      </c>
      <c r="H279" s="64">
        <v>56</v>
      </c>
      <c r="I279" s="65">
        <v>67</v>
      </c>
      <c r="J279" s="64">
        <v>0</v>
      </c>
      <c r="K279" s="64">
        <v>0</v>
      </c>
      <c r="L279" s="64">
        <v>0</v>
      </c>
      <c r="M279" s="65">
        <v>0</v>
      </c>
    </row>
    <row r="280" spans="1:13" ht="13" x14ac:dyDescent="0.25">
      <c r="A280" s="25" t="s">
        <v>340</v>
      </c>
      <c r="B280" s="63">
        <v>1337331</v>
      </c>
      <c r="C280" s="64">
        <v>1570745</v>
      </c>
      <c r="D280" s="64">
        <v>3892960</v>
      </c>
      <c r="E280" s="65">
        <v>4593599</v>
      </c>
      <c r="F280" s="63">
        <v>992627</v>
      </c>
      <c r="G280" s="64">
        <v>1056422</v>
      </c>
      <c r="H280" s="64">
        <v>2903449</v>
      </c>
      <c r="I280" s="65">
        <v>3308847</v>
      </c>
      <c r="J280" s="64">
        <v>342892</v>
      </c>
      <c r="K280" s="64">
        <v>470162</v>
      </c>
      <c r="L280" s="64">
        <v>989049</v>
      </c>
      <c r="M280" s="65">
        <v>1333161</v>
      </c>
    </row>
    <row r="281" spans="1:13" ht="13" x14ac:dyDescent="0.25">
      <c r="A281" s="25" t="s">
        <v>341</v>
      </c>
      <c r="B281" s="66"/>
      <c r="C281" s="67"/>
      <c r="D281" s="67"/>
      <c r="E281" s="68"/>
      <c r="F281" s="66"/>
      <c r="G281" s="67"/>
      <c r="H281" s="67"/>
      <c r="I281" s="68"/>
      <c r="J281" s="67"/>
      <c r="K281" s="67"/>
      <c r="L281" s="67"/>
      <c r="M281" s="68"/>
    </row>
    <row r="282" spans="1:13" ht="13" x14ac:dyDescent="0.25">
      <c r="A282" s="25" t="s">
        <v>342</v>
      </c>
      <c r="B282" s="66"/>
      <c r="C282" s="67"/>
      <c r="D282" s="67"/>
      <c r="E282" s="68"/>
      <c r="F282" s="66"/>
      <c r="G282" s="67"/>
      <c r="H282" s="67"/>
      <c r="I282" s="68"/>
      <c r="J282" s="67"/>
      <c r="K282" s="67"/>
      <c r="L282" s="67"/>
      <c r="M282" s="68"/>
    </row>
    <row r="283" spans="1:13" x14ac:dyDescent="0.25">
      <c r="A283" s="29" t="s">
        <v>343</v>
      </c>
      <c r="B283" s="58">
        <v>35372</v>
      </c>
      <c r="C283" s="59">
        <v>51398</v>
      </c>
      <c r="D283" s="59">
        <v>112276</v>
      </c>
      <c r="E283" s="60">
        <v>143168</v>
      </c>
      <c r="F283" s="58">
        <v>33349</v>
      </c>
      <c r="G283" s="59">
        <v>50155</v>
      </c>
      <c r="H283" s="59">
        <v>109361</v>
      </c>
      <c r="I283" s="60">
        <v>140970</v>
      </c>
      <c r="J283" s="59">
        <v>1284</v>
      </c>
      <c r="K283" s="59">
        <v>216</v>
      </c>
      <c r="L283" s="59">
        <v>3246</v>
      </c>
      <c r="M283" s="60">
        <v>2106</v>
      </c>
    </row>
    <row r="284" spans="1:13" ht="13" x14ac:dyDescent="0.25">
      <c r="A284" s="25" t="s">
        <v>344</v>
      </c>
      <c r="B284" s="63">
        <v>35372</v>
      </c>
      <c r="C284" s="64">
        <v>51398</v>
      </c>
      <c r="D284" s="64">
        <v>112276</v>
      </c>
      <c r="E284" s="65">
        <v>143168</v>
      </c>
      <c r="F284" s="63">
        <v>33349</v>
      </c>
      <c r="G284" s="64">
        <v>50155</v>
      </c>
      <c r="H284" s="64">
        <v>109361</v>
      </c>
      <c r="I284" s="65">
        <v>140970</v>
      </c>
      <c r="J284" s="64">
        <v>1284</v>
      </c>
      <c r="K284" s="64">
        <v>216</v>
      </c>
      <c r="L284" s="64">
        <v>3246</v>
      </c>
      <c r="M284" s="65">
        <v>2106</v>
      </c>
    </row>
    <row r="285" spans="1:13" ht="13" x14ac:dyDescent="0.25">
      <c r="A285" s="25" t="s">
        <v>23</v>
      </c>
      <c r="B285" s="63">
        <v>1944720</v>
      </c>
      <c r="C285" s="64">
        <v>2495944</v>
      </c>
      <c r="D285" s="64">
        <v>5904612</v>
      </c>
      <c r="E285" s="65">
        <v>7249834</v>
      </c>
      <c r="F285" s="63">
        <v>1561283</v>
      </c>
      <c r="G285" s="64">
        <v>1851400</v>
      </c>
      <c r="H285" s="64">
        <v>4677990</v>
      </c>
      <c r="I285" s="65">
        <v>5628675</v>
      </c>
      <c r="J285" s="64">
        <v>387762</v>
      </c>
      <c r="K285" s="64">
        <v>543684</v>
      </c>
      <c r="L285" s="64">
        <v>1136942</v>
      </c>
      <c r="M285" s="65">
        <v>1552958</v>
      </c>
    </row>
    <row r="286" spans="1:13" ht="13" x14ac:dyDescent="0.25">
      <c r="A286" s="25" t="s">
        <v>24</v>
      </c>
      <c r="B286" s="66"/>
      <c r="C286" s="67"/>
      <c r="D286" s="67"/>
      <c r="E286" s="68"/>
      <c r="F286" s="66"/>
      <c r="G286" s="67"/>
      <c r="H286" s="67"/>
      <c r="I286" s="68"/>
      <c r="J286" s="67"/>
      <c r="K286" s="67"/>
      <c r="L286" s="67"/>
      <c r="M286" s="68"/>
    </row>
    <row r="287" spans="1:13" x14ac:dyDescent="0.25">
      <c r="A287" s="29" t="s">
        <v>345</v>
      </c>
      <c r="B287" s="58">
        <v>357</v>
      </c>
      <c r="C287" s="59">
        <v>921</v>
      </c>
      <c r="D287" s="59">
        <v>939</v>
      </c>
      <c r="E287" s="60">
        <v>3114</v>
      </c>
      <c r="F287" s="58">
        <v>0</v>
      </c>
      <c r="G287" s="59">
        <v>0</v>
      </c>
      <c r="H287" s="59">
        <v>4</v>
      </c>
      <c r="I287" s="60">
        <v>0</v>
      </c>
      <c r="J287" s="59">
        <v>462</v>
      </c>
      <c r="K287" s="59">
        <v>870</v>
      </c>
      <c r="L287" s="59">
        <v>966</v>
      </c>
      <c r="M287" s="60">
        <v>2928</v>
      </c>
    </row>
    <row r="288" spans="1:13" ht="13" x14ac:dyDescent="0.25">
      <c r="A288" s="25" t="s">
        <v>25</v>
      </c>
      <c r="B288" s="63">
        <v>357</v>
      </c>
      <c r="C288" s="64">
        <v>921</v>
      </c>
      <c r="D288" s="64">
        <v>939</v>
      </c>
      <c r="E288" s="65">
        <v>3114</v>
      </c>
      <c r="F288" s="63">
        <v>0</v>
      </c>
      <c r="G288" s="64">
        <v>0</v>
      </c>
      <c r="H288" s="64">
        <v>4</v>
      </c>
      <c r="I288" s="65">
        <v>0</v>
      </c>
      <c r="J288" s="64">
        <v>462</v>
      </c>
      <c r="K288" s="64">
        <v>870</v>
      </c>
      <c r="L288" s="64">
        <v>966</v>
      </c>
      <c r="M288" s="65">
        <v>2928</v>
      </c>
    </row>
    <row r="289" spans="1:13" ht="13" x14ac:dyDescent="0.25">
      <c r="A289" s="33" t="s">
        <v>26</v>
      </c>
      <c r="B289" s="69">
        <f>B115+B157+B285+B288</f>
        <v>2366258</v>
      </c>
      <c r="C289" s="70">
        <f t="shared" ref="C289:M289" si="10">C115+C157+C285+C288</f>
        <v>3015528</v>
      </c>
      <c r="D289" s="70">
        <f t="shared" si="10"/>
        <v>7406711</v>
      </c>
      <c r="E289" s="71">
        <f t="shared" si="10"/>
        <v>9063154</v>
      </c>
      <c r="F289" s="69">
        <f t="shared" si="10"/>
        <v>1898879</v>
      </c>
      <c r="G289" s="70">
        <f t="shared" si="10"/>
        <v>2255419</v>
      </c>
      <c r="H289" s="70">
        <f t="shared" si="10"/>
        <v>5855089</v>
      </c>
      <c r="I289" s="71">
        <f t="shared" si="10"/>
        <v>7116825</v>
      </c>
      <c r="J289" s="70">
        <f t="shared" si="10"/>
        <v>502131</v>
      </c>
      <c r="K289" s="70">
        <f t="shared" si="10"/>
        <v>673105</v>
      </c>
      <c r="L289" s="70">
        <f t="shared" si="10"/>
        <v>1438034</v>
      </c>
      <c r="M289" s="71">
        <f t="shared" si="10"/>
        <v>1929396</v>
      </c>
    </row>
    <row r="290" spans="1:13" x14ac:dyDescent="0.25">
      <c r="A290" s="99" t="s">
        <v>554</v>
      </c>
    </row>
  </sheetData>
  <mergeCells count="13">
    <mergeCell ref="L6:M6"/>
    <mergeCell ref="A1:M1"/>
    <mergeCell ref="A2:M2"/>
    <mergeCell ref="A3:M3"/>
    <mergeCell ref="A4:M4"/>
    <mergeCell ref="B5:E5"/>
    <mergeCell ref="F5:I5"/>
    <mergeCell ref="J5:M5"/>
    <mergeCell ref="B6:C6"/>
    <mergeCell ref="D6:E6"/>
    <mergeCell ref="F6:G6"/>
    <mergeCell ref="H6:I6"/>
    <mergeCell ref="J6:K6"/>
  </mergeCells>
  <printOptions gridLines="1"/>
  <pageMargins left="0.39370078740157483" right="0.19685039370078741" top="0.39370078740157483" bottom="0.59055118110236227" header="0.31496062992125984" footer="0.31496062992125984"/>
  <pageSetup scale="80" orientation="landscape" r:id="rId1"/>
  <headerFooter>
    <oddFooter>&amp;L    © Society of Indian Automobile Manufacturers (SIAM)&amp;RPage &amp;P of &amp;N</oddFooter>
  </headerFooter>
  <rowBreaks count="7" manualBreakCount="7">
    <brk id="37" max="16383" man="1"/>
    <brk id="77" max="16383" man="1"/>
    <brk id="116" max="16383" man="1"/>
    <brk id="157" max="16383" man="1"/>
    <brk id="194" max="16383" man="1"/>
    <brk id="231" max="16383" man="1"/>
    <brk id="268" max="16383" man="1"/>
  </rowBreaks>
  <ignoredErrors>
    <ignoredError sqref="B117:M142 B20:M36 B38:M76 B78:M115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AB03-2670-4E50-866A-EC6C9B2127C4}">
  <dimension ref="A1:I707"/>
  <sheetViews>
    <sheetView zoomScale="90" zoomScaleNormal="90" zoomScaleSheetLayoutView="100" workbookViewId="0">
      <pane ySplit="2" topLeftCell="A3" activePane="bottomLeft" state="frozen"/>
      <selection pane="bottomLeft" sqref="A1:E1"/>
    </sheetView>
  </sheetViews>
  <sheetFormatPr defaultRowHeight="16" customHeight="1" x14ac:dyDescent="0.3"/>
  <cols>
    <col min="1" max="1" width="43.54296875" style="106" bestFit="1" customWidth="1"/>
    <col min="2" max="5" width="17.7265625" style="106" customWidth="1"/>
    <col min="6" max="6" width="14.453125" style="106" customWidth="1"/>
    <col min="7" max="256" width="8.7265625" style="106"/>
    <col min="257" max="257" width="51" style="106" customWidth="1"/>
    <col min="258" max="261" width="17.7265625" style="106" customWidth="1"/>
    <col min="262" max="262" width="14.453125" style="106" customWidth="1"/>
    <col min="263" max="512" width="8.7265625" style="106"/>
    <col min="513" max="513" width="51" style="106" customWidth="1"/>
    <col min="514" max="517" width="17.7265625" style="106" customWidth="1"/>
    <col min="518" max="518" width="14.453125" style="106" customWidth="1"/>
    <col min="519" max="768" width="8.7265625" style="106"/>
    <col min="769" max="769" width="51" style="106" customWidth="1"/>
    <col min="770" max="773" width="17.7265625" style="106" customWidth="1"/>
    <col min="774" max="774" width="14.453125" style="106" customWidth="1"/>
    <col min="775" max="1024" width="8.7265625" style="106"/>
    <col min="1025" max="1025" width="51" style="106" customWidth="1"/>
    <col min="1026" max="1029" width="17.7265625" style="106" customWidth="1"/>
    <col min="1030" max="1030" width="14.453125" style="106" customWidth="1"/>
    <col min="1031" max="1280" width="8.7265625" style="106"/>
    <col min="1281" max="1281" width="51" style="106" customWidth="1"/>
    <col min="1282" max="1285" width="17.7265625" style="106" customWidth="1"/>
    <col min="1286" max="1286" width="14.453125" style="106" customWidth="1"/>
    <col min="1287" max="1536" width="8.7265625" style="106"/>
    <col min="1537" max="1537" width="51" style="106" customWidth="1"/>
    <col min="1538" max="1541" width="17.7265625" style="106" customWidth="1"/>
    <col min="1542" max="1542" width="14.453125" style="106" customWidth="1"/>
    <col min="1543" max="1792" width="8.7265625" style="106"/>
    <col min="1793" max="1793" width="51" style="106" customWidth="1"/>
    <col min="1794" max="1797" width="17.7265625" style="106" customWidth="1"/>
    <col min="1798" max="1798" width="14.453125" style="106" customWidth="1"/>
    <col min="1799" max="2048" width="8.7265625" style="106"/>
    <col min="2049" max="2049" width="51" style="106" customWidth="1"/>
    <col min="2050" max="2053" width="17.7265625" style="106" customWidth="1"/>
    <col min="2054" max="2054" width="14.453125" style="106" customWidth="1"/>
    <col min="2055" max="2304" width="8.7265625" style="106"/>
    <col min="2305" max="2305" width="51" style="106" customWidth="1"/>
    <col min="2306" max="2309" width="17.7265625" style="106" customWidth="1"/>
    <col min="2310" max="2310" width="14.453125" style="106" customWidth="1"/>
    <col min="2311" max="2560" width="8.7265625" style="106"/>
    <col min="2561" max="2561" width="51" style="106" customWidth="1"/>
    <col min="2562" max="2565" width="17.7265625" style="106" customWidth="1"/>
    <col min="2566" max="2566" width="14.453125" style="106" customWidth="1"/>
    <col min="2567" max="2816" width="8.7265625" style="106"/>
    <col min="2817" max="2817" width="51" style="106" customWidth="1"/>
    <col min="2818" max="2821" width="17.7265625" style="106" customWidth="1"/>
    <col min="2822" max="2822" width="14.453125" style="106" customWidth="1"/>
    <col min="2823" max="3072" width="8.7265625" style="106"/>
    <col min="3073" max="3073" width="51" style="106" customWidth="1"/>
    <col min="3074" max="3077" width="17.7265625" style="106" customWidth="1"/>
    <col min="3078" max="3078" width="14.453125" style="106" customWidth="1"/>
    <col min="3079" max="3328" width="8.7265625" style="106"/>
    <col min="3329" max="3329" width="51" style="106" customWidth="1"/>
    <col min="3330" max="3333" width="17.7265625" style="106" customWidth="1"/>
    <col min="3334" max="3334" width="14.453125" style="106" customWidth="1"/>
    <col min="3335" max="3584" width="8.7265625" style="106"/>
    <col min="3585" max="3585" width="51" style="106" customWidth="1"/>
    <col min="3586" max="3589" width="17.7265625" style="106" customWidth="1"/>
    <col min="3590" max="3590" width="14.453125" style="106" customWidth="1"/>
    <col min="3591" max="3840" width="8.7265625" style="106"/>
    <col min="3841" max="3841" width="51" style="106" customWidth="1"/>
    <col min="3842" max="3845" width="17.7265625" style="106" customWidth="1"/>
    <col min="3846" max="3846" width="14.453125" style="106" customWidth="1"/>
    <col min="3847" max="4096" width="8.7265625" style="106"/>
    <col min="4097" max="4097" width="51" style="106" customWidth="1"/>
    <col min="4098" max="4101" width="17.7265625" style="106" customWidth="1"/>
    <col min="4102" max="4102" width="14.453125" style="106" customWidth="1"/>
    <col min="4103" max="4352" width="8.7265625" style="106"/>
    <col min="4353" max="4353" width="51" style="106" customWidth="1"/>
    <col min="4354" max="4357" width="17.7265625" style="106" customWidth="1"/>
    <col min="4358" max="4358" width="14.453125" style="106" customWidth="1"/>
    <col min="4359" max="4608" width="8.7265625" style="106"/>
    <col min="4609" max="4609" width="51" style="106" customWidth="1"/>
    <col min="4610" max="4613" width="17.7265625" style="106" customWidth="1"/>
    <col min="4614" max="4614" width="14.453125" style="106" customWidth="1"/>
    <col min="4615" max="4864" width="8.7265625" style="106"/>
    <col min="4865" max="4865" width="51" style="106" customWidth="1"/>
    <col min="4866" max="4869" width="17.7265625" style="106" customWidth="1"/>
    <col min="4870" max="4870" width="14.453125" style="106" customWidth="1"/>
    <col min="4871" max="5120" width="8.7265625" style="106"/>
    <col min="5121" max="5121" width="51" style="106" customWidth="1"/>
    <col min="5122" max="5125" width="17.7265625" style="106" customWidth="1"/>
    <col min="5126" max="5126" width="14.453125" style="106" customWidth="1"/>
    <col min="5127" max="5376" width="8.7265625" style="106"/>
    <col min="5377" max="5377" width="51" style="106" customWidth="1"/>
    <col min="5378" max="5381" width="17.7265625" style="106" customWidth="1"/>
    <col min="5382" max="5382" width="14.453125" style="106" customWidth="1"/>
    <col min="5383" max="5632" width="8.7265625" style="106"/>
    <col min="5633" max="5633" width="51" style="106" customWidth="1"/>
    <col min="5634" max="5637" width="17.7265625" style="106" customWidth="1"/>
    <col min="5638" max="5638" width="14.453125" style="106" customWidth="1"/>
    <col min="5639" max="5888" width="8.7265625" style="106"/>
    <col min="5889" max="5889" width="51" style="106" customWidth="1"/>
    <col min="5890" max="5893" width="17.7265625" style="106" customWidth="1"/>
    <col min="5894" max="5894" width="14.453125" style="106" customWidth="1"/>
    <col min="5895" max="6144" width="8.7265625" style="106"/>
    <col min="6145" max="6145" width="51" style="106" customWidth="1"/>
    <col min="6146" max="6149" width="17.7265625" style="106" customWidth="1"/>
    <col min="6150" max="6150" width="14.453125" style="106" customWidth="1"/>
    <col min="6151" max="6400" width="8.7265625" style="106"/>
    <col min="6401" max="6401" width="51" style="106" customWidth="1"/>
    <col min="6402" max="6405" width="17.7265625" style="106" customWidth="1"/>
    <col min="6406" max="6406" width="14.453125" style="106" customWidth="1"/>
    <col min="6407" max="6656" width="8.7265625" style="106"/>
    <col min="6657" max="6657" width="51" style="106" customWidth="1"/>
    <col min="6658" max="6661" width="17.7265625" style="106" customWidth="1"/>
    <col min="6662" max="6662" width="14.453125" style="106" customWidth="1"/>
    <col min="6663" max="6912" width="8.7265625" style="106"/>
    <col min="6913" max="6913" width="51" style="106" customWidth="1"/>
    <col min="6914" max="6917" width="17.7265625" style="106" customWidth="1"/>
    <col min="6918" max="6918" width="14.453125" style="106" customWidth="1"/>
    <col min="6919" max="7168" width="8.7265625" style="106"/>
    <col min="7169" max="7169" width="51" style="106" customWidth="1"/>
    <col min="7170" max="7173" width="17.7265625" style="106" customWidth="1"/>
    <col min="7174" max="7174" width="14.453125" style="106" customWidth="1"/>
    <col min="7175" max="7424" width="8.7265625" style="106"/>
    <col min="7425" max="7425" width="51" style="106" customWidth="1"/>
    <col min="7426" max="7429" width="17.7265625" style="106" customWidth="1"/>
    <col min="7430" max="7430" width="14.453125" style="106" customWidth="1"/>
    <col min="7431" max="7680" width="8.7265625" style="106"/>
    <col min="7681" max="7681" width="51" style="106" customWidth="1"/>
    <col min="7682" max="7685" width="17.7265625" style="106" customWidth="1"/>
    <col min="7686" max="7686" width="14.453125" style="106" customWidth="1"/>
    <col min="7687" max="7936" width="8.7265625" style="106"/>
    <col min="7937" max="7937" width="51" style="106" customWidth="1"/>
    <col min="7938" max="7941" width="17.7265625" style="106" customWidth="1"/>
    <col min="7942" max="7942" width="14.453125" style="106" customWidth="1"/>
    <col min="7943" max="8192" width="8.7265625" style="106"/>
    <col min="8193" max="8193" width="51" style="106" customWidth="1"/>
    <col min="8194" max="8197" width="17.7265625" style="106" customWidth="1"/>
    <col min="8198" max="8198" width="14.453125" style="106" customWidth="1"/>
    <col min="8199" max="8448" width="8.7265625" style="106"/>
    <col min="8449" max="8449" width="51" style="106" customWidth="1"/>
    <col min="8450" max="8453" width="17.7265625" style="106" customWidth="1"/>
    <col min="8454" max="8454" width="14.453125" style="106" customWidth="1"/>
    <col min="8455" max="8704" width="8.7265625" style="106"/>
    <col min="8705" max="8705" width="51" style="106" customWidth="1"/>
    <col min="8706" max="8709" width="17.7265625" style="106" customWidth="1"/>
    <col min="8710" max="8710" width="14.453125" style="106" customWidth="1"/>
    <col min="8711" max="8960" width="8.7265625" style="106"/>
    <col min="8961" max="8961" width="51" style="106" customWidth="1"/>
    <col min="8962" max="8965" width="17.7265625" style="106" customWidth="1"/>
    <col min="8966" max="8966" width="14.453125" style="106" customWidth="1"/>
    <col min="8967" max="9216" width="8.7265625" style="106"/>
    <col min="9217" max="9217" width="51" style="106" customWidth="1"/>
    <col min="9218" max="9221" width="17.7265625" style="106" customWidth="1"/>
    <col min="9222" max="9222" width="14.453125" style="106" customWidth="1"/>
    <col min="9223" max="9472" width="8.7265625" style="106"/>
    <col min="9473" max="9473" width="51" style="106" customWidth="1"/>
    <col min="9474" max="9477" width="17.7265625" style="106" customWidth="1"/>
    <col min="9478" max="9478" width="14.453125" style="106" customWidth="1"/>
    <col min="9479" max="9728" width="8.7265625" style="106"/>
    <col min="9729" max="9729" width="51" style="106" customWidth="1"/>
    <col min="9730" max="9733" width="17.7265625" style="106" customWidth="1"/>
    <col min="9734" max="9734" width="14.453125" style="106" customWidth="1"/>
    <col min="9735" max="9984" width="8.7265625" style="106"/>
    <col min="9985" max="9985" width="51" style="106" customWidth="1"/>
    <col min="9986" max="9989" width="17.7265625" style="106" customWidth="1"/>
    <col min="9990" max="9990" width="14.453125" style="106" customWidth="1"/>
    <col min="9991" max="10240" width="8.7265625" style="106"/>
    <col min="10241" max="10241" width="51" style="106" customWidth="1"/>
    <col min="10242" max="10245" width="17.7265625" style="106" customWidth="1"/>
    <col min="10246" max="10246" width="14.453125" style="106" customWidth="1"/>
    <col min="10247" max="10496" width="8.7265625" style="106"/>
    <col min="10497" max="10497" width="51" style="106" customWidth="1"/>
    <col min="10498" max="10501" width="17.7265625" style="106" customWidth="1"/>
    <col min="10502" max="10502" width="14.453125" style="106" customWidth="1"/>
    <col min="10503" max="10752" width="8.7265625" style="106"/>
    <col min="10753" max="10753" width="51" style="106" customWidth="1"/>
    <col min="10754" max="10757" width="17.7265625" style="106" customWidth="1"/>
    <col min="10758" max="10758" width="14.453125" style="106" customWidth="1"/>
    <col min="10759" max="11008" width="8.7265625" style="106"/>
    <col min="11009" max="11009" width="51" style="106" customWidth="1"/>
    <col min="11010" max="11013" width="17.7265625" style="106" customWidth="1"/>
    <col min="11014" max="11014" width="14.453125" style="106" customWidth="1"/>
    <col min="11015" max="11264" width="8.7265625" style="106"/>
    <col min="11265" max="11265" width="51" style="106" customWidth="1"/>
    <col min="11266" max="11269" width="17.7265625" style="106" customWidth="1"/>
    <col min="11270" max="11270" width="14.453125" style="106" customWidth="1"/>
    <col min="11271" max="11520" width="8.7265625" style="106"/>
    <col min="11521" max="11521" width="51" style="106" customWidth="1"/>
    <col min="11522" max="11525" width="17.7265625" style="106" customWidth="1"/>
    <col min="11526" max="11526" width="14.453125" style="106" customWidth="1"/>
    <col min="11527" max="11776" width="8.7265625" style="106"/>
    <col min="11777" max="11777" width="51" style="106" customWidth="1"/>
    <col min="11778" max="11781" width="17.7265625" style="106" customWidth="1"/>
    <col min="11782" max="11782" width="14.453125" style="106" customWidth="1"/>
    <col min="11783" max="12032" width="8.7265625" style="106"/>
    <col min="12033" max="12033" width="51" style="106" customWidth="1"/>
    <col min="12034" max="12037" width="17.7265625" style="106" customWidth="1"/>
    <col min="12038" max="12038" width="14.453125" style="106" customWidth="1"/>
    <col min="12039" max="12288" width="8.7265625" style="106"/>
    <col min="12289" max="12289" width="51" style="106" customWidth="1"/>
    <col min="12290" max="12293" width="17.7265625" style="106" customWidth="1"/>
    <col min="12294" max="12294" width="14.453125" style="106" customWidth="1"/>
    <col min="12295" max="12544" width="8.7265625" style="106"/>
    <col min="12545" max="12545" width="51" style="106" customWidth="1"/>
    <col min="12546" max="12549" width="17.7265625" style="106" customWidth="1"/>
    <col min="12550" max="12550" width="14.453125" style="106" customWidth="1"/>
    <col min="12551" max="12800" width="8.7265625" style="106"/>
    <col min="12801" max="12801" width="51" style="106" customWidth="1"/>
    <col min="12802" max="12805" width="17.7265625" style="106" customWidth="1"/>
    <col min="12806" max="12806" width="14.453125" style="106" customWidth="1"/>
    <col min="12807" max="13056" width="8.7265625" style="106"/>
    <col min="13057" max="13057" width="51" style="106" customWidth="1"/>
    <col min="13058" max="13061" width="17.7265625" style="106" customWidth="1"/>
    <col min="13062" max="13062" width="14.453125" style="106" customWidth="1"/>
    <col min="13063" max="13312" width="8.7265625" style="106"/>
    <col min="13313" max="13313" width="51" style="106" customWidth="1"/>
    <col min="13314" max="13317" width="17.7265625" style="106" customWidth="1"/>
    <col min="13318" max="13318" width="14.453125" style="106" customWidth="1"/>
    <col min="13319" max="13568" width="8.7265625" style="106"/>
    <col min="13569" max="13569" width="51" style="106" customWidth="1"/>
    <col min="13570" max="13573" width="17.7265625" style="106" customWidth="1"/>
    <col min="13574" max="13574" width="14.453125" style="106" customWidth="1"/>
    <col min="13575" max="13824" width="8.7265625" style="106"/>
    <col min="13825" max="13825" width="51" style="106" customWidth="1"/>
    <col min="13826" max="13829" width="17.7265625" style="106" customWidth="1"/>
    <col min="13830" max="13830" width="14.453125" style="106" customWidth="1"/>
    <col min="13831" max="14080" width="8.7265625" style="106"/>
    <col min="14081" max="14081" width="51" style="106" customWidth="1"/>
    <col min="14082" max="14085" width="17.7265625" style="106" customWidth="1"/>
    <col min="14086" max="14086" width="14.453125" style="106" customWidth="1"/>
    <col min="14087" max="14336" width="8.7265625" style="106"/>
    <col min="14337" max="14337" width="51" style="106" customWidth="1"/>
    <col min="14338" max="14341" width="17.7265625" style="106" customWidth="1"/>
    <col min="14342" max="14342" width="14.453125" style="106" customWidth="1"/>
    <col min="14343" max="14592" width="8.7265625" style="106"/>
    <col min="14593" max="14593" width="51" style="106" customWidth="1"/>
    <col min="14594" max="14597" width="17.7265625" style="106" customWidth="1"/>
    <col min="14598" max="14598" width="14.453125" style="106" customWidth="1"/>
    <col min="14599" max="14848" width="8.7265625" style="106"/>
    <col min="14849" max="14849" width="51" style="106" customWidth="1"/>
    <col min="14850" max="14853" width="17.7265625" style="106" customWidth="1"/>
    <col min="14854" max="14854" width="14.453125" style="106" customWidth="1"/>
    <col min="14855" max="15104" width="8.7265625" style="106"/>
    <col min="15105" max="15105" width="51" style="106" customWidth="1"/>
    <col min="15106" max="15109" width="17.7265625" style="106" customWidth="1"/>
    <col min="15110" max="15110" width="14.453125" style="106" customWidth="1"/>
    <col min="15111" max="15360" width="8.7265625" style="106"/>
    <col min="15361" max="15361" width="51" style="106" customWidth="1"/>
    <col min="15362" max="15365" width="17.7265625" style="106" customWidth="1"/>
    <col min="15366" max="15366" width="14.453125" style="106" customWidth="1"/>
    <col min="15367" max="15616" width="8.7265625" style="106"/>
    <col min="15617" max="15617" width="51" style="106" customWidth="1"/>
    <col min="15618" max="15621" width="17.7265625" style="106" customWidth="1"/>
    <col min="15622" max="15622" width="14.453125" style="106" customWidth="1"/>
    <col min="15623" max="15872" width="8.7265625" style="106"/>
    <col min="15873" max="15873" width="51" style="106" customWidth="1"/>
    <col min="15874" max="15877" width="17.7265625" style="106" customWidth="1"/>
    <col min="15878" max="15878" width="14.453125" style="106" customWidth="1"/>
    <col min="15879" max="16128" width="8.7265625" style="106"/>
    <col min="16129" max="16129" width="51" style="106" customWidth="1"/>
    <col min="16130" max="16133" width="17.7265625" style="106" customWidth="1"/>
    <col min="16134" max="16134" width="14.453125" style="106" customWidth="1"/>
    <col min="16135" max="16384" width="8.7265625" style="106"/>
  </cols>
  <sheetData>
    <row r="1" spans="1:5" ht="15.5" x14ac:dyDescent="0.35">
      <c r="A1" s="238" t="s">
        <v>0</v>
      </c>
      <c r="B1" s="239"/>
      <c r="C1" s="239"/>
      <c r="D1" s="239"/>
      <c r="E1" s="240"/>
    </row>
    <row r="2" spans="1:5" ht="16" customHeight="1" x14ac:dyDescent="0.3">
      <c r="A2" s="233" t="s">
        <v>552</v>
      </c>
      <c r="B2" s="234"/>
      <c r="C2" s="234"/>
      <c r="D2" s="234"/>
      <c r="E2" s="235"/>
    </row>
    <row r="3" spans="1:5" ht="16" customHeight="1" x14ac:dyDescent="0.3">
      <c r="A3" s="241" t="s">
        <v>536</v>
      </c>
      <c r="B3" s="242"/>
      <c r="C3" s="242"/>
      <c r="D3" s="242"/>
      <c r="E3" s="243"/>
    </row>
    <row r="4" spans="1:5" s="107" customFormat="1" ht="16" customHeight="1" x14ac:dyDescent="0.3">
      <c r="A4" s="233" t="s">
        <v>8</v>
      </c>
      <c r="B4" s="234"/>
      <c r="C4" s="234"/>
      <c r="D4" s="234"/>
      <c r="E4" s="235"/>
    </row>
    <row r="5" spans="1:5" ht="16" customHeight="1" x14ac:dyDescent="0.3">
      <c r="A5" s="108" t="s">
        <v>537</v>
      </c>
      <c r="B5" s="231" t="s">
        <v>3</v>
      </c>
      <c r="C5" s="231"/>
      <c r="D5" s="236" t="s">
        <v>538</v>
      </c>
      <c r="E5" s="237"/>
    </row>
    <row r="6" spans="1:5" ht="16" customHeight="1" x14ac:dyDescent="0.3">
      <c r="A6" s="109" t="s">
        <v>539</v>
      </c>
      <c r="B6" s="231" t="s">
        <v>540</v>
      </c>
      <c r="C6" s="231"/>
      <c r="D6" s="232" t="s">
        <v>541</v>
      </c>
      <c r="E6" s="232"/>
    </row>
    <row r="7" spans="1:5" ht="16" customHeight="1" x14ac:dyDescent="0.3">
      <c r="A7" s="110"/>
      <c r="B7" s="231" t="s">
        <v>29</v>
      </c>
      <c r="C7" s="231"/>
      <c r="D7" s="231" t="s">
        <v>29</v>
      </c>
      <c r="E7" s="231"/>
    </row>
    <row r="8" spans="1:5" ht="16" customHeight="1" x14ac:dyDescent="0.3">
      <c r="A8" s="111"/>
      <c r="B8" s="112">
        <v>2025</v>
      </c>
      <c r="C8" s="112">
        <v>2026</v>
      </c>
      <c r="D8" s="112">
        <v>2025</v>
      </c>
      <c r="E8" s="112">
        <v>2026</v>
      </c>
    </row>
    <row r="9" spans="1:5" ht="16" customHeight="1" x14ac:dyDescent="0.3">
      <c r="A9" s="113" t="s">
        <v>38</v>
      </c>
      <c r="B9" s="114">
        <v>717</v>
      </c>
      <c r="C9" s="114">
        <v>610</v>
      </c>
      <c r="D9" s="93">
        <f t="shared" ref="D9:D12" si="0">(B9/$B$26)*100</f>
        <v>7.0857924426119989E-2</v>
      </c>
      <c r="E9" s="93">
        <f t="shared" ref="E9:E12" si="1">(C9/$C$26)*100</f>
        <v>4.7887794971153488E-2</v>
      </c>
    </row>
    <row r="10" spans="1:5" ht="16" customHeight="1" x14ac:dyDescent="0.3">
      <c r="A10" s="115" t="s">
        <v>39</v>
      </c>
      <c r="B10" s="116">
        <v>411</v>
      </c>
      <c r="C10" s="116">
        <v>687</v>
      </c>
      <c r="D10" s="94">
        <f t="shared" si="0"/>
        <v>4.0617303959742418E-2</v>
      </c>
      <c r="E10" s="94">
        <f t="shared" si="1"/>
        <v>5.3932647778987625E-2</v>
      </c>
    </row>
    <row r="11" spans="1:5" ht="16" customHeight="1" x14ac:dyDescent="0.3">
      <c r="A11" s="115" t="s">
        <v>40</v>
      </c>
      <c r="B11" s="116">
        <v>11928</v>
      </c>
      <c r="C11" s="116">
        <v>14423</v>
      </c>
      <c r="D11" s="94">
        <f t="shared" si="0"/>
        <v>1.1787912448462472</v>
      </c>
      <c r="E11" s="94">
        <f t="shared" si="1"/>
        <v>1.1322715850310603</v>
      </c>
    </row>
    <row r="12" spans="1:5" ht="16" customHeight="1" x14ac:dyDescent="0.3">
      <c r="A12" s="115" t="s">
        <v>41</v>
      </c>
      <c r="B12" s="116">
        <v>132259</v>
      </c>
      <c r="C12" s="116">
        <v>139374</v>
      </c>
      <c r="D12" s="94">
        <f t="shared" si="0"/>
        <v>13.070569353799447</v>
      </c>
      <c r="E12" s="94">
        <f t="shared" si="1"/>
        <v>10.941497600507454</v>
      </c>
    </row>
    <row r="13" spans="1:5" ht="16" customHeight="1" x14ac:dyDescent="0.3">
      <c r="A13" s="115" t="s">
        <v>42</v>
      </c>
      <c r="B13" s="116">
        <v>66</v>
      </c>
      <c r="C13" s="116">
        <v>30</v>
      </c>
      <c r="D13" s="94">
        <f t="shared" ref="D13:D25" si="2">(B13/$B$26)*100</f>
        <v>6.5224867672579075E-3</v>
      </c>
      <c r="E13" s="94">
        <f t="shared" ref="E13:E25" si="3">(C13/$C$26)*100</f>
        <v>2.3551374575977125E-3</v>
      </c>
    </row>
    <row r="14" spans="1:5" ht="16" customHeight="1" x14ac:dyDescent="0.3">
      <c r="A14" s="115" t="s">
        <v>43</v>
      </c>
      <c r="B14" s="116">
        <v>3153</v>
      </c>
      <c r="C14" s="116">
        <v>4586</v>
      </c>
      <c r="D14" s="94">
        <f t="shared" si="2"/>
        <v>0.31159698147218456</v>
      </c>
      <c r="E14" s="94">
        <f t="shared" si="3"/>
        <v>0.36002201268477035</v>
      </c>
    </row>
    <row r="15" spans="1:5" ht="16" customHeight="1" x14ac:dyDescent="0.3">
      <c r="A15" s="115" t="s">
        <v>44</v>
      </c>
      <c r="B15" s="116">
        <v>66563</v>
      </c>
      <c r="C15" s="116">
        <v>79424</v>
      </c>
      <c r="D15" s="94">
        <f t="shared" si="2"/>
        <v>6.5781255558937586</v>
      </c>
      <c r="E15" s="94">
        <f t="shared" si="3"/>
        <v>6.2351479144080244</v>
      </c>
    </row>
    <row r="16" spans="1:5" ht="16" customHeight="1" x14ac:dyDescent="0.3">
      <c r="A16" s="115" t="s">
        <v>45</v>
      </c>
      <c r="B16" s="116">
        <v>152067</v>
      </c>
      <c r="C16" s="116">
        <v>174745</v>
      </c>
      <c r="D16" s="94">
        <f t="shared" si="2"/>
        <v>15.028105988433458</v>
      </c>
      <c r="E16" s="94">
        <f t="shared" si="3"/>
        <v>13.718283167597075</v>
      </c>
    </row>
    <row r="17" spans="1:5" ht="16" customHeight="1" x14ac:dyDescent="0.3">
      <c r="A17" s="115" t="s">
        <v>46</v>
      </c>
      <c r="B17" s="116">
        <v>393572</v>
      </c>
      <c r="C17" s="116">
        <v>525228</v>
      </c>
      <c r="D17" s="94">
        <f t="shared" si="2"/>
        <v>38.894972150958012</v>
      </c>
      <c r="E17" s="94">
        <f t="shared" si="3"/>
        <v>41.232804552637717</v>
      </c>
    </row>
    <row r="18" spans="1:5" ht="16" customHeight="1" x14ac:dyDescent="0.3">
      <c r="A18" s="115" t="s">
        <v>47</v>
      </c>
      <c r="B18" s="116">
        <v>4492</v>
      </c>
      <c r="C18" s="116">
        <v>9158</v>
      </c>
      <c r="D18" s="94">
        <f t="shared" si="2"/>
        <v>0.44392440240185632</v>
      </c>
      <c r="E18" s="94">
        <f t="shared" si="3"/>
        <v>0.71894496122266183</v>
      </c>
    </row>
    <row r="19" spans="1:5" ht="16" customHeight="1" x14ac:dyDescent="0.3">
      <c r="A19" s="115" t="s">
        <v>48</v>
      </c>
      <c r="B19" s="116">
        <v>7729</v>
      </c>
      <c r="C19" s="116">
        <v>13589</v>
      </c>
      <c r="D19" s="94">
        <f t="shared" si="2"/>
        <v>0.76382273066873274</v>
      </c>
      <c r="E19" s="94">
        <f t="shared" si="3"/>
        <v>1.0667987637098439</v>
      </c>
    </row>
    <row r="20" spans="1:5" ht="16" customHeight="1" x14ac:dyDescent="0.3">
      <c r="A20" s="115" t="s">
        <v>49</v>
      </c>
      <c r="B20" s="116">
        <v>19056</v>
      </c>
      <c r="C20" s="116">
        <v>18866</v>
      </c>
      <c r="D20" s="94">
        <f t="shared" si="2"/>
        <v>1.883219815710101</v>
      </c>
      <c r="E20" s="94">
        <f t="shared" si="3"/>
        <v>1.4810674425012815</v>
      </c>
    </row>
    <row r="21" spans="1:5" ht="16" customHeight="1" x14ac:dyDescent="0.3">
      <c r="A21" s="115" t="s">
        <v>50</v>
      </c>
      <c r="B21" s="116">
        <v>1282</v>
      </c>
      <c r="C21" s="116">
        <v>2085</v>
      </c>
      <c r="D21" s="94">
        <f t="shared" si="2"/>
        <v>0.12669436417613086</v>
      </c>
      <c r="E21" s="94">
        <f t="shared" si="3"/>
        <v>0.16368205330304103</v>
      </c>
    </row>
    <row r="22" spans="1:5" ht="16" customHeight="1" x14ac:dyDescent="0.3">
      <c r="A22" s="115" t="s">
        <v>51</v>
      </c>
      <c r="B22" s="116">
        <v>129369</v>
      </c>
      <c r="C22" s="116">
        <v>187953</v>
      </c>
      <c r="D22" s="94">
        <f t="shared" si="2"/>
        <v>12.784963493839216</v>
      </c>
      <c r="E22" s="94">
        <f t="shared" si="3"/>
        <v>14.75517168559543</v>
      </c>
    </row>
    <row r="23" spans="1:5" ht="16" customHeight="1" x14ac:dyDescent="0.3">
      <c r="A23" s="115" t="s">
        <v>52</v>
      </c>
      <c r="B23" s="116">
        <v>80432</v>
      </c>
      <c r="C23" s="116">
        <v>89138</v>
      </c>
      <c r="D23" s="94">
        <f t="shared" si="2"/>
        <v>7.9487372070316367</v>
      </c>
      <c r="E23" s="94">
        <f t="shared" si="3"/>
        <v>6.9977414231781641</v>
      </c>
    </row>
    <row r="24" spans="1:5" ht="16" customHeight="1" x14ac:dyDescent="0.3">
      <c r="A24" s="115" t="s">
        <v>53</v>
      </c>
      <c r="B24" s="116">
        <v>0</v>
      </c>
      <c r="C24" s="116">
        <v>6001</v>
      </c>
      <c r="D24" s="94">
        <f t="shared" si="2"/>
        <v>0</v>
      </c>
      <c r="E24" s="94">
        <f t="shared" si="3"/>
        <v>0.47110599610146248</v>
      </c>
    </row>
    <row r="25" spans="1:5" ht="16" customHeight="1" x14ac:dyDescent="0.3">
      <c r="A25" s="117" t="s">
        <v>54</v>
      </c>
      <c r="B25" s="118">
        <v>8788</v>
      </c>
      <c r="C25" s="118">
        <v>7914</v>
      </c>
      <c r="D25" s="95">
        <f t="shared" si="2"/>
        <v>0.8684789956160982</v>
      </c>
      <c r="E25" s="95">
        <f t="shared" si="3"/>
        <v>0.62128526131427664</v>
      </c>
    </row>
    <row r="26" spans="1:5" s="107" customFormat="1" ht="16" customHeight="1" x14ac:dyDescent="0.3">
      <c r="A26" s="119" t="s">
        <v>484</v>
      </c>
      <c r="B26" s="120">
        <f>SUM(B9:B25)</f>
        <v>1011884</v>
      </c>
      <c r="C26" s="120">
        <f>SUM(C9:C25)</f>
        <v>1273811</v>
      </c>
      <c r="D26" s="91">
        <f>SUM(D9:D25)</f>
        <v>100.00000000000003</v>
      </c>
      <c r="E26" s="91">
        <f>SUM(E9:E25)</f>
        <v>99.999999999999986</v>
      </c>
    </row>
    <row r="27" spans="1:5" ht="16" customHeight="1" x14ac:dyDescent="0.3">
      <c r="A27" s="121"/>
      <c r="B27" s="122"/>
      <c r="C27" s="122"/>
      <c r="D27" s="123"/>
      <c r="E27" s="124"/>
    </row>
    <row r="28" spans="1:5" ht="16" customHeight="1" x14ac:dyDescent="0.3">
      <c r="A28" s="125"/>
      <c r="D28" s="123"/>
      <c r="E28" s="124"/>
    </row>
    <row r="29" spans="1:5" ht="16" customHeight="1" x14ac:dyDescent="0.3">
      <c r="A29" s="125"/>
      <c r="D29" s="123"/>
      <c r="E29" s="124"/>
    </row>
    <row r="30" spans="1:5" ht="16" customHeight="1" x14ac:dyDescent="0.3">
      <c r="A30" s="125"/>
      <c r="D30" s="123"/>
      <c r="E30" s="124"/>
    </row>
    <row r="31" spans="1:5" ht="16" customHeight="1" x14ac:dyDescent="0.3">
      <c r="A31" s="125"/>
      <c r="D31" s="123"/>
      <c r="E31" s="124"/>
    </row>
    <row r="32" spans="1:5" ht="16" customHeight="1" x14ac:dyDescent="0.3">
      <c r="A32" s="125"/>
      <c r="D32" s="123"/>
      <c r="E32" s="124"/>
    </row>
    <row r="33" spans="1:5" ht="16" customHeight="1" x14ac:dyDescent="0.3">
      <c r="A33" s="125"/>
      <c r="D33" s="123"/>
      <c r="E33" s="124"/>
    </row>
    <row r="34" spans="1:5" ht="16" customHeight="1" x14ac:dyDescent="0.3">
      <c r="A34" s="125"/>
      <c r="D34" s="123"/>
      <c r="E34" s="124"/>
    </row>
    <row r="35" spans="1:5" ht="16" customHeight="1" x14ac:dyDescent="0.3">
      <c r="A35" s="125"/>
      <c r="D35" s="123"/>
      <c r="E35" s="124"/>
    </row>
    <row r="36" spans="1:5" ht="16" customHeight="1" x14ac:dyDescent="0.3">
      <c r="A36" s="125"/>
      <c r="D36" s="123"/>
      <c r="E36" s="124"/>
    </row>
    <row r="37" spans="1:5" ht="16" customHeight="1" x14ac:dyDescent="0.3">
      <c r="A37" s="125"/>
      <c r="D37" s="123"/>
      <c r="E37" s="124"/>
    </row>
    <row r="38" spans="1:5" ht="16" customHeight="1" x14ac:dyDescent="0.3">
      <c r="A38" s="125"/>
      <c r="D38" s="123"/>
      <c r="E38" s="124"/>
    </row>
    <row r="39" spans="1:5" ht="16" customHeight="1" x14ac:dyDescent="0.3">
      <c r="A39" s="125"/>
      <c r="D39" s="123"/>
      <c r="E39" s="124"/>
    </row>
    <row r="40" spans="1:5" ht="16" customHeight="1" x14ac:dyDescent="0.3">
      <c r="A40" s="125"/>
      <c r="D40" s="123"/>
      <c r="E40" s="124"/>
    </row>
    <row r="41" spans="1:5" ht="16" customHeight="1" x14ac:dyDescent="0.3">
      <c r="A41" s="125"/>
      <c r="D41" s="123"/>
      <c r="E41" s="124"/>
    </row>
    <row r="42" spans="1:5" ht="16" customHeight="1" x14ac:dyDescent="0.3">
      <c r="A42" s="125"/>
      <c r="D42" s="123"/>
      <c r="E42" s="124"/>
    </row>
    <row r="43" spans="1:5" ht="16" customHeight="1" x14ac:dyDescent="0.3">
      <c r="A43" s="125"/>
      <c r="D43" s="123"/>
      <c r="E43" s="124"/>
    </row>
    <row r="44" spans="1:5" ht="16" customHeight="1" x14ac:dyDescent="0.3">
      <c r="A44" s="125"/>
      <c r="D44" s="123"/>
      <c r="E44" s="124"/>
    </row>
    <row r="45" spans="1:5" ht="16" customHeight="1" x14ac:dyDescent="0.3">
      <c r="A45" s="125"/>
      <c r="D45" s="123"/>
      <c r="E45" s="124"/>
    </row>
    <row r="46" spans="1:5" ht="16" customHeight="1" x14ac:dyDescent="0.3">
      <c r="A46" s="126"/>
      <c r="B46" s="127"/>
      <c r="C46" s="127"/>
      <c r="D46" s="128"/>
      <c r="E46" s="129"/>
    </row>
    <row r="47" spans="1:5" s="107" customFormat="1" ht="16" customHeight="1" x14ac:dyDescent="0.3">
      <c r="A47" s="233" t="s">
        <v>9</v>
      </c>
      <c r="B47" s="234"/>
      <c r="C47" s="234"/>
      <c r="D47" s="234"/>
      <c r="E47" s="235"/>
    </row>
    <row r="48" spans="1:5" ht="16" customHeight="1" x14ac:dyDescent="0.3">
      <c r="A48" s="108" t="s">
        <v>537</v>
      </c>
      <c r="B48" s="231" t="s">
        <v>3</v>
      </c>
      <c r="C48" s="231"/>
      <c r="D48" s="236" t="s">
        <v>538</v>
      </c>
      <c r="E48" s="237"/>
    </row>
    <row r="49" spans="1:5" ht="16" customHeight="1" x14ac:dyDescent="0.3">
      <c r="A49" s="109" t="s">
        <v>539</v>
      </c>
      <c r="B49" s="231" t="s">
        <v>540</v>
      </c>
      <c r="C49" s="231"/>
      <c r="D49" s="232" t="s">
        <v>541</v>
      </c>
      <c r="E49" s="232"/>
    </row>
    <row r="50" spans="1:5" ht="16" customHeight="1" x14ac:dyDescent="0.3">
      <c r="A50" s="110"/>
      <c r="B50" s="231" t="s">
        <v>29</v>
      </c>
      <c r="C50" s="231"/>
      <c r="D50" s="231" t="s">
        <v>29</v>
      </c>
      <c r="E50" s="231"/>
    </row>
    <row r="51" spans="1:5" ht="16" customHeight="1" x14ac:dyDescent="0.3">
      <c r="A51" s="111"/>
      <c r="B51" s="112">
        <v>2025</v>
      </c>
      <c r="C51" s="112">
        <v>2026</v>
      </c>
      <c r="D51" s="112">
        <v>2025</v>
      </c>
      <c r="E51" s="112">
        <v>2026</v>
      </c>
    </row>
    <row r="52" spans="1:5" ht="16" customHeight="1" x14ac:dyDescent="0.3">
      <c r="A52" s="113" t="s">
        <v>40</v>
      </c>
      <c r="B52" s="114">
        <v>7897</v>
      </c>
      <c r="C52" s="114">
        <v>10602</v>
      </c>
      <c r="D52" s="130">
        <f t="shared" ref="D52:D60" si="4">(B52/$B$61)*100</f>
        <v>2.6051614988998084</v>
      </c>
      <c r="E52" s="130">
        <f t="shared" ref="E52:E60" si="5">(C52/$C$61)*100</f>
        <v>2.8845133574026862</v>
      </c>
    </row>
    <row r="53" spans="1:5" ht="16" customHeight="1" x14ac:dyDescent="0.3">
      <c r="A53" s="115" t="s">
        <v>41</v>
      </c>
      <c r="B53" s="116">
        <v>41728</v>
      </c>
      <c r="C53" s="116">
        <v>41918</v>
      </c>
      <c r="D53" s="131">
        <f t="shared" si="4"/>
        <v>13.765756493110192</v>
      </c>
      <c r="E53" s="131">
        <f t="shared" si="5"/>
        <v>11.404737871685136</v>
      </c>
    </row>
    <row r="54" spans="1:5" ht="16" customHeight="1" x14ac:dyDescent="0.3">
      <c r="A54" s="115" t="s">
        <v>46</v>
      </c>
      <c r="B54" s="116">
        <v>198599</v>
      </c>
      <c r="C54" s="116">
        <v>269786</v>
      </c>
      <c r="D54" s="131">
        <f t="shared" si="4"/>
        <v>65.516331330885535</v>
      </c>
      <c r="E54" s="131">
        <f t="shared" si="5"/>
        <v>73.40136961330326</v>
      </c>
    </row>
    <row r="55" spans="1:5" ht="16" customHeight="1" x14ac:dyDescent="0.3">
      <c r="A55" s="115" t="s">
        <v>47</v>
      </c>
      <c r="B55" s="116">
        <v>0</v>
      </c>
      <c r="C55" s="116">
        <v>1</v>
      </c>
      <c r="D55" s="131">
        <f t="shared" si="4"/>
        <v>0</v>
      </c>
      <c r="E55" s="131">
        <f t="shared" si="5"/>
        <v>2.720725671951223E-4</v>
      </c>
    </row>
    <row r="56" spans="1:5" ht="16" customHeight="1" x14ac:dyDescent="0.3">
      <c r="A56" s="115" t="s">
        <v>48</v>
      </c>
      <c r="B56" s="116">
        <v>1584</v>
      </c>
      <c r="C56" s="116">
        <v>1202</v>
      </c>
      <c r="D56" s="131">
        <f t="shared" ref="D56:D59" si="6">(B56/$B$61)*100</f>
        <v>0.52254980552833941</v>
      </c>
      <c r="E56" s="131">
        <f t="shared" ref="E56:E59" si="7">(C56/$C$61)*100</f>
        <v>0.32703122576853699</v>
      </c>
    </row>
    <row r="57" spans="1:5" ht="16" customHeight="1" x14ac:dyDescent="0.3">
      <c r="A57" s="115" t="s">
        <v>49</v>
      </c>
      <c r="B57" s="116">
        <v>2883</v>
      </c>
      <c r="C57" s="116">
        <v>2774</v>
      </c>
      <c r="D57" s="131">
        <f t="shared" si="6"/>
        <v>0.95108023316805723</v>
      </c>
      <c r="E57" s="131">
        <f t="shared" si="7"/>
        <v>0.7547293013992693</v>
      </c>
    </row>
    <row r="58" spans="1:5" ht="16" customHeight="1" x14ac:dyDescent="0.3">
      <c r="A58" s="115" t="s">
        <v>51</v>
      </c>
      <c r="B58" s="116">
        <v>32801</v>
      </c>
      <c r="C58" s="116">
        <v>27017</v>
      </c>
      <c r="D58" s="131">
        <f t="shared" si="6"/>
        <v>10.820805663595367</v>
      </c>
      <c r="E58" s="131">
        <f t="shared" si="7"/>
        <v>7.3505845479106187</v>
      </c>
    </row>
    <row r="59" spans="1:5" ht="16" customHeight="1" x14ac:dyDescent="0.3">
      <c r="A59" s="115" t="s">
        <v>52</v>
      </c>
      <c r="B59" s="116">
        <v>12409</v>
      </c>
      <c r="C59" s="116">
        <v>10652</v>
      </c>
      <c r="D59" s="131">
        <f t="shared" si="6"/>
        <v>4.0936367025259868</v>
      </c>
      <c r="E59" s="131">
        <f t="shared" si="7"/>
        <v>2.8981169857624423</v>
      </c>
    </row>
    <row r="60" spans="1:5" ht="16" customHeight="1" x14ac:dyDescent="0.3">
      <c r="A60" s="117" t="s">
        <v>54</v>
      </c>
      <c r="B60" s="118">
        <v>5228</v>
      </c>
      <c r="C60" s="118">
        <v>3597</v>
      </c>
      <c r="D60" s="132">
        <f t="shared" si="4"/>
        <v>1.724678272286716</v>
      </c>
      <c r="E60" s="132">
        <f t="shared" si="5"/>
        <v>0.97864502420085486</v>
      </c>
    </row>
    <row r="61" spans="1:5" s="107" customFormat="1" ht="16" customHeight="1" x14ac:dyDescent="0.3">
      <c r="A61" s="119" t="s">
        <v>484</v>
      </c>
      <c r="B61" s="133">
        <f>SUM(B52:B60)</f>
        <v>303129</v>
      </c>
      <c r="C61" s="133">
        <f>SUM(C52:C60)</f>
        <v>367549</v>
      </c>
      <c r="D61" s="134">
        <f>SUM(D52:D60)</f>
        <v>100</v>
      </c>
      <c r="E61" s="134">
        <f>SUM(E52:E60)</f>
        <v>100</v>
      </c>
    </row>
    <row r="62" spans="1:5" ht="16" customHeight="1" x14ac:dyDescent="0.3">
      <c r="A62" s="121"/>
      <c r="B62" s="122"/>
      <c r="C62" s="122"/>
      <c r="D62" s="123"/>
      <c r="E62" s="124"/>
    </row>
    <row r="63" spans="1:5" ht="16" customHeight="1" x14ac:dyDescent="0.3">
      <c r="A63" s="125"/>
      <c r="D63" s="123"/>
      <c r="E63" s="124"/>
    </row>
    <row r="64" spans="1:5" ht="16" customHeight="1" x14ac:dyDescent="0.3">
      <c r="A64" s="125"/>
      <c r="D64" s="123"/>
      <c r="E64" s="124"/>
    </row>
    <row r="65" spans="1:5" ht="16" customHeight="1" x14ac:dyDescent="0.3">
      <c r="A65" s="125"/>
      <c r="D65" s="123"/>
      <c r="E65" s="124"/>
    </row>
    <row r="66" spans="1:5" ht="16" customHeight="1" x14ac:dyDescent="0.3">
      <c r="A66" s="125"/>
      <c r="D66" s="123"/>
      <c r="E66" s="124"/>
    </row>
    <row r="67" spans="1:5" ht="16" customHeight="1" x14ac:dyDescent="0.3">
      <c r="A67" s="125"/>
      <c r="D67" s="123"/>
      <c r="E67" s="124"/>
    </row>
    <row r="68" spans="1:5" ht="16" customHeight="1" x14ac:dyDescent="0.3">
      <c r="A68" s="125"/>
      <c r="D68" s="123"/>
      <c r="E68" s="124"/>
    </row>
    <row r="69" spans="1:5" ht="16" customHeight="1" x14ac:dyDescent="0.3">
      <c r="A69" s="125"/>
      <c r="D69" s="123"/>
      <c r="E69" s="124"/>
    </row>
    <row r="70" spans="1:5" ht="16" customHeight="1" x14ac:dyDescent="0.3">
      <c r="A70" s="125"/>
      <c r="D70" s="123"/>
      <c r="E70" s="124"/>
    </row>
    <row r="71" spans="1:5" ht="16" customHeight="1" x14ac:dyDescent="0.3">
      <c r="A71" s="125"/>
      <c r="D71" s="123"/>
      <c r="E71" s="124"/>
    </row>
    <row r="72" spans="1:5" ht="16" customHeight="1" x14ac:dyDescent="0.3">
      <c r="A72" s="125"/>
      <c r="D72" s="123"/>
      <c r="E72" s="124"/>
    </row>
    <row r="73" spans="1:5" ht="16" customHeight="1" x14ac:dyDescent="0.3">
      <c r="A73" s="125"/>
      <c r="D73" s="123"/>
      <c r="E73" s="124"/>
    </row>
    <row r="74" spans="1:5" ht="16" customHeight="1" x14ac:dyDescent="0.3">
      <c r="A74" s="125"/>
      <c r="D74" s="123"/>
      <c r="E74" s="124"/>
    </row>
    <row r="75" spans="1:5" ht="16" customHeight="1" x14ac:dyDescent="0.3">
      <c r="A75" s="125"/>
      <c r="D75" s="123"/>
      <c r="E75" s="124"/>
    </row>
    <row r="76" spans="1:5" ht="16" customHeight="1" x14ac:dyDescent="0.3">
      <c r="A76" s="125"/>
      <c r="D76" s="123"/>
      <c r="E76" s="124"/>
    </row>
    <row r="77" spans="1:5" ht="16" customHeight="1" x14ac:dyDescent="0.3">
      <c r="A77" s="125"/>
      <c r="D77" s="123"/>
      <c r="E77" s="124"/>
    </row>
    <row r="78" spans="1:5" ht="16" customHeight="1" x14ac:dyDescent="0.3">
      <c r="A78" s="125"/>
      <c r="D78" s="123"/>
      <c r="E78" s="124"/>
    </row>
    <row r="79" spans="1:5" ht="16" customHeight="1" x14ac:dyDescent="0.3">
      <c r="A79" s="125"/>
      <c r="D79" s="123"/>
      <c r="E79" s="124"/>
    </row>
    <row r="80" spans="1:5" ht="16" customHeight="1" x14ac:dyDescent="0.3">
      <c r="A80" s="125"/>
      <c r="D80" s="123"/>
      <c r="E80" s="124"/>
    </row>
    <row r="81" spans="1:5" ht="16" customHeight="1" x14ac:dyDescent="0.3">
      <c r="A81" s="126"/>
      <c r="B81" s="127"/>
      <c r="C81" s="127"/>
      <c r="D81" s="128"/>
      <c r="E81" s="129"/>
    </row>
    <row r="82" spans="1:5" s="107" customFormat="1" ht="16" customHeight="1" x14ac:dyDescent="0.3">
      <c r="A82" s="233" t="s">
        <v>10</v>
      </c>
      <c r="B82" s="234"/>
      <c r="C82" s="234"/>
      <c r="D82" s="234"/>
      <c r="E82" s="235"/>
    </row>
    <row r="83" spans="1:5" ht="16" customHeight="1" x14ac:dyDescent="0.3">
      <c r="A83" s="108" t="s">
        <v>537</v>
      </c>
      <c r="B83" s="231" t="s">
        <v>3</v>
      </c>
      <c r="C83" s="231"/>
      <c r="D83" s="236" t="s">
        <v>538</v>
      </c>
      <c r="E83" s="237"/>
    </row>
    <row r="84" spans="1:5" ht="16" customHeight="1" x14ac:dyDescent="0.3">
      <c r="A84" s="109" t="s">
        <v>539</v>
      </c>
      <c r="B84" s="231" t="s">
        <v>540</v>
      </c>
      <c r="C84" s="231"/>
      <c r="D84" s="232" t="s">
        <v>541</v>
      </c>
      <c r="E84" s="232"/>
    </row>
    <row r="85" spans="1:5" ht="16" customHeight="1" x14ac:dyDescent="0.3">
      <c r="A85" s="110"/>
      <c r="B85" s="231" t="s">
        <v>29</v>
      </c>
      <c r="C85" s="231"/>
      <c r="D85" s="231" t="s">
        <v>29</v>
      </c>
      <c r="E85" s="231"/>
    </row>
    <row r="86" spans="1:5" ht="16" customHeight="1" x14ac:dyDescent="0.3">
      <c r="A86" s="111"/>
      <c r="B86" s="112">
        <v>2025</v>
      </c>
      <c r="C86" s="112">
        <v>2026</v>
      </c>
      <c r="D86" s="112">
        <v>2025</v>
      </c>
      <c r="E86" s="112">
        <v>2026</v>
      </c>
    </row>
    <row r="87" spans="1:5" ht="16" customHeight="1" x14ac:dyDescent="0.3">
      <c r="A87" s="113" t="s">
        <v>38</v>
      </c>
      <c r="B87" s="114">
        <v>717</v>
      </c>
      <c r="C87" s="114">
        <v>610</v>
      </c>
      <c r="D87" s="130">
        <f t="shared" ref="D87:D103" si="8">(B87/$B$104)*100</f>
        <v>0.10699576195308304</v>
      </c>
      <c r="E87" s="130">
        <f t="shared" ref="E87:E103" si="9">(C87/$C$104)*100</f>
        <v>7.0772393661578004E-2</v>
      </c>
    </row>
    <row r="88" spans="1:5" ht="16" customHeight="1" x14ac:dyDescent="0.3">
      <c r="A88" s="115" t="s">
        <v>39</v>
      </c>
      <c r="B88" s="116">
        <v>411</v>
      </c>
      <c r="C88" s="116">
        <v>687</v>
      </c>
      <c r="D88" s="131">
        <f t="shared" si="8"/>
        <v>6.1332298692771452E-2</v>
      </c>
      <c r="E88" s="131">
        <f t="shared" si="9"/>
        <v>7.9705958107383762E-2</v>
      </c>
    </row>
    <row r="89" spans="1:5" ht="16" customHeight="1" x14ac:dyDescent="0.3">
      <c r="A89" s="115" t="s">
        <v>40</v>
      </c>
      <c r="B89" s="116">
        <v>4031</v>
      </c>
      <c r="C89" s="116">
        <v>3821</v>
      </c>
      <c r="D89" s="131">
        <f t="shared" si="8"/>
        <v>0.6015340536023398</v>
      </c>
      <c r="E89" s="131">
        <f t="shared" si="9"/>
        <v>0.44331363308342558</v>
      </c>
    </row>
    <row r="90" spans="1:5" ht="16" customHeight="1" x14ac:dyDescent="0.3">
      <c r="A90" s="115" t="s">
        <v>41</v>
      </c>
      <c r="B90" s="116">
        <v>90531</v>
      </c>
      <c r="C90" s="116">
        <v>97456</v>
      </c>
      <c r="D90" s="131">
        <f t="shared" si="8"/>
        <v>13.50966990986689</v>
      </c>
      <c r="E90" s="131">
        <f t="shared" si="9"/>
        <v>11.30687606013565</v>
      </c>
    </row>
    <row r="91" spans="1:5" ht="16" customHeight="1" x14ac:dyDescent="0.3">
      <c r="A91" s="115" t="s">
        <v>42</v>
      </c>
      <c r="B91" s="116">
        <v>66</v>
      </c>
      <c r="C91" s="116">
        <v>30</v>
      </c>
      <c r="D91" s="131">
        <f t="shared" si="8"/>
        <v>9.8489822718319103E-3</v>
      </c>
      <c r="E91" s="131">
        <f t="shared" si="9"/>
        <v>3.4806095243399022E-3</v>
      </c>
    </row>
    <row r="92" spans="1:5" ht="16" customHeight="1" x14ac:dyDescent="0.3">
      <c r="A92" s="115" t="s">
        <v>43</v>
      </c>
      <c r="B92" s="116">
        <v>3153</v>
      </c>
      <c r="C92" s="116">
        <v>4586</v>
      </c>
      <c r="D92" s="131">
        <f t="shared" si="8"/>
        <v>0.47051274398615167</v>
      </c>
      <c r="E92" s="131">
        <f t="shared" si="9"/>
        <v>0.53206917595409309</v>
      </c>
    </row>
    <row r="93" spans="1:5" ht="16" customHeight="1" x14ac:dyDescent="0.3">
      <c r="A93" s="115" t="s">
        <v>44</v>
      </c>
      <c r="B93" s="116">
        <v>66563</v>
      </c>
      <c r="C93" s="116">
        <v>79424</v>
      </c>
      <c r="D93" s="131">
        <f t="shared" si="8"/>
        <v>9.9329970751507197</v>
      </c>
      <c r="E93" s="131">
        <f t="shared" si="9"/>
        <v>9.2147976953724129</v>
      </c>
    </row>
    <row r="94" spans="1:5" ht="16" customHeight="1" x14ac:dyDescent="0.3">
      <c r="A94" s="115" t="s">
        <v>45</v>
      </c>
      <c r="B94" s="116">
        <v>152067</v>
      </c>
      <c r="C94" s="116">
        <v>174745</v>
      </c>
      <c r="D94" s="131">
        <f t="shared" si="8"/>
        <v>22.692502835313078</v>
      </c>
      <c r="E94" s="131">
        <f t="shared" si="9"/>
        <v>20.273970377692542</v>
      </c>
    </row>
    <row r="95" spans="1:5" ht="16" customHeight="1" x14ac:dyDescent="0.3">
      <c r="A95" s="115" t="s">
        <v>46</v>
      </c>
      <c r="B95" s="116">
        <v>161868</v>
      </c>
      <c r="C95" s="116">
        <v>218885</v>
      </c>
      <c r="D95" s="131">
        <f t="shared" ref="D95:D100" si="10">(B95/$B$104)*100</f>
        <v>24.155076702680116</v>
      </c>
      <c r="E95" s="131">
        <f t="shared" ref="E95:E100" si="11">(C95/$C$104)*100</f>
        <v>25.395107191171316</v>
      </c>
    </row>
    <row r="96" spans="1:5" ht="16" customHeight="1" x14ac:dyDescent="0.3">
      <c r="A96" s="115" t="s">
        <v>47</v>
      </c>
      <c r="B96" s="116">
        <v>4492</v>
      </c>
      <c r="C96" s="116">
        <v>9157</v>
      </c>
      <c r="D96" s="131">
        <f t="shared" si="10"/>
        <v>0.67032770250104456</v>
      </c>
      <c r="E96" s="131">
        <f t="shared" si="11"/>
        <v>1.0623980471460162</v>
      </c>
    </row>
    <row r="97" spans="1:5" ht="16" customHeight="1" x14ac:dyDescent="0.3">
      <c r="A97" s="115" t="s">
        <v>48</v>
      </c>
      <c r="B97" s="116">
        <v>6145</v>
      </c>
      <c r="C97" s="116">
        <v>12387</v>
      </c>
      <c r="D97" s="131">
        <f t="shared" si="10"/>
        <v>0.91699994030919829</v>
      </c>
      <c r="E97" s="131">
        <f t="shared" si="11"/>
        <v>1.4371436725999456</v>
      </c>
    </row>
    <row r="98" spans="1:5" ht="16" customHeight="1" x14ac:dyDescent="0.3">
      <c r="A98" s="115" t="s">
        <v>49</v>
      </c>
      <c r="B98" s="116">
        <v>16173</v>
      </c>
      <c r="C98" s="116">
        <v>16092</v>
      </c>
      <c r="D98" s="131">
        <f t="shared" si="10"/>
        <v>2.4134483376111739</v>
      </c>
      <c r="E98" s="131">
        <f t="shared" si="11"/>
        <v>1.8669989488559235</v>
      </c>
    </row>
    <row r="99" spans="1:5" ht="16" customHeight="1" x14ac:dyDescent="0.3">
      <c r="A99" s="115" t="s">
        <v>50</v>
      </c>
      <c r="B99" s="116">
        <v>1282</v>
      </c>
      <c r="C99" s="116">
        <v>2085</v>
      </c>
      <c r="D99" s="131">
        <f t="shared" si="10"/>
        <v>0.19130901928012894</v>
      </c>
      <c r="E99" s="131">
        <f t="shared" si="11"/>
        <v>0.24190236194162321</v>
      </c>
    </row>
    <row r="100" spans="1:5" ht="16" customHeight="1" x14ac:dyDescent="0.3">
      <c r="A100" s="115" t="s">
        <v>51</v>
      </c>
      <c r="B100" s="116">
        <v>91038</v>
      </c>
      <c r="C100" s="116">
        <v>153149</v>
      </c>
      <c r="D100" s="131">
        <f t="shared" si="10"/>
        <v>13.585328000955052</v>
      </c>
      <c r="E100" s="131">
        <f t="shared" si="11"/>
        <v>17.768395601437721</v>
      </c>
    </row>
    <row r="101" spans="1:5" ht="16" customHeight="1" x14ac:dyDescent="0.3">
      <c r="A101" s="115" t="s">
        <v>52</v>
      </c>
      <c r="B101" s="116">
        <v>68023</v>
      </c>
      <c r="C101" s="116">
        <v>78486</v>
      </c>
      <c r="D101" s="131">
        <f t="shared" si="8"/>
        <v>10.15086850116397</v>
      </c>
      <c r="E101" s="131">
        <f t="shared" si="9"/>
        <v>9.1059706375780518</v>
      </c>
    </row>
    <row r="102" spans="1:5" ht="16" customHeight="1" x14ac:dyDescent="0.3">
      <c r="A102" s="115" t="s">
        <v>53</v>
      </c>
      <c r="B102" s="116">
        <v>0</v>
      </c>
      <c r="C102" s="116">
        <v>6001</v>
      </c>
      <c r="D102" s="131">
        <f t="shared" si="8"/>
        <v>0</v>
      </c>
      <c r="E102" s="131">
        <f t="shared" si="9"/>
        <v>0.69623792518545846</v>
      </c>
    </row>
    <row r="103" spans="1:5" ht="16" customHeight="1" x14ac:dyDescent="0.3">
      <c r="A103" s="117" t="s">
        <v>54</v>
      </c>
      <c r="B103" s="118">
        <v>3560</v>
      </c>
      <c r="C103" s="118">
        <v>4317</v>
      </c>
      <c r="D103" s="132">
        <f t="shared" si="8"/>
        <v>0.53124813466244847</v>
      </c>
      <c r="E103" s="132">
        <f t="shared" si="9"/>
        <v>0.50085971055251199</v>
      </c>
    </row>
    <row r="104" spans="1:5" s="107" customFormat="1" ht="16" customHeight="1" x14ac:dyDescent="0.3">
      <c r="A104" s="119" t="s">
        <v>542</v>
      </c>
      <c r="B104" s="135">
        <f>SUM(B87:B103)</f>
        <v>670120</v>
      </c>
      <c r="C104" s="135">
        <f>SUM(C87:C103)</f>
        <v>861918</v>
      </c>
      <c r="D104" s="134">
        <f>SUM(D87:D103)</f>
        <v>100</v>
      </c>
      <c r="E104" s="134">
        <f>SUM(E87:E103)</f>
        <v>100</v>
      </c>
    </row>
    <row r="105" spans="1:5" ht="16" customHeight="1" x14ac:dyDescent="0.3">
      <c r="A105" s="121"/>
      <c r="B105" s="136"/>
      <c r="C105" s="136"/>
      <c r="D105" s="123"/>
      <c r="E105" s="124"/>
    </row>
    <row r="106" spans="1:5" ht="16" customHeight="1" x14ac:dyDescent="0.3">
      <c r="A106" s="125"/>
      <c r="B106" s="136"/>
      <c r="C106" s="136"/>
      <c r="D106" s="123"/>
      <c r="E106" s="124"/>
    </row>
    <row r="107" spans="1:5" ht="16" customHeight="1" x14ac:dyDescent="0.3">
      <c r="A107" s="125"/>
      <c r="B107" s="136"/>
      <c r="C107" s="136"/>
      <c r="D107" s="123"/>
      <c r="E107" s="124"/>
    </row>
    <row r="108" spans="1:5" ht="16" customHeight="1" x14ac:dyDescent="0.3">
      <c r="A108" s="125"/>
      <c r="B108" s="136"/>
      <c r="C108" s="136"/>
      <c r="D108" s="123"/>
      <c r="E108" s="124"/>
    </row>
    <row r="109" spans="1:5" ht="16" customHeight="1" x14ac:dyDescent="0.3">
      <c r="A109" s="125"/>
      <c r="B109" s="136"/>
      <c r="C109" s="136"/>
      <c r="D109" s="123"/>
      <c r="E109" s="124"/>
    </row>
    <row r="110" spans="1:5" ht="16" customHeight="1" x14ac:dyDescent="0.3">
      <c r="A110" s="125"/>
      <c r="B110" s="136"/>
      <c r="C110" s="136"/>
      <c r="D110" s="123"/>
      <c r="E110" s="124"/>
    </row>
    <row r="111" spans="1:5" ht="16" customHeight="1" x14ac:dyDescent="0.3">
      <c r="A111" s="125"/>
      <c r="B111" s="136"/>
      <c r="C111" s="136"/>
      <c r="D111" s="123"/>
      <c r="E111" s="124"/>
    </row>
    <row r="112" spans="1:5" ht="16" customHeight="1" x14ac:dyDescent="0.3">
      <c r="A112" s="125"/>
      <c r="B112" s="136"/>
      <c r="C112" s="136"/>
      <c r="D112" s="123"/>
      <c r="E112" s="124"/>
    </row>
    <row r="113" spans="1:5" ht="16" customHeight="1" x14ac:dyDescent="0.3">
      <c r="A113" s="125"/>
      <c r="B113" s="136"/>
      <c r="C113" s="136"/>
      <c r="D113" s="123"/>
      <c r="E113" s="124"/>
    </row>
    <row r="114" spans="1:5" ht="16" customHeight="1" x14ac:dyDescent="0.3">
      <c r="A114" s="125"/>
      <c r="B114" s="136"/>
      <c r="C114" s="136"/>
      <c r="D114" s="123"/>
      <c r="E114" s="124"/>
    </row>
    <row r="115" spans="1:5" ht="16" customHeight="1" x14ac:dyDescent="0.3">
      <c r="A115" s="125"/>
      <c r="B115" s="136"/>
      <c r="C115" s="136"/>
      <c r="D115" s="123"/>
      <c r="E115" s="124"/>
    </row>
    <row r="116" spans="1:5" ht="16" customHeight="1" x14ac:dyDescent="0.3">
      <c r="A116" s="125"/>
      <c r="B116" s="136"/>
      <c r="C116" s="136"/>
      <c r="D116" s="123"/>
      <c r="E116" s="124"/>
    </row>
    <row r="117" spans="1:5" ht="16" customHeight="1" x14ac:dyDescent="0.3">
      <c r="A117" s="125"/>
      <c r="B117" s="136"/>
      <c r="C117" s="136"/>
      <c r="D117" s="123"/>
      <c r="E117" s="124"/>
    </row>
    <row r="118" spans="1:5" ht="16" customHeight="1" x14ac:dyDescent="0.3">
      <c r="A118" s="125"/>
      <c r="B118" s="136"/>
      <c r="C118" s="136"/>
      <c r="D118" s="123"/>
      <c r="E118" s="124"/>
    </row>
    <row r="119" spans="1:5" ht="16" customHeight="1" x14ac:dyDescent="0.3">
      <c r="A119" s="125"/>
      <c r="B119" s="136"/>
      <c r="C119" s="136"/>
      <c r="D119" s="123"/>
      <c r="E119" s="124"/>
    </row>
    <row r="120" spans="1:5" ht="16" customHeight="1" x14ac:dyDescent="0.3">
      <c r="A120" s="125"/>
      <c r="B120" s="136"/>
      <c r="C120" s="136"/>
      <c r="D120" s="123"/>
      <c r="E120" s="124"/>
    </row>
    <row r="121" spans="1:5" ht="16" customHeight="1" x14ac:dyDescent="0.3">
      <c r="A121" s="125"/>
      <c r="B121" s="136"/>
      <c r="C121" s="136"/>
      <c r="D121" s="123"/>
      <c r="E121" s="124"/>
    </row>
    <row r="122" spans="1:5" ht="16" customHeight="1" x14ac:dyDescent="0.3">
      <c r="A122" s="125"/>
      <c r="B122" s="136"/>
      <c r="C122" s="136"/>
      <c r="D122" s="123"/>
      <c r="E122" s="124"/>
    </row>
    <row r="123" spans="1:5" ht="16" customHeight="1" x14ac:dyDescent="0.3">
      <c r="A123" s="126"/>
      <c r="B123" s="137"/>
      <c r="C123" s="137"/>
      <c r="D123" s="128"/>
      <c r="E123" s="129"/>
    </row>
    <row r="124" spans="1:5" s="107" customFormat="1" ht="16" customHeight="1" x14ac:dyDescent="0.3">
      <c r="A124" s="233" t="s">
        <v>11</v>
      </c>
      <c r="B124" s="234"/>
      <c r="C124" s="234"/>
      <c r="D124" s="234"/>
      <c r="E124" s="235"/>
    </row>
    <row r="125" spans="1:5" ht="16" customHeight="1" x14ac:dyDescent="0.3">
      <c r="A125" s="108" t="s">
        <v>537</v>
      </c>
      <c r="B125" s="231" t="s">
        <v>3</v>
      </c>
      <c r="C125" s="231"/>
      <c r="D125" s="236" t="s">
        <v>538</v>
      </c>
      <c r="E125" s="237"/>
    </row>
    <row r="126" spans="1:5" ht="16" customHeight="1" x14ac:dyDescent="0.3">
      <c r="A126" s="109" t="s">
        <v>539</v>
      </c>
      <c r="B126" s="231" t="s">
        <v>540</v>
      </c>
      <c r="C126" s="231"/>
      <c r="D126" s="232" t="s">
        <v>541</v>
      </c>
      <c r="E126" s="232"/>
    </row>
    <row r="127" spans="1:5" ht="16" customHeight="1" x14ac:dyDescent="0.3">
      <c r="A127" s="110"/>
      <c r="B127" s="231" t="s">
        <v>29</v>
      </c>
      <c r="C127" s="231"/>
      <c r="D127" s="231" t="s">
        <v>29</v>
      </c>
      <c r="E127" s="231"/>
    </row>
    <row r="128" spans="1:5" ht="16" customHeight="1" x14ac:dyDescent="0.3">
      <c r="A128" s="111"/>
      <c r="B128" s="112">
        <v>2025</v>
      </c>
      <c r="C128" s="112">
        <v>2026</v>
      </c>
      <c r="D128" s="112">
        <v>2025</v>
      </c>
      <c r="E128" s="112">
        <v>2026</v>
      </c>
    </row>
    <row r="129" spans="1:9" ht="16" customHeight="1" x14ac:dyDescent="0.3">
      <c r="A129" s="113" t="s">
        <v>46</v>
      </c>
      <c r="B129" s="114">
        <v>33105</v>
      </c>
      <c r="C129" s="114">
        <v>36557</v>
      </c>
      <c r="D129" s="96">
        <f>(B129/B131)*100</f>
        <v>85.686553643069757</v>
      </c>
      <c r="E129" s="96">
        <f>(C129/C131)*100</f>
        <v>82.43956341331409</v>
      </c>
      <c r="G129" s="138"/>
      <c r="H129" s="139"/>
      <c r="I129" s="140"/>
    </row>
    <row r="130" spans="1:9" ht="16" customHeight="1" x14ac:dyDescent="0.3">
      <c r="A130" s="117" t="s">
        <v>51</v>
      </c>
      <c r="B130" s="118">
        <v>5530</v>
      </c>
      <c r="C130" s="118">
        <v>7787</v>
      </c>
      <c r="D130" s="97">
        <f>(B130/B131)*100</f>
        <v>14.313446356930246</v>
      </c>
      <c r="E130" s="97">
        <f>(C130/C131)*100</f>
        <v>17.56043658668591</v>
      </c>
      <c r="G130" s="138"/>
      <c r="H130" s="139"/>
      <c r="I130" s="140"/>
    </row>
    <row r="131" spans="1:9" s="107" customFormat="1" ht="16" customHeight="1" x14ac:dyDescent="0.3">
      <c r="A131" s="119" t="s">
        <v>542</v>
      </c>
      <c r="B131" s="135">
        <f>SUM(B129:B130)</f>
        <v>38635</v>
      </c>
      <c r="C131" s="135">
        <f>SUM(C129:C130)</f>
        <v>44344</v>
      </c>
      <c r="D131" s="134">
        <f>SUM(D129:D130)</f>
        <v>100</v>
      </c>
      <c r="E131" s="134">
        <f>SUM(E129:E130)</f>
        <v>100</v>
      </c>
    </row>
    <row r="132" spans="1:9" ht="16" customHeight="1" x14ac:dyDescent="0.3">
      <c r="A132" s="121"/>
      <c r="B132" s="136"/>
      <c r="C132" s="136"/>
      <c r="D132" s="123"/>
      <c r="E132" s="124"/>
    </row>
    <row r="133" spans="1:9" ht="16" customHeight="1" x14ac:dyDescent="0.3">
      <c r="A133" s="125"/>
      <c r="B133" s="136"/>
      <c r="C133" s="136"/>
      <c r="D133" s="123"/>
      <c r="E133" s="124"/>
    </row>
    <row r="134" spans="1:9" ht="16" customHeight="1" x14ac:dyDescent="0.3">
      <c r="A134" s="125"/>
      <c r="B134" s="136"/>
      <c r="C134" s="136"/>
      <c r="D134" s="123"/>
      <c r="E134" s="124"/>
    </row>
    <row r="135" spans="1:9" ht="16" customHeight="1" x14ac:dyDescent="0.3">
      <c r="A135" s="125"/>
      <c r="B135" s="136"/>
      <c r="C135" s="136"/>
      <c r="D135" s="123"/>
      <c r="E135" s="124"/>
    </row>
    <row r="136" spans="1:9" ht="16" customHeight="1" x14ac:dyDescent="0.3">
      <c r="A136" s="125"/>
      <c r="B136" s="136"/>
      <c r="C136" s="136"/>
      <c r="D136" s="123"/>
      <c r="E136" s="124"/>
    </row>
    <row r="137" spans="1:9" ht="16" customHeight="1" x14ac:dyDescent="0.3">
      <c r="A137" s="125"/>
      <c r="B137" s="136"/>
      <c r="C137" s="136"/>
      <c r="D137" s="123"/>
      <c r="E137" s="124"/>
    </row>
    <row r="138" spans="1:9" ht="16" customHeight="1" x14ac:dyDescent="0.3">
      <c r="A138" s="125"/>
      <c r="B138" s="136"/>
      <c r="C138" s="136"/>
      <c r="D138" s="123"/>
      <c r="E138" s="124"/>
    </row>
    <row r="139" spans="1:9" ht="16" customHeight="1" x14ac:dyDescent="0.3">
      <c r="A139" s="125"/>
      <c r="B139" s="136"/>
      <c r="C139" s="136"/>
      <c r="D139" s="123"/>
      <c r="E139" s="124"/>
    </row>
    <row r="140" spans="1:9" ht="16" customHeight="1" x14ac:dyDescent="0.3">
      <c r="A140" s="125"/>
      <c r="B140" s="136"/>
      <c r="C140" s="136"/>
      <c r="D140" s="123"/>
      <c r="E140" s="124"/>
    </row>
    <row r="141" spans="1:9" ht="16" customHeight="1" x14ac:dyDescent="0.3">
      <c r="A141" s="125"/>
      <c r="B141" s="136"/>
      <c r="C141" s="136"/>
      <c r="D141" s="123"/>
      <c r="E141" s="124"/>
    </row>
    <row r="142" spans="1:9" ht="16" customHeight="1" x14ac:dyDescent="0.3">
      <c r="A142" s="125"/>
      <c r="B142" s="136"/>
      <c r="C142" s="136"/>
      <c r="D142" s="123"/>
      <c r="E142" s="124"/>
    </row>
    <row r="143" spans="1:9" ht="16" customHeight="1" x14ac:dyDescent="0.3">
      <c r="A143" s="125"/>
      <c r="B143" s="136"/>
      <c r="C143" s="136"/>
      <c r="D143" s="123"/>
      <c r="E143" s="124"/>
    </row>
    <row r="144" spans="1:9" ht="16" customHeight="1" x14ac:dyDescent="0.3">
      <c r="A144" s="125"/>
      <c r="B144" s="136"/>
      <c r="C144" s="136"/>
      <c r="D144" s="123"/>
      <c r="E144" s="124"/>
    </row>
    <row r="145" spans="1:5" ht="16" customHeight="1" x14ac:dyDescent="0.3">
      <c r="A145" s="125"/>
      <c r="B145" s="136"/>
      <c r="C145" s="136"/>
      <c r="D145" s="123"/>
      <c r="E145" s="124"/>
    </row>
    <row r="146" spans="1:5" ht="16" customHeight="1" x14ac:dyDescent="0.3">
      <c r="A146" s="125"/>
      <c r="B146" s="136"/>
      <c r="C146" s="136"/>
      <c r="D146" s="123"/>
      <c r="E146" s="124"/>
    </row>
    <row r="147" spans="1:5" ht="16" customHeight="1" x14ac:dyDescent="0.3">
      <c r="A147" s="126"/>
      <c r="B147" s="137"/>
      <c r="C147" s="137"/>
      <c r="D147" s="128"/>
      <c r="E147" s="129"/>
    </row>
    <row r="148" spans="1:5" s="107" customFormat="1" ht="16" customHeight="1" x14ac:dyDescent="0.3">
      <c r="A148" s="233" t="s">
        <v>30</v>
      </c>
      <c r="B148" s="234"/>
      <c r="C148" s="234"/>
      <c r="D148" s="234"/>
      <c r="E148" s="235"/>
    </row>
    <row r="149" spans="1:5" ht="16" customHeight="1" x14ac:dyDescent="0.3">
      <c r="A149" s="108" t="s">
        <v>537</v>
      </c>
      <c r="B149" s="231" t="s">
        <v>3</v>
      </c>
      <c r="C149" s="231"/>
      <c r="D149" s="236" t="s">
        <v>538</v>
      </c>
      <c r="E149" s="237"/>
    </row>
    <row r="150" spans="1:5" ht="16" customHeight="1" x14ac:dyDescent="0.3">
      <c r="A150" s="109" t="s">
        <v>539</v>
      </c>
      <c r="B150" s="231" t="s">
        <v>540</v>
      </c>
      <c r="C150" s="231"/>
      <c r="D150" s="232" t="s">
        <v>541</v>
      </c>
      <c r="E150" s="232"/>
    </row>
    <row r="151" spans="1:5" ht="16" customHeight="1" x14ac:dyDescent="0.3">
      <c r="A151" s="110"/>
      <c r="B151" s="231" t="s">
        <v>29</v>
      </c>
      <c r="C151" s="231"/>
      <c r="D151" s="231" t="s">
        <v>29</v>
      </c>
      <c r="E151" s="231"/>
    </row>
    <row r="152" spans="1:5" ht="16" customHeight="1" x14ac:dyDescent="0.3">
      <c r="A152" s="111"/>
      <c r="B152" s="112">
        <v>2025</v>
      </c>
      <c r="C152" s="112">
        <v>2026</v>
      </c>
      <c r="D152" s="112">
        <v>2025</v>
      </c>
      <c r="E152" s="112">
        <v>2026</v>
      </c>
    </row>
    <row r="153" spans="1:5" ht="16" customHeight="1" x14ac:dyDescent="0.3">
      <c r="A153" s="141" t="s">
        <v>346</v>
      </c>
      <c r="B153" s="142">
        <v>41227</v>
      </c>
      <c r="C153" s="142">
        <v>46302</v>
      </c>
      <c r="D153" s="93">
        <f>(B153*100)/$B$170</f>
        <v>18.416420977396587</v>
      </c>
      <c r="E153" s="93">
        <f>(C153*100)/$C$170</f>
        <v>17.483602750433295</v>
      </c>
    </row>
    <row r="154" spans="1:5" ht="16" customHeight="1" x14ac:dyDescent="0.3">
      <c r="A154" s="143" t="s">
        <v>39</v>
      </c>
      <c r="B154" s="144">
        <v>8602</v>
      </c>
      <c r="C154" s="144">
        <v>8473</v>
      </c>
      <c r="D154" s="94">
        <f t="shared" ref="D154:D169" si="12">(B154*100)/$B$170</f>
        <v>3.8425801840435985</v>
      </c>
      <c r="E154" s="94">
        <f t="shared" ref="E154:E169" si="13">(C154*100)/$C$170</f>
        <v>3.1993988619157121</v>
      </c>
    </row>
    <row r="155" spans="1:5" ht="16" customHeight="1" x14ac:dyDescent="0.3">
      <c r="A155" s="143" t="s">
        <v>42</v>
      </c>
      <c r="B155" s="144">
        <v>412</v>
      </c>
      <c r="C155" s="144">
        <v>458</v>
      </c>
      <c r="D155" s="94">
        <f t="shared" si="12"/>
        <v>0.18404359867774503</v>
      </c>
      <c r="E155" s="94">
        <f t="shared" si="13"/>
        <v>0.17294047902247092</v>
      </c>
    </row>
    <row r="156" spans="1:5" ht="16" customHeight="1" x14ac:dyDescent="0.3">
      <c r="A156" s="143" t="s">
        <v>347</v>
      </c>
      <c r="B156" s="144">
        <v>260</v>
      </c>
      <c r="C156" s="144">
        <v>350</v>
      </c>
      <c r="D156" s="94">
        <f t="shared" ref="D156:D162" si="14">(B156*100)/$B$170</f>
        <v>0.11614401858304298</v>
      </c>
      <c r="E156" s="94">
        <f t="shared" ref="E156:E164" si="15">(C156*100)/$C$170</f>
        <v>0.13215975471149524</v>
      </c>
    </row>
    <row r="157" spans="1:5" ht="16" customHeight="1" x14ac:dyDescent="0.3">
      <c r="A157" s="143" t="s">
        <v>45</v>
      </c>
      <c r="B157" s="144">
        <v>64956</v>
      </c>
      <c r="C157" s="144">
        <v>77501</v>
      </c>
      <c r="D157" s="94">
        <f t="shared" si="14"/>
        <v>29.016349504154384</v>
      </c>
      <c r="E157" s="94">
        <f t="shared" si="15"/>
        <v>29.264323285415983</v>
      </c>
    </row>
    <row r="158" spans="1:5" ht="16" customHeight="1" x14ac:dyDescent="0.3">
      <c r="A158" s="143" t="s">
        <v>46</v>
      </c>
      <c r="B158" s="144">
        <v>8510</v>
      </c>
      <c r="C158" s="144">
        <v>9579</v>
      </c>
      <c r="D158" s="94">
        <f t="shared" si="14"/>
        <v>3.8014830697757529</v>
      </c>
      <c r="E158" s="94">
        <f t="shared" si="15"/>
        <v>3.6170236868040373</v>
      </c>
    </row>
    <row r="159" spans="1:5" ht="16" customHeight="1" x14ac:dyDescent="0.3">
      <c r="A159" s="143" t="s">
        <v>348</v>
      </c>
      <c r="B159" s="144">
        <v>161</v>
      </c>
      <c r="C159" s="144">
        <v>359</v>
      </c>
      <c r="D159" s="94">
        <f t="shared" si="14"/>
        <v>7.1919949968730454E-2</v>
      </c>
      <c r="E159" s="94">
        <f t="shared" si="15"/>
        <v>0.13555814840407657</v>
      </c>
    </row>
    <row r="160" spans="1:5" ht="16" customHeight="1" x14ac:dyDescent="0.3">
      <c r="A160" s="143" t="s">
        <v>59</v>
      </c>
      <c r="B160" s="144">
        <v>14</v>
      </c>
      <c r="C160" s="144">
        <v>81</v>
      </c>
      <c r="D160" s="94">
        <f t="shared" si="14"/>
        <v>6.2539086929330832E-3</v>
      </c>
      <c r="E160" s="94">
        <f t="shared" si="15"/>
        <v>3.058554323323176E-2</v>
      </c>
    </row>
    <row r="161" spans="1:5" ht="16" customHeight="1" x14ac:dyDescent="0.3">
      <c r="A161" s="143" t="s">
        <v>349</v>
      </c>
      <c r="B161" s="144">
        <v>174</v>
      </c>
      <c r="C161" s="184" t="s">
        <v>516</v>
      </c>
      <c r="D161" s="94">
        <f t="shared" si="14"/>
        <v>7.772715089788261E-2</v>
      </c>
      <c r="E161" s="94" t="s">
        <v>534</v>
      </c>
    </row>
    <row r="162" spans="1:5" ht="16" customHeight="1" x14ac:dyDescent="0.3">
      <c r="A162" s="143" t="s">
        <v>350</v>
      </c>
      <c r="B162" s="144">
        <v>26</v>
      </c>
      <c r="C162" s="144">
        <v>60</v>
      </c>
      <c r="D162" s="94">
        <f t="shared" si="14"/>
        <v>1.1614401858304297E-2</v>
      </c>
      <c r="E162" s="94">
        <f t="shared" si="15"/>
        <v>2.2655957950542045E-2</v>
      </c>
    </row>
    <row r="163" spans="1:5" ht="16" customHeight="1" x14ac:dyDescent="0.3">
      <c r="A163" s="143" t="s">
        <v>351</v>
      </c>
      <c r="B163" s="144">
        <v>4802</v>
      </c>
      <c r="C163" s="144">
        <v>5285</v>
      </c>
      <c r="D163" s="94">
        <f t="shared" si="12"/>
        <v>2.1450906816760473</v>
      </c>
      <c r="E163" s="94">
        <f t="shared" si="15"/>
        <v>1.9956122961435783</v>
      </c>
    </row>
    <row r="164" spans="1:5" ht="16" customHeight="1" x14ac:dyDescent="0.3">
      <c r="A164" s="143" t="s">
        <v>352</v>
      </c>
      <c r="B164" s="144">
        <v>551</v>
      </c>
      <c r="C164" s="144">
        <v>463</v>
      </c>
      <c r="D164" s="94">
        <f t="shared" si="12"/>
        <v>0.24613597784329491</v>
      </c>
      <c r="E164" s="94">
        <f t="shared" si="15"/>
        <v>0.17482847551834943</v>
      </c>
    </row>
    <row r="165" spans="1:5" ht="16" customHeight="1" x14ac:dyDescent="0.3">
      <c r="A165" s="143" t="s">
        <v>51</v>
      </c>
      <c r="B165" s="144">
        <v>74042</v>
      </c>
      <c r="C165" s="144">
        <v>92561</v>
      </c>
      <c r="D165" s="94">
        <f t="shared" si="12"/>
        <v>33.075136245867952</v>
      </c>
      <c r="E165" s="94">
        <f t="shared" si="13"/>
        <v>34.950968731002035</v>
      </c>
    </row>
    <row r="166" spans="1:5" ht="16" customHeight="1" x14ac:dyDescent="0.3">
      <c r="A166" s="143" t="s">
        <v>60</v>
      </c>
      <c r="B166" s="144">
        <v>89</v>
      </c>
      <c r="C166" s="144">
        <v>431</v>
      </c>
      <c r="D166" s="94">
        <f t="shared" si="12"/>
        <v>3.9756990976503169E-2</v>
      </c>
      <c r="E166" s="94">
        <f t="shared" si="13"/>
        <v>0.162745297944727</v>
      </c>
    </row>
    <row r="167" spans="1:5" ht="16" customHeight="1" x14ac:dyDescent="0.3">
      <c r="A167" s="143" t="s">
        <v>52</v>
      </c>
      <c r="B167" s="144">
        <v>134</v>
      </c>
      <c r="C167" s="144">
        <v>36</v>
      </c>
      <c r="D167" s="94">
        <f t="shared" si="12"/>
        <v>5.9858840346645223E-2</v>
      </c>
      <c r="E167" s="94">
        <f t="shared" si="13"/>
        <v>1.3593574770325226E-2</v>
      </c>
    </row>
    <row r="168" spans="1:5" ht="16" customHeight="1" x14ac:dyDescent="0.3">
      <c r="A168" s="143" t="s">
        <v>353</v>
      </c>
      <c r="B168" s="144">
        <v>19737</v>
      </c>
      <c r="C168" s="144">
        <v>22767</v>
      </c>
      <c r="D168" s="94">
        <f t="shared" si="12"/>
        <v>8.816671133744304</v>
      </c>
      <c r="E168" s="94">
        <f t="shared" si="13"/>
        <v>8.596803244333179</v>
      </c>
    </row>
    <row r="169" spans="1:5" ht="16" customHeight="1" x14ac:dyDescent="0.3">
      <c r="A169" s="145" t="s">
        <v>354</v>
      </c>
      <c r="B169" s="146">
        <v>163</v>
      </c>
      <c r="C169" s="146">
        <v>125</v>
      </c>
      <c r="D169" s="95">
        <f t="shared" si="12"/>
        <v>7.2813365496292332E-2</v>
      </c>
      <c r="E169" s="95">
        <f t="shared" si="13"/>
        <v>4.7199912396962591E-2</v>
      </c>
    </row>
    <row r="170" spans="1:5" s="107" customFormat="1" ht="16" customHeight="1" x14ac:dyDescent="0.3">
      <c r="A170" s="119" t="s">
        <v>542</v>
      </c>
      <c r="B170" s="135">
        <f>SUM(B153:B169)</f>
        <v>223860</v>
      </c>
      <c r="C170" s="135">
        <f>SUM(C153:C169)</f>
        <v>264831</v>
      </c>
      <c r="D170" s="134">
        <f>SUM(D153:D169)</f>
        <v>100.00000000000001</v>
      </c>
      <c r="E170" s="134">
        <f>SUM(E153:E169)</f>
        <v>99.999999999999986</v>
      </c>
    </row>
    <row r="171" spans="1:5" ht="16" customHeight="1" x14ac:dyDescent="0.3">
      <c r="A171" s="244"/>
      <c r="B171" s="245"/>
      <c r="C171" s="245"/>
      <c r="D171" s="147"/>
      <c r="E171" s="148"/>
    </row>
    <row r="172" spans="1:5" ht="16" customHeight="1" x14ac:dyDescent="0.3">
      <c r="A172" s="149"/>
      <c r="B172" s="147"/>
      <c r="C172" s="147"/>
      <c r="D172" s="147"/>
      <c r="E172" s="148"/>
    </row>
    <row r="173" spans="1:5" ht="16" customHeight="1" x14ac:dyDescent="0.3">
      <c r="A173" s="149"/>
      <c r="B173" s="147"/>
      <c r="C173" s="147"/>
      <c r="D173" s="147"/>
      <c r="E173" s="148"/>
    </row>
    <row r="174" spans="1:5" ht="16" customHeight="1" x14ac:dyDescent="0.3">
      <c r="A174" s="149"/>
      <c r="B174" s="147"/>
      <c r="C174" s="147"/>
      <c r="D174" s="147"/>
      <c r="E174" s="148"/>
    </row>
    <row r="175" spans="1:5" ht="16" customHeight="1" x14ac:dyDescent="0.3">
      <c r="A175" s="149"/>
      <c r="B175" s="147"/>
      <c r="C175" s="147"/>
      <c r="D175" s="147"/>
      <c r="E175" s="148"/>
    </row>
    <row r="176" spans="1:5" ht="16" customHeight="1" x14ac:dyDescent="0.3">
      <c r="A176" s="149"/>
      <c r="B176" s="147"/>
      <c r="C176" s="147"/>
      <c r="D176" s="147"/>
      <c r="E176" s="148"/>
    </row>
    <row r="177" spans="1:5" ht="16" customHeight="1" x14ac:dyDescent="0.3">
      <c r="A177" s="149"/>
      <c r="B177" s="147"/>
      <c r="C177" s="147"/>
      <c r="D177" s="147"/>
      <c r="E177" s="148"/>
    </row>
    <row r="178" spans="1:5" ht="16" customHeight="1" x14ac:dyDescent="0.3">
      <c r="A178" s="149"/>
      <c r="B178" s="147"/>
      <c r="C178" s="147"/>
      <c r="D178" s="147"/>
      <c r="E178" s="148"/>
    </row>
    <row r="179" spans="1:5" ht="16" customHeight="1" x14ac:dyDescent="0.3">
      <c r="A179" s="149"/>
      <c r="B179" s="147"/>
      <c r="C179" s="147"/>
      <c r="D179" s="147"/>
      <c r="E179" s="148"/>
    </row>
    <row r="180" spans="1:5" ht="16" customHeight="1" x14ac:dyDescent="0.3">
      <c r="A180" s="149"/>
      <c r="B180" s="147"/>
      <c r="C180" s="147"/>
      <c r="D180" s="147"/>
      <c r="E180" s="148"/>
    </row>
    <row r="181" spans="1:5" ht="16" customHeight="1" x14ac:dyDescent="0.3">
      <c r="A181" s="149"/>
      <c r="B181" s="147"/>
      <c r="C181" s="147"/>
      <c r="D181" s="147"/>
      <c r="E181" s="148"/>
    </row>
    <row r="182" spans="1:5" ht="16" customHeight="1" x14ac:dyDescent="0.3">
      <c r="A182" s="149"/>
      <c r="B182" s="147"/>
      <c r="C182" s="147"/>
      <c r="D182" s="147"/>
      <c r="E182" s="148"/>
    </row>
    <row r="183" spans="1:5" ht="16" customHeight="1" x14ac:dyDescent="0.3">
      <c r="A183" s="149"/>
      <c r="B183" s="147"/>
      <c r="C183" s="147"/>
      <c r="D183" s="147"/>
      <c r="E183" s="148"/>
    </row>
    <row r="184" spans="1:5" ht="16" customHeight="1" x14ac:dyDescent="0.3">
      <c r="A184" s="149"/>
      <c r="B184" s="147"/>
      <c r="C184" s="147"/>
      <c r="D184" s="147"/>
      <c r="E184" s="148"/>
    </row>
    <row r="185" spans="1:5" ht="16" customHeight="1" x14ac:dyDescent="0.3">
      <c r="A185" s="149"/>
      <c r="B185" s="147"/>
      <c r="C185" s="147"/>
      <c r="D185" s="147"/>
      <c r="E185" s="148"/>
    </row>
    <row r="186" spans="1:5" ht="16" customHeight="1" x14ac:dyDescent="0.3">
      <c r="A186" s="149"/>
      <c r="B186" s="147"/>
      <c r="C186" s="147"/>
      <c r="D186" s="147"/>
      <c r="E186" s="148"/>
    </row>
    <row r="187" spans="1:5" ht="16" customHeight="1" x14ac:dyDescent="0.3">
      <c r="A187" s="149"/>
      <c r="B187" s="147"/>
      <c r="C187" s="147"/>
      <c r="D187" s="147"/>
      <c r="E187" s="148"/>
    </row>
    <row r="188" spans="1:5" ht="16" customHeight="1" x14ac:dyDescent="0.3">
      <c r="A188" s="149"/>
      <c r="B188" s="147"/>
      <c r="C188" s="147"/>
      <c r="D188" s="147"/>
      <c r="E188" s="148"/>
    </row>
    <row r="189" spans="1:5" ht="16" customHeight="1" x14ac:dyDescent="0.3">
      <c r="A189" s="149"/>
      <c r="B189" s="147"/>
      <c r="C189" s="147"/>
      <c r="D189" s="147"/>
      <c r="E189" s="148"/>
    </row>
    <row r="190" spans="1:5" ht="16" customHeight="1" x14ac:dyDescent="0.3">
      <c r="A190" s="149"/>
      <c r="B190" s="147"/>
      <c r="C190" s="147"/>
      <c r="D190" s="147"/>
      <c r="E190" s="148"/>
    </row>
    <row r="191" spans="1:5" ht="16" customHeight="1" x14ac:dyDescent="0.3">
      <c r="A191" s="149"/>
      <c r="B191" s="147"/>
      <c r="C191" s="147"/>
      <c r="D191" s="147"/>
      <c r="E191" s="148"/>
    </row>
    <row r="192" spans="1:5" ht="16" customHeight="1" x14ac:dyDescent="0.3">
      <c r="A192" s="246"/>
      <c r="B192" s="247"/>
      <c r="C192" s="247"/>
      <c r="D192" s="150"/>
      <c r="E192" s="151"/>
    </row>
    <row r="193" spans="1:5" s="107" customFormat="1" ht="16" customHeight="1" x14ac:dyDescent="0.3">
      <c r="A193" s="233" t="s">
        <v>543</v>
      </c>
      <c r="B193" s="234"/>
      <c r="C193" s="234"/>
      <c r="D193" s="234"/>
      <c r="E193" s="235"/>
    </row>
    <row r="194" spans="1:5" ht="16" customHeight="1" x14ac:dyDescent="0.3">
      <c r="A194" s="108" t="s">
        <v>537</v>
      </c>
      <c r="B194" s="231" t="s">
        <v>3</v>
      </c>
      <c r="C194" s="231"/>
      <c r="D194" s="236" t="s">
        <v>538</v>
      </c>
      <c r="E194" s="237"/>
    </row>
    <row r="195" spans="1:5" ht="16" customHeight="1" x14ac:dyDescent="0.3">
      <c r="A195" s="109" t="s">
        <v>539</v>
      </c>
      <c r="B195" s="231" t="s">
        <v>540</v>
      </c>
      <c r="C195" s="231"/>
      <c r="D195" s="232" t="s">
        <v>541</v>
      </c>
      <c r="E195" s="232"/>
    </row>
    <row r="196" spans="1:5" ht="16" customHeight="1" x14ac:dyDescent="0.3">
      <c r="A196" s="110"/>
      <c r="B196" s="231" t="s">
        <v>29</v>
      </c>
      <c r="C196" s="231"/>
      <c r="D196" s="231" t="s">
        <v>29</v>
      </c>
      <c r="E196" s="231"/>
    </row>
    <row r="197" spans="1:5" ht="16" customHeight="1" x14ac:dyDescent="0.3">
      <c r="A197" s="111"/>
      <c r="B197" s="112">
        <v>2025</v>
      </c>
      <c r="C197" s="112">
        <v>2026</v>
      </c>
      <c r="D197" s="112">
        <v>2025</v>
      </c>
      <c r="E197" s="112">
        <v>2026</v>
      </c>
    </row>
    <row r="198" spans="1:5" ht="16" customHeight="1" x14ac:dyDescent="0.3">
      <c r="A198" s="141" t="s">
        <v>346</v>
      </c>
      <c r="B198" s="142">
        <v>5726</v>
      </c>
      <c r="C198" s="142">
        <v>4091</v>
      </c>
      <c r="D198" s="93">
        <f>(B198/$B$208)*100</f>
        <v>30.914588057445201</v>
      </c>
      <c r="E198" s="93">
        <f>(C198/$C$208)*100</f>
        <v>23.325161069616286</v>
      </c>
    </row>
    <row r="199" spans="1:5" ht="16" customHeight="1" x14ac:dyDescent="0.3">
      <c r="A199" s="143" t="s">
        <v>39</v>
      </c>
      <c r="B199" s="144">
        <v>0</v>
      </c>
      <c r="C199" s="144">
        <v>603</v>
      </c>
      <c r="D199" s="94">
        <f t="shared" ref="D199:D206" si="16">(B199/$B$208)*100</f>
        <v>0</v>
      </c>
      <c r="E199" s="94">
        <f t="shared" ref="E199:E206" si="17">(C199/$C$208)*100</f>
        <v>3.4380523404983183</v>
      </c>
    </row>
    <row r="200" spans="1:5" ht="16" customHeight="1" x14ac:dyDescent="0.3">
      <c r="A200" s="143" t="s">
        <v>347</v>
      </c>
      <c r="B200" s="144">
        <v>260</v>
      </c>
      <c r="C200" s="144">
        <v>350</v>
      </c>
      <c r="D200" s="94">
        <f t="shared" si="16"/>
        <v>1.4037360976136486</v>
      </c>
      <c r="E200" s="94">
        <f t="shared" si="17"/>
        <v>1.9955527681167682</v>
      </c>
    </row>
    <row r="201" spans="1:5" ht="16" customHeight="1" x14ac:dyDescent="0.3">
      <c r="A201" s="143" t="s">
        <v>348</v>
      </c>
      <c r="B201" s="144">
        <v>145</v>
      </c>
      <c r="C201" s="144">
        <v>359</v>
      </c>
      <c r="D201" s="94">
        <f t="shared" si="16"/>
        <v>0.78285282366915032</v>
      </c>
      <c r="E201" s="94">
        <f t="shared" si="17"/>
        <v>2.0468669821540568</v>
      </c>
    </row>
    <row r="202" spans="1:5" ht="16" customHeight="1" x14ac:dyDescent="0.3">
      <c r="A202" s="143" t="s">
        <v>59</v>
      </c>
      <c r="B202" s="144">
        <v>3</v>
      </c>
      <c r="C202" s="144">
        <v>81</v>
      </c>
      <c r="D202" s="94">
        <f t="shared" si="16"/>
        <v>1.6196954972465177E-2</v>
      </c>
      <c r="E202" s="94">
        <f t="shared" si="17"/>
        <v>0.46182792633559494</v>
      </c>
    </row>
    <row r="203" spans="1:5" ht="16" customHeight="1" x14ac:dyDescent="0.3">
      <c r="A203" s="143" t="s">
        <v>349</v>
      </c>
      <c r="B203" s="144">
        <v>174</v>
      </c>
      <c r="C203" s="184" t="s">
        <v>516</v>
      </c>
      <c r="D203" s="94">
        <f t="shared" si="16"/>
        <v>0.93942338840298023</v>
      </c>
      <c r="E203" s="94" t="s">
        <v>534</v>
      </c>
    </row>
    <row r="204" spans="1:5" ht="16" customHeight="1" x14ac:dyDescent="0.3">
      <c r="A204" s="143" t="s">
        <v>351</v>
      </c>
      <c r="B204" s="144">
        <v>1777</v>
      </c>
      <c r="C204" s="144">
        <v>1631</v>
      </c>
      <c r="D204" s="94">
        <f t="shared" si="16"/>
        <v>9.5939963286902064</v>
      </c>
      <c r="E204" s="94">
        <f t="shared" si="17"/>
        <v>9.2992758994241402</v>
      </c>
    </row>
    <row r="205" spans="1:5" ht="16" customHeight="1" x14ac:dyDescent="0.3">
      <c r="A205" s="143" t="s">
        <v>352</v>
      </c>
      <c r="B205" s="144">
        <v>305</v>
      </c>
      <c r="C205" s="144">
        <v>236</v>
      </c>
      <c r="D205" s="94">
        <f t="shared" si="16"/>
        <v>1.6466904222006262</v>
      </c>
      <c r="E205" s="94">
        <f t="shared" si="17"/>
        <v>1.3455727236444495</v>
      </c>
    </row>
    <row r="206" spans="1:5" ht="16" customHeight="1" x14ac:dyDescent="0.3">
      <c r="A206" s="143" t="s">
        <v>51</v>
      </c>
      <c r="B206" s="144">
        <v>5235</v>
      </c>
      <c r="C206" s="144">
        <v>5087</v>
      </c>
      <c r="D206" s="94">
        <f t="shared" si="16"/>
        <v>28.263686426951732</v>
      </c>
      <c r="E206" s="94">
        <f t="shared" si="17"/>
        <v>29.003934089742859</v>
      </c>
    </row>
    <row r="207" spans="1:5" ht="16" customHeight="1" x14ac:dyDescent="0.3">
      <c r="A207" s="145" t="s">
        <v>353</v>
      </c>
      <c r="B207" s="146">
        <v>4897</v>
      </c>
      <c r="C207" s="146">
        <v>5101</v>
      </c>
      <c r="D207" s="95">
        <f t="shared" ref="D207" si="18">(B207/$B$208)*100</f>
        <v>26.438829500053991</v>
      </c>
      <c r="E207" s="95">
        <f t="shared" ref="E207" si="19">(C207/$C$208)*100</f>
        <v>29.08375620046753</v>
      </c>
    </row>
    <row r="208" spans="1:5" s="107" customFormat="1" ht="16" customHeight="1" x14ac:dyDescent="0.3">
      <c r="A208" s="119" t="s">
        <v>542</v>
      </c>
      <c r="B208" s="135">
        <f>SUM(B198:B207)</f>
        <v>18522</v>
      </c>
      <c r="C208" s="135">
        <f>SUM(C198:C207)</f>
        <v>17539</v>
      </c>
      <c r="D208" s="134">
        <f>SUM(D198:D207)</f>
        <v>100</v>
      </c>
      <c r="E208" s="134">
        <f>SUM(E198:E207)</f>
        <v>100</v>
      </c>
    </row>
    <row r="209" spans="1:5" ht="16" customHeight="1" x14ac:dyDescent="0.3">
      <c r="A209" s="248"/>
      <c r="B209" s="249"/>
      <c r="C209" s="249"/>
      <c r="D209" s="152"/>
      <c r="E209" s="153"/>
    </row>
    <row r="210" spans="1:5" ht="16" customHeight="1" x14ac:dyDescent="0.3">
      <c r="A210" s="149"/>
      <c r="B210" s="147"/>
      <c r="C210" s="147"/>
      <c r="D210" s="147"/>
      <c r="E210" s="148"/>
    </row>
    <row r="211" spans="1:5" ht="16" customHeight="1" x14ac:dyDescent="0.3">
      <c r="A211" s="149"/>
      <c r="B211" s="147"/>
      <c r="C211" s="147"/>
      <c r="D211" s="147"/>
      <c r="E211" s="148"/>
    </row>
    <row r="212" spans="1:5" ht="16" customHeight="1" x14ac:dyDescent="0.3">
      <c r="A212" s="149"/>
      <c r="B212" s="147"/>
      <c r="C212" s="147"/>
      <c r="D212" s="147"/>
      <c r="E212" s="148"/>
    </row>
    <row r="213" spans="1:5" ht="16" customHeight="1" x14ac:dyDescent="0.3">
      <c r="A213" s="149"/>
      <c r="B213" s="147"/>
      <c r="C213" s="147"/>
      <c r="D213" s="147"/>
      <c r="E213" s="148"/>
    </row>
    <row r="214" spans="1:5" ht="16" customHeight="1" x14ac:dyDescent="0.3">
      <c r="A214" s="149"/>
      <c r="B214" s="147"/>
      <c r="C214" s="147"/>
      <c r="D214" s="147"/>
      <c r="E214" s="148"/>
    </row>
    <row r="215" spans="1:5" ht="16" customHeight="1" x14ac:dyDescent="0.3">
      <c r="A215" s="149"/>
      <c r="B215" s="147"/>
      <c r="C215" s="147"/>
      <c r="D215" s="147"/>
      <c r="E215" s="148"/>
    </row>
    <row r="216" spans="1:5" ht="16" customHeight="1" x14ac:dyDescent="0.3">
      <c r="A216" s="149"/>
      <c r="B216" s="147"/>
      <c r="C216" s="147"/>
      <c r="D216" s="147"/>
      <c r="E216" s="148"/>
    </row>
    <row r="217" spans="1:5" ht="16" customHeight="1" x14ac:dyDescent="0.3">
      <c r="A217" s="149"/>
      <c r="B217" s="147"/>
      <c r="C217" s="147"/>
      <c r="D217" s="147"/>
      <c r="E217" s="148"/>
    </row>
    <row r="218" spans="1:5" ht="16" customHeight="1" x14ac:dyDescent="0.3">
      <c r="A218" s="149"/>
      <c r="B218" s="147"/>
      <c r="C218" s="147"/>
      <c r="D218" s="147"/>
      <c r="E218" s="148"/>
    </row>
    <row r="219" spans="1:5" ht="16" customHeight="1" x14ac:dyDescent="0.3">
      <c r="A219" s="149"/>
      <c r="B219" s="147"/>
      <c r="C219" s="147"/>
      <c r="D219" s="147"/>
      <c r="E219" s="148"/>
    </row>
    <row r="220" spans="1:5" ht="16" customHeight="1" x14ac:dyDescent="0.3">
      <c r="A220" s="149"/>
      <c r="B220" s="147"/>
      <c r="C220" s="147"/>
      <c r="D220" s="147"/>
      <c r="E220" s="148"/>
    </row>
    <row r="221" spans="1:5" ht="16" customHeight="1" x14ac:dyDescent="0.3">
      <c r="A221" s="149"/>
      <c r="B221" s="147"/>
      <c r="C221" s="147"/>
      <c r="D221" s="147"/>
      <c r="E221" s="148"/>
    </row>
    <row r="222" spans="1:5" ht="16" customHeight="1" x14ac:dyDescent="0.3">
      <c r="A222" s="149"/>
      <c r="B222" s="147"/>
      <c r="C222" s="147"/>
      <c r="D222" s="147"/>
      <c r="E222" s="148"/>
    </row>
    <row r="223" spans="1:5" ht="16" customHeight="1" x14ac:dyDescent="0.3">
      <c r="A223" s="149"/>
      <c r="B223" s="147"/>
      <c r="C223" s="147"/>
      <c r="D223" s="147"/>
      <c r="E223" s="148"/>
    </row>
    <row r="224" spans="1:5" ht="16" customHeight="1" x14ac:dyDescent="0.3">
      <c r="A224" s="149"/>
      <c r="B224" s="147"/>
      <c r="C224" s="147"/>
      <c r="D224" s="147"/>
      <c r="E224" s="148"/>
    </row>
    <row r="225" spans="1:5" ht="16" customHeight="1" x14ac:dyDescent="0.3">
      <c r="A225" s="149"/>
      <c r="B225" s="147"/>
      <c r="C225" s="147"/>
      <c r="D225" s="147"/>
      <c r="E225" s="148"/>
    </row>
    <row r="226" spans="1:5" ht="16" customHeight="1" x14ac:dyDescent="0.3">
      <c r="A226" s="154"/>
      <c r="B226" s="150"/>
      <c r="C226" s="150"/>
      <c r="D226" s="150"/>
      <c r="E226" s="151"/>
    </row>
    <row r="227" spans="1:5" s="107" customFormat="1" ht="16" customHeight="1" x14ac:dyDescent="0.3">
      <c r="A227" s="233" t="s">
        <v>544</v>
      </c>
      <c r="B227" s="234"/>
      <c r="C227" s="234"/>
      <c r="D227" s="234"/>
      <c r="E227" s="235"/>
    </row>
    <row r="228" spans="1:5" ht="16" customHeight="1" x14ac:dyDescent="0.3">
      <c r="A228" s="108" t="s">
        <v>537</v>
      </c>
      <c r="B228" s="231" t="s">
        <v>3</v>
      </c>
      <c r="C228" s="231"/>
      <c r="D228" s="236" t="s">
        <v>538</v>
      </c>
      <c r="E228" s="237"/>
    </row>
    <row r="229" spans="1:5" ht="16" customHeight="1" x14ac:dyDescent="0.3">
      <c r="A229" s="109" t="s">
        <v>539</v>
      </c>
      <c r="B229" s="231" t="s">
        <v>540</v>
      </c>
      <c r="C229" s="231"/>
      <c r="D229" s="232" t="s">
        <v>541</v>
      </c>
      <c r="E229" s="232"/>
    </row>
    <row r="230" spans="1:5" ht="16" customHeight="1" x14ac:dyDescent="0.3">
      <c r="A230" s="110"/>
      <c r="B230" s="231" t="s">
        <v>29</v>
      </c>
      <c r="C230" s="231"/>
      <c r="D230" s="231" t="s">
        <v>29</v>
      </c>
      <c r="E230" s="231"/>
    </row>
    <row r="231" spans="1:5" ht="16" customHeight="1" x14ac:dyDescent="0.3">
      <c r="A231" s="111"/>
      <c r="B231" s="112">
        <v>2025</v>
      </c>
      <c r="C231" s="112">
        <v>2026</v>
      </c>
      <c r="D231" s="112">
        <v>2025</v>
      </c>
      <c r="E231" s="112">
        <v>2026</v>
      </c>
    </row>
    <row r="232" spans="1:5" ht="16" customHeight="1" x14ac:dyDescent="0.3">
      <c r="A232" s="141" t="s">
        <v>346</v>
      </c>
      <c r="B232" s="142">
        <v>19935</v>
      </c>
      <c r="C232" s="142">
        <v>23337</v>
      </c>
      <c r="D232" s="155">
        <f>(B232/$B$241)*100</f>
        <v>30.426752953386853</v>
      </c>
      <c r="E232" s="155">
        <f>(C232/$C$241)*100</f>
        <v>29.777596304755587</v>
      </c>
    </row>
    <row r="233" spans="1:5" ht="16" customHeight="1" x14ac:dyDescent="0.3">
      <c r="A233" s="143" t="s">
        <v>45</v>
      </c>
      <c r="B233" s="144">
        <v>1479</v>
      </c>
      <c r="C233" s="144">
        <v>1587</v>
      </c>
      <c r="D233" s="156">
        <f>(B233/$B$241)*100</f>
        <v>2.2573949143746757</v>
      </c>
      <c r="E233" s="156">
        <f>(C233/$C$241)*100</f>
        <v>2.0249837312271124</v>
      </c>
    </row>
    <row r="234" spans="1:5" ht="16" customHeight="1" x14ac:dyDescent="0.3">
      <c r="A234" s="143" t="s">
        <v>348</v>
      </c>
      <c r="B234" s="144">
        <v>16</v>
      </c>
      <c r="C234" s="144">
        <v>0</v>
      </c>
      <c r="D234" s="156">
        <f t="shared" ref="D234:D237" si="20">(B234/$B$241)*100</f>
        <v>2.442076986476999E-2</v>
      </c>
      <c r="E234" s="156">
        <f t="shared" ref="E234:E237" si="21">(C234/$C$241)*100</f>
        <v>0</v>
      </c>
    </row>
    <row r="235" spans="1:5" ht="16" customHeight="1" x14ac:dyDescent="0.3">
      <c r="A235" s="143" t="s">
        <v>350</v>
      </c>
      <c r="B235" s="144">
        <v>26</v>
      </c>
      <c r="C235" s="144">
        <v>60</v>
      </c>
      <c r="D235" s="156">
        <f t="shared" si="20"/>
        <v>3.9683751030251228E-2</v>
      </c>
      <c r="E235" s="156">
        <f t="shared" si="21"/>
        <v>7.6558931237319924E-2</v>
      </c>
    </row>
    <row r="236" spans="1:5" ht="16" customHeight="1" x14ac:dyDescent="0.3">
      <c r="A236" s="143" t="s">
        <v>351</v>
      </c>
      <c r="B236" s="144">
        <v>494</v>
      </c>
      <c r="C236" s="144">
        <v>631</v>
      </c>
      <c r="D236" s="156">
        <f t="shared" si="20"/>
        <v>0.75399126957477325</v>
      </c>
      <c r="E236" s="156">
        <f t="shared" si="21"/>
        <v>0.80514476017914793</v>
      </c>
    </row>
    <row r="237" spans="1:5" ht="16" customHeight="1" x14ac:dyDescent="0.3">
      <c r="A237" s="143" t="s">
        <v>51</v>
      </c>
      <c r="B237" s="144">
        <v>32135</v>
      </c>
      <c r="C237" s="144">
        <v>39484</v>
      </c>
      <c r="D237" s="156">
        <f t="shared" si="20"/>
        <v>49.047589975273972</v>
      </c>
      <c r="E237" s="156">
        <f t="shared" si="21"/>
        <v>50.380880682905669</v>
      </c>
    </row>
    <row r="238" spans="1:5" ht="16" customHeight="1" x14ac:dyDescent="0.3">
      <c r="A238" s="143" t="s">
        <v>60</v>
      </c>
      <c r="B238" s="144">
        <v>45</v>
      </c>
      <c r="C238" s="144">
        <v>86</v>
      </c>
      <c r="D238" s="156">
        <f t="shared" ref="D238:D240" si="22">(B238/$B$241)*100</f>
        <v>6.8683415244665591E-2</v>
      </c>
      <c r="E238" s="156">
        <f t="shared" ref="E238:E240" si="23">(C238/$C$241)*100</f>
        <v>0.10973446810682522</v>
      </c>
    </row>
    <row r="239" spans="1:5" ht="16" customHeight="1" x14ac:dyDescent="0.3">
      <c r="A239" s="143" t="s">
        <v>353</v>
      </c>
      <c r="B239" s="144">
        <v>11225</v>
      </c>
      <c r="C239" s="144">
        <v>13061</v>
      </c>
      <c r="D239" s="156">
        <f t="shared" si="22"/>
        <v>17.132696358252694</v>
      </c>
      <c r="E239" s="156">
        <f t="shared" si="23"/>
        <v>16.66560334817726</v>
      </c>
    </row>
    <row r="240" spans="1:5" ht="16" customHeight="1" x14ac:dyDescent="0.3">
      <c r="A240" s="145" t="s">
        <v>354</v>
      </c>
      <c r="B240" s="146">
        <v>163</v>
      </c>
      <c r="C240" s="146">
        <v>125</v>
      </c>
      <c r="D240" s="157">
        <f t="shared" si="22"/>
        <v>0.24878659299734426</v>
      </c>
      <c r="E240" s="157">
        <f t="shared" si="23"/>
        <v>0.15949777341108318</v>
      </c>
    </row>
    <row r="241" spans="1:5" s="107" customFormat="1" ht="16" customHeight="1" x14ac:dyDescent="0.3">
      <c r="A241" s="119" t="s">
        <v>542</v>
      </c>
      <c r="B241" s="135">
        <f>SUM(B232:B240)</f>
        <v>65518</v>
      </c>
      <c r="C241" s="135">
        <f>SUM(C232:C240)</f>
        <v>78371</v>
      </c>
      <c r="D241" s="134">
        <f>SUM(D232:D240)</f>
        <v>100.00000000000001</v>
      </c>
      <c r="E241" s="134">
        <f>SUM(E232:E240)</f>
        <v>100.00000000000001</v>
      </c>
    </row>
    <row r="242" spans="1:5" ht="16" customHeight="1" x14ac:dyDescent="0.3">
      <c r="A242" s="158"/>
      <c r="B242" s="122"/>
      <c r="C242" s="122"/>
      <c r="D242" s="123"/>
      <c r="E242" s="124"/>
    </row>
    <row r="243" spans="1:5" ht="16" customHeight="1" x14ac:dyDescent="0.3">
      <c r="A243" s="125"/>
      <c r="B243" s="122"/>
      <c r="C243" s="122"/>
      <c r="D243" s="123"/>
      <c r="E243" s="124"/>
    </row>
    <row r="244" spans="1:5" ht="16" customHeight="1" x14ac:dyDescent="0.3">
      <c r="A244" s="125"/>
      <c r="B244" s="122"/>
      <c r="C244" s="122"/>
      <c r="D244" s="123"/>
      <c r="E244" s="124"/>
    </row>
    <row r="245" spans="1:5" ht="16" customHeight="1" x14ac:dyDescent="0.3">
      <c r="A245" s="125"/>
      <c r="B245" s="122"/>
      <c r="C245" s="122"/>
      <c r="D245" s="123"/>
      <c r="E245" s="124"/>
    </row>
    <row r="246" spans="1:5" ht="16" customHeight="1" x14ac:dyDescent="0.3">
      <c r="A246" s="125"/>
      <c r="B246" s="122"/>
      <c r="C246" s="122"/>
      <c r="D246" s="123"/>
      <c r="E246" s="124"/>
    </row>
    <row r="247" spans="1:5" ht="16" customHeight="1" x14ac:dyDescent="0.3">
      <c r="A247" s="125"/>
      <c r="B247" s="122"/>
      <c r="C247" s="122"/>
      <c r="D247" s="123"/>
      <c r="E247" s="124"/>
    </row>
    <row r="248" spans="1:5" ht="16" customHeight="1" x14ac:dyDescent="0.3">
      <c r="A248" s="125"/>
      <c r="B248" s="122"/>
      <c r="C248" s="122"/>
      <c r="D248" s="123"/>
      <c r="E248" s="124"/>
    </row>
    <row r="249" spans="1:5" ht="16" customHeight="1" x14ac:dyDescent="0.3">
      <c r="A249" s="125"/>
      <c r="B249" s="122"/>
      <c r="C249" s="122"/>
      <c r="D249" s="123"/>
      <c r="E249" s="124"/>
    </row>
    <row r="250" spans="1:5" ht="16" customHeight="1" x14ac:dyDescent="0.3">
      <c r="A250" s="125"/>
      <c r="B250" s="122"/>
      <c r="C250" s="122"/>
      <c r="D250" s="123"/>
      <c r="E250" s="124"/>
    </row>
    <row r="251" spans="1:5" ht="16" customHeight="1" x14ac:dyDescent="0.3">
      <c r="A251" s="125"/>
      <c r="B251" s="122"/>
      <c r="C251" s="122"/>
      <c r="D251" s="123"/>
      <c r="E251" s="124"/>
    </row>
    <row r="252" spans="1:5" ht="16" customHeight="1" x14ac:dyDescent="0.3">
      <c r="A252" s="125"/>
      <c r="B252" s="122"/>
      <c r="C252" s="122"/>
      <c r="D252" s="123"/>
      <c r="E252" s="124"/>
    </row>
    <row r="253" spans="1:5" ht="16" customHeight="1" x14ac:dyDescent="0.3">
      <c r="A253" s="125"/>
      <c r="B253" s="122"/>
      <c r="C253" s="122"/>
      <c r="D253" s="123"/>
      <c r="E253" s="124"/>
    </row>
    <row r="254" spans="1:5" ht="16" customHeight="1" x14ac:dyDescent="0.3">
      <c r="A254" s="125"/>
      <c r="B254" s="122"/>
      <c r="C254" s="122"/>
      <c r="D254" s="123"/>
      <c r="E254" s="124"/>
    </row>
    <row r="255" spans="1:5" ht="16" customHeight="1" x14ac:dyDescent="0.3">
      <c r="A255" s="125"/>
      <c r="B255" s="122"/>
      <c r="C255" s="122"/>
      <c r="D255" s="123"/>
      <c r="E255" s="124"/>
    </row>
    <row r="256" spans="1:5" ht="16" customHeight="1" x14ac:dyDescent="0.3">
      <c r="A256" s="125"/>
      <c r="B256" s="122"/>
      <c r="C256" s="122"/>
      <c r="D256" s="123"/>
      <c r="E256" s="124"/>
    </row>
    <row r="257" spans="1:5" ht="16" customHeight="1" x14ac:dyDescent="0.3">
      <c r="A257" s="125"/>
      <c r="B257" s="122"/>
      <c r="C257" s="122"/>
      <c r="D257" s="123"/>
      <c r="E257" s="124"/>
    </row>
    <row r="258" spans="1:5" ht="16" customHeight="1" x14ac:dyDescent="0.3">
      <c r="A258" s="125"/>
      <c r="B258" s="122"/>
      <c r="C258" s="122"/>
      <c r="D258" s="123"/>
      <c r="E258" s="124"/>
    </row>
    <row r="259" spans="1:5" ht="16" customHeight="1" x14ac:dyDescent="0.3">
      <c r="A259" s="126"/>
      <c r="B259" s="159"/>
      <c r="C259" s="159"/>
      <c r="D259" s="128"/>
      <c r="E259" s="129"/>
    </row>
    <row r="260" spans="1:5" s="107" customFormat="1" ht="16" customHeight="1" x14ac:dyDescent="0.3">
      <c r="A260" s="233" t="s">
        <v>545</v>
      </c>
      <c r="B260" s="234"/>
      <c r="C260" s="234"/>
      <c r="D260" s="234"/>
      <c r="E260" s="235"/>
    </row>
    <row r="261" spans="1:5" ht="16" customHeight="1" x14ac:dyDescent="0.3">
      <c r="A261" s="108" t="s">
        <v>537</v>
      </c>
      <c r="B261" s="231" t="s">
        <v>3</v>
      </c>
      <c r="C261" s="231"/>
      <c r="D261" s="236" t="s">
        <v>538</v>
      </c>
      <c r="E261" s="237"/>
    </row>
    <row r="262" spans="1:5" ht="16" customHeight="1" x14ac:dyDescent="0.3">
      <c r="A262" s="109" t="s">
        <v>539</v>
      </c>
      <c r="B262" s="231" t="s">
        <v>540</v>
      </c>
      <c r="C262" s="231"/>
      <c r="D262" s="232" t="s">
        <v>541</v>
      </c>
      <c r="E262" s="232"/>
    </row>
    <row r="263" spans="1:5" ht="16" customHeight="1" x14ac:dyDescent="0.3">
      <c r="A263" s="110"/>
      <c r="B263" s="231" t="s">
        <v>29</v>
      </c>
      <c r="C263" s="231"/>
      <c r="D263" s="231" t="s">
        <v>29</v>
      </c>
      <c r="E263" s="231"/>
    </row>
    <row r="264" spans="1:5" ht="16" customHeight="1" x14ac:dyDescent="0.3">
      <c r="A264" s="111"/>
      <c r="B264" s="112">
        <v>2025</v>
      </c>
      <c r="C264" s="112">
        <v>2026</v>
      </c>
      <c r="D264" s="112">
        <v>2025</v>
      </c>
      <c r="E264" s="112">
        <v>2026</v>
      </c>
    </row>
    <row r="265" spans="1:5" ht="16" customHeight="1" x14ac:dyDescent="0.3">
      <c r="A265" s="141" t="s">
        <v>346</v>
      </c>
      <c r="B265" s="142">
        <v>342</v>
      </c>
      <c r="C265" s="142">
        <v>527</v>
      </c>
      <c r="D265" s="96">
        <f>(B265/B271)*100</f>
        <v>2.0178181603634435</v>
      </c>
      <c r="E265" s="96">
        <f>(C265/C271)*100</f>
        <v>2.7614755816390693</v>
      </c>
    </row>
    <row r="266" spans="1:5" ht="16" customHeight="1" x14ac:dyDescent="0.3">
      <c r="A266" s="143" t="s">
        <v>39</v>
      </c>
      <c r="B266" s="144">
        <v>8047</v>
      </c>
      <c r="C266" s="144">
        <v>7617</v>
      </c>
      <c r="D266" s="98">
        <f>(B266/B271)*100</f>
        <v>47.477727299545698</v>
      </c>
      <c r="E266" s="98">
        <f>(C266/C271)*100</f>
        <v>39.913016139174182</v>
      </c>
    </row>
    <row r="267" spans="1:5" ht="16" customHeight="1" x14ac:dyDescent="0.3">
      <c r="A267" s="143" t="s">
        <v>45</v>
      </c>
      <c r="B267" s="144">
        <v>1303</v>
      </c>
      <c r="C267" s="144">
        <v>1610</v>
      </c>
      <c r="D267" s="98">
        <f>(B267/B271)*100</f>
        <v>7.687769189922709</v>
      </c>
      <c r="E267" s="98">
        <f>(C267/C271)*100</f>
        <v>8.4363865017815964</v>
      </c>
    </row>
    <row r="268" spans="1:5" ht="16" customHeight="1" x14ac:dyDescent="0.3">
      <c r="A268" s="143" t="s">
        <v>351</v>
      </c>
      <c r="B268" s="144">
        <v>1825</v>
      </c>
      <c r="C268" s="144">
        <v>2639</v>
      </c>
      <c r="D268" s="98">
        <f>(B268/B271)*100</f>
        <v>10.767596908372175</v>
      </c>
      <c r="E268" s="98">
        <f>(C268/C271)*100</f>
        <v>13.828337874659399</v>
      </c>
    </row>
    <row r="269" spans="1:5" ht="16" customHeight="1" x14ac:dyDescent="0.3">
      <c r="A269" s="143" t="s">
        <v>51</v>
      </c>
      <c r="B269" s="144">
        <v>4324</v>
      </c>
      <c r="C269" s="144">
        <v>5666</v>
      </c>
      <c r="D269" s="98">
        <f>(B269/B271)*100</f>
        <v>25.511829606466456</v>
      </c>
      <c r="E269" s="98">
        <f>(C269/C271)*100</f>
        <v>29.689792496332007</v>
      </c>
    </row>
    <row r="270" spans="1:5" ht="16" customHeight="1" x14ac:dyDescent="0.3">
      <c r="A270" s="145" t="s">
        <v>353</v>
      </c>
      <c r="B270" s="146">
        <v>1108</v>
      </c>
      <c r="C270" s="146">
        <v>1025</v>
      </c>
      <c r="D270" s="97">
        <f>(B270/B271)*100</f>
        <v>6.537258835329518</v>
      </c>
      <c r="E270" s="97">
        <f>(C270/C271)*100</f>
        <v>5.3709914064137498</v>
      </c>
    </row>
    <row r="271" spans="1:5" s="107" customFormat="1" ht="16" customHeight="1" x14ac:dyDescent="0.3">
      <c r="A271" s="119" t="s">
        <v>542</v>
      </c>
      <c r="B271" s="135">
        <f>SUM(B265:B270)</f>
        <v>16949</v>
      </c>
      <c r="C271" s="135">
        <f>SUM(C265:C270)</f>
        <v>19084</v>
      </c>
      <c r="D271" s="134">
        <f>SUM(D265:D270)</f>
        <v>100.00000000000001</v>
      </c>
      <c r="E271" s="134">
        <f>SUM(E265:E270)</f>
        <v>100</v>
      </c>
    </row>
    <row r="272" spans="1:5" ht="16" customHeight="1" x14ac:dyDescent="0.3">
      <c r="A272" s="149"/>
      <c r="B272" s="147"/>
      <c r="C272" s="147"/>
      <c r="D272" s="147"/>
      <c r="E272" s="148"/>
    </row>
    <row r="273" spans="1:5" ht="16" customHeight="1" x14ac:dyDescent="0.3">
      <c r="A273" s="149"/>
      <c r="B273" s="147"/>
      <c r="C273" s="147"/>
      <c r="D273" s="147"/>
      <c r="E273" s="148"/>
    </row>
    <row r="274" spans="1:5" ht="16" customHeight="1" x14ac:dyDescent="0.3">
      <c r="A274" s="149"/>
      <c r="B274" s="147"/>
      <c r="C274" s="147"/>
      <c r="D274" s="147"/>
      <c r="E274" s="148"/>
    </row>
    <row r="275" spans="1:5" ht="16" customHeight="1" x14ac:dyDescent="0.3">
      <c r="A275" s="149"/>
      <c r="B275" s="147"/>
      <c r="C275" s="147"/>
      <c r="D275" s="147"/>
      <c r="E275" s="148"/>
    </row>
    <row r="276" spans="1:5" ht="16" customHeight="1" x14ac:dyDescent="0.3">
      <c r="A276" s="149"/>
      <c r="B276" s="147"/>
      <c r="C276" s="147"/>
      <c r="D276" s="147"/>
      <c r="E276" s="148"/>
    </row>
    <row r="277" spans="1:5" ht="16" customHeight="1" x14ac:dyDescent="0.3">
      <c r="A277" s="149"/>
      <c r="B277" s="147"/>
      <c r="C277" s="147"/>
      <c r="D277" s="147"/>
      <c r="E277" s="148"/>
    </row>
    <row r="278" spans="1:5" ht="16" customHeight="1" x14ac:dyDescent="0.3">
      <c r="A278" s="149"/>
      <c r="B278" s="147"/>
      <c r="C278" s="147"/>
      <c r="D278" s="147"/>
      <c r="E278" s="148"/>
    </row>
    <row r="279" spans="1:5" ht="16" customHeight="1" x14ac:dyDescent="0.3">
      <c r="A279" s="149"/>
      <c r="B279" s="147"/>
      <c r="C279" s="147"/>
      <c r="D279" s="147"/>
      <c r="E279" s="148"/>
    </row>
    <row r="280" spans="1:5" ht="16" customHeight="1" x14ac:dyDescent="0.3">
      <c r="A280" s="149"/>
      <c r="B280" s="147"/>
      <c r="C280" s="147"/>
      <c r="D280" s="147"/>
      <c r="E280" s="148"/>
    </row>
    <row r="281" spans="1:5" ht="16" customHeight="1" x14ac:dyDescent="0.3">
      <c r="A281" s="149"/>
      <c r="B281" s="147"/>
      <c r="C281" s="147"/>
      <c r="D281" s="147"/>
      <c r="E281" s="148"/>
    </row>
    <row r="282" spans="1:5" ht="16" customHeight="1" x14ac:dyDescent="0.3">
      <c r="A282" s="149"/>
      <c r="B282" s="147"/>
      <c r="C282" s="147"/>
      <c r="D282" s="147"/>
      <c r="E282" s="148"/>
    </row>
    <row r="283" spans="1:5" ht="16" customHeight="1" x14ac:dyDescent="0.3">
      <c r="A283" s="149"/>
      <c r="B283" s="147"/>
      <c r="C283" s="147"/>
      <c r="D283" s="147"/>
      <c r="E283" s="148"/>
    </row>
    <row r="284" spans="1:5" ht="16" customHeight="1" x14ac:dyDescent="0.3">
      <c r="A284" s="149"/>
      <c r="B284" s="147"/>
      <c r="C284" s="147"/>
      <c r="D284" s="147"/>
      <c r="E284" s="148"/>
    </row>
    <row r="285" spans="1:5" ht="16" customHeight="1" x14ac:dyDescent="0.3">
      <c r="A285" s="149"/>
      <c r="B285" s="147"/>
      <c r="C285" s="147"/>
      <c r="D285" s="147"/>
      <c r="E285" s="148"/>
    </row>
    <row r="286" spans="1:5" ht="16" customHeight="1" x14ac:dyDescent="0.3">
      <c r="A286" s="149"/>
      <c r="B286" s="147"/>
      <c r="C286" s="147"/>
      <c r="D286" s="147"/>
      <c r="E286" s="148"/>
    </row>
    <row r="287" spans="1:5" ht="16" customHeight="1" x14ac:dyDescent="0.3">
      <c r="A287" s="149"/>
      <c r="B287" s="147"/>
      <c r="C287" s="147"/>
      <c r="D287" s="147"/>
      <c r="E287" s="148"/>
    </row>
    <row r="288" spans="1:5" ht="16" customHeight="1" x14ac:dyDescent="0.3">
      <c r="A288" s="149"/>
      <c r="B288" s="147"/>
      <c r="C288" s="147"/>
      <c r="D288" s="147"/>
      <c r="E288" s="148"/>
    </row>
    <row r="289" spans="1:5" ht="16" customHeight="1" x14ac:dyDescent="0.3">
      <c r="A289" s="149"/>
      <c r="B289" s="147"/>
      <c r="C289" s="147"/>
      <c r="D289" s="147"/>
      <c r="E289" s="148"/>
    </row>
    <row r="290" spans="1:5" ht="16" customHeight="1" x14ac:dyDescent="0.3">
      <c r="A290" s="149"/>
      <c r="B290" s="147"/>
      <c r="C290" s="147"/>
      <c r="D290" s="147"/>
      <c r="E290" s="148"/>
    </row>
    <row r="291" spans="1:5" ht="16" customHeight="1" x14ac:dyDescent="0.3">
      <c r="A291" s="250"/>
      <c r="B291" s="251"/>
      <c r="C291" s="251"/>
      <c r="D291" s="251"/>
      <c r="E291" s="252"/>
    </row>
    <row r="292" spans="1:5" s="107" customFormat="1" ht="16" customHeight="1" x14ac:dyDescent="0.3">
      <c r="A292" s="233" t="s">
        <v>546</v>
      </c>
      <c r="B292" s="234"/>
      <c r="C292" s="234"/>
      <c r="D292" s="234"/>
      <c r="E292" s="235"/>
    </row>
    <row r="293" spans="1:5" ht="16" customHeight="1" x14ac:dyDescent="0.3">
      <c r="A293" s="108" t="s">
        <v>537</v>
      </c>
      <c r="B293" s="231" t="s">
        <v>3</v>
      </c>
      <c r="C293" s="231"/>
      <c r="D293" s="236" t="s">
        <v>538</v>
      </c>
      <c r="E293" s="237"/>
    </row>
    <row r="294" spans="1:5" ht="16" customHeight="1" x14ac:dyDescent="0.3">
      <c r="A294" s="109" t="s">
        <v>539</v>
      </c>
      <c r="B294" s="231" t="s">
        <v>540</v>
      </c>
      <c r="C294" s="231"/>
      <c r="D294" s="232" t="s">
        <v>541</v>
      </c>
      <c r="E294" s="232"/>
    </row>
    <row r="295" spans="1:5" ht="16" customHeight="1" x14ac:dyDescent="0.3">
      <c r="A295" s="110"/>
      <c r="B295" s="231" t="s">
        <v>29</v>
      </c>
      <c r="C295" s="231"/>
      <c r="D295" s="231" t="s">
        <v>29</v>
      </c>
      <c r="E295" s="231"/>
    </row>
    <row r="296" spans="1:5" ht="16" customHeight="1" x14ac:dyDescent="0.3">
      <c r="A296" s="111"/>
      <c r="B296" s="112">
        <v>2025</v>
      </c>
      <c r="C296" s="112">
        <v>2026</v>
      </c>
      <c r="D296" s="112">
        <v>2025</v>
      </c>
      <c r="E296" s="112">
        <v>2026</v>
      </c>
    </row>
    <row r="297" spans="1:5" ht="16" customHeight="1" x14ac:dyDescent="0.3">
      <c r="A297" s="141" t="s">
        <v>346</v>
      </c>
      <c r="B297" s="142">
        <v>15224</v>
      </c>
      <c r="C297" s="142">
        <v>18347</v>
      </c>
      <c r="D297" s="93">
        <f>(B297/$B$309)*100</f>
        <v>12.390230404245102</v>
      </c>
      <c r="E297" s="93">
        <f>(C297/$C$309)*100</f>
        <v>12.244639174569699</v>
      </c>
    </row>
    <row r="298" spans="1:5" ht="16" customHeight="1" x14ac:dyDescent="0.3">
      <c r="A298" s="143" t="s">
        <v>39</v>
      </c>
      <c r="B298" s="144">
        <v>555</v>
      </c>
      <c r="C298" s="144">
        <v>253</v>
      </c>
      <c r="D298" s="94">
        <f>(B298/$B$309)*100</f>
        <v>0.45169323925092175</v>
      </c>
      <c r="E298" s="94">
        <f>(C298/$C$309)*100</f>
        <v>0.16885015049687327</v>
      </c>
    </row>
    <row r="299" spans="1:5" ht="16" customHeight="1" x14ac:dyDescent="0.3">
      <c r="A299" s="143" t="s">
        <v>42</v>
      </c>
      <c r="B299" s="144">
        <v>412</v>
      </c>
      <c r="C299" s="144">
        <v>458</v>
      </c>
      <c r="D299" s="94">
        <f>(B299/$B$309)*100</f>
        <v>0.33531101724572926</v>
      </c>
      <c r="E299" s="94">
        <f>(C299/$C$309)*100</f>
        <v>0.30566548983228442</v>
      </c>
    </row>
    <row r="300" spans="1:5" ht="16" customHeight="1" x14ac:dyDescent="0.3">
      <c r="A300" s="143" t="s">
        <v>45</v>
      </c>
      <c r="B300" s="144">
        <v>62174</v>
      </c>
      <c r="C300" s="144">
        <v>74304</v>
      </c>
      <c r="D300" s="94">
        <f t="shared" ref="D300:D308" si="24">(B300/$B$309)*100</f>
        <v>50.601036859796046</v>
      </c>
      <c r="E300" s="94">
        <f t="shared" ref="E300:E308" si="25">(C300/$C$309)*100</f>
        <v>49.589887677943366</v>
      </c>
    </row>
    <row r="301" spans="1:5" ht="16" customHeight="1" x14ac:dyDescent="0.3">
      <c r="A301" s="143" t="s">
        <v>46</v>
      </c>
      <c r="B301" s="144">
        <v>8510</v>
      </c>
      <c r="C301" s="144">
        <v>9579</v>
      </c>
      <c r="D301" s="94">
        <f t="shared" si="24"/>
        <v>6.9259630018474656</v>
      </c>
      <c r="E301" s="94">
        <f t="shared" si="25"/>
        <v>6.3929470024092838</v>
      </c>
    </row>
    <row r="302" spans="1:5" ht="16" customHeight="1" x14ac:dyDescent="0.3">
      <c r="A302" s="143" t="s">
        <v>59</v>
      </c>
      <c r="B302" s="144">
        <v>11</v>
      </c>
      <c r="C302" s="144">
        <v>0</v>
      </c>
      <c r="D302" s="94">
        <f t="shared" si="24"/>
        <v>8.9524786157840347E-3</v>
      </c>
      <c r="E302" s="94">
        <f t="shared" si="25"/>
        <v>0</v>
      </c>
    </row>
    <row r="303" spans="1:5" ht="16" customHeight="1" x14ac:dyDescent="0.3">
      <c r="A303" s="143" t="s">
        <v>351</v>
      </c>
      <c r="B303" s="144">
        <v>706</v>
      </c>
      <c r="C303" s="144">
        <v>384</v>
      </c>
      <c r="D303" s="94">
        <f t="shared" si="24"/>
        <v>0.57458635479486619</v>
      </c>
      <c r="E303" s="94">
        <f t="shared" si="25"/>
        <v>0.256278489291697</v>
      </c>
    </row>
    <row r="304" spans="1:5" ht="16" customHeight="1" x14ac:dyDescent="0.3">
      <c r="A304" s="143" t="s">
        <v>352</v>
      </c>
      <c r="B304" s="144">
        <v>246</v>
      </c>
      <c r="C304" s="144">
        <v>227</v>
      </c>
      <c r="D304" s="94">
        <f t="shared" si="24"/>
        <v>0.20020997631662474</v>
      </c>
      <c r="E304" s="94">
        <f t="shared" si="25"/>
        <v>0.15149796111774796</v>
      </c>
    </row>
    <row r="305" spans="1:5" ht="16" customHeight="1" x14ac:dyDescent="0.3">
      <c r="A305" s="143" t="s">
        <v>51</v>
      </c>
      <c r="B305" s="144">
        <v>32348</v>
      </c>
      <c r="C305" s="144">
        <v>42324</v>
      </c>
      <c r="D305" s="94">
        <f t="shared" si="24"/>
        <v>26.326798023943809</v>
      </c>
      <c r="E305" s="94">
        <f t="shared" si="25"/>
        <v>28.246694741619226</v>
      </c>
    </row>
    <row r="306" spans="1:5" ht="16" customHeight="1" x14ac:dyDescent="0.3">
      <c r="A306" s="143" t="s">
        <v>60</v>
      </c>
      <c r="B306" s="144">
        <v>44</v>
      </c>
      <c r="C306" s="144">
        <v>345</v>
      </c>
      <c r="D306" s="94">
        <f t="shared" si="24"/>
        <v>3.5809914463136139E-2</v>
      </c>
      <c r="E306" s="94">
        <f t="shared" si="25"/>
        <v>0.23025020522300901</v>
      </c>
    </row>
    <row r="307" spans="1:5" ht="16" customHeight="1" x14ac:dyDescent="0.3">
      <c r="A307" s="143" t="s">
        <v>52</v>
      </c>
      <c r="B307" s="144">
        <v>134</v>
      </c>
      <c r="C307" s="144">
        <v>36</v>
      </c>
      <c r="D307" s="94">
        <f t="shared" si="24"/>
        <v>0.1090574667740964</v>
      </c>
      <c r="E307" s="94">
        <f t="shared" si="25"/>
        <v>2.4026108371096592E-2</v>
      </c>
    </row>
    <row r="308" spans="1:5" ht="16" customHeight="1" x14ac:dyDescent="0.3">
      <c r="A308" s="145" t="s">
        <v>353</v>
      </c>
      <c r="B308" s="146">
        <v>2507</v>
      </c>
      <c r="C308" s="146">
        <v>3580</v>
      </c>
      <c r="D308" s="95">
        <f t="shared" si="24"/>
        <v>2.0403512627064155</v>
      </c>
      <c r="E308" s="95">
        <f t="shared" si="25"/>
        <v>2.3892629991257164</v>
      </c>
    </row>
    <row r="309" spans="1:5" s="107" customFormat="1" ht="16" customHeight="1" x14ac:dyDescent="0.3">
      <c r="A309" s="119" t="s">
        <v>542</v>
      </c>
      <c r="B309" s="135">
        <f>SUM(B297:B308)</f>
        <v>122871</v>
      </c>
      <c r="C309" s="135">
        <f>SUM(C297:C308)</f>
        <v>149837</v>
      </c>
      <c r="D309" s="163">
        <f>SUM(D297:D308)</f>
        <v>99.999999999999972</v>
      </c>
      <c r="E309" s="163">
        <f>SUM(E297:E308)</f>
        <v>100.00000000000001</v>
      </c>
    </row>
    <row r="310" spans="1:5" ht="16" customHeight="1" x14ac:dyDescent="0.3">
      <c r="A310" s="253"/>
      <c r="B310" s="254"/>
      <c r="C310" s="254"/>
      <c r="D310" s="254"/>
      <c r="E310" s="255"/>
    </row>
    <row r="311" spans="1:5" ht="16" customHeight="1" x14ac:dyDescent="0.3">
      <c r="A311" s="164"/>
      <c r="B311" s="165"/>
      <c r="C311" s="165"/>
      <c r="D311" s="165"/>
      <c r="E311" s="166"/>
    </row>
    <row r="312" spans="1:5" ht="16" customHeight="1" x14ac:dyDescent="0.3">
      <c r="A312" s="164"/>
      <c r="B312" s="165"/>
      <c r="C312" s="165"/>
      <c r="D312" s="165"/>
      <c r="E312" s="166"/>
    </row>
    <row r="313" spans="1:5" ht="16" customHeight="1" x14ac:dyDescent="0.3">
      <c r="A313" s="164"/>
      <c r="B313" s="165"/>
      <c r="C313" s="165"/>
      <c r="D313" s="165"/>
      <c r="E313" s="166"/>
    </row>
    <row r="314" spans="1:5" ht="16" customHeight="1" x14ac:dyDescent="0.3">
      <c r="A314" s="164"/>
      <c r="B314" s="165"/>
      <c r="C314" s="165"/>
      <c r="D314" s="165"/>
      <c r="E314" s="166"/>
    </row>
    <row r="315" spans="1:5" ht="16" customHeight="1" x14ac:dyDescent="0.3">
      <c r="A315" s="164"/>
      <c r="B315" s="165"/>
      <c r="C315" s="165"/>
      <c r="D315" s="165"/>
      <c r="E315" s="166"/>
    </row>
    <row r="316" spans="1:5" ht="16" customHeight="1" x14ac:dyDescent="0.3">
      <c r="A316" s="164"/>
      <c r="B316" s="165"/>
      <c r="C316" s="165"/>
      <c r="D316" s="165"/>
      <c r="E316" s="166"/>
    </row>
    <row r="317" spans="1:5" ht="16" customHeight="1" x14ac:dyDescent="0.3">
      <c r="A317" s="164"/>
      <c r="B317" s="165"/>
      <c r="C317" s="165"/>
      <c r="D317" s="165"/>
      <c r="E317" s="166"/>
    </row>
    <row r="318" spans="1:5" ht="16" customHeight="1" x14ac:dyDescent="0.3">
      <c r="A318" s="164"/>
      <c r="B318" s="165"/>
      <c r="C318" s="165"/>
      <c r="D318" s="165"/>
      <c r="E318" s="166"/>
    </row>
    <row r="319" spans="1:5" ht="16" customHeight="1" x14ac:dyDescent="0.3">
      <c r="A319" s="164"/>
      <c r="B319" s="165"/>
      <c r="C319" s="165"/>
      <c r="D319" s="165"/>
      <c r="E319" s="166"/>
    </row>
    <row r="320" spans="1:5" ht="16" customHeight="1" x14ac:dyDescent="0.3">
      <c r="A320" s="164"/>
      <c r="B320" s="165"/>
      <c r="C320" s="165"/>
      <c r="D320" s="165"/>
      <c r="E320" s="166"/>
    </row>
    <row r="321" spans="1:5" ht="16" customHeight="1" x14ac:dyDescent="0.3">
      <c r="A321" s="164"/>
      <c r="B321" s="165"/>
      <c r="C321" s="165"/>
      <c r="D321" s="165"/>
      <c r="E321" s="166"/>
    </row>
    <row r="322" spans="1:5" ht="16" customHeight="1" x14ac:dyDescent="0.3">
      <c r="A322" s="164"/>
      <c r="B322" s="165"/>
      <c r="C322" s="165"/>
      <c r="D322" s="165"/>
      <c r="E322" s="166"/>
    </row>
    <row r="323" spans="1:5" ht="16" customHeight="1" x14ac:dyDescent="0.3">
      <c r="A323" s="164"/>
      <c r="B323" s="165"/>
      <c r="C323" s="165"/>
      <c r="D323" s="165"/>
      <c r="E323" s="166"/>
    </row>
    <row r="324" spans="1:5" ht="16" customHeight="1" x14ac:dyDescent="0.3">
      <c r="A324" s="164"/>
      <c r="B324" s="165"/>
      <c r="C324" s="165"/>
      <c r="D324" s="165"/>
      <c r="E324" s="166"/>
    </row>
    <row r="325" spans="1:5" ht="16" customHeight="1" x14ac:dyDescent="0.3">
      <c r="A325" s="164"/>
      <c r="B325" s="165"/>
      <c r="C325" s="165"/>
      <c r="D325" s="165"/>
      <c r="E325" s="166"/>
    </row>
    <row r="326" spans="1:5" ht="16" customHeight="1" x14ac:dyDescent="0.3">
      <c r="A326" s="164"/>
      <c r="B326" s="165"/>
      <c r="C326" s="165"/>
      <c r="D326" s="165"/>
      <c r="E326" s="166"/>
    </row>
    <row r="327" spans="1:5" ht="16" customHeight="1" x14ac:dyDescent="0.3">
      <c r="A327" s="164"/>
      <c r="B327" s="165"/>
      <c r="C327" s="165"/>
      <c r="D327" s="165"/>
      <c r="E327" s="166"/>
    </row>
    <row r="328" spans="1:5" ht="16" customHeight="1" x14ac:dyDescent="0.3">
      <c r="A328" s="125"/>
      <c r="D328" s="123"/>
      <c r="E328" s="124"/>
    </row>
    <row r="329" spans="1:5" ht="16" customHeight="1" x14ac:dyDescent="0.3">
      <c r="A329" s="126"/>
      <c r="B329" s="127"/>
      <c r="C329" s="127"/>
      <c r="D329" s="128"/>
      <c r="E329" s="129"/>
    </row>
    <row r="330" spans="1:5" s="107" customFormat="1" ht="16" customHeight="1" x14ac:dyDescent="0.3">
      <c r="A330" s="233" t="s">
        <v>13</v>
      </c>
      <c r="B330" s="234"/>
      <c r="C330" s="234"/>
      <c r="D330" s="234"/>
      <c r="E330" s="235"/>
    </row>
    <row r="331" spans="1:5" ht="16" customHeight="1" x14ac:dyDescent="0.3">
      <c r="A331" s="108" t="s">
        <v>537</v>
      </c>
      <c r="B331" s="231" t="s">
        <v>3</v>
      </c>
      <c r="C331" s="231"/>
      <c r="D331" s="236" t="s">
        <v>538</v>
      </c>
      <c r="E331" s="237"/>
    </row>
    <row r="332" spans="1:5" ht="16" customHeight="1" x14ac:dyDescent="0.3">
      <c r="A332" s="109" t="s">
        <v>539</v>
      </c>
      <c r="B332" s="231" t="s">
        <v>540</v>
      </c>
      <c r="C332" s="231"/>
      <c r="D332" s="232" t="s">
        <v>541</v>
      </c>
      <c r="E332" s="232"/>
    </row>
    <row r="333" spans="1:5" ht="16" customHeight="1" x14ac:dyDescent="0.3">
      <c r="A333" s="110"/>
      <c r="B333" s="231" t="s">
        <v>29</v>
      </c>
      <c r="C333" s="231"/>
      <c r="D333" s="231" t="s">
        <v>29</v>
      </c>
      <c r="E333" s="231"/>
    </row>
    <row r="334" spans="1:5" ht="16" customHeight="1" x14ac:dyDescent="0.3">
      <c r="A334" s="111"/>
      <c r="B334" s="112">
        <v>2025</v>
      </c>
      <c r="C334" s="112">
        <v>2026</v>
      </c>
      <c r="D334" s="112">
        <v>2025</v>
      </c>
      <c r="E334" s="112">
        <v>2026</v>
      </c>
    </row>
    <row r="335" spans="1:5" ht="16" customHeight="1" x14ac:dyDescent="0.3">
      <c r="A335" s="113" t="s">
        <v>55</v>
      </c>
      <c r="B335" s="114">
        <v>6295</v>
      </c>
      <c r="C335" s="114">
        <v>8318</v>
      </c>
      <c r="D335" s="96">
        <f>(B335/B$343)*100</f>
        <v>3.8102789765814626</v>
      </c>
      <c r="E335" s="96">
        <f>(C335/C$343)*100</f>
        <v>3.8807683156121846</v>
      </c>
    </row>
    <row r="336" spans="1:5" ht="16" customHeight="1" x14ac:dyDescent="0.3">
      <c r="A336" s="115" t="s">
        <v>56</v>
      </c>
      <c r="B336" s="116">
        <v>105460</v>
      </c>
      <c r="C336" s="116">
        <v>119531</v>
      </c>
      <c r="D336" s="98">
        <f t="shared" ref="D336:E342" si="26">(B336/B$343)*100</f>
        <v>63.833521980981899</v>
      </c>
      <c r="E336" s="98">
        <f t="shared" si="26"/>
        <v>55.767265873219529</v>
      </c>
    </row>
    <row r="337" spans="1:5" ht="16" customHeight="1" x14ac:dyDescent="0.3">
      <c r="A337" s="115" t="s">
        <v>57</v>
      </c>
      <c r="B337" s="116">
        <v>697</v>
      </c>
      <c r="C337" s="116">
        <v>951</v>
      </c>
      <c r="D337" s="98">
        <f t="shared" si="26"/>
        <v>0.42188474133078302</v>
      </c>
      <c r="E337" s="98">
        <f t="shared" si="26"/>
        <v>0.44368966916893338</v>
      </c>
    </row>
    <row r="338" spans="1:5" ht="16" customHeight="1" x14ac:dyDescent="0.3">
      <c r="A338" s="115" t="s">
        <v>45</v>
      </c>
      <c r="B338" s="116">
        <v>20559</v>
      </c>
      <c r="C338" s="116">
        <v>36255</v>
      </c>
      <c r="D338" s="98">
        <f t="shared" si="26"/>
        <v>12.444086652825781</v>
      </c>
      <c r="E338" s="98">
        <f t="shared" si="26"/>
        <v>16.914793854594823</v>
      </c>
    </row>
    <row r="339" spans="1:5" ht="16" customHeight="1" x14ac:dyDescent="0.3">
      <c r="A339" s="115" t="s">
        <v>58</v>
      </c>
      <c r="B339" s="116">
        <v>19764</v>
      </c>
      <c r="C339" s="116">
        <v>28797</v>
      </c>
      <c r="D339" s="98">
        <f t="shared" si="26"/>
        <v>11.962883827348056</v>
      </c>
      <c r="E339" s="98">
        <f t="shared" si="26"/>
        <v>13.435259098904073</v>
      </c>
    </row>
    <row r="340" spans="1:5" ht="16" customHeight="1" x14ac:dyDescent="0.3">
      <c r="A340" s="115" t="s">
        <v>59</v>
      </c>
      <c r="B340" s="116">
        <v>6</v>
      </c>
      <c r="C340" s="116">
        <v>541</v>
      </c>
      <c r="D340" s="98">
        <f t="shared" si="26"/>
        <v>3.6317194375677167E-3</v>
      </c>
      <c r="E340" s="98">
        <f t="shared" si="26"/>
        <v>0.25240390222964554</v>
      </c>
    </row>
    <row r="341" spans="1:5" ht="16" customHeight="1" x14ac:dyDescent="0.3">
      <c r="A341" s="115" t="s">
        <v>60</v>
      </c>
      <c r="B341" s="116">
        <v>1666</v>
      </c>
      <c r="C341" s="116">
        <v>1866</v>
      </c>
      <c r="D341" s="98">
        <f t="shared" si="26"/>
        <v>1.0084074304979693</v>
      </c>
      <c r="E341" s="98">
        <f t="shared" si="26"/>
        <v>0.87058351489929497</v>
      </c>
    </row>
    <row r="342" spans="1:5" ht="16" customHeight="1" x14ac:dyDescent="0.3">
      <c r="A342" s="117" t="s">
        <v>61</v>
      </c>
      <c r="B342" s="118">
        <v>10764</v>
      </c>
      <c r="C342" s="118">
        <v>18080</v>
      </c>
      <c r="D342" s="97">
        <f t="shared" si="26"/>
        <v>6.5153046709964828</v>
      </c>
      <c r="E342" s="97">
        <f t="shared" si="26"/>
        <v>8.4352357713715183</v>
      </c>
    </row>
    <row r="343" spans="1:5" s="107" customFormat="1" ht="16" customHeight="1" x14ac:dyDescent="0.3">
      <c r="A343" s="119" t="s">
        <v>542</v>
      </c>
      <c r="B343" s="135">
        <f>SUM(B335:B342)</f>
        <v>165211</v>
      </c>
      <c r="C343" s="135">
        <f>SUM(C335:C342)</f>
        <v>214339</v>
      </c>
      <c r="D343" s="163">
        <f>SUM(D335:D342)</f>
        <v>100</v>
      </c>
      <c r="E343" s="163">
        <f>SUM(E335:E342)</f>
        <v>100</v>
      </c>
    </row>
    <row r="344" spans="1:5" ht="16" customHeight="1" x14ac:dyDescent="0.3">
      <c r="A344" s="167"/>
      <c r="B344" s="147"/>
      <c r="C344" s="147"/>
      <c r="D344" s="147"/>
      <c r="E344" s="148"/>
    </row>
    <row r="345" spans="1:5" ht="16" customHeight="1" x14ac:dyDescent="0.3">
      <c r="A345" s="149"/>
      <c r="B345" s="147"/>
      <c r="C345" s="147"/>
      <c r="D345" s="147"/>
      <c r="E345" s="148"/>
    </row>
    <row r="346" spans="1:5" ht="16" customHeight="1" x14ac:dyDescent="0.3">
      <c r="A346" s="149"/>
      <c r="B346" s="147"/>
      <c r="C346" s="147"/>
      <c r="D346" s="147"/>
      <c r="E346" s="148"/>
    </row>
    <row r="347" spans="1:5" ht="16" customHeight="1" x14ac:dyDescent="0.3">
      <c r="A347" s="149"/>
      <c r="B347" s="147"/>
      <c r="C347" s="147"/>
      <c r="D347" s="147"/>
      <c r="E347" s="148"/>
    </row>
    <row r="348" spans="1:5" ht="16" customHeight="1" x14ac:dyDescent="0.3">
      <c r="A348" s="149"/>
      <c r="B348" s="147"/>
      <c r="C348" s="147"/>
      <c r="D348" s="147"/>
      <c r="E348" s="148"/>
    </row>
    <row r="349" spans="1:5" ht="16" customHeight="1" x14ac:dyDescent="0.3">
      <c r="A349" s="149"/>
      <c r="B349" s="147"/>
      <c r="C349" s="147"/>
      <c r="D349" s="147"/>
      <c r="E349" s="148"/>
    </row>
    <row r="350" spans="1:5" ht="16" customHeight="1" x14ac:dyDescent="0.3">
      <c r="A350" s="149"/>
      <c r="B350" s="147"/>
      <c r="C350" s="147"/>
      <c r="D350" s="147"/>
      <c r="E350" s="148"/>
    </row>
    <row r="351" spans="1:5" ht="16" customHeight="1" x14ac:dyDescent="0.3">
      <c r="A351" s="149"/>
      <c r="B351" s="147"/>
      <c r="C351" s="147"/>
      <c r="D351" s="147"/>
      <c r="E351" s="148"/>
    </row>
    <row r="352" spans="1:5" ht="16" customHeight="1" x14ac:dyDescent="0.3">
      <c r="A352" s="149"/>
      <c r="B352" s="147"/>
      <c r="C352" s="147"/>
      <c r="D352" s="147"/>
      <c r="E352" s="148"/>
    </row>
    <row r="353" spans="1:5" ht="16" customHeight="1" x14ac:dyDescent="0.3">
      <c r="A353" s="149"/>
      <c r="B353" s="147"/>
      <c r="C353" s="147"/>
      <c r="D353" s="147"/>
      <c r="E353" s="148"/>
    </row>
    <row r="354" spans="1:5" ht="16" customHeight="1" x14ac:dyDescent="0.3">
      <c r="A354" s="149"/>
      <c r="B354" s="147"/>
      <c r="C354" s="147"/>
      <c r="D354" s="147"/>
      <c r="E354" s="148"/>
    </row>
    <row r="355" spans="1:5" ht="16" customHeight="1" x14ac:dyDescent="0.3">
      <c r="A355" s="149"/>
      <c r="B355" s="147"/>
      <c r="C355" s="147"/>
      <c r="D355" s="147"/>
      <c r="E355" s="148"/>
    </row>
    <row r="356" spans="1:5" ht="16" customHeight="1" x14ac:dyDescent="0.3">
      <c r="A356" s="149"/>
      <c r="B356" s="147"/>
      <c r="C356" s="147"/>
      <c r="D356" s="147"/>
      <c r="E356" s="148"/>
    </row>
    <row r="357" spans="1:5" ht="16" customHeight="1" x14ac:dyDescent="0.3">
      <c r="A357" s="149"/>
      <c r="B357" s="147"/>
      <c r="C357" s="147"/>
      <c r="D357" s="147"/>
      <c r="E357" s="148"/>
    </row>
    <row r="358" spans="1:5" ht="16" customHeight="1" x14ac:dyDescent="0.3">
      <c r="A358" s="149"/>
      <c r="B358" s="147"/>
      <c r="C358" s="147"/>
      <c r="D358" s="147"/>
      <c r="E358" s="148"/>
    </row>
    <row r="359" spans="1:5" ht="16" customHeight="1" x14ac:dyDescent="0.3">
      <c r="A359" s="149"/>
      <c r="B359" s="147"/>
      <c r="C359" s="147"/>
      <c r="D359" s="147"/>
      <c r="E359" s="148"/>
    </row>
    <row r="360" spans="1:5" ht="16" customHeight="1" x14ac:dyDescent="0.3">
      <c r="A360" s="149"/>
      <c r="B360" s="147"/>
      <c r="C360" s="147"/>
      <c r="D360" s="147"/>
      <c r="E360" s="148"/>
    </row>
    <row r="361" spans="1:5" ht="16" customHeight="1" x14ac:dyDescent="0.3">
      <c r="A361" s="160"/>
      <c r="B361" s="150"/>
      <c r="C361" s="150"/>
      <c r="D361" s="150"/>
      <c r="E361" s="151"/>
    </row>
    <row r="362" spans="1:5" s="107" customFormat="1" ht="16" customHeight="1" x14ac:dyDescent="0.3">
      <c r="A362" s="256" t="s">
        <v>547</v>
      </c>
      <c r="B362" s="257"/>
      <c r="C362" s="257"/>
      <c r="D362" s="257"/>
      <c r="E362" s="258"/>
    </row>
    <row r="363" spans="1:5" ht="16" customHeight="1" x14ac:dyDescent="0.3">
      <c r="A363" s="108" t="s">
        <v>537</v>
      </c>
      <c r="B363" s="231" t="s">
        <v>3</v>
      </c>
      <c r="C363" s="231"/>
      <c r="D363" s="236" t="s">
        <v>538</v>
      </c>
      <c r="E363" s="237"/>
    </row>
    <row r="364" spans="1:5" ht="16" customHeight="1" x14ac:dyDescent="0.3">
      <c r="A364" s="109" t="s">
        <v>539</v>
      </c>
      <c r="B364" s="231" t="s">
        <v>540</v>
      </c>
      <c r="C364" s="231"/>
      <c r="D364" s="232" t="s">
        <v>541</v>
      </c>
      <c r="E364" s="232"/>
    </row>
    <row r="365" spans="1:5" ht="16" customHeight="1" x14ac:dyDescent="0.3">
      <c r="A365" s="110"/>
      <c r="B365" s="231" t="s">
        <v>29</v>
      </c>
      <c r="C365" s="231"/>
      <c r="D365" s="231" t="s">
        <v>29</v>
      </c>
      <c r="E365" s="231"/>
    </row>
    <row r="366" spans="1:5" ht="16" customHeight="1" x14ac:dyDescent="0.3">
      <c r="A366" s="111"/>
      <c r="B366" s="112">
        <v>2025</v>
      </c>
      <c r="C366" s="112">
        <v>2026</v>
      </c>
      <c r="D366" s="112">
        <v>2025</v>
      </c>
      <c r="E366" s="112">
        <v>2026</v>
      </c>
    </row>
    <row r="367" spans="1:5" ht="16" customHeight="1" x14ac:dyDescent="0.3">
      <c r="A367" s="113" t="s">
        <v>55</v>
      </c>
      <c r="B367" s="114">
        <v>2340</v>
      </c>
      <c r="C367" s="114">
        <v>3390</v>
      </c>
      <c r="D367" s="155">
        <f>(B367/B$375)*100</f>
        <v>1.7222218133376512</v>
      </c>
      <c r="E367" s="155">
        <f>(C367/C$375)*100</f>
        <v>1.9428604178009572</v>
      </c>
    </row>
    <row r="368" spans="1:5" ht="16" customHeight="1" x14ac:dyDescent="0.3">
      <c r="A368" s="115" t="s">
        <v>56</v>
      </c>
      <c r="B368" s="116">
        <v>91806</v>
      </c>
      <c r="C368" s="116">
        <v>100356</v>
      </c>
      <c r="D368" s="156">
        <f t="shared" ref="D368:E374" si="27">(B368/B$375)*100</f>
        <v>67.568502476613844</v>
      </c>
      <c r="E368" s="156">
        <f t="shared" si="27"/>
        <v>57.515545748918242</v>
      </c>
    </row>
    <row r="369" spans="1:5" ht="16" customHeight="1" x14ac:dyDescent="0.3">
      <c r="A369" s="115" t="s">
        <v>57</v>
      </c>
      <c r="B369" s="116">
        <v>81</v>
      </c>
      <c r="C369" s="116">
        <v>598</v>
      </c>
      <c r="D369" s="156">
        <f t="shared" si="27"/>
        <v>5.9615370461687925E-2</v>
      </c>
      <c r="E369" s="156">
        <f t="shared" si="27"/>
        <v>0.34272287016075881</v>
      </c>
    </row>
    <row r="370" spans="1:5" ht="16" customHeight="1" x14ac:dyDescent="0.3">
      <c r="A370" s="115" t="s">
        <v>45</v>
      </c>
      <c r="B370" s="116">
        <v>16484</v>
      </c>
      <c r="C370" s="116">
        <v>32269</v>
      </c>
      <c r="D370" s="156">
        <f t="shared" si="27"/>
        <v>12.132095885067454</v>
      </c>
      <c r="E370" s="156">
        <f t="shared" si="27"/>
        <v>18.49385333982864</v>
      </c>
    </row>
    <row r="371" spans="1:5" ht="16" customHeight="1" x14ac:dyDescent="0.3">
      <c r="A371" s="115" t="s">
        <v>58</v>
      </c>
      <c r="B371" s="116">
        <v>12814</v>
      </c>
      <c r="C371" s="116">
        <v>19763</v>
      </c>
      <c r="D371" s="156">
        <f t="shared" si="27"/>
        <v>9.431004408593445</v>
      </c>
      <c r="E371" s="156">
        <f t="shared" si="27"/>
        <v>11.326475055162335</v>
      </c>
    </row>
    <row r="372" spans="1:5" ht="16" customHeight="1" x14ac:dyDescent="0.3">
      <c r="A372" s="115" t="s">
        <v>59</v>
      </c>
      <c r="B372" s="116">
        <v>6</v>
      </c>
      <c r="C372" s="116">
        <v>541</v>
      </c>
      <c r="D372" s="156">
        <f t="shared" si="27"/>
        <v>4.4159533675324388E-3</v>
      </c>
      <c r="E372" s="156">
        <f t="shared" si="27"/>
        <v>0.31005530561366307</v>
      </c>
    </row>
    <row r="373" spans="1:5" ht="16" customHeight="1" x14ac:dyDescent="0.3">
      <c r="A373" s="115" t="s">
        <v>60</v>
      </c>
      <c r="B373" s="116">
        <v>1608</v>
      </c>
      <c r="C373" s="116">
        <v>1011</v>
      </c>
      <c r="D373" s="156">
        <f t="shared" si="27"/>
        <v>1.1834755024986936</v>
      </c>
      <c r="E373" s="156">
        <f t="shared" si="27"/>
        <v>0.57941943433532972</v>
      </c>
    </row>
    <row r="374" spans="1:5" ht="16" customHeight="1" x14ac:dyDescent="0.3">
      <c r="A374" s="117" t="s">
        <v>61</v>
      </c>
      <c r="B374" s="118">
        <v>10732</v>
      </c>
      <c r="C374" s="118">
        <v>16557</v>
      </c>
      <c r="D374" s="157">
        <f t="shared" si="27"/>
        <v>7.8986685900596889</v>
      </c>
      <c r="E374" s="157">
        <f t="shared" si="27"/>
        <v>9.4890678281800724</v>
      </c>
    </row>
    <row r="375" spans="1:5" s="107" customFormat="1" ht="16" customHeight="1" x14ac:dyDescent="0.3">
      <c r="A375" s="119" t="s">
        <v>542</v>
      </c>
      <c r="B375" s="135">
        <f>SUM(B367:B374)</f>
        <v>135871</v>
      </c>
      <c r="C375" s="135">
        <f>SUM(C367:C374)</f>
        <v>174485</v>
      </c>
      <c r="D375" s="163">
        <f>SUM(D367:D374)</f>
        <v>99.999999999999986</v>
      </c>
      <c r="E375" s="92">
        <f>SUM(E367:E374)</f>
        <v>99.999999999999986</v>
      </c>
    </row>
    <row r="376" spans="1:5" ht="16" customHeight="1" x14ac:dyDescent="0.3">
      <c r="A376" s="149"/>
      <c r="B376" s="147"/>
      <c r="C376" s="147"/>
      <c r="D376" s="147"/>
      <c r="E376" s="148"/>
    </row>
    <row r="377" spans="1:5" ht="16" customHeight="1" x14ac:dyDescent="0.3">
      <c r="A377" s="149"/>
      <c r="B377" s="147"/>
      <c r="C377" s="147"/>
      <c r="D377" s="147"/>
      <c r="E377" s="148"/>
    </row>
    <row r="378" spans="1:5" ht="16" customHeight="1" x14ac:dyDescent="0.3">
      <c r="A378" s="149"/>
      <c r="B378" s="147"/>
      <c r="C378" s="147"/>
      <c r="D378" s="147"/>
      <c r="E378" s="148"/>
    </row>
    <row r="379" spans="1:5" ht="16" customHeight="1" x14ac:dyDescent="0.3">
      <c r="A379" s="149"/>
      <c r="B379" s="147"/>
      <c r="C379" s="147"/>
      <c r="D379" s="147"/>
      <c r="E379" s="148"/>
    </row>
    <row r="380" spans="1:5" ht="16" customHeight="1" x14ac:dyDescent="0.3">
      <c r="A380" s="149"/>
      <c r="B380" s="147"/>
      <c r="C380" s="147"/>
      <c r="D380" s="147"/>
      <c r="E380" s="148"/>
    </row>
    <row r="381" spans="1:5" ht="16" customHeight="1" x14ac:dyDescent="0.3">
      <c r="A381" s="149"/>
      <c r="B381" s="147"/>
      <c r="C381" s="147"/>
      <c r="D381" s="147"/>
      <c r="E381" s="148"/>
    </row>
    <row r="382" spans="1:5" ht="16" customHeight="1" x14ac:dyDescent="0.3">
      <c r="A382" s="149"/>
      <c r="B382" s="147"/>
      <c r="C382" s="147"/>
      <c r="D382" s="147"/>
      <c r="E382" s="148"/>
    </row>
    <row r="383" spans="1:5" ht="16" customHeight="1" x14ac:dyDescent="0.3">
      <c r="A383" s="149"/>
      <c r="B383" s="147"/>
      <c r="C383" s="147"/>
      <c r="D383" s="147"/>
      <c r="E383" s="148"/>
    </row>
    <row r="384" spans="1:5" ht="16" customHeight="1" x14ac:dyDescent="0.3">
      <c r="A384" s="149"/>
      <c r="B384" s="147"/>
      <c r="C384" s="147"/>
      <c r="D384" s="147"/>
      <c r="E384" s="148"/>
    </row>
    <row r="385" spans="1:5" ht="16" customHeight="1" x14ac:dyDescent="0.3">
      <c r="A385" s="149"/>
      <c r="B385" s="147"/>
      <c r="C385" s="147"/>
      <c r="D385" s="147"/>
      <c r="E385" s="148"/>
    </row>
    <row r="386" spans="1:5" ht="16" customHeight="1" x14ac:dyDescent="0.3">
      <c r="A386" s="149"/>
      <c r="B386" s="147"/>
      <c r="C386" s="147"/>
      <c r="D386" s="147"/>
      <c r="E386" s="148"/>
    </row>
    <row r="387" spans="1:5" ht="16" customHeight="1" x14ac:dyDescent="0.3">
      <c r="A387" s="149"/>
      <c r="B387" s="147"/>
      <c r="C387" s="147"/>
      <c r="D387" s="147"/>
      <c r="E387" s="148"/>
    </row>
    <row r="388" spans="1:5" ht="16" customHeight="1" x14ac:dyDescent="0.3">
      <c r="A388" s="149"/>
      <c r="B388" s="147"/>
      <c r="C388" s="147"/>
      <c r="D388" s="147"/>
      <c r="E388" s="148"/>
    </row>
    <row r="389" spans="1:5" ht="16" customHeight="1" x14ac:dyDescent="0.3">
      <c r="A389" s="149"/>
      <c r="B389" s="147"/>
      <c r="C389" s="147"/>
      <c r="D389" s="147"/>
      <c r="E389" s="148"/>
    </row>
    <row r="390" spans="1:5" ht="16" customHeight="1" x14ac:dyDescent="0.3">
      <c r="A390" s="149"/>
      <c r="B390" s="147"/>
      <c r="C390" s="147"/>
      <c r="D390" s="147"/>
      <c r="E390" s="148"/>
    </row>
    <row r="391" spans="1:5" ht="16" customHeight="1" x14ac:dyDescent="0.3">
      <c r="A391" s="149"/>
      <c r="B391" s="147"/>
      <c r="C391" s="147"/>
      <c r="D391" s="147"/>
      <c r="E391" s="148"/>
    </row>
    <row r="392" spans="1:5" ht="16" customHeight="1" x14ac:dyDescent="0.3">
      <c r="A392" s="149"/>
      <c r="B392" s="147"/>
      <c r="C392" s="147"/>
      <c r="D392" s="147"/>
      <c r="E392" s="148"/>
    </row>
    <row r="393" spans="1:5" ht="16" customHeight="1" x14ac:dyDescent="0.3">
      <c r="A393" s="160"/>
      <c r="B393" s="150"/>
      <c r="C393" s="150"/>
      <c r="D393" s="150"/>
      <c r="E393" s="151"/>
    </row>
    <row r="394" spans="1:5" s="107" customFormat="1" ht="16" customHeight="1" x14ac:dyDescent="0.3">
      <c r="A394" s="256" t="s">
        <v>16</v>
      </c>
      <c r="B394" s="257"/>
      <c r="C394" s="257"/>
      <c r="D394" s="257"/>
      <c r="E394" s="258"/>
    </row>
    <row r="395" spans="1:5" ht="16" customHeight="1" x14ac:dyDescent="0.3">
      <c r="A395" s="108" t="s">
        <v>537</v>
      </c>
      <c r="B395" s="231" t="s">
        <v>3</v>
      </c>
      <c r="C395" s="231"/>
      <c r="D395" s="236" t="s">
        <v>538</v>
      </c>
      <c r="E395" s="237"/>
    </row>
    <row r="396" spans="1:5" ht="16" customHeight="1" x14ac:dyDescent="0.3">
      <c r="A396" s="109" t="s">
        <v>539</v>
      </c>
      <c r="B396" s="231" t="s">
        <v>540</v>
      </c>
      <c r="C396" s="231"/>
      <c r="D396" s="232" t="s">
        <v>541</v>
      </c>
      <c r="E396" s="232"/>
    </row>
    <row r="397" spans="1:5" ht="16" customHeight="1" x14ac:dyDescent="0.3">
      <c r="A397" s="110"/>
      <c r="B397" s="231" t="s">
        <v>29</v>
      </c>
      <c r="C397" s="231"/>
      <c r="D397" s="231" t="s">
        <v>29</v>
      </c>
      <c r="E397" s="231"/>
    </row>
    <row r="398" spans="1:5" ht="16" customHeight="1" x14ac:dyDescent="0.3">
      <c r="A398" s="111"/>
      <c r="B398" s="112">
        <v>2025</v>
      </c>
      <c r="C398" s="112">
        <v>2026</v>
      </c>
      <c r="D398" s="112">
        <v>2025</v>
      </c>
      <c r="E398" s="112">
        <v>2026</v>
      </c>
    </row>
    <row r="399" spans="1:5" ht="16" customHeight="1" x14ac:dyDescent="0.3">
      <c r="A399" s="113" t="s">
        <v>55</v>
      </c>
      <c r="B399" s="114">
        <v>868</v>
      </c>
      <c r="C399" s="114">
        <v>488</v>
      </c>
      <c r="D399" s="155">
        <f>(B399/$B$404)*100</f>
        <v>33.474739683763985</v>
      </c>
      <c r="E399" s="96">
        <f>(C399/$C$404)*100</f>
        <v>14.707655213984328</v>
      </c>
    </row>
    <row r="400" spans="1:5" ht="16" customHeight="1" x14ac:dyDescent="0.3">
      <c r="A400" s="115" t="s">
        <v>56</v>
      </c>
      <c r="B400" s="116">
        <v>0</v>
      </c>
      <c r="C400" s="116">
        <v>1092</v>
      </c>
      <c r="D400" s="156">
        <f t="shared" ref="D400:D403" si="28">(B400/$B$404)*100</f>
        <v>0</v>
      </c>
      <c r="E400" s="98">
        <f t="shared" ref="E400:E403" si="29">(C400/$C$404)*100</f>
        <v>32.911392405063289</v>
      </c>
    </row>
    <row r="401" spans="1:5" ht="16" customHeight="1" x14ac:dyDescent="0.3">
      <c r="A401" s="115" t="s">
        <v>57</v>
      </c>
      <c r="B401" s="116">
        <v>473</v>
      </c>
      <c r="C401" s="116">
        <v>97</v>
      </c>
      <c r="D401" s="156">
        <f t="shared" si="28"/>
        <v>18.241419205553413</v>
      </c>
      <c r="E401" s="98">
        <f t="shared" si="29"/>
        <v>2.9234478601567209</v>
      </c>
    </row>
    <row r="402" spans="1:5" ht="16" customHeight="1" x14ac:dyDescent="0.3">
      <c r="A402" s="115" t="s">
        <v>45</v>
      </c>
      <c r="B402" s="116">
        <v>1252</v>
      </c>
      <c r="C402" s="116">
        <v>986</v>
      </c>
      <c r="D402" s="156">
        <f t="shared" si="28"/>
        <v>48.283841110682609</v>
      </c>
      <c r="E402" s="98">
        <f t="shared" si="29"/>
        <v>29.716696805304398</v>
      </c>
    </row>
    <row r="403" spans="1:5" ht="16" customHeight="1" x14ac:dyDescent="0.3">
      <c r="A403" s="117" t="s">
        <v>60</v>
      </c>
      <c r="B403" s="118">
        <v>0</v>
      </c>
      <c r="C403" s="118">
        <v>655</v>
      </c>
      <c r="D403" s="157">
        <f t="shared" si="28"/>
        <v>0</v>
      </c>
      <c r="E403" s="97">
        <f t="shared" si="29"/>
        <v>19.740807715491261</v>
      </c>
    </row>
    <row r="404" spans="1:5" s="107" customFormat="1" ht="16" customHeight="1" x14ac:dyDescent="0.3">
      <c r="A404" s="119" t="s">
        <v>542</v>
      </c>
      <c r="B404" s="135">
        <f>SUM(B399:B403)</f>
        <v>2593</v>
      </c>
      <c r="C404" s="135">
        <f>SUM(C399:C403)</f>
        <v>3318</v>
      </c>
      <c r="D404" s="163">
        <f>SUM(D399:D403)</f>
        <v>100</v>
      </c>
      <c r="E404" s="92">
        <f>SUM(E399:E403)</f>
        <v>100</v>
      </c>
    </row>
    <row r="405" spans="1:5" ht="16" customHeight="1" x14ac:dyDescent="0.3">
      <c r="A405" s="149"/>
      <c r="B405" s="147"/>
      <c r="C405" s="147"/>
      <c r="D405" s="147"/>
      <c r="E405" s="148"/>
    </row>
    <row r="406" spans="1:5" ht="16" customHeight="1" x14ac:dyDescent="0.3">
      <c r="A406" s="149"/>
      <c r="B406" s="147"/>
      <c r="C406" s="147"/>
      <c r="D406" s="147"/>
      <c r="E406" s="148"/>
    </row>
    <row r="407" spans="1:5" ht="16" customHeight="1" x14ac:dyDescent="0.3">
      <c r="A407" s="149"/>
      <c r="B407" s="147"/>
      <c r="C407" s="147"/>
      <c r="D407" s="147"/>
      <c r="E407" s="148"/>
    </row>
    <row r="408" spans="1:5" ht="16" customHeight="1" x14ac:dyDescent="0.3">
      <c r="A408" s="149"/>
      <c r="B408" s="147"/>
      <c r="C408" s="147"/>
      <c r="D408" s="147"/>
      <c r="E408" s="148"/>
    </row>
    <row r="409" spans="1:5" ht="16" customHeight="1" x14ac:dyDescent="0.3">
      <c r="A409" s="149"/>
      <c r="B409" s="147"/>
      <c r="C409" s="147"/>
      <c r="D409" s="147"/>
      <c r="E409" s="148"/>
    </row>
    <row r="410" spans="1:5" ht="16" customHeight="1" x14ac:dyDescent="0.3">
      <c r="A410" s="149"/>
      <c r="B410" s="147"/>
      <c r="C410" s="147"/>
      <c r="D410" s="147"/>
      <c r="E410" s="148"/>
    </row>
    <row r="411" spans="1:5" ht="16" customHeight="1" x14ac:dyDescent="0.3">
      <c r="A411" s="149"/>
      <c r="B411" s="147"/>
      <c r="C411" s="147"/>
      <c r="D411" s="147"/>
      <c r="E411" s="148"/>
    </row>
    <row r="412" spans="1:5" ht="16" customHeight="1" x14ac:dyDescent="0.3">
      <c r="A412" s="149"/>
      <c r="B412" s="147"/>
      <c r="C412" s="147"/>
      <c r="D412" s="147"/>
      <c r="E412" s="148"/>
    </row>
    <row r="413" spans="1:5" ht="16" customHeight="1" x14ac:dyDescent="0.3">
      <c r="A413" s="149"/>
      <c r="B413" s="147"/>
      <c r="C413" s="147"/>
      <c r="D413" s="147"/>
      <c r="E413" s="148"/>
    </row>
    <row r="414" spans="1:5" ht="16" customHeight="1" x14ac:dyDescent="0.3">
      <c r="A414" s="149"/>
      <c r="B414" s="147"/>
      <c r="C414" s="147"/>
      <c r="D414" s="147"/>
      <c r="E414" s="148"/>
    </row>
    <row r="415" spans="1:5" ht="16" customHeight="1" x14ac:dyDescent="0.3">
      <c r="A415" s="149"/>
      <c r="B415" s="147"/>
      <c r="C415" s="147"/>
      <c r="D415" s="147"/>
      <c r="E415" s="148"/>
    </row>
    <row r="416" spans="1:5" ht="16" customHeight="1" x14ac:dyDescent="0.3">
      <c r="A416" s="149"/>
      <c r="B416" s="147"/>
      <c r="C416" s="147"/>
      <c r="D416" s="147"/>
      <c r="E416" s="148"/>
    </row>
    <row r="417" spans="1:5" ht="16" customHeight="1" x14ac:dyDescent="0.3">
      <c r="A417" s="149"/>
      <c r="B417" s="147"/>
      <c r="C417" s="147"/>
      <c r="D417" s="147"/>
      <c r="E417" s="148"/>
    </row>
    <row r="418" spans="1:5" ht="16" customHeight="1" x14ac:dyDescent="0.3">
      <c r="A418" s="149"/>
      <c r="B418" s="147"/>
      <c r="C418" s="147"/>
      <c r="D418" s="147"/>
      <c r="E418" s="148"/>
    </row>
    <row r="419" spans="1:5" ht="16" customHeight="1" x14ac:dyDescent="0.3">
      <c r="A419" s="149"/>
      <c r="B419" s="147"/>
      <c r="C419" s="147"/>
      <c r="D419" s="147"/>
      <c r="E419" s="148"/>
    </row>
    <row r="420" spans="1:5" ht="16" customHeight="1" x14ac:dyDescent="0.3">
      <c r="A420" s="149"/>
      <c r="B420" s="147"/>
      <c r="C420" s="147"/>
      <c r="D420" s="147"/>
      <c r="E420" s="148"/>
    </row>
    <row r="421" spans="1:5" ht="16" customHeight="1" x14ac:dyDescent="0.3">
      <c r="A421" s="149"/>
      <c r="B421" s="147"/>
      <c r="C421" s="147"/>
      <c r="D421" s="147"/>
      <c r="E421" s="148"/>
    </row>
    <row r="422" spans="1:5" s="107" customFormat="1" ht="16" customHeight="1" x14ac:dyDescent="0.3">
      <c r="A422" s="256" t="s">
        <v>548</v>
      </c>
      <c r="B422" s="257"/>
      <c r="C422" s="257"/>
      <c r="D422" s="257"/>
      <c r="E422" s="258"/>
    </row>
    <row r="423" spans="1:5" ht="16" customHeight="1" x14ac:dyDescent="0.3">
      <c r="A423" s="108" t="s">
        <v>537</v>
      </c>
      <c r="B423" s="231" t="s">
        <v>3</v>
      </c>
      <c r="C423" s="231"/>
      <c r="D423" s="236" t="s">
        <v>538</v>
      </c>
      <c r="E423" s="237"/>
    </row>
    <row r="424" spans="1:5" ht="16" customHeight="1" x14ac:dyDescent="0.3">
      <c r="A424" s="109" t="s">
        <v>539</v>
      </c>
      <c r="B424" s="231" t="s">
        <v>540</v>
      </c>
      <c r="C424" s="231"/>
      <c r="D424" s="232" t="s">
        <v>541</v>
      </c>
      <c r="E424" s="232"/>
    </row>
    <row r="425" spans="1:5" ht="16" customHeight="1" x14ac:dyDescent="0.3">
      <c r="A425" s="110"/>
      <c r="B425" s="231" t="s">
        <v>29</v>
      </c>
      <c r="C425" s="231"/>
      <c r="D425" s="231" t="s">
        <v>29</v>
      </c>
      <c r="E425" s="231"/>
    </row>
    <row r="426" spans="1:5" ht="16" customHeight="1" x14ac:dyDescent="0.3">
      <c r="A426" s="111"/>
      <c r="B426" s="112">
        <v>2025</v>
      </c>
      <c r="C426" s="112">
        <v>2026</v>
      </c>
      <c r="D426" s="112">
        <v>2025</v>
      </c>
      <c r="E426" s="112">
        <v>2026</v>
      </c>
    </row>
    <row r="427" spans="1:5" ht="16" customHeight="1" x14ac:dyDescent="0.3">
      <c r="A427" s="113" t="s">
        <v>55</v>
      </c>
      <c r="B427" s="114">
        <v>2596</v>
      </c>
      <c r="C427" s="114">
        <v>3696</v>
      </c>
      <c r="D427" s="155">
        <f>(B427/$B$434)*100</f>
        <v>9.9861517156485604</v>
      </c>
      <c r="E427" s="155">
        <f>(C427/$C$434)*100</f>
        <v>10.430071114121233</v>
      </c>
    </row>
    <row r="428" spans="1:5" ht="16" customHeight="1" x14ac:dyDescent="0.3">
      <c r="A428" s="115" t="s">
        <v>56</v>
      </c>
      <c r="B428" s="116">
        <v>13654</v>
      </c>
      <c r="C428" s="116">
        <v>17909</v>
      </c>
      <c r="D428" s="156">
        <f t="shared" ref="D428:D433" si="30">(B428/$B$434)*100</f>
        <v>52.523465148484384</v>
      </c>
      <c r="E428" s="156">
        <f t="shared" ref="E428:E433" si="31">(C428/$C$434)*100</f>
        <v>50.53899988712044</v>
      </c>
    </row>
    <row r="429" spans="1:5" ht="16" customHeight="1" x14ac:dyDescent="0.3">
      <c r="A429" s="115" t="s">
        <v>57</v>
      </c>
      <c r="B429" s="116">
        <v>22</v>
      </c>
      <c r="C429" s="116">
        <v>207</v>
      </c>
      <c r="D429" s="156">
        <f t="shared" si="30"/>
        <v>8.4628404369903057E-2</v>
      </c>
      <c r="E429" s="156">
        <f t="shared" si="31"/>
        <v>0.58415171012529632</v>
      </c>
    </row>
    <row r="430" spans="1:5" ht="16" customHeight="1" x14ac:dyDescent="0.3">
      <c r="A430" s="115" t="s">
        <v>45</v>
      </c>
      <c r="B430" s="116">
        <v>2684</v>
      </c>
      <c r="C430" s="116">
        <v>2867</v>
      </c>
      <c r="D430" s="156">
        <f t="shared" si="30"/>
        <v>10.324665333128173</v>
      </c>
      <c r="E430" s="156">
        <f t="shared" si="31"/>
        <v>8.090642284682243</v>
      </c>
    </row>
    <row r="431" spans="1:5" ht="16" customHeight="1" x14ac:dyDescent="0.3">
      <c r="A431" s="115" t="s">
        <v>58</v>
      </c>
      <c r="B431" s="116">
        <v>6950</v>
      </c>
      <c r="C431" s="116">
        <v>9034</v>
      </c>
      <c r="D431" s="156">
        <f t="shared" si="30"/>
        <v>26.734882289583012</v>
      </c>
      <c r="E431" s="156">
        <f t="shared" si="31"/>
        <v>25.493848064115589</v>
      </c>
    </row>
    <row r="432" spans="1:5" ht="16" customHeight="1" x14ac:dyDescent="0.3">
      <c r="A432" s="115" t="s">
        <v>60</v>
      </c>
      <c r="B432" s="116">
        <v>58</v>
      </c>
      <c r="C432" s="116">
        <v>200</v>
      </c>
      <c r="D432" s="156">
        <f t="shared" si="30"/>
        <v>0.22311124788428988</v>
      </c>
      <c r="E432" s="156">
        <f t="shared" si="31"/>
        <v>0.56439778756067271</v>
      </c>
    </row>
    <row r="433" spans="1:5" ht="16" customHeight="1" x14ac:dyDescent="0.3">
      <c r="A433" s="117" t="s">
        <v>61</v>
      </c>
      <c r="B433" s="118">
        <v>32</v>
      </c>
      <c r="C433" s="118">
        <v>1523</v>
      </c>
      <c r="D433" s="157">
        <f t="shared" si="30"/>
        <v>0.12309586090167718</v>
      </c>
      <c r="E433" s="157">
        <f t="shared" si="31"/>
        <v>4.2978891522745233</v>
      </c>
    </row>
    <row r="434" spans="1:5" s="107" customFormat="1" ht="16" customHeight="1" x14ac:dyDescent="0.3">
      <c r="A434" s="119" t="s">
        <v>542</v>
      </c>
      <c r="B434" s="135">
        <f>SUM(B427:B433)</f>
        <v>25996</v>
      </c>
      <c r="C434" s="135">
        <f>SUM(C427:C433)</f>
        <v>35436</v>
      </c>
      <c r="D434" s="134">
        <f>SUM(D427:D433)</f>
        <v>99.999999999999986</v>
      </c>
      <c r="E434" s="134">
        <f>SUM(E427:E433)</f>
        <v>100</v>
      </c>
    </row>
    <row r="435" spans="1:5" ht="16" customHeight="1" x14ac:dyDescent="0.3">
      <c r="A435" s="259"/>
      <c r="B435" s="260"/>
      <c r="C435" s="260"/>
      <c r="D435" s="260"/>
      <c r="E435" s="261"/>
    </row>
    <row r="436" spans="1:5" ht="16" customHeight="1" x14ac:dyDescent="0.3">
      <c r="A436" s="164"/>
      <c r="B436" s="165"/>
      <c r="C436" s="165"/>
      <c r="D436" s="165"/>
      <c r="E436" s="166"/>
    </row>
    <row r="437" spans="1:5" ht="16" customHeight="1" x14ac:dyDescent="0.3">
      <c r="A437" s="164"/>
      <c r="B437" s="165"/>
      <c r="C437" s="165"/>
      <c r="D437" s="165"/>
      <c r="E437" s="166"/>
    </row>
    <row r="438" spans="1:5" ht="16" customHeight="1" x14ac:dyDescent="0.3">
      <c r="A438" s="164"/>
      <c r="B438" s="165"/>
      <c r="C438" s="165"/>
      <c r="D438" s="165"/>
      <c r="E438" s="166"/>
    </row>
    <row r="439" spans="1:5" ht="16" customHeight="1" x14ac:dyDescent="0.3">
      <c r="A439" s="164"/>
      <c r="B439" s="165"/>
      <c r="C439" s="165"/>
      <c r="D439" s="165"/>
      <c r="E439" s="166"/>
    </row>
    <row r="440" spans="1:5" ht="16" customHeight="1" x14ac:dyDescent="0.3">
      <c r="A440" s="164"/>
      <c r="B440" s="165"/>
      <c r="C440" s="165"/>
      <c r="D440" s="165"/>
      <c r="E440" s="166"/>
    </row>
    <row r="441" spans="1:5" ht="16" customHeight="1" x14ac:dyDescent="0.3">
      <c r="A441" s="164"/>
      <c r="B441" s="165"/>
      <c r="C441" s="165"/>
      <c r="D441" s="165"/>
      <c r="E441" s="166"/>
    </row>
    <row r="442" spans="1:5" ht="16" customHeight="1" x14ac:dyDescent="0.3">
      <c r="A442" s="164"/>
      <c r="B442" s="165"/>
      <c r="C442" s="165"/>
      <c r="D442" s="165"/>
      <c r="E442" s="166"/>
    </row>
    <row r="443" spans="1:5" ht="16" customHeight="1" x14ac:dyDescent="0.3">
      <c r="A443" s="164"/>
      <c r="B443" s="165"/>
      <c r="C443" s="165"/>
      <c r="D443" s="165"/>
      <c r="E443" s="166"/>
    </row>
    <row r="444" spans="1:5" ht="16" customHeight="1" x14ac:dyDescent="0.3">
      <c r="A444" s="164"/>
      <c r="B444" s="165"/>
      <c r="C444" s="165"/>
      <c r="D444" s="165"/>
      <c r="E444" s="166"/>
    </row>
    <row r="445" spans="1:5" ht="16" customHeight="1" x14ac:dyDescent="0.3">
      <c r="A445" s="164"/>
      <c r="B445" s="165"/>
      <c r="C445" s="165"/>
      <c r="D445" s="165"/>
      <c r="E445" s="166"/>
    </row>
    <row r="446" spans="1:5" ht="16" customHeight="1" x14ac:dyDescent="0.3">
      <c r="A446" s="164"/>
      <c r="B446" s="165"/>
      <c r="C446" s="165"/>
      <c r="D446" s="165"/>
      <c r="E446" s="166"/>
    </row>
    <row r="447" spans="1:5" ht="16" customHeight="1" x14ac:dyDescent="0.3">
      <c r="A447" s="164"/>
      <c r="B447" s="165"/>
      <c r="C447" s="165"/>
      <c r="D447" s="165"/>
      <c r="E447" s="166"/>
    </row>
    <row r="448" spans="1:5" ht="16" customHeight="1" x14ac:dyDescent="0.3">
      <c r="A448" s="164"/>
      <c r="B448" s="165"/>
      <c r="C448" s="165"/>
      <c r="D448" s="165"/>
      <c r="E448" s="166"/>
    </row>
    <row r="449" spans="1:5" ht="16" customHeight="1" x14ac:dyDescent="0.3">
      <c r="A449" s="164"/>
      <c r="B449" s="165"/>
      <c r="C449" s="165"/>
      <c r="D449" s="165"/>
      <c r="E449" s="166"/>
    </row>
    <row r="450" spans="1:5" ht="16" customHeight="1" x14ac:dyDescent="0.3">
      <c r="A450" s="164"/>
      <c r="B450" s="165"/>
      <c r="C450" s="165"/>
      <c r="D450" s="165"/>
      <c r="E450" s="166"/>
    </row>
    <row r="451" spans="1:5" ht="16" customHeight="1" x14ac:dyDescent="0.3">
      <c r="A451" s="164"/>
      <c r="B451" s="165"/>
      <c r="C451" s="165"/>
      <c r="D451" s="165"/>
      <c r="E451" s="166"/>
    </row>
    <row r="452" spans="1:5" ht="16" customHeight="1" x14ac:dyDescent="0.3">
      <c r="A452" s="164"/>
      <c r="B452" s="165"/>
      <c r="C452" s="165"/>
      <c r="D452" s="165"/>
      <c r="E452" s="166"/>
    </row>
    <row r="453" spans="1:5" ht="16" customHeight="1" x14ac:dyDescent="0.3">
      <c r="A453" s="160"/>
      <c r="B453" s="127"/>
      <c r="C453" s="127"/>
      <c r="D453" s="127"/>
      <c r="E453" s="168"/>
    </row>
    <row r="454" spans="1:5" s="107" customFormat="1" ht="16" customHeight="1" x14ac:dyDescent="0.3">
      <c r="A454" s="256" t="s">
        <v>17</v>
      </c>
      <c r="B454" s="257"/>
      <c r="C454" s="257"/>
      <c r="D454" s="257"/>
      <c r="E454" s="258"/>
    </row>
    <row r="455" spans="1:5" ht="16" customHeight="1" x14ac:dyDescent="0.3">
      <c r="A455" s="108" t="s">
        <v>537</v>
      </c>
      <c r="B455" s="231" t="s">
        <v>3</v>
      </c>
      <c r="C455" s="231"/>
      <c r="D455" s="236" t="s">
        <v>538</v>
      </c>
      <c r="E455" s="237"/>
    </row>
    <row r="456" spans="1:5" ht="16" customHeight="1" x14ac:dyDescent="0.3">
      <c r="A456" s="109" t="s">
        <v>539</v>
      </c>
      <c r="B456" s="231" t="s">
        <v>540</v>
      </c>
      <c r="C456" s="231"/>
      <c r="D456" s="232" t="s">
        <v>541</v>
      </c>
      <c r="E456" s="232"/>
    </row>
    <row r="457" spans="1:5" ht="16" customHeight="1" x14ac:dyDescent="0.3">
      <c r="A457" s="110"/>
      <c r="B457" s="231" t="s">
        <v>29</v>
      </c>
      <c r="C457" s="231"/>
      <c r="D457" s="231" t="s">
        <v>29</v>
      </c>
      <c r="E457" s="231"/>
    </row>
    <row r="458" spans="1:5" ht="16" customHeight="1" x14ac:dyDescent="0.3">
      <c r="A458" s="111"/>
      <c r="B458" s="112">
        <v>2025</v>
      </c>
      <c r="C458" s="112">
        <v>2026</v>
      </c>
      <c r="D458" s="112">
        <v>2025</v>
      </c>
      <c r="E458" s="112">
        <v>2026</v>
      </c>
    </row>
    <row r="459" spans="1:5" ht="16" customHeight="1" x14ac:dyDescent="0.3">
      <c r="A459" s="113" t="s">
        <v>55</v>
      </c>
      <c r="B459" s="114">
        <v>491</v>
      </c>
      <c r="C459" s="114">
        <v>744</v>
      </c>
      <c r="D459" s="155">
        <f>(B459/$B$463)*100</f>
        <v>65.379494007989351</v>
      </c>
      <c r="E459" s="155">
        <f>(C459/$C$463)*100</f>
        <v>67.63636363636364</v>
      </c>
    </row>
    <row r="460" spans="1:5" ht="16" customHeight="1" x14ac:dyDescent="0.3">
      <c r="A460" s="115" t="s">
        <v>56</v>
      </c>
      <c r="B460" s="116">
        <v>0</v>
      </c>
      <c r="C460" s="116">
        <v>174</v>
      </c>
      <c r="D460" s="156">
        <f>(B460/$B$463)*100</f>
        <v>0</v>
      </c>
      <c r="E460" s="156">
        <f>(C460/$C$463)*100</f>
        <v>15.818181818181817</v>
      </c>
    </row>
    <row r="461" spans="1:5" ht="16" customHeight="1" x14ac:dyDescent="0.3">
      <c r="A461" s="115" t="s">
        <v>57</v>
      </c>
      <c r="B461" s="116">
        <v>121</v>
      </c>
      <c r="C461" s="116">
        <v>49</v>
      </c>
      <c r="D461" s="156">
        <f t="shared" ref="D461:D462" si="32">(B461/$B$463)*100</f>
        <v>16.11185086551265</v>
      </c>
      <c r="E461" s="156">
        <f t="shared" ref="E461:E462" si="33">(C461/$C$463)*100</f>
        <v>4.454545454545455</v>
      </c>
    </row>
    <row r="462" spans="1:5" ht="16" customHeight="1" x14ac:dyDescent="0.3">
      <c r="A462" s="117" t="s">
        <v>45</v>
      </c>
      <c r="B462" s="118">
        <v>139</v>
      </c>
      <c r="C462" s="118">
        <v>133</v>
      </c>
      <c r="D462" s="157">
        <f t="shared" si="32"/>
        <v>18.508655126498002</v>
      </c>
      <c r="E462" s="157">
        <f t="shared" si="33"/>
        <v>12.090909090909092</v>
      </c>
    </row>
    <row r="463" spans="1:5" s="107" customFormat="1" ht="16" customHeight="1" x14ac:dyDescent="0.3">
      <c r="A463" s="119" t="s">
        <v>542</v>
      </c>
      <c r="B463" s="135">
        <f>SUM(B459:B462)</f>
        <v>751</v>
      </c>
      <c r="C463" s="135">
        <f>SUM(C459:C462)</f>
        <v>1100</v>
      </c>
      <c r="D463" s="134">
        <f>SUM(D459:D462)</f>
        <v>100</v>
      </c>
      <c r="E463" s="134">
        <f>SUM(E459:E462)</f>
        <v>100</v>
      </c>
    </row>
    <row r="464" spans="1:5" ht="16" customHeight="1" x14ac:dyDescent="0.3">
      <c r="A464" s="259"/>
      <c r="B464" s="260"/>
      <c r="C464" s="260"/>
      <c r="D464" s="260"/>
      <c r="E464" s="261"/>
    </row>
    <row r="465" spans="1:5" ht="16" customHeight="1" x14ac:dyDescent="0.3">
      <c r="A465" s="164"/>
      <c r="B465" s="165"/>
      <c r="C465" s="165"/>
      <c r="D465" s="165"/>
      <c r="E465" s="166"/>
    </row>
    <row r="466" spans="1:5" ht="16" customHeight="1" x14ac:dyDescent="0.3">
      <c r="A466" s="164"/>
      <c r="B466" s="165"/>
      <c r="C466" s="165"/>
      <c r="D466" s="165"/>
      <c r="E466" s="166"/>
    </row>
    <row r="467" spans="1:5" ht="16" customHeight="1" x14ac:dyDescent="0.3">
      <c r="A467" s="164"/>
      <c r="B467" s="165"/>
      <c r="C467" s="165"/>
      <c r="D467" s="165"/>
      <c r="E467" s="166"/>
    </row>
    <row r="468" spans="1:5" ht="16" customHeight="1" x14ac:dyDescent="0.3">
      <c r="A468" s="164"/>
      <c r="B468" s="165"/>
      <c r="C468" s="165"/>
      <c r="D468" s="165"/>
      <c r="E468" s="166"/>
    </row>
    <row r="469" spans="1:5" ht="16" customHeight="1" x14ac:dyDescent="0.3">
      <c r="A469" s="164"/>
      <c r="B469" s="165"/>
      <c r="C469" s="165"/>
      <c r="D469" s="165"/>
      <c r="E469" s="166"/>
    </row>
    <row r="470" spans="1:5" ht="16" customHeight="1" x14ac:dyDescent="0.3">
      <c r="A470" s="164"/>
      <c r="B470" s="165"/>
      <c r="C470" s="165"/>
      <c r="D470" s="165"/>
      <c r="E470" s="166"/>
    </row>
    <row r="471" spans="1:5" ht="16" customHeight="1" x14ac:dyDescent="0.3">
      <c r="A471" s="164"/>
      <c r="B471" s="165"/>
      <c r="C471" s="165"/>
      <c r="D471" s="165"/>
      <c r="E471" s="166"/>
    </row>
    <row r="472" spans="1:5" ht="16" customHeight="1" x14ac:dyDescent="0.3">
      <c r="A472" s="164"/>
      <c r="B472" s="165"/>
      <c r="C472" s="165"/>
      <c r="D472" s="165"/>
      <c r="E472" s="166"/>
    </row>
    <row r="473" spans="1:5" ht="16" customHeight="1" x14ac:dyDescent="0.3">
      <c r="A473" s="164"/>
      <c r="B473" s="165"/>
      <c r="C473" s="165"/>
      <c r="D473" s="165"/>
      <c r="E473" s="166"/>
    </row>
    <row r="474" spans="1:5" ht="16" customHeight="1" x14ac:dyDescent="0.3">
      <c r="A474" s="164"/>
      <c r="B474" s="165"/>
      <c r="C474" s="165"/>
      <c r="D474" s="165"/>
      <c r="E474" s="166"/>
    </row>
    <row r="475" spans="1:5" ht="16" customHeight="1" x14ac:dyDescent="0.3">
      <c r="A475" s="164"/>
      <c r="B475" s="165"/>
      <c r="C475" s="165"/>
      <c r="D475" s="165"/>
      <c r="E475" s="166"/>
    </row>
    <row r="476" spans="1:5" ht="16" customHeight="1" x14ac:dyDescent="0.3">
      <c r="A476" s="164"/>
      <c r="B476" s="165"/>
      <c r="C476" s="165"/>
      <c r="D476" s="165"/>
      <c r="E476" s="166"/>
    </row>
    <row r="477" spans="1:5" ht="16" customHeight="1" x14ac:dyDescent="0.3">
      <c r="A477" s="164"/>
      <c r="B477" s="165"/>
      <c r="C477" s="165"/>
      <c r="D477" s="165"/>
      <c r="E477" s="166"/>
    </row>
    <row r="478" spans="1:5" ht="16" customHeight="1" x14ac:dyDescent="0.3">
      <c r="A478" s="164"/>
      <c r="B478" s="165"/>
      <c r="C478" s="165"/>
      <c r="D478" s="165"/>
      <c r="E478" s="166"/>
    </row>
    <row r="479" spans="1:5" ht="16" customHeight="1" x14ac:dyDescent="0.3">
      <c r="A479" s="164"/>
      <c r="B479" s="165"/>
      <c r="C479" s="165"/>
      <c r="D479" s="165"/>
      <c r="E479" s="166"/>
    </row>
    <row r="480" spans="1:5" ht="16" customHeight="1" x14ac:dyDescent="0.3">
      <c r="A480" s="164"/>
      <c r="B480" s="165"/>
      <c r="C480" s="165"/>
      <c r="D480" s="165"/>
      <c r="E480" s="166"/>
    </row>
    <row r="481" spans="1:5" ht="16" customHeight="1" x14ac:dyDescent="0.3">
      <c r="A481" s="164"/>
      <c r="B481" s="165"/>
      <c r="C481" s="165"/>
      <c r="D481" s="165"/>
      <c r="E481" s="166"/>
    </row>
    <row r="482" spans="1:5" s="107" customFormat="1" ht="16" customHeight="1" x14ac:dyDescent="0.3">
      <c r="A482" s="256" t="s">
        <v>19</v>
      </c>
      <c r="B482" s="257"/>
      <c r="C482" s="257"/>
      <c r="D482" s="257"/>
      <c r="E482" s="258"/>
    </row>
    <row r="483" spans="1:5" ht="16" customHeight="1" x14ac:dyDescent="0.3">
      <c r="A483" s="108" t="s">
        <v>537</v>
      </c>
      <c r="B483" s="231" t="s">
        <v>3</v>
      </c>
      <c r="C483" s="231"/>
      <c r="D483" s="236" t="s">
        <v>538</v>
      </c>
      <c r="E483" s="237"/>
    </row>
    <row r="484" spans="1:5" ht="16" customHeight="1" x14ac:dyDescent="0.3">
      <c r="A484" s="109" t="s">
        <v>539</v>
      </c>
      <c r="B484" s="231" t="s">
        <v>540</v>
      </c>
      <c r="C484" s="231"/>
      <c r="D484" s="232" t="s">
        <v>541</v>
      </c>
      <c r="E484" s="232"/>
    </row>
    <row r="485" spans="1:5" ht="16" customHeight="1" x14ac:dyDescent="0.3">
      <c r="A485" s="110"/>
      <c r="B485" s="231" t="s">
        <v>29</v>
      </c>
      <c r="C485" s="231"/>
      <c r="D485" s="231" t="s">
        <v>29</v>
      </c>
      <c r="E485" s="231"/>
    </row>
    <row r="486" spans="1:5" ht="16" customHeight="1" x14ac:dyDescent="0.3">
      <c r="A486" s="111"/>
      <c r="B486" s="112">
        <v>2025</v>
      </c>
      <c r="C486" s="112">
        <v>2026</v>
      </c>
      <c r="D486" s="112">
        <v>2025</v>
      </c>
      <c r="E486" s="112">
        <v>2026</v>
      </c>
    </row>
    <row r="487" spans="1:5" ht="16" customHeight="1" x14ac:dyDescent="0.3">
      <c r="A487" s="113" t="s">
        <v>62</v>
      </c>
      <c r="B487" s="114">
        <v>46907</v>
      </c>
      <c r="C487" s="114">
        <v>80752</v>
      </c>
      <c r="D487" s="96">
        <f t="shared" ref="D487:D492" si="34">(B487*100)/$B$500</f>
        <v>1.0027169788734049</v>
      </c>
      <c r="E487" s="96">
        <f t="shared" ref="E487:E492" si="35">(C487*100)/$C$500</f>
        <v>1.4346538039591912</v>
      </c>
    </row>
    <row r="488" spans="1:5" ht="16" customHeight="1" x14ac:dyDescent="0.3">
      <c r="A488" s="115" t="s">
        <v>56</v>
      </c>
      <c r="B488" s="116">
        <v>529344</v>
      </c>
      <c r="C488" s="116">
        <v>586547</v>
      </c>
      <c r="D488" s="98">
        <f t="shared" si="34"/>
        <v>11.315629148416306</v>
      </c>
      <c r="E488" s="98">
        <f t="shared" si="35"/>
        <v>10.420694035452394</v>
      </c>
    </row>
    <row r="489" spans="1:5" ht="16" customHeight="1" x14ac:dyDescent="0.3">
      <c r="A489" s="115" t="s">
        <v>63</v>
      </c>
      <c r="B489" s="116">
        <v>1302657</v>
      </c>
      <c r="C489" s="116">
        <v>1572107</v>
      </c>
      <c r="D489" s="98">
        <f t="shared" si="34"/>
        <v>27.846511001519882</v>
      </c>
      <c r="E489" s="98">
        <f t="shared" si="35"/>
        <v>27.930321079117199</v>
      </c>
    </row>
    <row r="490" spans="1:5" ht="16" customHeight="1" x14ac:dyDescent="0.3">
      <c r="A490" s="115" t="s">
        <v>64</v>
      </c>
      <c r="B490" s="116">
        <v>1228993</v>
      </c>
      <c r="C490" s="116">
        <v>1413539</v>
      </c>
      <c r="D490" s="98">
        <f t="shared" si="34"/>
        <v>26.27181759687387</v>
      </c>
      <c r="E490" s="98">
        <f t="shared" si="35"/>
        <v>25.113174947922914</v>
      </c>
    </row>
    <row r="491" spans="1:5" ht="16" customHeight="1" x14ac:dyDescent="0.3">
      <c r="A491" s="115" t="s">
        <v>65</v>
      </c>
      <c r="B491" s="116">
        <v>1412</v>
      </c>
      <c r="C491" s="116">
        <v>1188</v>
      </c>
      <c r="D491" s="98">
        <f t="shared" si="34"/>
        <v>3.0183903770636535E-2</v>
      </c>
      <c r="E491" s="98">
        <f t="shared" si="35"/>
        <v>2.110621060906874E-2</v>
      </c>
    </row>
    <row r="492" spans="1:5" ht="16" customHeight="1" x14ac:dyDescent="0.3">
      <c r="A492" s="115" t="s">
        <v>66</v>
      </c>
      <c r="B492" s="116">
        <v>137329</v>
      </c>
      <c r="C492" s="116">
        <v>207382</v>
      </c>
      <c r="D492" s="98">
        <f t="shared" si="34"/>
        <v>2.9356411621230487</v>
      </c>
      <c r="E492" s="98">
        <f t="shared" si="35"/>
        <v>3.6843839802440184</v>
      </c>
    </row>
    <row r="493" spans="1:5" ht="16" customHeight="1" x14ac:dyDescent="0.3">
      <c r="A493" s="115" t="s">
        <v>67</v>
      </c>
      <c r="B493" s="116">
        <v>33</v>
      </c>
      <c r="C493" s="116">
        <v>0</v>
      </c>
      <c r="D493" s="98">
        <f t="shared" ref="D493:D495" si="36">(B493*100)/$B$500</f>
        <v>7.0543117877549968E-4</v>
      </c>
      <c r="E493" s="98">
        <f t="shared" ref="E493:E495" si="37">(C493*100)/$C$500</f>
        <v>0</v>
      </c>
    </row>
    <row r="494" spans="1:5" ht="16" customHeight="1" x14ac:dyDescent="0.3">
      <c r="A494" s="115" t="s">
        <v>58</v>
      </c>
      <c r="B494" s="116">
        <v>8050</v>
      </c>
      <c r="C494" s="116">
        <v>10589</v>
      </c>
      <c r="D494" s="98">
        <f t="shared" si="36"/>
        <v>0.17208245421644766</v>
      </c>
      <c r="E494" s="98">
        <f t="shared" si="37"/>
        <v>0.18812597991534419</v>
      </c>
    </row>
    <row r="495" spans="1:5" ht="16" customHeight="1" x14ac:dyDescent="0.3">
      <c r="A495" s="115" t="s">
        <v>68</v>
      </c>
      <c r="B495" s="116">
        <v>3428</v>
      </c>
      <c r="C495" s="116">
        <v>11569</v>
      </c>
      <c r="D495" s="98">
        <f t="shared" si="36"/>
        <v>7.327933578310343E-2</v>
      </c>
      <c r="E495" s="98">
        <f t="shared" si="37"/>
        <v>0.20553682705077128</v>
      </c>
    </row>
    <row r="496" spans="1:5" ht="16" customHeight="1" x14ac:dyDescent="0.3">
      <c r="A496" s="115" t="s">
        <v>69</v>
      </c>
      <c r="B496" s="116">
        <v>228779</v>
      </c>
      <c r="C496" s="116">
        <v>301174</v>
      </c>
      <c r="D496" s="98">
        <f>(B496*100)/$B$500</f>
        <v>4.8905405954266685</v>
      </c>
      <c r="E496" s="98">
        <f>(C496*100)/$C$500</f>
        <v>5.350708648127668</v>
      </c>
    </row>
    <row r="497" spans="1:5" ht="16" customHeight="1" x14ac:dyDescent="0.3">
      <c r="A497" s="115" t="s">
        <v>70</v>
      </c>
      <c r="B497" s="116">
        <v>276928</v>
      </c>
      <c r="C497" s="116">
        <v>299296</v>
      </c>
      <c r="D497" s="98">
        <f>(B497*100)/$B$500</f>
        <v>5.9198074386648969</v>
      </c>
      <c r="E497" s="98">
        <f>(C497*100)/$C$500</f>
        <v>5.3173437798416145</v>
      </c>
    </row>
    <row r="498" spans="1:5" ht="16" customHeight="1" x14ac:dyDescent="0.3">
      <c r="A498" s="115" t="s">
        <v>71</v>
      </c>
      <c r="B498" s="116">
        <v>184</v>
      </c>
      <c r="C498" s="116">
        <v>408</v>
      </c>
      <c r="D498" s="98">
        <f>(B498*100)/$B$500</f>
        <v>3.9333132392330898E-3</v>
      </c>
      <c r="E498" s="98">
        <f>(C498*100)/$C$500</f>
        <v>7.2485975829124968E-3</v>
      </c>
    </row>
    <row r="499" spans="1:5" ht="16" customHeight="1" x14ac:dyDescent="0.3">
      <c r="A499" s="117" t="s">
        <v>61</v>
      </c>
      <c r="B499" s="118">
        <v>913946</v>
      </c>
      <c r="C499" s="118">
        <v>1144124</v>
      </c>
      <c r="D499" s="97">
        <f>(B499*100)/$B$500</f>
        <v>19.537151639913723</v>
      </c>
      <c r="E499" s="97">
        <f>(C499*100)/$C$500</f>
        <v>20.326702110176907</v>
      </c>
    </row>
    <row r="500" spans="1:5" s="107" customFormat="1" ht="16" customHeight="1" x14ac:dyDescent="0.3">
      <c r="A500" s="111" t="s">
        <v>542</v>
      </c>
      <c r="B500" s="169">
        <f>SUM(B487:B499)</f>
        <v>4677990</v>
      </c>
      <c r="C500" s="169">
        <f>SUM(C487:C499)</f>
        <v>5628675</v>
      </c>
      <c r="D500" s="170">
        <f>SUM(D487:D499)</f>
        <v>100</v>
      </c>
      <c r="E500" s="170">
        <f>SUM(E487:E499)</f>
        <v>99.999999999999986</v>
      </c>
    </row>
    <row r="501" spans="1:5" ht="16" customHeight="1" x14ac:dyDescent="0.3">
      <c r="A501" s="171"/>
      <c r="E501" s="124"/>
    </row>
    <row r="502" spans="1:5" ht="16" customHeight="1" x14ac:dyDescent="0.3">
      <c r="A502" s="125"/>
      <c r="E502" s="124"/>
    </row>
    <row r="503" spans="1:5" ht="16" customHeight="1" x14ac:dyDescent="0.3">
      <c r="A503" s="125"/>
      <c r="E503" s="124"/>
    </row>
    <row r="504" spans="1:5" ht="16" customHeight="1" x14ac:dyDescent="0.3">
      <c r="A504" s="125"/>
      <c r="E504" s="124"/>
    </row>
    <row r="505" spans="1:5" ht="16" customHeight="1" x14ac:dyDescent="0.3">
      <c r="A505" s="125"/>
      <c r="E505" s="124"/>
    </row>
    <row r="506" spans="1:5" ht="16" customHeight="1" x14ac:dyDescent="0.3">
      <c r="A506" s="125"/>
      <c r="E506" s="124"/>
    </row>
    <row r="507" spans="1:5" ht="16" customHeight="1" x14ac:dyDescent="0.3">
      <c r="A507" s="125"/>
      <c r="E507" s="124"/>
    </row>
    <row r="508" spans="1:5" ht="16" customHeight="1" x14ac:dyDescent="0.3">
      <c r="A508" s="125"/>
      <c r="E508" s="124"/>
    </row>
    <row r="509" spans="1:5" ht="16" customHeight="1" x14ac:dyDescent="0.3">
      <c r="A509" s="125"/>
      <c r="E509" s="124"/>
    </row>
    <row r="510" spans="1:5" ht="16" customHeight="1" x14ac:dyDescent="0.3">
      <c r="A510" s="125"/>
      <c r="E510" s="124"/>
    </row>
    <row r="511" spans="1:5" ht="16" customHeight="1" x14ac:dyDescent="0.3">
      <c r="A511" s="125"/>
      <c r="E511" s="124"/>
    </row>
    <row r="512" spans="1:5" ht="16" customHeight="1" x14ac:dyDescent="0.3">
      <c r="A512" s="125"/>
      <c r="E512" s="124"/>
    </row>
    <row r="513" spans="1:5" ht="16" customHeight="1" x14ac:dyDescent="0.3">
      <c r="A513" s="125"/>
      <c r="E513" s="124"/>
    </row>
    <row r="514" spans="1:5" ht="16" customHeight="1" x14ac:dyDescent="0.3">
      <c r="A514" s="125"/>
      <c r="E514" s="124"/>
    </row>
    <row r="515" spans="1:5" ht="16" customHeight="1" x14ac:dyDescent="0.3">
      <c r="A515" s="125"/>
      <c r="E515" s="124"/>
    </row>
    <row r="516" spans="1:5" ht="16" customHeight="1" x14ac:dyDescent="0.3">
      <c r="A516" s="125"/>
      <c r="E516" s="124"/>
    </row>
    <row r="517" spans="1:5" ht="16" customHeight="1" x14ac:dyDescent="0.3">
      <c r="A517" s="125"/>
      <c r="E517" s="124"/>
    </row>
    <row r="518" spans="1:5" ht="16" customHeight="1" x14ac:dyDescent="0.3">
      <c r="A518" s="125"/>
      <c r="E518" s="124"/>
    </row>
    <row r="519" spans="1:5" ht="16" customHeight="1" x14ac:dyDescent="0.3">
      <c r="A519" s="125"/>
      <c r="E519" s="124"/>
    </row>
    <row r="520" spans="1:5" ht="16" customHeight="1" x14ac:dyDescent="0.3">
      <c r="A520" s="160"/>
      <c r="B520" s="127"/>
      <c r="C520" s="127"/>
      <c r="D520" s="127"/>
      <c r="E520" s="168"/>
    </row>
    <row r="521" spans="1:5" s="107" customFormat="1" ht="16" customHeight="1" x14ac:dyDescent="0.3">
      <c r="A521" s="256" t="s">
        <v>20</v>
      </c>
      <c r="B521" s="257"/>
      <c r="C521" s="257"/>
      <c r="D521" s="257"/>
      <c r="E521" s="258"/>
    </row>
    <row r="522" spans="1:5" ht="16" customHeight="1" x14ac:dyDescent="0.3">
      <c r="A522" s="108" t="s">
        <v>537</v>
      </c>
      <c r="B522" s="231" t="s">
        <v>3</v>
      </c>
      <c r="C522" s="231"/>
      <c r="D522" s="236" t="s">
        <v>538</v>
      </c>
      <c r="E522" s="237"/>
    </row>
    <row r="523" spans="1:5" ht="16" customHeight="1" x14ac:dyDescent="0.3">
      <c r="A523" s="109" t="s">
        <v>539</v>
      </c>
      <c r="B523" s="231" t="s">
        <v>540</v>
      </c>
      <c r="C523" s="231"/>
      <c r="D523" s="232" t="s">
        <v>541</v>
      </c>
      <c r="E523" s="232"/>
    </row>
    <row r="524" spans="1:5" ht="16" customHeight="1" x14ac:dyDescent="0.3">
      <c r="A524" s="110"/>
      <c r="B524" s="231" t="s">
        <v>29</v>
      </c>
      <c r="C524" s="231"/>
      <c r="D524" s="231" t="s">
        <v>29</v>
      </c>
      <c r="E524" s="231"/>
    </row>
    <row r="525" spans="1:5" ht="16" customHeight="1" x14ac:dyDescent="0.3">
      <c r="A525" s="111"/>
      <c r="B525" s="112">
        <v>2025</v>
      </c>
      <c r="C525" s="112">
        <v>2026</v>
      </c>
      <c r="D525" s="112">
        <v>2025</v>
      </c>
      <c r="E525" s="112">
        <v>2026</v>
      </c>
    </row>
    <row r="526" spans="1:5" ht="16" customHeight="1" x14ac:dyDescent="0.3">
      <c r="A526" s="113" t="s">
        <v>62</v>
      </c>
      <c r="B526" s="114">
        <v>46907</v>
      </c>
      <c r="C526" s="114">
        <v>80752</v>
      </c>
      <c r="D526" s="155">
        <f>(B526/$B$536)*100</f>
        <v>2.816932703971943</v>
      </c>
      <c r="E526" s="155">
        <f>(C526/$C$536)*100</f>
        <v>3.7061616681766321</v>
      </c>
    </row>
    <row r="527" spans="1:5" ht="16" customHeight="1" x14ac:dyDescent="0.3">
      <c r="A527" s="115" t="s">
        <v>56</v>
      </c>
      <c r="B527" s="116">
        <v>63620</v>
      </c>
      <c r="C527" s="116">
        <v>115356</v>
      </c>
      <c r="D527" s="156">
        <f>(B527/$B$536)*100</f>
        <v>3.8206079823202295</v>
      </c>
      <c r="E527" s="156">
        <f>(C527/$C$536)*100</f>
        <v>5.2943330864149933</v>
      </c>
    </row>
    <row r="528" spans="1:5" ht="16" customHeight="1" x14ac:dyDescent="0.3">
      <c r="A528" s="115" t="s">
        <v>63</v>
      </c>
      <c r="B528" s="116">
        <v>89286</v>
      </c>
      <c r="C528" s="116">
        <v>179568</v>
      </c>
      <c r="D528" s="156">
        <f>(B528/$B$536)*100</f>
        <v>5.3619428530248978</v>
      </c>
      <c r="E528" s="156">
        <f>(C528/$C$536)*100</f>
        <v>8.2413814943424502</v>
      </c>
    </row>
    <row r="529" spans="1:5" ht="16" customHeight="1" x14ac:dyDescent="0.3">
      <c r="A529" s="115" t="s">
        <v>64</v>
      </c>
      <c r="B529" s="116">
        <v>642106</v>
      </c>
      <c r="C529" s="116">
        <v>753117</v>
      </c>
      <c r="D529" s="156">
        <f t="shared" ref="D529:D531" si="38">(B529/$B$536)*100</f>
        <v>38.560756194525517</v>
      </c>
      <c r="E529" s="156">
        <f t="shared" ref="E529:E531" si="39">(C529/$C$536)*100</f>
        <v>34.564758235736335</v>
      </c>
    </row>
    <row r="530" spans="1:5" ht="16" customHeight="1" x14ac:dyDescent="0.3">
      <c r="A530" s="115" t="s">
        <v>66</v>
      </c>
      <c r="B530" s="116">
        <v>63521</v>
      </c>
      <c r="C530" s="116">
        <v>94723</v>
      </c>
      <c r="D530" s="156">
        <f t="shared" si="38"/>
        <v>3.8146626791097664</v>
      </c>
      <c r="E530" s="156">
        <f t="shared" si="39"/>
        <v>4.3473691263955709</v>
      </c>
    </row>
    <row r="531" spans="1:5" ht="16" customHeight="1" x14ac:dyDescent="0.3">
      <c r="A531" s="115" t="s">
        <v>67</v>
      </c>
      <c r="B531" s="116">
        <v>33</v>
      </c>
      <c r="C531" s="116">
        <v>0</v>
      </c>
      <c r="D531" s="156">
        <f t="shared" si="38"/>
        <v>1.9817677368212444E-3</v>
      </c>
      <c r="E531" s="156">
        <f t="shared" si="39"/>
        <v>0</v>
      </c>
    </row>
    <row r="532" spans="1:5" ht="16" customHeight="1" x14ac:dyDescent="0.3">
      <c r="A532" s="115" t="s">
        <v>58</v>
      </c>
      <c r="B532" s="116">
        <v>7401</v>
      </c>
      <c r="C532" s="116">
        <v>9746</v>
      </c>
      <c r="D532" s="156">
        <f>(B532/$B$536)*100</f>
        <v>0.44445645515800097</v>
      </c>
      <c r="E532" s="156">
        <f>(C532/$C$536)*100</f>
        <v>0.44729853895939981</v>
      </c>
    </row>
    <row r="533" spans="1:5" ht="16" customHeight="1" x14ac:dyDescent="0.3">
      <c r="A533" s="115" t="s">
        <v>68</v>
      </c>
      <c r="B533" s="116">
        <v>3428</v>
      </c>
      <c r="C533" s="116">
        <v>11569</v>
      </c>
      <c r="D533" s="156">
        <f>(B533/$B$536)*100</f>
        <v>0.20586363035827959</v>
      </c>
      <c r="E533" s="156">
        <f>(C533/$C$536)*100</f>
        <v>0.5309662217546991</v>
      </c>
    </row>
    <row r="534" spans="1:5" ht="16" customHeight="1" x14ac:dyDescent="0.3">
      <c r="A534" s="115" t="s">
        <v>70</v>
      </c>
      <c r="B534" s="116">
        <v>272682</v>
      </c>
      <c r="C534" s="116">
        <v>294183</v>
      </c>
      <c r="D534" s="156">
        <f>(B534/$B$536)*100</f>
        <v>16.37552697005729</v>
      </c>
      <c r="E534" s="156">
        <f>(C534/$C$536)*100</f>
        <v>13.501705939533462</v>
      </c>
    </row>
    <row r="535" spans="1:5" ht="16" customHeight="1" x14ac:dyDescent="0.3">
      <c r="A535" s="117" t="s">
        <v>61</v>
      </c>
      <c r="B535" s="118">
        <v>476196</v>
      </c>
      <c r="C535" s="118">
        <v>639844</v>
      </c>
      <c r="D535" s="157">
        <f>(B535/$B$536)*100</f>
        <v>28.597268763737254</v>
      </c>
      <c r="E535" s="157">
        <f>(C535/$C$536)*100</f>
        <v>29.366025688686459</v>
      </c>
    </row>
    <row r="536" spans="1:5" s="107" customFormat="1" ht="16" customHeight="1" x14ac:dyDescent="0.3">
      <c r="A536" s="119" t="s">
        <v>542</v>
      </c>
      <c r="B536" s="135">
        <f>SUM(B526:B535)</f>
        <v>1665180</v>
      </c>
      <c r="C536" s="135">
        <f>SUM(C526:C535)</f>
        <v>2178858</v>
      </c>
      <c r="D536" s="134">
        <f>SUM(D526:D535)</f>
        <v>100</v>
      </c>
      <c r="E536" s="134">
        <f>SUM(E526:E535)</f>
        <v>100</v>
      </c>
    </row>
    <row r="537" spans="1:5" ht="16" customHeight="1" x14ac:dyDescent="0.3">
      <c r="A537" s="171"/>
      <c r="E537" s="124"/>
    </row>
    <row r="538" spans="1:5" ht="16" customHeight="1" x14ac:dyDescent="0.3">
      <c r="A538" s="125"/>
      <c r="E538" s="124"/>
    </row>
    <row r="539" spans="1:5" ht="16" customHeight="1" x14ac:dyDescent="0.3">
      <c r="A539" s="125"/>
      <c r="E539" s="124"/>
    </row>
    <row r="540" spans="1:5" ht="16" customHeight="1" x14ac:dyDescent="0.3">
      <c r="A540" s="125"/>
      <c r="E540" s="124"/>
    </row>
    <row r="541" spans="1:5" ht="16" customHeight="1" x14ac:dyDescent="0.3">
      <c r="A541" s="125"/>
      <c r="E541" s="124"/>
    </row>
    <row r="542" spans="1:5" ht="16" customHeight="1" x14ac:dyDescent="0.3">
      <c r="A542" s="125"/>
      <c r="E542" s="124"/>
    </row>
    <row r="543" spans="1:5" ht="16" customHeight="1" x14ac:dyDescent="0.3">
      <c r="A543" s="125"/>
      <c r="E543" s="124"/>
    </row>
    <row r="544" spans="1:5" ht="16" customHeight="1" x14ac:dyDescent="0.3">
      <c r="A544" s="125"/>
      <c r="E544" s="124"/>
    </row>
    <row r="545" spans="1:5" ht="16" customHeight="1" x14ac:dyDescent="0.3">
      <c r="A545" s="125"/>
      <c r="E545" s="124"/>
    </row>
    <row r="546" spans="1:5" ht="16" customHeight="1" x14ac:dyDescent="0.3">
      <c r="A546" s="125"/>
      <c r="E546" s="124"/>
    </row>
    <row r="547" spans="1:5" ht="16" customHeight="1" x14ac:dyDescent="0.3">
      <c r="A547" s="125"/>
      <c r="E547" s="124"/>
    </row>
    <row r="548" spans="1:5" ht="16" customHeight="1" x14ac:dyDescent="0.3">
      <c r="A548" s="125"/>
      <c r="E548" s="124"/>
    </row>
    <row r="549" spans="1:5" ht="16" customHeight="1" x14ac:dyDescent="0.3">
      <c r="A549" s="125"/>
      <c r="E549" s="124"/>
    </row>
    <row r="550" spans="1:5" ht="16" customHeight="1" x14ac:dyDescent="0.3">
      <c r="A550" s="125"/>
      <c r="E550" s="124"/>
    </row>
    <row r="551" spans="1:5" ht="16" customHeight="1" x14ac:dyDescent="0.3">
      <c r="A551" s="125"/>
      <c r="E551" s="124"/>
    </row>
    <row r="552" spans="1:5" ht="16" customHeight="1" x14ac:dyDescent="0.3">
      <c r="A552" s="125"/>
      <c r="E552" s="124"/>
    </row>
    <row r="553" spans="1:5" ht="16" customHeight="1" x14ac:dyDescent="0.3">
      <c r="A553" s="125"/>
      <c r="E553" s="124"/>
    </row>
    <row r="554" spans="1:5" ht="16" customHeight="1" x14ac:dyDescent="0.3">
      <c r="A554" s="250"/>
      <c r="B554" s="251"/>
      <c r="C554" s="251"/>
      <c r="D554" s="251"/>
      <c r="E554" s="252"/>
    </row>
    <row r="555" spans="1:5" s="107" customFormat="1" ht="16" customHeight="1" x14ac:dyDescent="0.3">
      <c r="A555" s="256" t="s">
        <v>21</v>
      </c>
      <c r="B555" s="257"/>
      <c r="C555" s="257"/>
      <c r="D555" s="257"/>
      <c r="E555" s="258"/>
    </row>
    <row r="556" spans="1:5" ht="16" customHeight="1" x14ac:dyDescent="0.3">
      <c r="A556" s="108" t="s">
        <v>537</v>
      </c>
      <c r="B556" s="231" t="s">
        <v>3</v>
      </c>
      <c r="C556" s="231"/>
      <c r="D556" s="236" t="s">
        <v>538</v>
      </c>
      <c r="E556" s="237"/>
    </row>
    <row r="557" spans="1:5" ht="16" customHeight="1" x14ac:dyDescent="0.3">
      <c r="A557" s="109" t="s">
        <v>539</v>
      </c>
      <c r="B557" s="231" t="s">
        <v>540</v>
      </c>
      <c r="C557" s="231"/>
      <c r="D557" s="232" t="s">
        <v>541</v>
      </c>
      <c r="E557" s="232"/>
    </row>
    <row r="558" spans="1:5" ht="16" customHeight="1" x14ac:dyDescent="0.3">
      <c r="A558" s="110"/>
      <c r="B558" s="231" t="s">
        <v>29</v>
      </c>
      <c r="C558" s="231"/>
      <c r="D558" s="231" t="s">
        <v>29</v>
      </c>
      <c r="E558" s="231"/>
    </row>
    <row r="559" spans="1:5" ht="16" customHeight="1" x14ac:dyDescent="0.3">
      <c r="A559" s="111"/>
      <c r="B559" s="112">
        <v>2025</v>
      </c>
      <c r="C559" s="112">
        <v>2026</v>
      </c>
      <c r="D559" s="112">
        <v>2025</v>
      </c>
      <c r="E559" s="112">
        <v>2026</v>
      </c>
    </row>
    <row r="560" spans="1:5" ht="16" customHeight="1" x14ac:dyDescent="0.3">
      <c r="A560" s="113" t="s">
        <v>56</v>
      </c>
      <c r="B560" s="114">
        <v>465724</v>
      </c>
      <c r="C560" s="114">
        <v>471191</v>
      </c>
      <c r="D560" s="96">
        <f t="shared" ref="D560:D569" si="40">(B560/$B$570)*100</f>
        <v>16.040371296344453</v>
      </c>
      <c r="E560" s="96">
        <f t="shared" ref="E560:E569" si="41">(C560/$C$570)*100</f>
        <v>14.240338099646191</v>
      </c>
    </row>
    <row r="561" spans="1:5" ht="16" customHeight="1" x14ac:dyDescent="0.3">
      <c r="A561" s="115" t="s">
        <v>63</v>
      </c>
      <c r="B561" s="116">
        <v>1213371</v>
      </c>
      <c r="C561" s="116">
        <v>1392539</v>
      </c>
      <c r="D561" s="98">
        <f t="shared" si="40"/>
        <v>41.790677225603069</v>
      </c>
      <c r="E561" s="98">
        <f t="shared" si="41"/>
        <v>42.085324585875384</v>
      </c>
    </row>
    <row r="562" spans="1:5" ht="16" customHeight="1" x14ac:dyDescent="0.3">
      <c r="A562" s="115" t="s">
        <v>64</v>
      </c>
      <c r="B562" s="116">
        <v>586887</v>
      </c>
      <c r="C562" s="116">
        <v>660422</v>
      </c>
      <c r="D562" s="98">
        <f t="shared" si="40"/>
        <v>20.213442702110491</v>
      </c>
      <c r="E562" s="98">
        <f t="shared" si="41"/>
        <v>19.959278866626352</v>
      </c>
    </row>
    <row r="563" spans="1:5" ht="16" customHeight="1" x14ac:dyDescent="0.3">
      <c r="A563" s="115" t="s">
        <v>65</v>
      </c>
      <c r="B563" s="116">
        <v>1412</v>
      </c>
      <c r="C563" s="116">
        <v>1188</v>
      </c>
      <c r="D563" s="98">
        <f t="shared" si="40"/>
        <v>4.8631816849546865E-2</v>
      </c>
      <c r="E563" s="98">
        <f t="shared" si="41"/>
        <v>3.5903745322766516E-2</v>
      </c>
    </row>
    <row r="564" spans="1:5" ht="16" customHeight="1" x14ac:dyDescent="0.3">
      <c r="A564" s="115" t="s">
        <v>66</v>
      </c>
      <c r="B564" s="116">
        <v>73808</v>
      </c>
      <c r="C564" s="116">
        <v>112659</v>
      </c>
      <c r="D564" s="98">
        <f t="shared" si="40"/>
        <v>2.5420801260845289</v>
      </c>
      <c r="E564" s="98">
        <f t="shared" si="41"/>
        <v>3.4047811820854821</v>
      </c>
    </row>
    <row r="565" spans="1:5" ht="16" customHeight="1" x14ac:dyDescent="0.3">
      <c r="A565" s="115" t="s">
        <v>58</v>
      </c>
      <c r="B565" s="116">
        <v>649</v>
      </c>
      <c r="C565" s="116">
        <v>843</v>
      </c>
      <c r="D565" s="98">
        <f t="shared" si="40"/>
        <v>2.2352726016541015E-2</v>
      </c>
      <c r="E565" s="98">
        <f t="shared" si="41"/>
        <v>2.5477152615397448E-2</v>
      </c>
    </row>
    <row r="566" spans="1:5" ht="16" customHeight="1" x14ac:dyDescent="0.3">
      <c r="A566" s="115" t="s">
        <v>69</v>
      </c>
      <c r="B566" s="116">
        <v>228779</v>
      </c>
      <c r="C566" s="116">
        <v>301174</v>
      </c>
      <c r="D566" s="98">
        <f t="shared" si="40"/>
        <v>7.8795597925088403</v>
      </c>
      <c r="E566" s="98">
        <f t="shared" si="41"/>
        <v>9.1020829914468688</v>
      </c>
    </row>
    <row r="567" spans="1:5" ht="16" customHeight="1" x14ac:dyDescent="0.3">
      <c r="A567" s="115" t="s">
        <v>70</v>
      </c>
      <c r="B567" s="116">
        <v>4246</v>
      </c>
      <c r="C567" s="116">
        <v>5113</v>
      </c>
      <c r="D567" s="98">
        <f t="shared" si="40"/>
        <v>0.14623986851499715</v>
      </c>
      <c r="E567" s="98">
        <f t="shared" si="41"/>
        <v>0.15452512612399424</v>
      </c>
    </row>
    <row r="568" spans="1:5" ht="16" customHeight="1" x14ac:dyDescent="0.3">
      <c r="A568" s="115" t="s">
        <v>71</v>
      </c>
      <c r="B568" s="116">
        <v>184</v>
      </c>
      <c r="C568" s="116">
        <v>408</v>
      </c>
      <c r="D568" s="98">
        <f t="shared" si="40"/>
        <v>6.337290580960781E-3</v>
      </c>
      <c r="E568" s="98">
        <f t="shared" si="41"/>
        <v>1.2330579201758196E-2</v>
      </c>
    </row>
    <row r="569" spans="1:5" ht="16" customHeight="1" x14ac:dyDescent="0.3">
      <c r="A569" s="117" t="s">
        <v>61</v>
      </c>
      <c r="B569" s="118">
        <v>328389</v>
      </c>
      <c r="C569" s="118">
        <v>363310</v>
      </c>
      <c r="D569" s="97">
        <f t="shared" si="40"/>
        <v>11.310307155386576</v>
      </c>
      <c r="E569" s="97">
        <f t="shared" si="41"/>
        <v>10.979957671055809</v>
      </c>
    </row>
    <row r="570" spans="1:5" s="107" customFormat="1" ht="16" customHeight="1" x14ac:dyDescent="0.3">
      <c r="A570" s="119" t="s">
        <v>542</v>
      </c>
      <c r="B570" s="135">
        <f>SUM(B560:B569)</f>
        <v>2903449</v>
      </c>
      <c r="C570" s="135">
        <f>SUM(C560:C569)</f>
        <v>3308847</v>
      </c>
      <c r="D570" s="134">
        <f>SUM(D560:D569)</f>
        <v>100.00000000000001</v>
      </c>
      <c r="E570" s="134">
        <f>SUM(E560:E569)</f>
        <v>100.00000000000001</v>
      </c>
    </row>
    <row r="571" spans="1:5" ht="16" customHeight="1" x14ac:dyDescent="0.3">
      <c r="A571" s="171"/>
      <c r="E571" s="124"/>
    </row>
    <row r="572" spans="1:5" ht="16" customHeight="1" x14ac:dyDescent="0.3">
      <c r="A572" s="125"/>
      <c r="E572" s="124"/>
    </row>
    <row r="573" spans="1:5" ht="16" customHeight="1" x14ac:dyDescent="0.3">
      <c r="A573" s="125"/>
      <c r="E573" s="124"/>
    </row>
    <row r="574" spans="1:5" ht="16" customHeight="1" x14ac:dyDescent="0.3">
      <c r="A574" s="125"/>
      <c r="E574" s="124"/>
    </row>
    <row r="575" spans="1:5" ht="16" customHeight="1" x14ac:dyDescent="0.3">
      <c r="A575" s="125"/>
      <c r="E575" s="124"/>
    </row>
    <row r="576" spans="1:5" ht="16" customHeight="1" x14ac:dyDescent="0.3">
      <c r="A576" s="125"/>
      <c r="E576" s="124"/>
    </row>
    <row r="577" spans="1:5" ht="16" customHeight="1" x14ac:dyDescent="0.3">
      <c r="A577" s="125"/>
      <c r="E577" s="124"/>
    </row>
    <row r="578" spans="1:5" ht="16" customHeight="1" x14ac:dyDescent="0.3">
      <c r="A578" s="125"/>
      <c r="E578" s="124"/>
    </row>
    <row r="579" spans="1:5" ht="16" customHeight="1" x14ac:dyDescent="0.3">
      <c r="A579" s="125"/>
      <c r="E579" s="124"/>
    </row>
    <row r="580" spans="1:5" ht="16" customHeight="1" x14ac:dyDescent="0.3">
      <c r="A580" s="125"/>
      <c r="E580" s="124"/>
    </row>
    <row r="581" spans="1:5" ht="16" customHeight="1" x14ac:dyDescent="0.3">
      <c r="A581" s="125"/>
      <c r="E581" s="124"/>
    </row>
    <row r="582" spans="1:5" ht="16" customHeight="1" x14ac:dyDescent="0.3">
      <c r="A582" s="125"/>
      <c r="E582" s="124"/>
    </row>
    <row r="583" spans="1:5" ht="16" customHeight="1" x14ac:dyDescent="0.3">
      <c r="A583" s="125"/>
      <c r="E583" s="124"/>
    </row>
    <row r="584" spans="1:5" ht="16" customHeight="1" x14ac:dyDescent="0.3">
      <c r="A584" s="125"/>
      <c r="E584" s="124"/>
    </row>
    <row r="585" spans="1:5" ht="16" customHeight="1" x14ac:dyDescent="0.3">
      <c r="A585" s="125"/>
      <c r="E585" s="124"/>
    </row>
    <row r="586" spans="1:5" ht="16" customHeight="1" x14ac:dyDescent="0.3">
      <c r="A586" s="125"/>
      <c r="E586" s="124"/>
    </row>
    <row r="587" spans="1:5" ht="16" customHeight="1" x14ac:dyDescent="0.3">
      <c r="A587" s="125"/>
      <c r="E587" s="124"/>
    </row>
    <row r="588" spans="1:5" ht="16" customHeight="1" x14ac:dyDescent="0.3">
      <c r="A588" s="125"/>
      <c r="E588" s="124"/>
    </row>
    <row r="589" spans="1:5" ht="16" customHeight="1" x14ac:dyDescent="0.3">
      <c r="A589" s="125"/>
      <c r="E589" s="124"/>
    </row>
    <row r="590" spans="1:5" ht="16" customHeight="1" x14ac:dyDescent="0.3">
      <c r="A590" s="160"/>
      <c r="B590" s="161"/>
      <c r="C590" s="161"/>
      <c r="D590" s="161"/>
      <c r="E590" s="162"/>
    </row>
    <row r="591" spans="1:5" s="107" customFormat="1" ht="16" customHeight="1" x14ac:dyDescent="0.3">
      <c r="A591" s="256" t="s">
        <v>22</v>
      </c>
      <c r="B591" s="257"/>
      <c r="C591" s="257"/>
      <c r="D591" s="257"/>
      <c r="E591" s="258"/>
    </row>
    <row r="592" spans="1:5" ht="16" customHeight="1" x14ac:dyDescent="0.3">
      <c r="A592" s="108" t="s">
        <v>537</v>
      </c>
      <c r="B592" s="231" t="s">
        <v>3</v>
      </c>
      <c r="C592" s="231"/>
      <c r="D592" s="236" t="s">
        <v>538</v>
      </c>
      <c r="E592" s="237"/>
    </row>
    <row r="593" spans="1:5" ht="16" customHeight="1" x14ac:dyDescent="0.3">
      <c r="A593" s="109" t="s">
        <v>539</v>
      </c>
      <c r="B593" s="231" t="s">
        <v>540</v>
      </c>
      <c r="C593" s="231"/>
      <c r="D593" s="232" t="s">
        <v>541</v>
      </c>
      <c r="E593" s="232"/>
    </row>
    <row r="594" spans="1:5" ht="16" customHeight="1" x14ac:dyDescent="0.3">
      <c r="A594" s="110"/>
      <c r="B594" s="231" t="s">
        <v>29</v>
      </c>
      <c r="C594" s="231"/>
      <c r="D594" s="231" t="s">
        <v>29</v>
      </c>
      <c r="E594" s="231"/>
    </row>
    <row r="595" spans="1:5" ht="16" customHeight="1" x14ac:dyDescent="0.3">
      <c r="A595" s="111"/>
      <c r="B595" s="112">
        <v>2025</v>
      </c>
      <c r="C595" s="112">
        <v>2026</v>
      </c>
      <c r="D595" s="112">
        <v>2025</v>
      </c>
      <c r="E595" s="112">
        <v>2026</v>
      </c>
    </row>
    <row r="596" spans="1:5" ht="16" customHeight="1" x14ac:dyDescent="0.3">
      <c r="A596" s="172" t="s">
        <v>61</v>
      </c>
      <c r="B596" s="173">
        <v>109361</v>
      </c>
      <c r="C596" s="173">
        <v>140970</v>
      </c>
      <c r="D596" s="174">
        <f>(B596/B597)*100</f>
        <v>100</v>
      </c>
      <c r="E596" s="174">
        <f>(C596/C597)*100</f>
        <v>100</v>
      </c>
    </row>
    <row r="597" spans="1:5" s="107" customFormat="1" ht="16" customHeight="1" x14ac:dyDescent="0.3">
      <c r="A597" s="119" t="s">
        <v>542</v>
      </c>
      <c r="B597" s="175">
        <f>SUM(B596:B596)</f>
        <v>109361</v>
      </c>
      <c r="C597" s="135">
        <f>SUM(C596:C596)</f>
        <v>140970</v>
      </c>
      <c r="D597" s="134">
        <f>SUM(D596:D596)</f>
        <v>100</v>
      </c>
      <c r="E597" s="134">
        <f>SUM(E596:E596)</f>
        <v>100</v>
      </c>
    </row>
    <row r="598" spans="1:5" ht="16" customHeight="1" x14ac:dyDescent="0.3">
      <c r="A598" s="171"/>
      <c r="E598" s="124"/>
    </row>
    <row r="599" spans="1:5" ht="16" customHeight="1" x14ac:dyDescent="0.3">
      <c r="A599" s="125"/>
      <c r="E599" s="124"/>
    </row>
    <row r="600" spans="1:5" ht="16" customHeight="1" x14ac:dyDescent="0.3">
      <c r="A600" s="126"/>
      <c r="B600" s="127"/>
      <c r="C600" s="127"/>
      <c r="D600" s="127"/>
      <c r="E600" s="129"/>
    </row>
    <row r="601" spans="1:5" ht="16" customHeight="1" x14ac:dyDescent="0.3">
      <c r="A601" s="125"/>
      <c r="E601" s="124"/>
    </row>
    <row r="602" spans="1:5" ht="16" customHeight="1" x14ac:dyDescent="0.3">
      <c r="A602" s="125"/>
      <c r="E602" s="124"/>
    </row>
    <row r="603" spans="1:5" ht="16" customHeight="1" x14ac:dyDescent="0.3">
      <c r="A603" s="125"/>
      <c r="E603" s="124"/>
    </row>
    <row r="604" spans="1:5" ht="16" customHeight="1" x14ac:dyDescent="0.3">
      <c r="A604" s="125"/>
      <c r="E604" s="124"/>
    </row>
    <row r="605" spans="1:5" ht="16" customHeight="1" x14ac:dyDescent="0.3">
      <c r="A605" s="126"/>
      <c r="B605" s="127"/>
      <c r="C605" s="127"/>
      <c r="D605" s="127"/>
      <c r="E605" s="129"/>
    </row>
    <row r="606" spans="1:5" s="107" customFormat="1" ht="16" customHeight="1" x14ac:dyDescent="0.3">
      <c r="A606" s="256" t="s">
        <v>24</v>
      </c>
      <c r="B606" s="257"/>
      <c r="C606" s="257"/>
      <c r="D606" s="257"/>
      <c r="E606" s="258"/>
    </row>
    <row r="607" spans="1:5" ht="16" customHeight="1" x14ac:dyDescent="0.3">
      <c r="A607" s="108" t="s">
        <v>537</v>
      </c>
      <c r="B607" s="231" t="s">
        <v>3</v>
      </c>
      <c r="C607" s="231"/>
      <c r="D607" s="176" t="s">
        <v>538</v>
      </c>
      <c r="E607" s="176"/>
    </row>
    <row r="608" spans="1:5" ht="16" customHeight="1" x14ac:dyDescent="0.3">
      <c r="A608" s="109" t="s">
        <v>539</v>
      </c>
      <c r="B608" s="231" t="s">
        <v>540</v>
      </c>
      <c r="C608" s="231"/>
      <c r="D608" s="232" t="s">
        <v>541</v>
      </c>
      <c r="E608" s="232"/>
    </row>
    <row r="609" spans="1:5" ht="16" customHeight="1" x14ac:dyDescent="0.3">
      <c r="A609" s="110"/>
      <c r="B609" s="231" t="s">
        <v>29</v>
      </c>
      <c r="C609" s="231"/>
      <c r="D609" s="231" t="s">
        <v>29</v>
      </c>
      <c r="E609" s="231"/>
    </row>
    <row r="610" spans="1:5" ht="16" customHeight="1" x14ac:dyDescent="0.3">
      <c r="A610" s="111"/>
      <c r="B610" s="112">
        <v>2025</v>
      </c>
      <c r="C610" s="112">
        <v>2026</v>
      </c>
      <c r="D610" s="112">
        <v>2025</v>
      </c>
      <c r="E610" s="112">
        <v>2026</v>
      </c>
    </row>
    <row r="611" spans="1:5" ht="16" customHeight="1" x14ac:dyDescent="0.3">
      <c r="A611" s="172" t="s">
        <v>56</v>
      </c>
      <c r="B611" s="173">
        <v>4</v>
      </c>
      <c r="C611" s="173">
        <v>0</v>
      </c>
      <c r="D611" s="174">
        <f>(B611/B612)*100</f>
        <v>100</v>
      </c>
      <c r="E611" s="174" t="s">
        <v>534</v>
      </c>
    </row>
    <row r="612" spans="1:5" s="107" customFormat="1" ht="16" customHeight="1" x14ac:dyDescent="0.3">
      <c r="A612" s="119" t="s">
        <v>542</v>
      </c>
      <c r="B612" s="175">
        <f>SUM(B611:B611)</f>
        <v>4</v>
      </c>
      <c r="C612" s="135">
        <f>SUM(C611:C611)</f>
        <v>0</v>
      </c>
      <c r="D612" s="134">
        <f>SUM(D611:D611)</f>
        <v>100</v>
      </c>
      <c r="E612" s="134">
        <f>SUM(E611:E611)</f>
        <v>0</v>
      </c>
    </row>
    <row r="613" spans="1:5" ht="16" customHeight="1" x14ac:dyDescent="0.3">
      <c r="A613" s="177"/>
      <c r="E613" s="123"/>
    </row>
    <row r="614" spans="1:5" ht="16" customHeight="1" x14ac:dyDescent="0.3">
      <c r="E614" s="123"/>
    </row>
    <row r="704" spans="1:3" ht="16" customHeight="1" x14ac:dyDescent="0.3">
      <c r="A704" s="119"/>
      <c r="B704" s="112">
        <v>2020</v>
      </c>
      <c r="C704" s="112">
        <v>2021</v>
      </c>
    </row>
    <row r="705" spans="1:3" ht="16" customHeight="1" x14ac:dyDescent="0.3">
      <c r="A705" s="178" t="s">
        <v>549</v>
      </c>
      <c r="B705" s="120">
        <f>+B26+B170+B343+B500+B612</f>
        <v>6078949</v>
      </c>
      <c r="C705" s="120">
        <f>+C26+C170+C343+C500+C612</f>
        <v>7381656</v>
      </c>
    </row>
    <row r="706" spans="1:3" ht="16" customHeight="1" x14ac:dyDescent="0.3">
      <c r="A706" s="178" t="s">
        <v>550</v>
      </c>
      <c r="B706" s="179">
        <f>+B61+B104+B131+B208+B241+B271+B309+B375+B404+B434+B463+B536+B570+B597+B612</f>
        <v>6078949</v>
      </c>
      <c r="C706" s="179">
        <f>+C61+C104+C131+C208+C241+C271+C309+C375+C404+C434+C463+C536+C570+C597+C612</f>
        <v>7381656</v>
      </c>
    </row>
    <row r="707" spans="1:3" ht="16" customHeight="1" x14ac:dyDescent="0.3">
      <c r="A707" s="119" t="s">
        <v>551</v>
      </c>
      <c r="B707" s="178">
        <f>+B705-B706</f>
        <v>0</v>
      </c>
      <c r="C707" s="178">
        <f>+C705-C706</f>
        <v>0</v>
      </c>
    </row>
  </sheetData>
  <sheetProtection formatCells="0" formatColumns="0" formatRows="0" insertColumns="0"/>
  <mergeCells count="143">
    <mergeCell ref="A606:E606"/>
    <mergeCell ref="B607:C607"/>
    <mergeCell ref="B608:C608"/>
    <mergeCell ref="D608:E608"/>
    <mergeCell ref="B609:C609"/>
    <mergeCell ref="D609:E609"/>
    <mergeCell ref="A591:E591"/>
    <mergeCell ref="B592:C592"/>
    <mergeCell ref="D592:E592"/>
    <mergeCell ref="B593:C593"/>
    <mergeCell ref="D593:E593"/>
    <mergeCell ref="B594:C594"/>
    <mergeCell ref="D594:E594"/>
    <mergeCell ref="B556:C556"/>
    <mergeCell ref="D556:E556"/>
    <mergeCell ref="B557:C557"/>
    <mergeCell ref="D557:E557"/>
    <mergeCell ref="B558:C558"/>
    <mergeCell ref="D558:E558"/>
    <mergeCell ref="B523:C523"/>
    <mergeCell ref="D523:E523"/>
    <mergeCell ref="B524:C524"/>
    <mergeCell ref="D524:E524"/>
    <mergeCell ref="A554:E554"/>
    <mergeCell ref="A555:E555"/>
    <mergeCell ref="B484:C484"/>
    <mergeCell ref="D484:E484"/>
    <mergeCell ref="B485:C485"/>
    <mergeCell ref="D485:E485"/>
    <mergeCell ref="A521:E521"/>
    <mergeCell ref="B522:C522"/>
    <mergeCell ref="D522:E522"/>
    <mergeCell ref="B457:C457"/>
    <mergeCell ref="D457:E457"/>
    <mergeCell ref="A464:E464"/>
    <mergeCell ref="A482:E482"/>
    <mergeCell ref="B483:C483"/>
    <mergeCell ref="D483:E483"/>
    <mergeCell ref="A435:E435"/>
    <mergeCell ref="A454:E454"/>
    <mergeCell ref="B455:C455"/>
    <mergeCell ref="D455:E455"/>
    <mergeCell ref="B456:C456"/>
    <mergeCell ref="D456:E456"/>
    <mergeCell ref="A422:E422"/>
    <mergeCell ref="B423:C423"/>
    <mergeCell ref="D423:E423"/>
    <mergeCell ref="B424:C424"/>
    <mergeCell ref="D424:E424"/>
    <mergeCell ref="B425:C425"/>
    <mergeCell ref="D425:E425"/>
    <mergeCell ref="A394:E394"/>
    <mergeCell ref="B395:C395"/>
    <mergeCell ref="D395:E395"/>
    <mergeCell ref="B396:C396"/>
    <mergeCell ref="D396:E396"/>
    <mergeCell ref="B397:C397"/>
    <mergeCell ref="D397:E397"/>
    <mergeCell ref="A362:E362"/>
    <mergeCell ref="B363:C363"/>
    <mergeCell ref="D363:E363"/>
    <mergeCell ref="B364:C364"/>
    <mergeCell ref="D364:E364"/>
    <mergeCell ref="B365:C365"/>
    <mergeCell ref="D365:E365"/>
    <mergeCell ref="B331:C331"/>
    <mergeCell ref="D331:E331"/>
    <mergeCell ref="B332:C332"/>
    <mergeCell ref="D332:E332"/>
    <mergeCell ref="B333:C333"/>
    <mergeCell ref="D333:E333"/>
    <mergeCell ref="B294:C294"/>
    <mergeCell ref="D294:E294"/>
    <mergeCell ref="B295:C295"/>
    <mergeCell ref="D295:E295"/>
    <mergeCell ref="A310:E310"/>
    <mergeCell ref="A330:E330"/>
    <mergeCell ref="B263:C263"/>
    <mergeCell ref="D263:E263"/>
    <mergeCell ref="A291:E291"/>
    <mergeCell ref="A292:E292"/>
    <mergeCell ref="B293:C293"/>
    <mergeCell ref="D293:E293"/>
    <mergeCell ref="B230:C230"/>
    <mergeCell ref="D230:E230"/>
    <mergeCell ref="A260:E260"/>
    <mergeCell ref="B261:C261"/>
    <mergeCell ref="D261:E261"/>
    <mergeCell ref="B262:C262"/>
    <mergeCell ref="D262:E262"/>
    <mergeCell ref="A209:C209"/>
    <mergeCell ref="A227:E227"/>
    <mergeCell ref="B228:C228"/>
    <mergeCell ref="D228:E228"/>
    <mergeCell ref="B229:C229"/>
    <mergeCell ref="D229:E229"/>
    <mergeCell ref="A193:E193"/>
    <mergeCell ref="B194:C194"/>
    <mergeCell ref="D194:E194"/>
    <mergeCell ref="B195:C195"/>
    <mergeCell ref="D195:E195"/>
    <mergeCell ref="B196:C196"/>
    <mergeCell ref="D196:E196"/>
    <mergeCell ref="B150:C150"/>
    <mergeCell ref="D150:E150"/>
    <mergeCell ref="B151:C151"/>
    <mergeCell ref="D151:E151"/>
    <mergeCell ref="A171:C171"/>
    <mergeCell ref="A192:C192"/>
    <mergeCell ref="B126:C126"/>
    <mergeCell ref="D126:E126"/>
    <mergeCell ref="B127:C127"/>
    <mergeCell ref="D127:E127"/>
    <mergeCell ref="A148:E148"/>
    <mergeCell ref="B149:C149"/>
    <mergeCell ref="D149:E149"/>
    <mergeCell ref="B84:C84"/>
    <mergeCell ref="D84:E84"/>
    <mergeCell ref="B85:C85"/>
    <mergeCell ref="D85:E85"/>
    <mergeCell ref="A124:E124"/>
    <mergeCell ref="B125:C125"/>
    <mergeCell ref="D125:E125"/>
    <mergeCell ref="B49:C49"/>
    <mergeCell ref="D49:E49"/>
    <mergeCell ref="B50:C50"/>
    <mergeCell ref="D50:E50"/>
    <mergeCell ref="A82:E82"/>
    <mergeCell ref="B83:C83"/>
    <mergeCell ref="D83:E83"/>
    <mergeCell ref="B6:C6"/>
    <mergeCell ref="D6:E6"/>
    <mergeCell ref="B7:C7"/>
    <mergeCell ref="D7:E7"/>
    <mergeCell ref="A47:E47"/>
    <mergeCell ref="B48:C48"/>
    <mergeCell ref="D48:E48"/>
    <mergeCell ref="A1:E1"/>
    <mergeCell ref="A2:E2"/>
    <mergeCell ref="A3:E3"/>
    <mergeCell ref="A4:E4"/>
    <mergeCell ref="B5:C5"/>
    <mergeCell ref="D5:E5"/>
  </mergeCells>
  <pageMargins left="0.36" right="0.28000000000000003" top="1" bottom="0.94" header="0.5" footer="0.5"/>
  <pageSetup paperSize="9" scale="79" orientation="portrait" r:id="rId1"/>
  <headerFooter alignWithMargins="0">
    <oddFooter>&amp;L    © Society of Indian Automobile Manufacturers (SIAM)&amp;RPage &amp;P of &amp;N</oddFooter>
  </headerFooter>
  <rowBreaks count="17" manualBreakCount="17">
    <brk id="46" max="4" man="1"/>
    <brk id="81" max="4" man="1"/>
    <brk id="123" max="4" man="1"/>
    <brk id="147" max="4" man="1"/>
    <brk id="192" max="4" man="1"/>
    <brk id="226" max="4" man="1"/>
    <brk id="259" max="4" man="1"/>
    <brk id="290" max="4" man="1"/>
    <brk id="329" max="4" man="1"/>
    <brk id="361" max="4" man="1"/>
    <brk id="393" max="4" man="1"/>
    <brk id="421" max="4" man="1"/>
    <brk id="453" max="4" man="1"/>
    <brk id="481" max="4" man="1"/>
    <brk id="520" max="4" man="1"/>
    <brk id="554" max="4" man="1"/>
    <brk id="590" max="4" man="1"/>
  </rowBreaks>
  <ignoredErrors>
    <ignoredError sqref="B61:E61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5C21-EE62-40A4-8067-2E48001D66FA}">
  <dimension ref="A1:G28"/>
  <sheetViews>
    <sheetView zoomScale="90" zoomScaleNormal="90" workbookViewId="0">
      <selection sqref="A1:G1"/>
    </sheetView>
  </sheetViews>
  <sheetFormatPr defaultRowHeight="12.5" x14ac:dyDescent="0.25"/>
  <cols>
    <col min="1" max="1" width="36.6328125" style="1" customWidth="1"/>
    <col min="2" max="7" width="14.6328125" style="1" customWidth="1"/>
    <col min="8" max="8" width="0" style="1" hidden="1" customWidth="1"/>
    <col min="9" max="250" width="8.7265625" style="1"/>
    <col min="251" max="251" width="45.26953125" style="1" customWidth="1"/>
    <col min="252" max="263" width="12.54296875" style="1" customWidth="1"/>
    <col min="264" max="264" width="0" style="1" hidden="1" customWidth="1"/>
    <col min="265" max="506" width="8.7265625" style="1"/>
    <col min="507" max="507" width="45.26953125" style="1" customWidth="1"/>
    <col min="508" max="519" width="12.54296875" style="1" customWidth="1"/>
    <col min="520" max="520" width="0" style="1" hidden="1" customWidth="1"/>
    <col min="521" max="762" width="8.7265625" style="1"/>
    <col min="763" max="763" width="45.26953125" style="1" customWidth="1"/>
    <col min="764" max="775" width="12.54296875" style="1" customWidth="1"/>
    <col min="776" max="776" width="0" style="1" hidden="1" customWidth="1"/>
    <col min="777" max="1018" width="8.7265625" style="1"/>
    <col min="1019" max="1019" width="45.26953125" style="1" customWidth="1"/>
    <col min="1020" max="1031" width="12.54296875" style="1" customWidth="1"/>
    <col min="1032" max="1032" width="0" style="1" hidden="1" customWidth="1"/>
    <col min="1033" max="1274" width="8.7265625" style="1"/>
    <col min="1275" max="1275" width="45.26953125" style="1" customWidth="1"/>
    <col min="1276" max="1287" width="12.54296875" style="1" customWidth="1"/>
    <col min="1288" max="1288" width="0" style="1" hidden="1" customWidth="1"/>
    <col min="1289" max="1530" width="8.7265625" style="1"/>
    <col min="1531" max="1531" width="45.26953125" style="1" customWidth="1"/>
    <col min="1532" max="1543" width="12.54296875" style="1" customWidth="1"/>
    <col min="1544" max="1544" width="0" style="1" hidden="1" customWidth="1"/>
    <col min="1545" max="1786" width="8.7265625" style="1"/>
    <col min="1787" max="1787" width="45.26953125" style="1" customWidth="1"/>
    <col min="1788" max="1799" width="12.54296875" style="1" customWidth="1"/>
    <col min="1800" max="1800" width="0" style="1" hidden="1" customWidth="1"/>
    <col min="1801" max="2042" width="8.7265625" style="1"/>
    <col min="2043" max="2043" width="45.26953125" style="1" customWidth="1"/>
    <col min="2044" max="2055" width="12.54296875" style="1" customWidth="1"/>
    <col min="2056" max="2056" width="0" style="1" hidden="1" customWidth="1"/>
    <col min="2057" max="2298" width="8.7265625" style="1"/>
    <col min="2299" max="2299" width="45.26953125" style="1" customWidth="1"/>
    <col min="2300" max="2311" width="12.54296875" style="1" customWidth="1"/>
    <col min="2312" max="2312" width="0" style="1" hidden="1" customWidth="1"/>
    <col min="2313" max="2554" width="8.7265625" style="1"/>
    <col min="2555" max="2555" width="45.26953125" style="1" customWidth="1"/>
    <col min="2556" max="2567" width="12.54296875" style="1" customWidth="1"/>
    <col min="2568" max="2568" width="0" style="1" hidden="1" customWidth="1"/>
    <col min="2569" max="2810" width="8.7265625" style="1"/>
    <col min="2811" max="2811" width="45.26953125" style="1" customWidth="1"/>
    <col min="2812" max="2823" width="12.54296875" style="1" customWidth="1"/>
    <col min="2824" max="2824" width="0" style="1" hidden="1" customWidth="1"/>
    <col min="2825" max="3066" width="8.7265625" style="1"/>
    <col min="3067" max="3067" width="45.26953125" style="1" customWidth="1"/>
    <col min="3068" max="3079" width="12.54296875" style="1" customWidth="1"/>
    <col min="3080" max="3080" width="0" style="1" hidden="1" customWidth="1"/>
    <col min="3081" max="3322" width="8.7265625" style="1"/>
    <col min="3323" max="3323" width="45.26953125" style="1" customWidth="1"/>
    <col min="3324" max="3335" width="12.54296875" style="1" customWidth="1"/>
    <col min="3336" max="3336" width="0" style="1" hidden="1" customWidth="1"/>
    <col min="3337" max="3578" width="8.7265625" style="1"/>
    <col min="3579" max="3579" width="45.26953125" style="1" customWidth="1"/>
    <col min="3580" max="3591" width="12.54296875" style="1" customWidth="1"/>
    <col min="3592" max="3592" width="0" style="1" hidden="1" customWidth="1"/>
    <col min="3593" max="3834" width="8.7265625" style="1"/>
    <col min="3835" max="3835" width="45.26953125" style="1" customWidth="1"/>
    <col min="3836" max="3847" width="12.54296875" style="1" customWidth="1"/>
    <col min="3848" max="3848" width="0" style="1" hidden="1" customWidth="1"/>
    <col min="3849" max="4090" width="8.7265625" style="1"/>
    <col min="4091" max="4091" width="45.26953125" style="1" customWidth="1"/>
    <col min="4092" max="4103" width="12.54296875" style="1" customWidth="1"/>
    <col min="4104" max="4104" width="0" style="1" hidden="1" customWidth="1"/>
    <col min="4105" max="4346" width="8.7265625" style="1"/>
    <col min="4347" max="4347" width="45.26953125" style="1" customWidth="1"/>
    <col min="4348" max="4359" width="12.54296875" style="1" customWidth="1"/>
    <col min="4360" max="4360" width="0" style="1" hidden="1" customWidth="1"/>
    <col min="4361" max="4602" width="8.7265625" style="1"/>
    <col min="4603" max="4603" width="45.26953125" style="1" customWidth="1"/>
    <col min="4604" max="4615" width="12.54296875" style="1" customWidth="1"/>
    <col min="4616" max="4616" width="0" style="1" hidden="1" customWidth="1"/>
    <col min="4617" max="4858" width="8.7265625" style="1"/>
    <col min="4859" max="4859" width="45.26953125" style="1" customWidth="1"/>
    <col min="4860" max="4871" width="12.54296875" style="1" customWidth="1"/>
    <col min="4872" max="4872" width="0" style="1" hidden="1" customWidth="1"/>
    <col min="4873" max="5114" width="8.7265625" style="1"/>
    <col min="5115" max="5115" width="45.26953125" style="1" customWidth="1"/>
    <col min="5116" max="5127" width="12.54296875" style="1" customWidth="1"/>
    <col min="5128" max="5128" width="0" style="1" hidden="1" customWidth="1"/>
    <col min="5129" max="5370" width="8.7265625" style="1"/>
    <col min="5371" max="5371" width="45.26953125" style="1" customWidth="1"/>
    <col min="5372" max="5383" width="12.54296875" style="1" customWidth="1"/>
    <col min="5384" max="5384" width="0" style="1" hidden="1" customWidth="1"/>
    <col min="5385" max="5626" width="8.7265625" style="1"/>
    <col min="5627" max="5627" width="45.26953125" style="1" customWidth="1"/>
    <col min="5628" max="5639" width="12.54296875" style="1" customWidth="1"/>
    <col min="5640" max="5640" width="0" style="1" hidden="1" customWidth="1"/>
    <col min="5641" max="5882" width="8.7265625" style="1"/>
    <col min="5883" max="5883" width="45.26953125" style="1" customWidth="1"/>
    <col min="5884" max="5895" width="12.54296875" style="1" customWidth="1"/>
    <col min="5896" max="5896" width="0" style="1" hidden="1" customWidth="1"/>
    <col min="5897" max="6138" width="8.7265625" style="1"/>
    <col min="6139" max="6139" width="45.26953125" style="1" customWidth="1"/>
    <col min="6140" max="6151" width="12.54296875" style="1" customWidth="1"/>
    <col min="6152" max="6152" width="0" style="1" hidden="1" customWidth="1"/>
    <col min="6153" max="6394" width="8.7265625" style="1"/>
    <col min="6395" max="6395" width="45.26953125" style="1" customWidth="1"/>
    <col min="6396" max="6407" width="12.54296875" style="1" customWidth="1"/>
    <col min="6408" max="6408" width="0" style="1" hidden="1" customWidth="1"/>
    <col min="6409" max="6650" width="8.7265625" style="1"/>
    <col min="6651" max="6651" width="45.26953125" style="1" customWidth="1"/>
    <col min="6652" max="6663" width="12.54296875" style="1" customWidth="1"/>
    <col min="6664" max="6664" width="0" style="1" hidden="1" customWidth="1"/>
    <col min="6665" max="6906" width="8.7265625" style="1"/>
    <col min="6907" max="6907" width="45.26953125" style="1" customWidth="1"/>
    <col min="6908" max="6919" width="12.54296875" style="1" customWidth="1"/>
    <col min="6920" max="6920" width="0" style="1" hidden="1" customWidth="1"/>
    <col min="6921" max="7162" width="8.7265625" style="1"/>
    <col min="7163" max="7163" width="45.26953125" style="1" customWidth="1"/>
    <col min="7164" max="7175" width="12.54296875" style="1" customWidth="1"/>
    <col min="7176" max="7176" width="0" style="1" hidden="1" customWidth="1"/>
    <col min="7177" max="7418" width="8.7265625" style="1"/>
    <col min="7419" max="7419" width="45.26953125" style="1" customWidth="1"/>
    <col min="7420" max="7431" width="12.54296875" style="1" customWidth="1"/>
    <col min="7432" max="7432" width="0" style="1" hidden="1" customWidth="1"/>
    <col min="7433" max="7674" width="8.7265625" style="1"/>
    <col min="7675" max="7675" width="45.26953125" style="1" customWidth="1"/>
    <col min="7676" max="7687" width="12.54296875" style="1" customWidth="1"/>
    <col min="7688" max="7688" width="0" style="1" hidden="1" customWidth="1"/>
    <col min="7689" max="7930" width="8.7265625" style="1"/>
    <col min="7931" max="7931" width="45.26953125" style="1" customWidth="1"/>
    <col min="7932" max="7943" width="12.54296875" style="1" customWidth="1"/>
    <col min="7944" max="7944" width="0" style="1" hidden="1" customWidth="1"/>
    <col min="7945" max="8186" width="8.7265625" style="1"/>
    <col min="8187" max="8187" width="45.26953125" style="1" customWidth="1"/>
    <col min="8188" max="8199" width="12.54296875" style="1" customWidth="1"/>
    <col min="8200" max="8200" width="0" style="1" hidden="1" customWidth="1"/>
    <col min="8201" max="8442" width="8.7265625" style="1"/>
    <col min="8443" max="8443" width="45.26953125" style="1" customWidth="1"/>
    <col min="8444" max="8455" width="12.54296875" style="1" customWidth="1"/>
    <col min="8456" max="8456" width="0" style="1" hidden="1" customWidth="1"/>
    <col min="8457" max="8698" width="8.7265625" style="1"/>
    <col min="8699" max="8699" width="45.26953125" style="1" customWidth="1"/>
    <col min="8700" max="8711" width="12.54296875" style="1" customWidth="1"/>
    <col min="8712" max="8712" width="0" style="1" hidden="1" customWidth="1"/>
    <col min="8713" max="8954" width="8.7265625" style="1"/>
    <col min="8955" max="8955" width="45.26953125" style="1" customWidth="1"/>
    <col min="8956" max="8967" width="12.54296875" style="1" customWidth="1"/>
    <col min="8968" max="8968" width="0" style="1" hidden="1" customWidth="1"/>
    <col min="8969" max="9210" width="8.7265625" style="1"/>
    <col min="9211" max="9211" width="45.26953125" style="1" customWidth="1"/>
    <col min="9212" max="9223" width="12.54296875" style="1" customWidth="1"/>
    <col min="9224" max="9224" width="0" style="1" hidden="1" customWidth="1"/>
    <col min="9225" max="9466" width="8.7265625" style="1"/>
    <col min="9467" max="9467" width="45.26953125" style="1" customWidth="1"/>
    <col min="9468" max="9479" width="12.54296875" style="1" customWidth="1"/>
    <col min="9480" max="9480" width="0" style="1" hidden="1" customWidth="1"/>
    <col min="9481" max="9722" width="8.7265625" style="1"/>
    <col min="9723" max="9723" width="45.26953125" style="1" customWidth="1"/>
    <col min="9724" max="9735" width="12.54296875" style="1" customWidth="1"/>
    <col min="9736" max="9736" width="0" style="1" hidden="1" customWidth="1"/>
    <col min="9737" max="9978" width="8.7265625" style="1"/>
    <col min="9979" max="9979" width="45.26953125" style="1" customWidth="1"/>
    <col min="9980" max="9991" width="12.54296875" style="1" customWidth="1"/>
    <col min="9992" max="9992" width="0" style="1" hidden="1" customWidth="1"/>
    <col min="9993" max="10234" width="8.7265625" style="1"/>
    <col min="10235" max="10235" width="45.26953125" style="1" customWidth="1"/>
    <col min="10236" max="10247" width="12.54296875" style="1" customWidth="1"/>
    <col min="10248" max="10248" width="0" style="1" hidden="1" customWidth="1"/>
    <col min="10249" max="10490" width="8.7265625" style="1"/>
    <col min="10491" max="10491" width="45.26953125" style="1" customWidth="1"/>
    <col min="10492" max="10503" width="12.54296875" style="1" customWidth="1"/>
    <col min="10504" max="10504" width="0" style="1" hidden="1" customWidth="1"/>
    <col min="10505" max="10746" width="8.7265625" style="1"/>
    <col min="10747" max="10747" width="45.26953125" style="1" customWidth="1"/>
    <col min="10748" max="10759" width="12.54296875" style="1" customWidth="1"/>
    <col min="10760" max="10760" width="0" style="1" hidden="1" customWidth="1"/>
    <col min="10761" max="11002" width="8.7265625" style="1"/>
    <col min="11003" max="11003" width="45.26953125" style="1" customWidth="1"/>
    <col min="11004" max="11015" width="12.54296875" style="1" customWidth="1"/>
    <col min="11016" max="11016" width="0" style="1" hidden="1" customWidth="1"/>
    <col min="11017" max="11258" width="8.7265625" style="1"/>
    <col min="11259" max="11259" width="45.26953125" style="1" customWidth="1"/>
    <col min="11260" max="11271" width="12.54296875" style="1" customWidth="1"/>
    <col min="11272" max="11272" width="0" style="1" hidden="1" customWidth="1"/>
    <col min="11273" max="11514" width="8.7265625" style="1"/>
    <col min="11515" max="11515" width="45.26953125" style="1" customWidth="1"/>
    <col min="11516" max="11527" width="12.54296875" style="1" customWidth="1"/>
    <col min="11528" max="11528" width="0" style="1" hidden="1" customWidth="1"/>
    <col min="11529" max="11770" width="8.7265625" style="1"/>
    <col min="11771" max="11771" width="45.26953125" style="1" customWidth="1"/>
    <col min="11772" max="11783" width="12.54296875" style="1" customWidth="1"/>
    <col min="11784" max="11784" width="0" style="1" hidden="1" customWidth="1"/>
    <col min="11785" max="12026" width="8.7265625" style="1"/>
    <col min="12027" max="12027" width="45.26953125" style="1" customWidth="1"/>
    <col min="12028" max="12039" width="12.54296875" style="1" customWidth="1"/>
    <col min="12040" max="12040" width="0" style="1" hidden="1" customWidth="1"/>
    <col min="12041" max="12282" width="8.7265625" style="1"/>
    <col min="12283" max="12283" width="45.26953125" style="1" customWidth="1"/>
    <col min="12284" max="12295" width="12.54296875" style="1" customWidth="1"/>
    <col min="12296" max="12296" width="0" style="1" hidden="1" customWidth="1"/>
    <col min="12297" max="12538" width="8.7265625" style="1"/>
    <col min="12539" max="12539" width="45.26953125" style="1" customWidth="1"/>
    <col min="12540" max="12551" width="12.54296875" style="1" customWidth="1"/>
    <col min="12552" max="12552" width="0" style="1" hidden="1" customWidth="1"/>
    <col min="12553" max="12794" width="8.7265625" style="1"/>
    <col min="12795" max="12795" width="45.26953125" style="1" customWidth="1"/>
    <col min="12796" max="12807" width="12.54296875" style="1" customWidth="1"/>
    <col min="12808" max="12808" width="0" style="1" hidden="1" customWidth="1"/>
    <col min="12809" max="13050" width="8.7265625" style="1"/>
    <col min="13051" max="13051" width="45.26953125" style="1" customWidth="1"/>
    <col min="13052" max="13063" width="12.54296875" style="1" customWidth="1"/>
    <col min="13064" max="13064" width="0" style="1" hidden="1" customWidth="1"/>
    <col min="13065" max="13306" width="8.7265625" style="1"/>
    <col min="13307" max="13307" width="45.26953125" style="1" customWidth="1"/>
    <col min="13308" max="13319" width="12.54296875" style="1" customWidth="1"/>
    <col min="13320" max="13320" width="0" style="1" hidden="1" customWidth="1"/>
    <col min="13321" max="13562" width="8.7265625" style="1"/>
    <col min="13563" max="13563" width="45.26953125" style="1" customWidth="1"/>
    <col min="13564" max="13575" width="12.54296875" style="1" customWidth="1"/>
    <col min="13576" max="13576" width="0" style="1" hidden="1" customWidth="1"/>
    <col min="13577" max="13818" width="8.7265625" style="1"/>
    <col min="13819" max="13819" width="45.26953125" style="1" customWidth="1"/>
    <col min="13820" max="13831" width="12.54296875" style="1" customWidth="1"/>
    <col min="13832" max="13832" width="0" style="1" hidden="1" customWidth="1"/>
    <col min="13833" max="14074" width="8.7265625" style="1"/>
    <col min="14075" max="14075" width="45.26953125" style="1" customWidth="1"/>
    <col min="14076" max="14087" width="12.54296875" style="1" customWidth="1"/>
    <col min="14088" max="14088" width="0" style="1" hidden="1" customWidth="1"/>
    <col min="14089" max="14330" width="8.7265625" style="1"/>
    <col min="14331" max="14331" width="45.26953125" style="1" customWidth="1"/>
    <col min="14332" max="14343" width="12.54296875" style="1" customWidth="1"/>
    <col min="14344" max="14344" width="0" style="1" hidden="1" customWidth="1"/>
    <col min="14345" max="14586" width="8.7265625" style="1"/>
    <col min="14587" max="14587" width="45.26953125" style="1" customWidth="1"/>
    <col min="14588" max="14599" width="12.54296875" style="1" customWidth="1"/>
    <col min="14600" max="14600" width="0" style="1" hidden="1" customWidth="1"/>
    <col min="14601" max="14842" width="8.7265625" style="1"/>
    <col min="14843" max="14843" width="45.26953125" style="1" customWidth="1"/>
    <col min="14844" max="14855" width="12.54296875" style="1" customWidth="1"/>
    <col min="14856" max="14856" width="0" style="1" hidden="1" customWidth="1"/>
    <col min="14857" max="15098" width="8.7265625" style="1"/>
    <col min="15099" max="15099" width="45.26953125" style="1" customWidth="1"/>
    <col min="15100" max="15111" width="12.54296875" style="1" customWidth="1"/>
    <col min="15112" max="15112" width="0" style="1" hidden="1" customWidth="1"/>
    <col min="15113" max="15354" width="8.7265625" style="1"/>
    <col min="15355" max="15355" width="45.26953125" style="1" customWidth="1"/>
    <col min="15356" max="15367" width="12.54296875" style="1" customWidth="1"/>
    <col min="15368" max="15368" width="0" style="1" hidden="1" customWidth="1"/>
    <col min="15369" max="15610" width="8.7265625" style="1"/>
    <col min="15611" max="15611" width="45.26953125" style="1" customWidth="1"/>
    <col min="15612" max="15623" width="12.54296875" style="1" customWidth="1"/>
    <col min="15624" max="15624" width="0" style="1" hidden="1" customWidth="1"/>
    <col min="15625" max="15866" width="8.7265625" style="1"/>
    <col min="15867" max="15867" width="45.26953125" style="1" customWidth="1"/>
    <col min="15868" max="15879" width="12.54296875" style="1" customWidth="1"/>
    <col min="15880" max="15880" width="0" style="1" hidden="1" customWidth="1"/>
    <col min="15881" max="16122" width="8.7265625" style="1"/>
    <col min="16123" max="16123" width="45.26953125" style="1" customWidth="1"/>
    <col min="16124" max="16135" width="12.54296875" style="1" customWidth="1"/>
    <col min="16136" max="16136" width="0" style="1" hidden="1" customWidth="1"/>
    <col min="16137" max="16384" width="8.7265625" style="1"/>
  </cols>
  <sheetData>
    <row r="1" spans="1:7" s="80" customFormat="1" ht="15.5" x14ac:dyDescent="0.25">
      <c r="A1" s="262" t="s">
        <v>0</v>
      </c>
      <c r="B1" s="262"/>
      <c r="C1" s="262"/>
      <c r="D1" s="262"/>
      <c r="E1" s="262"/>
      <c r="F1" s="262"/>
      <c r="G1" s="262"/>
    </row>
    <row r="2" spans="1:7" s="80" customFormat="1" ht="13" x14ac:dyDescent="0.25">
      <c r="A2" s="221" t="s">
        <v>528</v>
      </c>
      <c r="B2" s="221"/>
      <c r="C2" s="221"/>
      <c r="D2" s="221"/>
      <c r="E2" s="221"/>
      <c r="F2" s="221"/>
      <c r="G2" s="221"/>
    </row>
    <row r="3" spans="1:7" s="80" customFormat="1" ht="13" x14ac:dyDescent="0.25">
      <c r="A3" s="263" t="s">
        <v>521</v>
      </c>
      <c r="B3" s="263"/>
      <c r="C3" s="263"/>
      <c r="D3" s="263"/>
      <c r="E3" s="263"/>
      <c r="F3" s="263"/>
      <c r="G3" s="263"/>
    </row>
    <row r="4" spans="1:7" s="80" customFormat="1" x14ac:dyDescent="0.25">
      <c r="A4" s="264" t="s">
        <v>28</v>
      </c>
      <c r="B4" s="264"/>
      <c r="C4" s="264"/>
      <c r="D4" s="264"/>
      <c r="E4" s="264"/>
      <c r="F4" s="264"/>
      <c r="G4" s="264"/>
    </row>
    <row r="5" spans="1:7" s="80" customFormat="1" ht="13" x14ac:dyDescent="0.25">
      <c r="A5" s="81" t="s">
        <v>1</v>
      </c>
      <c r="B5" s="221" t="s">
        <v>2</v>
      </c>
      <c r="C5" s="221"/>
      <c r="D5" s="221" t="s">
        <v>3</v>
      </c>
      <c r="E5" s="221"/>
      <c r="F5" s="265" t="s">
        <v>4</v>
      </c>
      <c r="G5" s="221"/>
    </row>
    <row r="6" spans="1:7" s="80" customFormat="1" ht="13" x14ac:dyDescent="0.25">
      <c r="A6" s="81" t="s">
        <v>5</v>
      </c>
      <c r="B6" s="221" t="s">
        <v>29</v>
      </c>
      <c r="C6" s="221"/>
      <c r="D6" s="221" t="s">
        <v>29</v>
      </c>
      <c r="E6" s="221"/>
      <c r="F6" s="265" t="s">
        <v>29</v>
      </c>
      <c r="G6" s="221"/>
    </row>
    <row r="7" spans="1:7" s="80" customFormat="1" ht="13" x14ac:dyDescent="0.25">
      <c r="A7" s="81" t="s">
        <v>37</v>
      </c>
      <c r="B7" s="82" t="s">
        <v>518</v>
      </c>
      <c r="C7" s="82" t="s">
        <v>519</v>
      </c>
      <c r="D7" s="82" t="s">
        <v>518</v>
      </c>
      <c r="E7" s="82" t="s">
        <v>519</v>
      </c>
      <c r="F7" s="83" t="s">
        <v>518</v>
      </c>
      <c r="G7" s="82" t="s">
        <v>519</v>
      </c>
    </row>
    <row r="8" spans="1:7" ht="13" x14ac:dyDescent="0.25">
      <c r="A8" s="11" t="s">
        <v>30</v>
      </c>
      <c r="B8" s="12"/>
      <c r="C8" s="40"/>
      <c r="D8" s="12"/>
      <c r="E8" s="40"/>
      <c r="F8" s="39"/>
      <c r="G8" s="40"/>
    </row>
    <row r="9" spans="1:7" x14ac:dyDescent="0.25">
      <c r="A9" s="12" t="s">
        <v>346</v>
      </c>
      <c r="B9" s="41">
        <v>47112</v>
      </c>
      <c r="C9" s="43">
        <v>50214</v>
      </c>
      <c r="D9" s="41">
        <v>41227</v>
      </c>
      <c r="E9" s="43">
        <v>46302</v>
      </c>
      <c r="F9" s="42">
        <v>3011</v>
      </c>
      <c r="G9" s="43">
        <v>2461</v>
      </c>
    </row>
    <row r="10" spans="1:7" x14ac:dyDescent="0.25">
      <c r="A10" s="12" t="s">
        <v>39</v>
      </c>
      <c r="B10" s="41">
        <v>9122</v>
      </c>
      <c r="C10" s="43">
        <v>7962</v>
      </c>
      <c r="D10" s="41">
        <v>8602</v>
      </c>
      <c r="E10" s="43">
        <v>8473</v>
      </c>
      <c r="F10" s="42">
        <v>213</v>
      </c>
      <c r="G10" s="43">
        <v>90</v>
      </c>
    </row>
    <row r="11" spans="1:7" x14ac:dyDescent="0.25">
      <c r="A11" s="12" t="s">
        <v>42</v>
      </c>
      <c r="B11" s="41">
        <v>4649</v>
      </c>
      <c r="C11" s="43">
        <v>1754</v>
      </c>
      <c r="D11" s="41">
        <v>412</v>
      </c>
      <c r="E11" s="43">
        <v>458</v>
      </c>
      <c r="F11" s="42">
        <v>4338</v>
      </c>
      <c r="G11" s="43">
        <v>2737</v>
      </c>
    </row>
    <row r="12" spans="1:7" x14ac:dyDescent="0.25">
      <c r="A12" s="12" t="s">
        <v>347</v>
      </c>
      <c r="B12" s="41">
        <v>214</v>
      </c>
      <c r="C12" s="43">
        <v>377</v>
      </c>
      <c r="D12" s="41">
        <v>260</v>
      </c>
      <c r="E12" s="43">
        <v>350</v>
      </c>
      <c r="F12" s="42">
        <v>2</v>
      </c>
      <c r="G12" s="43">
        <v>0</v>
      </c>
    </row>
    <row r="13" spans="1:7" x14ac:dyDescent="0.25">
      <c r="A13" s="12" t="s">
        <v>45</v>
      </c>
      <c r="B13" s="41">
        <v>73635</v>
      </c>
      <c r="C13" s="43">
        <v>91051</v>
      </c>
      <c r="D13" s="41">
        <v>64956</v>
      </c>
      <c r="E13" s="43">
        <v>77501</v>
      </c>
      <c r="F13" s="42">
        <v>3545</v>
      </c>
      <c r="G13" s="43">
        <v>11424</v>
      </c>
    </row>
    <row r="14" spans="1:7" x14ac:dyDescent="0.25">
      <c r="A14" s="12" t="s">
        <v>46</v>
      </c>
      <c r="B14" s="41">
        <v>7741</v>
      </c>
      <c r="C14" s="43">
        <v>10594</v>
      </c>
      <c r="D14" s="41">
        <v>8510</v>
      </c>
      <c r="E14" s="43">
        <v>9579</v>
      </c>
      <c r="F14" s="42">
        <v>791</v>
      </c>
      <c r="G14" s="43">
        <v>1406</v>
      </c>
    </row>
    <row r="15" spans="1:7" x14ac:dyDescent="0.25">
      <c r="A15" s="12" t="s">
        <v>348</v>
      </c>
      <c r="B15" s="41">
        <v>161</v>
      </c>
      <c r="C15" s="43">
        <v>359</v>
      </c>
      <c r="D15" s="41">
        <v>161</v>
      </c>
      <c r="E15" s="43">
        <v>359</v>
      </c>
      <c r="F15" s="42">
        <v>0</v>
      </c>
      <c r="G15" s="43">
        <v>0</v>
      </c>
    </row>
    <row r="16" spans="1:7" x14ac:dyDescent="0.25">
      <c r="A16" s="12" t="s">
        <v>59</v>
      </c>
      <c r="B16" s="41">
        <v>96</v>
      </c>
      <c r="C16" s="43">
        <v>174</v>
      </c>
      <c r="D16" s="41">
        <v>14</v>
      </c>
      <c r="E16" s="43">
        <v>81</v>
      </c>
      <c r="F16" s="42">
        <v>0</v>
      </c>
      <c r="G16" s="43">
        <v>0</v>
      </c>
    </row>
    <row r="17" spans="1:7" x14ac:dyDescent="0.25">
      <c r="A17" s="12" t="s">
        <v>349</v>
      </c>
      <c r="B17" s="41">
        <v>230</v>
      </c>
      <c r="C17" s="84" t="s">
        <v>516</v>
      </c>
      <c r="D17" s="41">
        <v>174</v>
      </c>
      <c r="E17" s="84" t="s">
        <v>516</v>
      </c>
      <c r="F17" s="42">
        <v>0</v>
      </c>
      <c r="G17" s="43">
        <v>0</v>
      </c>
    </row>
    <row r="18" spans="1:7" x14ac:dyDescent="0.25">
      <c r="A18" s="12" t="s">
        <v>350</v>
      </c>
      <c r="B18" s="41">
        <v>0</v>
      </c>
      <c r="C18" s="43">
        <v>73</v>
      </c>
      <c r="D18" s="41">
        <v>26</v>
      </c>
      <c r="E18" s="43">
        <v>60</v>
      </c>
      <c r="F18" s="42">
        <v>0</v>
      </c>
      <c r="G18" s="43">
        <v>0</v>
      </c>
    </row>
    <row r="19" spans="1:7" x14ac:dyDescent="0.25">
      <c r="A19" s="12" t="s">
        <v>351</v>
      </c>
      <c r="B19" s="41">
        <v>4693</v>
      </c>
      <c r="C19" s="43">
        <v>4800</v>
      </c>
      <c r="D19" s="41">
        <v>4802</v>
      </c>
      <c r="E19" s="43">
        <v>5285</v>
      </c>
      <c r="F19" s="42">
        <v>124</v>
      </c>
      <c r="G19" s="43">
        <v>153</v>
      </c>
    </row>
    <row r="20" spans="1:7" x14ac:dyDescent="0.25">
      <c r="A20" s="12" t="s">
        <v>352</v>
      </c>
      <c r="B20" s="41">
        <v>512</v>
      </c>
      <c r="C20" s="43">
        <v>614</v>
      </c>
      <c r="D20" s="41">
        <v>551</v>
      </c>
      <c r="E20" s="43">
        <v>463</v>
      </c>
      <c r="F20" s="42">
        <v>0</v>
      </c>
      <c r="G20" s="43">
        <v>0</v>
      </c>
    </row>
    <row r="21" spans="1:7" x14ac:dyDescent="0.25">
      <c r="A21" s="12" t="s">
        <v>51</v>
      </c>
      <c r="B21" s="41">
        <v>85687</v>
      </c>
      <c r="C21" s="43">
        <v>103347</v>
      </c>
      <c r="D21" s="41">
        <v>74042</v>
      </c>
      <c r="E21" s="43">
        <v>92561</v>
      </c>
      <c r="F21" s="42">
        <v>5969</v>
      </c>
      <c r="G21" s="43">
        <v>8116</v>
      </c>
    </row>
    <row r="22" spans="1:7" x14ac:dyDescent="0.25">
      <c r="A22" s="12" t="s">
        <v>60</v>
      </c>
      <c r="B22" s="41">
        <v>123</v>
      </c>
      <c r="C22" s="43">
        <v>416</v>
      </c>
      <c r="D22" s="41">
        <v>89</v>
      </c>
      <c r="E22" s="43">
        <v>431</v>
      </c>
      <c r="F22" s="42">
        <v>0</v>
      </c>
      <c r="G22" s="43">
        <v>2</v>
      </c>
    </row>
    <row r="23" spans="1:7" x14ac:dyDescent="0.25">
      <c r="A23" s="12" t="s">
        <v>52</v>
      </c>
      <c r="B23" s="41">
        <v>78</v>
      </c>
      <c r="C23" s="43">
        <v>38</v>
      </c>
      <c r="D23" s="41">
        <v>134</v>
      </c>
      <c r="E23" s="43">
        <v>36</v>
      </c>
      <c r="F23" s="42">
        <v>0</v>
      </c>
      <c r="G23" s="43">
        <v>0</v>
      </c>
    </row>
    <row r="24" spans="1:7" x14ac:dyDescent="0.25">
      <c r="A24" s="12" t="s">
        <v>353</v>
      </c>
      <c r="B24" s="41">
        <v>23971</v>
      </c>
      <c r="C24" s="43">
        <v>25370</v>
      </c>
      <c r="D24" s="41">
        <v>19737</v>
      </c>
      <c r="E24" s="43">
        <v>22767</v>
      </c>
      <c r="F24" s="42">
        <v>1436</v>
      </c>
      <c r="G24" s="43">
        <v>1450</v>
      </c>
    </row>
    <row r="25" spans="1:7" x14ac:dyDescent="0.25">
      <c r="A25" s="12" t="s">
        <v>354</v>
      </c>
      <c r="B25" s="41">
        <v>0</v>
      </c>
      <c r="C25" s="43">
        <v>0</v>
      </c>
      <c r="D25" s="41">
        <v>163</v>
      </c>
      <c r="E25" s="43">
        <v>125</v>
      </c>
      <c r="F25" s="42">
        <v>0</v>
      </c>
      <c r="G25" s="43">
        <v>0</v>
      </c>
    </row>
    <row r="26" spans="1:7" ht="13" x14ac:dyDescent="0.25">
      <c r="A26" s="13" t="s">
        <v>35</v>
      </c>
      <c r="B26" s="85">
        <v>258024</v>
      </c>
      <c r="C26" s="86">
        <v>297143</v>
      </c>
      <c r="D26" s="85">
        <v>223860</v>
      </c>
      <c r="E26" s="86">
        <v>264831</v>
      </c>
      <c r="F26" s="87">
        <v>19429</v>
      </c>
      <c r="G26" s="86">
        <v>27839</v>
      </c>
    </row>
    <row r="27" spans="1:7" x14ac:dyDescent="0.25">
      <c r="A27" s="185" t="s">
        <v>558</v>
      </c>
    </row>
    <row r="28" spans="1:7" x14ac:dyDescent="0.25">
      <c r="A28" s="99" t="s">
        <v>554</v>
      </c>
    </row>
  </sheetData>
  <mergeCells count="10">
    <mergeCell ref="B6:C6"/>
    <mergeCell ref="A1:G1"/>
    <mergeCell ref="A2:G2"/>
    <mergeCell ref="A3:G3"/>
    <mergeCell ref="A4:G4"/>
    <mergeCell ref="B5:C5"/>
    <mergeCell ref="D5:E5"/>
    <mergeCell ref="F5:G5"/>
    <mergeCell ref="D6:E6"/>
    <mergeCell ref="F6:G6"/>
  </mergeCells>
  <printOptions gridLines="1"/>
  <pageMargins left="0.59055118110236227" right="0.39370078740157483" top="0.74803149606299213" bottom="0.74803149606299213" header="0.31496062992125984" footer="0.31496062992125984"/>
  <pageSetup orientation="landscape" r:id="rId1"/>
  <headerFooter>
    <oddFooter>&amp;L    © Society of Indian Automobile Manufacturers (SIAM)&amp;RPage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01AC-C388-4B25-914C-1D941476A6D5}">
  <dimension ref="A1:G60"/>
  <sheetViews>
    <sheetView zoomScale="90" zoomScaleNormal="90" zoomScaleSheetLayoutView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G1"/>
    </sheetView>
  </sheetViews>
  <sheetFormatPr defaultRowHeight="12.5" x14ac:dyDescent="0.25"/>
  <cols>
    <col min="1" max="1" width="36.6328125" style="1" customWidth="1"/>
    <col min="2" max="7" width="14.6328125" style="1" customWidth="1"/>
    <col min="8" max="250" width="8.7265625" style="1"/>
    <col min="251" max="251" width="40.54296875" style="1" customWidth="1"/>
    <col min="252" max="263" width="13.26953125" style="1" customWidth="1"/>
    <col min="264" max="506" width="8.7265625" style="1"/>
    <col min="507" max="507" width="40.54296875" style="1" customWidth="1"/>
    <col min="508" max="519" width="13.26953125" style="1" customWidth="1"/>
    <col min="520" max="762" width="8.7265625" style="1"/>
    <col min="763" max="763" width="40.54296875" style="1" customWidth="1"/>
    <col min="764" max="775" width="13.26953125" style="1" customWidth="1"/>
    <col min="776" max="1018" width="8.7265625" style="1"/>
    <col min="1019" max="1019" width="40.54296875" style="1" customWidth="1"/>
    <col min="1020" max="1031" width="13.26953125" style="1" customWidth="1"/>
    <col min="1032" max="1274" width="8.7265625" style="1"/>
    <col min="1275" max="1275" width="40.54296875" style="1" customWidth="1"/>
    <col min="1276" max="1287" width="13.26953125" style="1" customWidth="1"/>
    <col min="1288" max="1530" width="8.7265625" style="1"/>
    <col min="1531" max="1531" width="40.54296875" style="1" customWidth="1"/>
    <col min="1532" max="1543" width="13.26953125" style="1" customWidth="1"/>
    <col min="1544" max="1786" width="8.7265625" style="1"/>
    <col min="1787" max="1787" width="40.54296875" style="1" customWidth="1"/>
    <col min="1788" max="1799" width="13.26953125" style="1" customWidth="1"/>
    <col min="1800" max="2042" width="8.7265625" style="1"/>
    <col min="2043" max="2043" width="40.54296875" style="1" customWidth="1"/>
    <col min="2044" max="2055" width="13.26953125" style="1" customWidth="1"/>
    <col min="2056" max="2298" width="8.7265625" style="1"/>
    <col min="2299" max="2299" width="40.54296875" style="1" customWidth="1"/>
    <col min="2300" max="2311" width="13.26953125" style="1" customWidth="1"/>
    <col min="2312" max="2554" width="8.7265625" style="1"/>
    <col min="2555" max="2555" width="40.54296875" style="1" customWidth="1"/>
    <col min="2556" max="2567" width="13.26953125" style="1" customWidth="1"/>
    <col min="2568" max="2810" width="8.7265625" style="1"/>
    <col min="2811" max="2811" width="40.54296875" style="1" customWidth="1"/>
    <col min="2812" max="2823" width="13.26953125" style="1" customWidth="1"/>
    <col min="2824" max="3066" width="8.7265625" style="1"/>
    <col min="3067" max="3067" width="40.54296875" style="1" customWidth="1"/>
    <col min="3068" max="3079" width="13.26953125" style="1" customWidth="1"/>
    <col min="3080" max="3322" width="8.7265625" style="1"/>
    <col min="3323" max="3323" width="40.54296875" style="1" customWidth="1"/>
    <col min="3324" max="3335" width="13.26953125" style="1" customWidth="1"/>
    <col min="3336" max="3578" width="8.7265625" style="1"/>
    <col min="3579" max="3579" width="40.54296875" style="1" customWidth="1"/>
    <col min="3580" max="3591" width="13.26953125" style="1" customWidth="1"/>
    <col min="3592" max="3834" width="8.7265625" style="1"/>
    <col min="3835" max="3835" width="40.54296875" style="1" customWidth="1"/>
    <col min="3836" max="3847" width="13.26953125" style="1" customWidth="1"/>
    <col min="3848" max="4090" width="8.7265625" style="1"/>
    <col min="4091" max="4091" width="40.54296875" style="1" customWidth="1"/>
    <col min="4092" max="4103" width="13.26953125" style="1" customWidth="1"/>
    <col min="4104" max="4346" width="8.7265625" style="1"/>
    <col min="4347" max="4347" width="40.54296875" style="1" customWidth="1"/>
    <col min="4348" max="4359" width="13.26953125" style="1" customWidth="1"/>
    <col min="4360" max="4602" width="8.7265625" style="1"/>
    <col min="4603" max="4603" width="40.54296875" style="1" customWidth="1"/>
    <col min="4604" max="4615" width="13.26953125" style="1" customWidth="1"/>
    <col min="4616" max="4858" width="8.7265625" style="1"/>
    <col min="4859" max="4859" width="40.54296875" style="1" customWidth="1"/>
    <col min="4860" max="4871" width="13.26953125" style="1" customWidth="1"/>
    <col min="4872" max="5114" width="8.7265625" style="1"/>
    <col min="5115" max="5115" width="40.54296875" style="1" customWidth="1"/>
    <col min="5116" max="5127" width="13.26953125" style="1" customWidth="1"/>
    <col min="5128" max="5370" width="8.7265625" style="1"/>
    <col min="5371" max="5371" width="40.54296875" style="1" customWidth="1"/>
    <col min="5372" max="5383" width="13.26953125" style="1" customWidth="1"/>
    <col min="5384" max="5626" width="8.7265625" style="1"/>
    <col min="5627" max="5627" width="40.54296875" style="1" customWidth="1"/>
    <col min="5628" max="5639" width="13.26953125" style="1" customWidth="1"/>
    <col min="5640" max="5882" width="8.7265625" style="1"/>
    <col min="5883" max="5883" width="40.54296875" style="1" customWidth="1"/>
    <col min="5884" max="5895" width="13.26953125" style="1" customWidth="1"/>
    <col min="5896" max="6138" width="8.7265625" style="1"/>
    <col min="6139" max="6139" width="40.54296875" style="1" customWidth="1"/>
    <col min="6140" max="6151" width="13.26953125" style="1" customWidth="1"/>
    <col min="6152" max="6394" width="8.7265625" style="1"/>
    <col min="6395" max="6395" width="40.54296875" style="1" customWidth="1"/>
    <col min="6396" max="6407" width="13.26953125" style="1" customWidth="1"/>
    <col min="6408" max="6650" width="8.7265625" style="1"/>
    <col min="6651" max="6651" width="40.54296875" style="1" customWidth="1"/>
    <col min="6652" max="6663" width="13.26953125" style="1" customWidth="1"/>
    <col min="6664" max="6906" width="8.7265625" style="1"/>
    <col min="6907" max="6907" width="40.54296875" style="1" customWidth="1"/>
    <col min="6908" max="6919" width="13.26953125" style="1" customWidth="1"/>
    <col min="6920" max="7162" width="8.7265625" style="1"/>
    <col min="7163" max="7163" width="40.54296875" style="1" customWidth="1"/>
    <col min="7164" max="7175" width="13.26953125" style="1" customWidth="1"/>
    <col min="7176" max="7418" width="8.7265625" style="1"/>
    <col min="7419" max="7419" width="40.54296875" style="1" customWidth="1"/>
    <col min="7420" max="7431" width="13.26953125" style="1" customWidth="1"/>
    <col min="7432" max="7674" width="8.7265625" style="1"/>
    <col min="7675" max="7675" width="40.54296875" style="1" customWidth="1"/>
    <col min="7676" max="7687" width="13.26953125" style="1" customWidth="1"/>
    <col min="7688" max="7930" width="8.7265625" style="1"/>
    <col min="7931" max="7931" width="40.54296875" style="1" customWidth="1"/>
    <col min="7932" max="7943" width="13.26953125" style="1" customWidth="1"/>
    <col min="7944" max="8186" width="8.7265625" style="1"/>
    <col min="8187" max="8187" width="40.54296875" style="1" customWidth="1"/>
    <col min="8188" max="8199" width="13.26953125" style="1" customWidth="1"/>
    <col min="8200" max="8442" width="8.7265625" style="1"/>
    <col min="8443" max="8443" width="40.54296875" style="1" customWidth="1"/>
    <col min="8444" max="8455" width="13.26953125" style="1" customWidth="1"/>
    <col min="8456" max="8698" width="8.7265625" style="1"/>
    <col min="8699" max="8699" width="40.54296875" style="1" customWidth="1"/>
    <col min="8700" max="8711" width="13.26953125" style="1" customWidth="1"/>
    <col min="8712" max="8954" width="8.7265625" style="1"/>
    <col min="8955" max="8955" width="40.54296875" style="1" customWidth="1"/>
    <col min="8956" max="8967" width="13.26953125" style="1" customWidth="1"/>
    <col min="8968" max="9210" width="8.7265625" style="1"/>
    <col min="9211" max="9211" width="40.54296875" style="1" customWidth="1"/>
    <col min="9212" max="9223" width="13.26953125" style="1" customWidth="1"/>
    <col min="9224" max="9466" width="8.7265625" style="1"/>
    <col min="9467" max="9467" width="40.54296875" style="1" customWidth="1"/>
    <col min="9468" max="9479" width="13.26953125" style="1" customWidth="1"/>
    <col min="9480" max="9722" width="8.7265625" style="1"/>
    <col min="9723" max="9723" width="40.54296875" style="1" customWidth="1"/>
    <col min="9724" max="9735" width="13.26953125" style="1" customWidth="1"/>
    <col min="9736" max="9978" width="8.7265625" style="1"/>
    <col min="9979" max="9979" width="40.54296875" style="1" customWidth="1"/>
    <col min="9980" max="9991" width="13.26953125" style="1" customWidth="1"/>
    <col min="9992" max="10234" width="8.7265625" style="1"/>
    <col min="10235" max="10235" width="40.54296875" style="1" customWidth="1"/>
    <col min="10236" max="10247" width="13.26953125" style="1" customWidth="1"/>
    <col min="10248" max="10490" width="8.7265625" style="1"/>
    <col min="10491" max="10491" width="40.54296875" style="1" customWidth="1"/>
    <col min="10492" max="10503" width="13.26953125" style="1" customWidth="1"/>
    <col min="10504" max="10746" width="8.7265625" style="1"/>
    <col min="10747" max="10747" width="40.54296875" style="1" customWidth="1"/>
    <col min="10748" max="10759" width="13.26953125" style="1" customWidth="1"/>
    <col min="10760" max="11002" width="8.7265625" style="1"/>
    <col min="11003" max="11003" width="40.54296875" style="1" customWidth="1"/>
    <col min="11004" max="11015" width="13.26953125" style="1" customWidth="1"/>
    <col min="11016" max="11258" width="8.7265625" style="1"/>
    <col min="11259" max="11259" width="40.54296875" style="1" customWidth="1"/>
    <col min="11260" max="11271" width="13.26953125" style="1" customWidth="1"/>
    <col min="11272" max="11514" width="8.7265625" style="1"/>
    <col min="11515" max="11515" width="40.54296875" style="1" customWidth="1"/>
    <col min="11516" max="11527" width="13.26953125" style="1" customWidth="1"/>
    <col min="11528" max="11770" width="8.7265625" style="1"/>
    <col min="11771" max="11771" width="40.54296875" style="1" customWidth="1"/>
    <col min="11772" max="11783" width="13.26953125" style="1" customWidth="1"/>
    <col min="11784" max="12026" width="8.7265625" style="1"/>
    <col min="12027" max="12027" width="40.54296875" style="1" customWidth="1"/>
    <col min="12028" max="12039" width="13.26953125" style="1" customWidth="1"/>
    <col min="12040" max="12282" width="8.7265625" style="1"/>
    <col min="12283" max="12283" width="40.54296875" style="1" customWidth="1"/>
    <col min="12284" max="12295" width="13.26953125" style="1" customWidth="1"/>
    <col min="12296" max="12538" width="8.7265625" style="1"/>
    <col min="12539" max="12539" width="40.54296875" style="1" customWidth="1"/>
    <col min="12540" max="12551" width="13.26953125" style="1" customWidth="1"/>
    <col min="12552" max="12794" width="8.7265625" style="1"/>
    <col min="12795" max="12795" width="40.54296875" style="1" customWidth="1"/>
    <col min="12796" max="12807" width="13.26953125" style="1" customWidth="1"/>
    <col min="12808" max="13050" width="8.7265625" style="1"/>
    <col min="13051" max="13051" width="40.54296875" style="1" customWidth="1"/>
    <col min="13052" max="13063" width="13.26953125" style="1" customWidth="1"/>
    <col min="13064" max="13306" width="8.7265625" style="1"/>
    <col min="13307" max="13307" width="40.54296875" style="1" customWidth="1"/>
    <col min="13308" max="13319" width="13.26953125" style="1" customWidth="1"/>
    <col min="13320" max="13562" width="8.7265625" style="1"/>
    <col min="13563" max="13563" width="40.54296875" style="1" customWidth="1"/>
    <col min="13564" max="13575" width="13.26953125" style="1" customWidth="1"/>
    <col min="13576" max="13818" width="8.7265625" style="1"/>
    <col min="13819" max="13819" width="40.54296875" style="1" customWidth="1"/>
    <col min="13820" max="13831" width="13.26953125" style="1" customWidth="1"/>
    <col min="13832" max="14074" width="8.7265625" style="1"/>
    <col min="14075" max="14075" width="40.54296875" style="1" customWidth="1"/>
    <col min="14076" max="14087" width="13.26953125" style="1" customWidth="1"/>
    <col min="14088" max="14330" width="8.7265625" style="1"/>
    <col min="14331" max="14331" width="40.54296875" style="1" customWidth="1"/>
    <col min="14332" max="14343" width="13.26953125" style="1" customWidth="1"/>
    <col min="14344" max="14586" width="8.7265625" style="1"/>
    <col min="14587" max="14587" width="40.54296875" style="1" customWidth="1"/>
    <col min="14588" max="14599" width="13.26953125" style="1" customWidth="1"/>
    <col min="14600" max="14842" width="8.7265625" style="1"/>
    <col min="14843" max="14843" width="40.54296875" style="1" customWidth="1"/>
    <col min="14844" max="14855" width="13.26953125" style="1" customWidth="1"/>
    <col min="14856" max="15098" width="8.7265625" style="1"/>
    <col min="15099" max="15099" width="40.54296875" style="1" customWidth="1"/>
    <col min="15100" max="15111" width="13.26953125" style="1" customWidth="1"/>
    <col min="15112" max="15354" width="8.7265625" style="1"/>
    <col min="15355" max="15355" width="40.54296875" style="1" customWidth="1"/>
    <col min="15356" max="15367" width="13.26953125" style="1" customWidth="1"/>
    <col min="15368" max="15610" width="8.7265625" style="1"/>
    <col min="15611" max="15611" width="40.54296875" style="1" customWidth="1"/>
    <col min="15612" max="15623" width="13.26953125" style="1" customWidth="1"/>
    <col min="15624" max="15866" width="8.7265625" style="1"/>
    <col min="15867" max="15867" width="40.54296875" style="1" customWidth="1"/>
    <col min="15868" max="15879" width="13.26953125" style="1" customWidth="1"/>
    <col min="15880" max="16122" width="8.7265625" style="1"/>
    <col min="16123" max="16123" width="40.54296875" style="1" customWidth="1"/>
    <col min="16124" max="16135" width="13.26953125" style="1" customWidth="1"/>
    <col min="16136" max="16384" width="8.7265625" style="1"/>
  </cols>
  <sheetData>
    <row r="1" spans="1:7" ht="15.5" x14ac:dyDescent="0.25">
      <c r="A1" s="205" t="s">
        <v>0</v>
      </c>
      <c r="B1" s="206"/>
      <c r="C1" s="206"/>
      <c r="D1" s="206"/>
      <c r="E1" s="206"/>
      <c r="F1" s="206"/>
      <c r="G1" s="207"/>
    </row>
    <row r="2" spans="1:7" ht="13" x14ac:dyDescent="0.25">
      <c r="A2" s="212" t="s">
        <v>529</v>
      </c>
      <c r="B2" s="213"/>
      <c r="C2" s="213"/>
      <c r="D2" s="213"/>
      <c r="E2" s="213"/>
      <c r="F2" s="213"/>
      <c r="G2" s="214"/>
    </row>
    <row r="3" spans="1:7" ht="13" x14ac:dyDescent="0.25">
      <c r="A3" s="215" t="s">
        <v>522</v>
      </c>
      <c r="B3" s="216"/>
      <c r="C3" s="216"/>
      <c r="D3" s="216"/>
      <c r="E3" s="216"/>
      <c r="F3" s="216"/>
      <c r="G3" s="217"/>
    </row>
    <row r="4" spans="1:7" x14ac:dyDescent="0.25">
      <c r="A4" s="267" t="s">
        <v>28</v>
      </c>
      <c r="B4" s="219"/>
      <c r="C4" s="219"/>
      <c r="D4" s="219"/>
      <c r="E4" s="219"/>
      <c r="F4" s="219"/>
      <c r="G4" s="220"/>
    </row>
    <row r="5" spans="1:7" ht="13" x14ac:dyDescent="0.25">
      <c r="A5" s="2" t="s">
        <v>1</v>
      </c>
      <c r="B5" s="191" t="s">
        <v>2</v>
      </c>
      <c r="C5" s="191"/>
      <c r="D5" s="191" t="s">
        <v>3</v>
      </c>
      <c r="E5" s="191"/>
      <c r="F5" s="211" t="s">
        <v>4</v>
      </c>
      <c r="G5" s="209"/>
    </row>
    <row r="6" spans="1:7" ht="13" x14ac:dyDescent="0.25">
      <c r="A6" s="75" t="s">
        <v>5</v>
      </c>
      <c r="B6" s="191" t="s">
        <v>29</v>
      </c>
      <c r="C6" s="266"/>
      <c r="D6" s="191" t="s">
        <v>29</v>
      </c>
      <c r="E6" s="266"/>
      <c r="F6" s="211" t="s">
        <v>29</v>
      </c>
      <c r="G6" s="268"/>
    </row>
    <row r="7" spans="1:7" ht="13" x14ac:dyDescent="0.25">
      <c r="A7" s="75" t="s">
        <v>37</v>
      </c>
      <c r="B7" s="88" t="s">
        <v>518</v>
      </c>
      <c r="C7" s="88" t="s">
        <v>519</v>
      </c>
      <c r="D7" s="88" t="s">
        <v>518</v>
      </c>
      <c r="E7" s="88" t="s">
        <v>519</v>
      </c>
      <c r="F7" s="89" t="s">
        <v>518</v>
      </c>
      <c r="G7" s="88" t="s">
        <v>519</v>
      </c>
    </row>
    <row r="8" spans="1:7" ht="13" x14ac:dyDescent="0.25">
      <c r="A8" s="11" t="s">
        <v>30</v>
      </c>
      <c r="B8" s="12"/>
      <c r="C8" s="40"/>
      <c r="D8" s="12"/>
      <c r="E8" s="40"/>
      <c r="F8" s="39"/>
      <c r="G8" s="40"/>
    </row>
    <row r="9" spans="1:7" ht="13" x14ac:dyDescent="0.25">
      <c r="A9" s="11" t="s">
        <v>31</v>
      </c>
      <c r="B9" s="12"/>
      <c r="C9" s="40"/>
      <c r="D9" s="12"/>
      <c r="E9" s="40"/>
      <c r="F9" s="39"/>
      <c r="G9" s="40"/>
    </row>
    <row r="10" spans="1:7" ht="13" x14ac:dyDescent="0.25">
      <c r="A10" s="11" t="s">
        <v>190</v>
      </c>
      <c r="B10" s="12"/>
      <c r="C10" s="40"/>
      <c r="D10" s="12"/>
      <c r="E10" s="40"/>
      <c r="F10" s="39"/>
      <c r="G10" s="40"/>
    </row>
    <row r="11" spans="1:7" x14ac:dyDescent="0.25">
      <c r="A11" s="12" t="s">
        <v>346</v>
      </c>
      <c r="B11" s="41">
        <v>8769</v>
      </c>
      <c r="C11" s="43">
        <v>5972</v>
      </c>
      <c r="D11" s="41">
        <v>5726</v>
      </c>
      <c r="E11" s="43">
        <v>4091</v>
      </c>
      <c r="F11" s="42">
        <v>1963</v>
      </c>
      <c r="G11" s="43">
        <v>1379</v>
      </c>
    </row>
    <row r="12" spans="1:7" x14ac:dyDescent="0.25">
      <c r="A12" s="12" t="s">
        <v>39</v>
      </c>
      <c r="B12" s="41">
        <v>0</v>
      </c>
      <c r="C12" s="43">
        <v>572</v>
      </c>
      <c r="D12" s="41">
        <v>0</v>
      </c>
      <c r="E12" s="43">
        <v>603</v>
      </c>
      <c r="F12" s="42">
        <v>0</v>
      </c>
      <c r="G12" s="43">
        <v>0</v>
      </c>
    </row>
    <row r="13" spans="1:7" x14ac:dyDescent="0.25">
      <c r="A13" s="12" t="s">
        <v>347</v>
      </c>
      <c r="B13" s="41">
        <v>214</v>
      </c>
      <c r="C13" s="43">
        <v>377</v>
      </c>
      <c r="D13" s="41">
        <v>260</v>
      </c>
      <c r="E13" s="43">
        <v>350</v>
      </c>
      <c r="F13" s="42">
        <v>2</v>
      </c>
      <c r="G13" s="43">
        <v>0</v>
      </c>
    </row>
    <row r="14" spans="1:7" x14ac:dyDescent="0.25">
      <c r="A14" s="12" t="s">
        <v>348</v>
      </c>
      <c r="B14" s="41">
        <v>145</v>
      </c>
      <c r="C14" s="43">
        <v>359</v>
      </c>
      <c r="D14" s="41">
        <v>145</v>
      </c>
      <c r="E14" s="43">
        <v>359</v>
      </c>
      <c r="F14" s="42">
        <v>0</v>
      </c>
      <c r="G14" s="43">
        <v>0</v>
      </c>
    </row>
    <row r="15" spans="1:7" x14ac:dyDescent="0.25">
      <c r="A15" s="12" t="s">
        <v>59</v>
      </c>
      <c r="B15" s="41">
        <v>88</v>
      </c>
      <c r="C15" s="43">
        <v>159</v>
      </c>
      <c r="D15" s="41">
        <v>3</v>
      </c>
      <c r="E15" s="43">
        <v>81</v>
      </c>
      <c r="F15" s="42">
        <v>0</v>
      </c>
      <c r="G15" s="43">
        <v>0</v>
      </c>
    </row>
    <row r="16" spans="1:7" x14ac:dyDescent="0.25">
      <c r="A16" s="12" t="s">
        <v>349</v>
      </c>
      <c r="B16" s="41">
        <v>230</v>
      </c>
      <c r="C16" s="90" t="s">
        <v>516</v>
      </c>
      <c r="D16" s="41">
        <v>174</v>
      </c>
      <c r="E16" s="90" t="s">
        <v>516</v>
      </c>
      <c r="F16" s="42">
        <v>0</v>
      </c>
      <c r="G16" s="43">
        <v>0</v>
      </c>
    </row>
    <row r="17" spans="1:7" x14ac:dyDescent="0.25">
      <c r="A17" s="12" t="s">
        <v>351</v>
      </c>
      <c r="B17" s="41">
        <v>1540</v>
      </c>
      <c r="C17" s="43">
        <v>1371</v>
      </c>
      <c r="D17" s="41">
        <v>1777</v>
      </c>
      <c r="E17" s="43">
        <v>1631</v>
      </c>
      <c r="F17" s="42">
        <v>12</v>
      </c>
      <c r="G17" s="43">
        <v>0</v>
      </c>
    </row>
    <row r="18" spans="1:7" x14ac:dyDescent="0.25">
      <c r="A18" s="12" t="s">
        <v>352</v>
      </c>
      <c r="B18" s="41">
        <v>265</v>
      </c>
      <c r="C18" s="43">
        <v>292</v>
      </c>
      <c r="D18" s="41">
        <v>305</v>
      </c>
      <c r="E18" s="43">
        <v>236</v>
      </c>
      <c r="F18" s="42">
        <v>0</v>
      </c>
      <c r="G18" s="43">
        <v>0</v>
      </c>
    </row>
    <row r="19" spans="1:7" x14ac:dyDescent="0.25">
      <c r="A19" s="12" t="s">
        <v>51</v>
      </c>
      <c r="B19" s="41">
        <v>6545</v>
      </c>
      <c r="C19" s="43">
        <v>5918</v>
      </c>
      <c r="D19" s="41">
        <v>5235</v>
      </c>
      <c r="E19" s="43">
        <v>5087</v>
      </c>
      <c r="F19" s="42">
        <v>863</v>
      </c>
      <c r="G19" s="43">
        <v>500</v>
      </c>
    </row>
    <row r="20" spans="1:7" x14ac:dyDescent="0.25">
      <c r="A20" s="12" t="s">
        <v>353</v>
      </c>
      <c r="B20" s="41">
        <v>5003</v>
      </c>
      <c r="C20" s="43">
        <v>4948</v>
      </c>
      <c r="D20" s="41">
        <v>4897</v>
      </c>
      <c r="E20" s="43">
        <v>5101</v>
      </c>
      <c r="F20" s="42">
        <v>333</v>
      </c>
      <c r="G20" s="43">
        <v>215</v>
      </c>
    </row>
    <row r="21" spans="1:7" ht="13" x14ac:dyDescent="0.25">
      <c r="A21" s="11" t="s">
        <v>355</v>
      </c>
      <c r="B21" s="47">
        <v>22799</v>
      </c>
      <c r="C21" s="49">
        <v>19968</v>
      </c>
      <c r="D21" s="47">
        <v>18522</v>
      </c>
      <c r="E21" s="49">
        <v>17539</v>
      </c>
      <c r="F21" s="48">
        <v>3173</v>
      </c>
      <c r="G21" s="49">
        <v>2094</v>
      </c>
    </row>
    <row r="22" spans="1:7" ht="13" x14ac:dyDescent="0.25">
      <c r="A22" s="11" t="s">
        <v>356</v>
      </c>
      <c r="B22" s="44"/>
      <c r="C22" s="46"/>
      <c r="D22" s="44"/>
      <c r="E22" s="46"/>
      <c r="F22" s="45"/>
      <c r="G22" s="46"/>
    </row>
    <row r="23" spans="1:7" x14ac:dyDescent="0.25">
      <c r="A23" s="12" t="s">
        <v>346</v>
      </c>
      <c r="B23" s="41">
        <v>21706</v>
      </c>
      <c r="C23" s="43">
        <v>25257</v>
      </c>
      <c r="D23" s="41">
        <v>19935</v>
      </c>
      <c r="E23" s="43">
        <v>23337</v>
      </c>
      <c r="F23" s="42">
        <v>447</v>
      </c>
      <c r="G23" s="43">
        <v>617</v>
      </c>
    </row>
    <row r="24" spans="1:7" x14ac:dyDescent="0.25">
      <c r="A24" s="12" t="s">
        <v>45</v>
      </c>
      <c r="B24" s="41">
        <v>1659</v>
      </c>
      <c r="C24" s="43">
        <v>2064</v>
      </c>
      <c r="D24" s="41">
        <v>1479</v>
      </c>
      <c r="E24" s="43">
        <v>1587</v>
      </c>
      <c r="F24" s="42">
        <v>6</v>
      </c>
      <c r="G24" s="43">
        <v>2</v>
      </c>
    </row>
    <row r="25" spans="1:7" x14ac:dyDescent="0.25">
      <c r="A25" s="12" t="s">
        <v>348</v>
      </c>
      <c r="B25" s="41">
        <v>16</v>
      </c>
      <c r="C25" s="43">
        <v>0</v>
      </c>
      <c r="D25" s="41">
        <v>16</v>
      </c>
      <c r="E25" s="43">
        <v>0</v>
      </c>
      <c r="F25" s="42">
        <v>0</v>
      </c>
      <c r="G25" s="43">
        <v>0</v>
      </c>
    </row>
    <row r="26" spans="1:7" x14ac:dyDescent="0.25">
      <c r="A26" s="12" t="s">
        <v>350</v>
      </c>
      <c r="B26" s="41">
        <v>0</v>
      </c>
      <c r="C26" s="43">
        <v>73</v>
      </c>
      <c r="D26" s="41">
        <v>26</v>
      </c>
      <c r="E26" s="43">
        <v>60</v>
      </c>
      <c r="F26" s="42">
        <v>0</v>
      </c>
      <c r="G26" s="43">
        <v>0</v>
      </c>
    </row>
    <row r="27" spans="1:7" x14ac:dyDescent="0.25">
      <c r="A27" s="12" t="s">
        <v>351</v>
      </c>
      <c r="B27" s="41">
        <v>701</v>
      </c>
      <c r="C27" s="43">
        <v>919</v>
      </c>
      <c r="D27" s="41">
        <v>494</v>
      </c>
      <c r="E27" s="43">
        <v>631</v>
      </c>
      <c r="F27" s="42">
        <v>40</v>
      </c>
      <c r="G27" s="43">
        <v>71</v>
      </c>
    </row>
    <row r="28" spans="1:7" x14ac:dyDescent="0.25">
      <c r="A28" s="12" t="s">
        <v>51</v>
      </c>
      <c r="B28" s="41">
        <v>38428</v>
      </c>
      <c r="C28" s="43">
        <v>43025</v>
      </c>
      <c r="D28" s="41">
        <v>32135</v>
      </c>
      <c r="E28" s="43">
        <v>39484</v>
      </c>
      <c r="F28" s="42">
        <v>2168</v>
      </c>
      <c r="G28" s="43">
        <v>2991</v>
      </c>
    </row>
    <row r="29" spans="1:7" x14ac:dyDescent="0.25">
      <c r="A29" s="12" t="s">
        <v>60</v>
      </c>
      <c r="B29" s="41">
        <v>74</v>
      </c>
      <c r="C29" s="43">
        <v>78</v>
      </c>
      <c r="D29" s="41">
        <v>45</v>
      </c>
      <c r="E29" s="43">
        <v>86</v>
      </c>
      <c r="F29" s="42">
        <v>0</v>
      </c>
      <c r="G29" s="43">
        <v>0</v>
      </c>
    </row>
    <row r="30" spans="1:7" x14ac:dyDescent="0.25">
      <c r="A30" s="12" t="s">
        <v>353</v>
      </c>
      <c r="B30" s="41">
        <v>14783</v>
      </c>
      <c r="C30" s="43">
        <v>15102</v>
      </c>
      <c r="D30" s="41">
        <v>11225</v>
      </c>
      <c r="E30" s="43">
        <v>13061</v>
      </c>
      <c r="F30" s="42">
        <v>607</v>
      </c>
      <c r="G30" s="43">
        <v>947</v>
      </c>
    </row>
    <row r="31" spans="1:7" x14ac:dyDescent="0.25">
      <c r="A31" s="12" t="s">
        <v>354</v>
      </c>
      <c r="B31" s="41">
        <v>0</v>
      </c>
      <c r="C31" s="43">
        <v>0</v>
      </c>
      <c r="D31" s="41">
        <v>163</v>
      </c>
      <c r="E31" s="43">
        <v>125</v>
      </c>
      <c r="F31" s="42">
        <v>0</v>
      </c>
      <c r="G31" s="43">
        <v>0</v>
      </c>
    </row>
    <row r="32" spans="1:7" ht="13" x14ac:dyDescent="0.25">
      <c r="A32" s="11" t="s">
        <v>357</v>
      </c>
      <c r="B32" s="47">
        <v>77367</v>
      </c>
      <c r="C32" s="49">
        <v>86518</v>
      </c>
      <c r="D32" s="47">
        <v>65518</v>
      </c>
      <c r="E32" s="49">
        <v>78371</v>
      </c>
      <c r="F32" s="48">
        <v>3268</v>
      </c>
      <c r="G32" s="49">
        <v>4628</v>
      </c>
    </row>
    <row r="33" spans="1:7" ht="13" x14ac:dyDescent="0.25">
      <c r="A33" s="11" t="s">
        <v>32</v>
      </c>
      <c r="B33" s="47">
        <v>100166</v>
      </c>
      <c r="C33" s="49">
        <v>106486</v>
      </c>
      <c r="D33" s="47">
        <v>84040</v>
      </c>
      <c r="E33" s="49">
        <v>95910</v>
      </c>
      <c r="F33" s="48">
        <v>6441</v>
      </c>
      <c r="G33" s="49">
        <v>6722</v>
      </c>
    </row>
    <row r="34" spans="1:7" ht="13" x14ac:dyDescent="0.25">
      <c r="A34" s="185" t="s">
        <v>558</v>
      </c>
      <c r="B34" s="47"/>
      <c r="C34" s="49"/>
      <c r="D34" s="47"/>
      <c r="E34" s="49"/>
      <c r="F34" s="48"/>
      <c r="G34" s="49"/>
    </row>
    <row r="35" spans="1:7" ht="13" x14ac:dyDescent="0.25">
      <c r="A35" s="11" t="s">
        <v>33</v>
      </c>
      <c r="B35" s="44"/>
      <c r="C35" s="46"/>
      <c r="D35" s="44"/>
      <c r="E35" s="46"/>
      <c r="F35" s="45"/>
      <c r="G35" s="46"/>
    </row>
    <row r="36" spans="1:7" ht="13" x14ac:dyDescent="0.25">
      <c r="A36" s="11" t="s">
        <v>190</v>
      </c>
      <c r="B36" s="44"/>
      <c r="C36" s="46"/>
      <c r="D36" s="44"/>
      <c r="E36" s="46"/>
      <c r="F36" s="45"/>
      <c r="G36" s="46"/>
    </row>
    <row r="37" spans="1:7" x14ac:dyDescent="0.25">
      <c r="A37" s="12" t="s">
        <v>346</v>
      </c>
      <c r="B37" s="41">
        <v>548</v>
      </c>
      <c r="C37" s="43">
        <v>489</v>
      </c>
      <c r="D37" s="41">
        <v>342</v>
      </c>
      <c r="E37" s="43">
        <v>527</v>
      </c>
      <c r="F37" s="42">
        <v>102</v>
      </c>
      <c r="G37" s="43">
        <v>23</v>
      </c>
    </row>
    <row r="38" spans="1:7" x14ac:dyDescent="0.25">
      <c r="A38" s="12" t="s">
        <v>39</v>
      </c>
      <c r="B38" s="41">
        <v>8531</v>
      </c>
      <c r="C38" s="43">
        <v>7181</v>
      </c>
      <c r="D38" s="41">
        <v>8047</v>
      </c>
      <c r="E38" s="43">
        <v>7617</v>
      </c>
      <c r="F38" s="42">
        <v>198</v>
      </c>
      <c r="G38" s="43">
        <v>85</v>
      </c>
    </row>
    <row r="39" spans="1:7" x14ac:dyDescent="0.25">
      <c r="A39" s="12" t="s">
        <v>45</v>
      </c>
      <c r="B39" s="41">
        <v>1079</v>
      </c>
      <c r="C39" s="43">
        <v>1507</v>
      </c>
      <c r="D39" s="41">
        <v>1303</v>
      </c>
      <c r="E39" s="43">
        <v>1610</v>
      </c>
      <c r="F39" s="42">
        <v>0</v>
      </c>
      <c r="G39" s="43">
        <v>5</v>
      </c>
    </row>
    <row r="40" spans="1:7" x14ac:dyDescent="0.25">
      <c r="A40" s="12" t="s">
        <v>351</v>
      </c>
      <c r="B40" s="41">
        <v>1518</v>
      </c>
      <c r="C40" s="43">
        <v>2117</v>
      </c>
      <c r="D40" s="41">
        <v>1825</v>
      </c>
      <c r="E40" s="43">
        <v>2639</v>
      </c>
      <c r="F40" s="42">
        <v>30</v>
      </c>
      <c r="G40" s="43">
        <v>59</v>
      </c>
    </row>
    <row r="41" spans="1:7" x14ac:dyDescent="0.25">
      <c r="A41" s="12" t="s">
        <v>51</v>
      </c>
      <c r="B41" s="41">
        <v>5339</v>
      </c>
      <c r="C41" s="43">
        <v>6195</v>
      </c>
      <c r="D41" s="41">
        <v>4324</v>
      </c>
      <c r="E41" s="43">
        <v>5666</v>
      </c>
      <c r="F41" s="42">
        <v>570</v>
      </c>
      <c r="G41" s="43">
        <v>450</v>
      </c>
    </row>
    <row r="42" spans="1:7" x14ac:dyDescent="0.25">
      <c r="A42" s="12" t="s">
        <v>353</v>
      </c>
      <c r="B42" s="41">
        <v>1053</v>
      </c>
      <c r="C42" s="43">
        <v>1412</v>
      </c>
      <c r="D42" s="41">
        <v>1108</v>
      </c>
      <c r="E42" s="43">
        <v>1025</v>
      </c>
      <c r="F42" s="42">
        <v>26</v>
      </c>
      <c r="G42" s="43">
        <v>55</v>
      </c>
    </row>
    <row r="43" spans="1:7" ht="13" x14ac:dyDescent="0.25">
      <c r="A43" s="11" t="s">
        <v>355</v>
      </c>
      <c r="B43" s="47">
        <v>18068</v>
      </c>
      <c r="C43" s="49">
        <v>18901</v>
      </c>
      <c r="D43" s="47">
        <v>16949</v>
      </c>
      <c r="E43" s="49">
        <v>19084</v>
      </c>
      <c r="F43" s="48">
        <v>926</v>
      </c>
      <c r="G43" s="49">
        <v>677</v>
      </c>
    </row>
    <row r="44" spans="1:7" ht="13" x14ac:dyDescent="0.25">
      <c r="A44" s="11" t="s">
        <v>356</v>
      </c>
      <c r="B44" s="44"/>
      <c r="C44" s="46"/>
      <c r="D44" s="44"/>
      <c r="E44" s="46"/>
      <c r="F44" s="45"/>
      <c r="G44" s="46"/>
    </row>
    <row r="45" spans="1:7" x14ac:dyDescent="0.25">
      <c r="A45" s="12" t="s">
        <v>346</v>
      </c>
      <c r="B45" s="41">
        <v>16089</v>
      </c>
      <c r="C45" s="43">
        <v>18496</v>
      </c>
      <c r="D45" s="41">
        <v>15224</v>
      </c>
      <c r="E45" s="43">
        <v>18347</v>
      </c>
      <c r="F45" s="42">
        <v>499</v>
      </c>
      <c r="G45" s="43">
        <v>442</v>
      </c>
    </row>
    <row r="46" spans="1:7" x14ac:dyDescent="0.25">
      <c r="A46" s="12" t="s">
        <v>39</v>
      </c>
      <c r="B46" s="41">
        <v>591</v>
      </c>
      <c r="C46" s="43">
        <v>209</v>
      </c>
      <c r="D46" s="41">
        <v>555</v>
      </c>
      <c r="E46" s="43">
        <v>253</v>
      </c>
      <c r="F46" s="42">
        <v>15</v>
      </c>
      <c r="G46" s="43">
        <v>5</v>
      </c>
    </row>
    <row r="47" spans="1:7" x14ac:dyDescent="0.25">
      <c r="A47" s="12" t="s">
        <v>42</v>
      </c>
      <c r="B47" s="41">
        <v>4649</v>
      </c>
      <c r="C47" s="43">
        <v>1754</v>
      </c>
      <c r="D47" s="41">
        <v>412</v>
      </c>
      <c r="E47" s="43">
        <v>458</v>
      </c>
      <c r="F47" s="42">
        <v>4338</v>
      </c>
      <c r="G47" s="43">
        <v>2737</v>
      </c>
    </row>
    <row r="48" spans="1:7" x14ac:dyDescent="0.25">
      <c r="A48" s="12" t="s">
        <v>45</v>
      </c>
      <c r="B48" s="41">
        <v>70897</v>
      </c>
      <c r="C48" s="43">
        <v>87480</v>
      </c>
      <c r="D48" s="41">
        <v>62174</v>
      </c>
      <c r="E48" s="43">
        <v>74304</v>
      </c>
      <c r="F48" s="42">
        <v>3539</v>
      </c>
      <c r="G48" s="43">
        <v>11417</v>
      </c>
    </row>
    <row r="49" spans="1:7" x14ac:dyDescent="0.25">
      <c r="A49" s="12" t="s">
        <v>46</v>
      </c>
      <c r="B49" s="41">
        <v>7741</v>
      </c>
      <c r="C49" s="43">
        <v>10594</v>
      </c>
      <c r="D49" s="41">
        <v>8510</v>
      </c>
      <c r="E49" s="43">
        <v>9579</v>
      </c>
      <c r="F49" s="42">
        <v>791</v>
      </c>
      <c r="G49" s="43">
        <v>1406</v>
      </c>
    </row>
    <row r="50" spans="1:7" x14ac:dyDescent="0.25">
      <c r="A50" s="12" t="s">
        <v>59</v>
      </c>
      <c r="B50" s="41">
        <v>8</v>
      </c>
      <c r="C50" s="43">
        <v>15</v>
      </c>
      <c r="D50" s="41">
        <v>11</v>
      </c>
      <c r="E50" s="43">
        <v>0</v>
      </c>
      <c r="F50" s="42">
        <v>0</v>
      </c>
      <c r="G50" s="43">
        <v>0</v>
      </c>
    </row>
    <row r="51" spans="1:7" x14ac:dyDescent="0.25">
      <c r="A51" s="12" t="s">
        <v>351</v>
      </c>
      <c r="B51" s="41">
        <v>934</v>
      </c>
      <c r="C51" s="43">
        <v>393</v>
      </c>
      <c r="D51" s="41">
        <v>706</v>
      </c>
      <c r="E51" s="43">
        <v>384</v>
      </c>
      <c r="F51" s="42">
        <v>42</v>
      </c>
      <c r="G51" s="43">
        <v>23</v>
      </c>
    </row>
    <row r="52" spans="1:7" x14ac:dyDescent="0.25">
      <c r="A52" s="12" t="s">
        <v>352</v>
      </c>
      <c r="B52" s="41">
        <v>247</v>
      </c>
      <c r="C52" s="43">
        <v>322</v>
      </c>
      <c r="D52" s="41">
        <v>246</v>
      </c>
      <c r="E52" s="43">
        <v>227</v>
      </c>
      <c r="F52" s="42">
        <v>0</v>
      </c>
      <c r="G52" s="43">
        <v>0</v>
      </c>
    </row>
    <row r="53" spans="1:7" x14ac:dyDescent="0.25">
      <c r="A53" s="12" t="s">
        <v>51</v>
      </c>
      <c r="B53" s="41">
        <v>35375</v>
      </c>
      <c r="C53" s="43">
        <v>48209</v>
      </c>
      <c r="D53" s="41">
        <v>32348</v>
      </c>
      <c r="E53" s="43">
        <v>42324</v>
      </c>
      <c r="F53" s="42">
        <v>2368</v>
      </c>
      <c r="G53" s="43">
        <v>4175</v>
      </c>
    </row>
    <row r="54" spans="1:7" x14ac:dyDescent="0.25">
      <c r="A54" s="12" t="s">
        <v>60</v>
      </c>
      <c r="B54" s="41">
        <v>49</v>
      </c>
      <c r="C54" s="43">
        <v>338</v>
      </c>
      <c r="D54" s="41">
        <v>44</v>
      </c>
      <c r="E54" s="43">
        <v>345</v>
      </c>
      <c r="F54" s="42">
        <v>0</v>
      </c>
      <c r="G54" s="43">
        <v>2</v>
      </c>
    </row>
    <row r="55" spans="1:7" x14ac:dyDescent="0.25">
      <c r="A55" s="12" t="s">
        <v>52</v>
      </c>
      <c r="B55" s="41">
        <v>78</v>
      </c>
      <c r="C55" s="43">
        <v>38</v>
      </c>
      <c r="D55" s="41">
        <v>134</v>
      </c>
      <c r="E55" s="43">
        <v>36</v>
      </c>
      <c r="F55" s="42">
        <v>0</v>
      </c>
      <c r="G55" s="43">
        <v>0</v>
      </c>
    </row>
    <row r="56" spans="1:7" x14ac:dyDescent="0.25">
      <c r="A56" s="12" t="s">
        <v>353</v>
      </c>
      <c r="B56" s="41">
        <v>3132</v>
      </c>
      <c r="C56" s="43">
        <v>3908</v>
      </c>
      <c r="D56" s="41">
        <v>2507</v>
      </c>
      <c r="E56" s="43">
        <v>3580</v>
      </c>
      <c r="F56" s="42">
        <v>470</v>
      </c>
      <c r="G56" s="43">
        <v>233</v>
      </c>
    </row>
    <row r="57" spans="1:7" ht="13" x14ac:dyDescent="0.25">
      <c r="A57" s="11" t="s">
        <v>357</v>
      </c>
      <c r="B57" s="47">
        <v>139790</v>
      </c>
      <c r="C57" s="49">
        <v>171756</v>
      </c>
      <c r="D57" s="47">
        <v>122871</v>
      </c>
      <c r="E57" s="49">
        <v>149837</v>
      </c>
      <c r="F57" s="48">
        <v>12062</v>
      </c>
      <c r="G57" s="49">
        <v>20440</v>
      </c>
    </row>
    <row r="58" spans="1:7" ht="13" x14ac:dyDescent="0.25">
      <c r="A58" s="11" t="s">
        <v>34</v>
      </c>
      <c r="B58" s="47">
        <v>157858</v>
      </c>
      <c r="C58" s="49">
        <v>190657</v>
      </c>
      <c r="D58" s="47">
        <v>139820</v>
      </c>
      <c r="E58" s="49">
        <v>168921</v>
      </c>
      <c r="F58" s="48">
        <v>12988</v>
      </c>
      <c r="G58" s="49">
        <v>21117</v>
      </c>
    </row>
    <row r="59" spans="1:7" ht="13" x14ac:dyDescent="0.25">
      <c r="A59" s="13" t="s">
        <v>35</v>
      </c>
      <c r="B59" s="85">
        <v>258024</v>
      </c>
      <c r="C59" s="86">
        <v>297143</v>
      </c>
      <c r="D59" s="85">
        <v>223860</v>
      </c>
      <c r="E59" s="86">
        <v>264831</v>
      </c>
      <c r="F59" s="87">
        <v>19429</v>
      </c>
      <c r="G59" s="86">
        <v>27839</v>
      </c>
    </row>
    <row r="60" spans="1:7" x14ac:dyDescent="0.25">
      <c r="A60" s="99" t="s">
        <v>554</v>
      </c>
    </row>
  </sheetData>
  <mergeCells count="10">
    <mergeCell ref="B6:C6"/>
    <mergeCell ref="A1:G1"/>
    <mergeCell ref="A2:G2"/>
    <mergeCell ref="A3:G3"/>
    <mergeCell ref="A4:G4"/>
    <mergeCell ref="B5:C5"/>
    <mergeCell ref="D5:E5"/>
    <mergeCell ref="F5:G5"/>
    <mergeCell ref="D6:E6"/>
    <mergeCell ref="F6:G6"/>
  </mergeCells>
  <printOptions gridLines="1"/>
  <pageMargins left="0.59055118110236227" right="0.39370078740157483" top="0.39370078740157483" bottom="0.59055118110236227" header="0.31496062992125984" footer="0.31496062992125984"/>
  <pageSetup orientation="landscape" r:id="rId1"/>
  <headerFooter>
    <oddFooter>&amp;L    © Society of Indian Automobile Manufacturers (SIAM)&amp;RPage &amp;P of &amp;N</oddFooter>
  </headerFooter>
  <rowBreaks count="1" manualBreakCount="1">
    <brk id="3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E391-1AC9-42CE-80EF-942C18C1C929}">
  <dimension ref="A1:G378"/>
  <sheetViews>
    <sheetView zoomScale="90" zoomScaleNormal="90" zoomScaleSheetLayoutView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G1"/>
    </sheetView>
  </sheetViews>
  <sheetFormatPr defaultRowHeight="12.5" x14ac:dyDescent="0.25"/>
  <cols>
    <col min="1" max="1" width="36.6328125" style="1" customWidth="1"/>
    <col min="2" max="7" width="14.6328125" style="1" customWidth="1"/>
    <col min="8" max="8" width="13.453125" style="1" customWidth="1"/>
    <col min="9" max="250" width="8.7265625" style="1"/>
    <col min="251" max="251" width="69.81640625" style="1" customWidth="1"/>
    <col min="252" max="254" width="11.26953125" style="1" customWidth="1"/>
    <col min="255" max="255" width="11.1796875" style="1" customWidth="1"/>
    <col min="256" max="260" width="11.26953125" style="1" customWidth="1"/>
    <col min="261" max="261" width="11.1796875" style="1" customWidth="1"/>
    <col min="262" max="263" width="11.26953125" style="1" customWidth="1"/>
    <col min="264" max="264" width="13.453125" style="1" customWidth="1"/>
    <col min="265" max="506" width="8.7265625" style="1"/>
    <col min="507" max="507" width="69.81640625" style="1" customWidth="1"/>
    <col min="508" max="510" width="11.26953125" style="1" customWidth="1"/>
    <col min="511" max="511" width="11.1796875" style="1" customWidth="1"/>
    <col min="512" max="516" width="11.26953125" style="1" customWidth="1"/>
    <col min="517" max="517" width="11.1796875" style="1" customWidth="1"/>
    <col min="518" max="519" width="11.26953125" style="1" customWidth="1"/>
    <col min="520" max="520" width="13.453125" style="1" customWidth="1"/>
    <col min="521" max="762" width="8.7265625" style="1"/>
    <col min="763" max="763" width="69.81640625" style="1" customWidth="1"/>
    <col min="764" max="766" width="11.26953125" style="1" customWidth="1"/>
    <col min="767" max="767" width="11.1796875" style="1" customWidth="1"/>
    <col min="768" max="772" width="11.26953125" style="1" customWidth="1"/>
    <col min="773" max="773" width="11.1796875" style="1" customWidth="1"/>
    <col min="774" max="775" width="11.26953125" style="1" customWidth="1"/>
    <col min="776" max="776" width="13.453125" style="1" customWidth="1"/>
    <col min="777" max="1018" width="8.7265625" style="1"/>
    <col min="1019" max="1019" width="69.81640625" style="1" customWidth="1"/>
    <col min="1020" max="1022" width="11.26953125" style="1" customWidth="1"/>
    <col min="1023" max="1023" width="11.1796875" style="1" customWidth="1"/>
    <col min="1024" max="1028" width="11.26953125" style="1" customWidth="1"/>
    <col min="1029" max="1029" width="11.1796875" style="1" customWidth="1"/>
    <col min="1030" max="1031" width="11.26953125" style="1" customWidth="1"/>
    <col min="1032" max="1032" width="13.453125" style="1" customWidth="1"/>
    <col min="1033" max="1274" width="8.7265625" style="1"/>
    <col min="1275" max="1275" width="69.81640625" style="1" customWidth="1"/>
    <col min="1276" max="1278" width="11.26953125" style="1" customWidth="1"/>
    <col min="1279" max="1279" width="11.1796875" style="1" customWidth="1"/>
    <col min="1280" max="1284" width="11.26953125" style="1" customWidth="1"/>
    <col min="1285" max="1285" width="11.1796875" style="1" customWidth="1"/>
    <col min="1286" max="1287" width="11.26953125" style="1" customWidth="1"/>
    <col min="1288" max="1288" width="13.453125" style="1" customWidth="1"/>
    <col min="1289" max="1530" width="8.7265625" style="1"/>
    <col min="1531" max="1531" width="69.81640625" style="1" customWidth="1"/>
    <col min="1532" max="1534" width="11.26953125" style="1" customWidth="1"/>
    <col min="1535" max="1535" width="11.1796875" style="1" customWidth="1"/>
    <col min="1536" max="1540" width="11.26953125" style="1" customWidth="1"/>
    <col min="1541" max="1541" width="11.1796875" style="1" customWidth="1"/>
    <col min="1542" max="1543" width="11.26953125" style="1" customWidth="1"/>
    <col min="1544" max="1544" width="13.453125" style="1" customWidth="1"/>
    <col min="1545" max="1786" width="8.7265625" style="1"/>
    <col min="1787" max="1787" width="69.81640625" style="1" customWidth="1"/>
    <col min="1788" max="1790" width="11.26953125" style="1" customWidth="1"/>
    <col min="1791" max="1791" width="11.1796875" style="1" customWidth="1"/>
    <col min="1792" max="1796" width="11.26953125" style="1" customWidth="1"/>
    <col min="1797" max="1797" width="11.1796875" style="1" customWidth="1"/>
    <col min="1798" max="1799" width="11.26953125" style="1" customWidth="1"/>
    <col min="1800" max="1800" width="13.453125" style="1" customWidth="1"/>
    <col min="1801" max="2042" width="8.7265625" style="1"/>
    <col min="2043" max="2043" width="69.81640625" style="1" customWidth="1"/>
    <col min="2044" max="2046" width="11.26953125" style="1" customWidth="1"/>
    <col min="2047" max="2047" width="11.1796875" style="1" customWidth="1"/>
    <col min="2048" max="2052" width="11.26953125" style="1" customWidth="1"/>
    <col min="2053" max="2053" width="11.1796875" style="1" customWidth="1"/>
    <col min="2054" max="2055" width="11.26953125" style="1" customWidth="1"/>
    <col min="2056" max="2056" width="13.453125" style="1" customWidth="1"/>
    <col min="2057" max="2298" width="8.7265625" style="1"/>
    <col min="2299" max="2299" width="69.81640625" style="1" customWidth="1"/>
    <col min="2300" max="2302" width="11.26953125" style="1" customWidth="1"/>
    <col min="2303" max="2303" width="11.1796875" style="1" customWidth="1"/>
    <col min="2304" max="2308" width="11.26953125" style="1" customWidth="1"/>
    <col min="2309" max="2309" width="11.1796875" style="1" customWidth="1"/>
    <col min="2310" max="2311" width="11.26953125" style="1" customWidth="1"/>
    <col min="2312" max="2312" width="13.453125" style="1" customWidth="1"/>
    <col min="2313" max="2554" width="8.7265625" style="1"/>
    <col min="2555" max="2555" width="69.81640625" style="1" customWidth="1"/>
    <col min="2556" max="2558" width="11.26953125" style="1" customWidth="1"/>
    <col min="2559" max="2559" width="11.1796875" style="1" customWidth="1"/>
    <col min="2560" max="2564" width="11.26953125" style="1" customWidth="1"/>
    <col min="2565" max="2565" width="11.1796875" style="1" customWidth="1"/>
    <col min="2566" max="2567" width="11.26953125" style="1" customWidth="1"/>
    <col min="2568" max="2568" width="13.453125" style="1" customWidth="1"/>
    <col min="2569" max="2810" width="8.7265625" style="1"/>
    <col min="2811" max="2811" width="69.81640625" style="1" customWidth="1"/>
    <col min="2812" max="2814" width="11.26953125" style="1" customWidth="1"/>
    <col min="2815" max="2815" width="11.1796875" style="1" customWidth="1"/>
    <col min="2816" max="2820" width="11.26953125" style="1" customWidth="1"/>
    <col min="2821" max="2821" width="11.1796875" style="1" customWidth="1"/>
    <col min="2822" max="2823" width="11.26953125" style="1" customWidth="1"/>
    <col min="2824" max="2824" width="13.453125" style="1" customWidth="1"/>
    <col min="2825" max="3066" width="8.7265625" style="1"/>
    <col min="3067" max="3067" width="69.81640625" style="1" customWidth="1"/>
    <col min="3068" max="3070" width="11.26953125" style="1" customWidth="1"/>
    <col min="3071" max="3071" width="11.1796875" style="1" customWidth="1"/>
    <col min="3072" max="3076" width="11.26953125" style="1" customWidth="1"/>
    <col min="3077" max="3077" width="11.1796875" style="1" customWidth="1"/>
    <col min="3078" max="3079" width="11.26953125" style="1" customWidth="1"/>
    <col min="3080" max="3080" width="13.453125" style="1" customWidth="1"/>
    <col min="3081" max="3322" width="8.7265625" style="1"/>
    <col min="3323" max="3323" width="69.81640625" style="1" customWidth="1"/>
    <col min="3324" max="3326" width="11.26953125" style="1" customWidth="1"/>
    <col min="3327" max="3327" width="11.1796875" style="1" customWidth="1"/>
    <col min="3328" max="3332" width="11.26953125" style="1" customWidth="1"/>
    <col min="3333" max="3333" width="11.1796875" style="1" customWidth="1"/>
    <col min="3334" max="3335" width="11.26953125" style="1" customWidth="1"/>
    <col min="3336" max="3336" width="13.453125" style="1" customWidth="1"/>
    <col min="3337" max="3578" width="8.7265625" style="1"/>
    <col min="3579" max="3579" width="69.81640625" style="1" customWidth="1"/>
    <col min="3580" max="3582" width="11.26953125" style="1" customWidth="1"/>
    <col min="3583" max="3583" width="11.1796875" style="1" customWidth="1"/>
    <col min="3584" max="3588" width="11.26953125" style="1" customWidth="1"/>
    <col min="3589" max="3589" width="11.1796875" style="1" customWidth="1"/>
    <col min="3590" max="3591" width="11.26953125" style="1" customWidth="1"/>
    <col min="3592" max="3592" width="13.453125" style="1" customWidth="1"/>
    <col min="3593" max="3834" width="8.7265625" style="1"/>
    <col min="3835" max="3835" width="69.81640625" style="1" customWidth="1"/>
    <col min="3836" max="3838" width="11.26953125" style="1" customWidth="1"/>
    <col min="3839" max="3839" width="11.1796875" style="1" customWidth="1"/>
    <col min="3840" max="3844" width="11.26953125" style="1" customWidth="1"/>
    <col min="3845" max="3845" width="11.1796875" style="1" customWidth="1"/>
    <col min="3846" max="3847" width="11.26953125" style="1" customWidth="1"/>
    <col min="3848" max="3848" width="13.453125" style="1" customWidth="1"/>
    <col min="3849" max="4090" width="8.7265625" style="1"/>
    <col min="4091" max="4091" width="69.81640625" style="1" customWidth="1"/>
    <col min="4092" max="4094" width="11.26953125" style="1" customWidth="1"/>
    <col min="4095" max="4095" width="11.1796875" style="1" customWidth="1"/>
    <col min="4096" max="4100" width="11.26953125" style="1" customWidth="1"/>
    <col min="4101" max="4101" width="11.1796875" style="1" customWidth="1"/>
    <col min="4102" max="4103" width="11.26953125" style="1" customWidth="1"/>
    <col min="4104" max="4104" width="13.453125" style="1" customWidth="1"/>
    <col min="4105" max="4346" width="8.7265625" style="1"/>
    <col min="4347" max="4347" width="69.81640625" style="1" customWidth="1"/>
    <col min="4348" max="4350" width="11.26953125" style="1" customWidth="1"/>
    <col min="4351" max="4351" width="11.1796875" style="1" customWidth="1"/>
    <col min="4352" max="4356" width="11.26953125" style="1" customWidth="1"/>
    <col min="4357" max="4357" width="11.1796875" style="1" customWidth="1"/>
    <col min="4358" max="4359" width="11.26953125" style="1" customWidth="1"/>
    <col min="4360" max="4360" width="13.453125" style="1" customWidth="1"/>
    <col min="4361" max="4602" width="8.7265625" style="1"/>
    <col min="4603" max="4603" width="69.81640625" style="1" customWidth="1"/>
    <col min="4604" max="4606" width="11.26953125" style="1" customWidth="1"/>
    <col min="4607" max="4607" width="11.1796875" style="1" customWidth="1"/>
    <col min="4608" max="4612" width="11.26953125" style="1" customWidth="1"/>
    <col min="4613" max="4613" width="11.1796875" style="1" customWidth="1"/>
    <col min="4614" max="4615" width="11.26953125" style="1" customWidth="1"/>
    <col min="4616" max="4616" width="13.453125" style="1" customWidth="1"/>
    <col min="4617" max="4858" width="8.7265625" style="1"/>
    <col min="4859" max="4859" width="69.81640625" style="1" customWidth="1"/>
    <col min="4860" max="4862" width="11.26953125" style="1" customWidth="1"/>
    <col min="4863" max="4863" width="11.1796875" style="1" customWidth="1"/>
    <col min="4864" max="4868" width="11.26953125" style="1" customWidth="1"/>
    <col min="4869" max="4869" width="11.1796875" style="1" customWidth="1"/>
    <col min="4870" max="4871" width="11.26953125" style="1" customWidth="1"/>
    <col min="4872" max="4872" width="13.453125" style="1" customWidth="1"/>
    <col min="4873" max="5114" width="8.7265625" style="1"/>
    <col min="5115" max="5115" width="69.81640625" style="1" customWidth="1"/>
    <col min="5116" max="5118" width="11.26953125" style="1" customWidth="1"/>
    <col min="5119" max="5119" width="11.1796875" style="1" customWidth="1"/>
    <col min="5120" max="5124" width="11.26953125" style="1" customWidth="1"/>
    <col min="5125" max="5125" width="11.1796875" style="1" customWidth="1"/>
    <col min="5126" max="5127" width="11.26953125" style="1" customWidth="1"/>
    <col min="5128" max="5128" width="13.453125" style="1" customWidth="1"/>
    <col min="5129" max="5370" width="8.7265625" style="1"/>
    <col min="5371" max="5371" width="69.81640625" style="1" customWidth="1"/>
    <col min="5372" max="5374" width="11.26953125" style="1" customWidth="1"/>
    <col min="5375" max="5375" width="11.1796875" style="1" customWidth="1"/>
    <col min="5376" max="5380" width="11.26953125" style="1" customWidth="1"/>
    <col min="5381" max="5381" width="11.1796875" style="1" customWidth="1"/>
    <col min="5382" max="5383" width="11.26953125" style="1" customWidth="1"/>
    <col min="5384" max="5384" width="13.453125" style="1" customWidth="1"/>
    <col min="5385" max="5626" width="8.7265625" style="1"/>
    <col min="5627" max="5627" width="69.81640625" style="1" customWidth="1"/>
    <col min="5628" max="5630" width="11.26953125" style="1" customWidth="1"/>
    <col min="5631" max="5631" width="11.1796875" style="1" customWidth="1"/>
    <col min="5632" max="5636" width="11.26953125" style="1" customWidth="1"/>
    <col min="5637" max="5637" width="11.1796875" style="1" customWidth="1"/>
    <col min="5638" max="5639" width="11.26953125" style="1" customWidth="1"/>
    <col min="5640" max="5640" width="13.453125" style="1" customWidth="1"/>
    <col min="5641" max="5882" width="8.7265625" style="1"/>
    <col min="5883" max="5883" width="69.81640625" style="1" customWidth="1"/>
    <col min="5884" max="5886" width="11.26953125" style="1" customWidth="1"/>
    <col min="5887" max="5887" width="11.1796875" style="1" customWidth="1"/>
    <col min="5888" max="5892" width="11.26953125" style="1" customWidth="1"/>
    <col min="5893" max="5893" width="11.1796875" style="1" customWidth="1"/>
    <col min="5894" max="5895" width="11.26953125" style="1" customWidth="1"/>
    <col min="5896" max="5896" width="13.453125" style="1" customWidth="1"/>
    <col min="5897" max="6138" width="8.7265625" style="1"/>
    <col min="6139" max="6139" width="69.81640625" style="1" customWidth="1"/>
    <col min="6140" max="6142" width="11.26953125" style="1" customWidth="1"/>
    <col min="6143" max="6143" width="11.1796875" style="1" customWidth="1"/>
    <col min="6144" max="6148" width="11.26953125" style="1" customWidth="1"/>
    <col min="6149" max="6149" width="11.1796875" style="1" customWidth="1"/>
    <col min="6150" max="6151" width="11.26953125" style="1" customWidth="1"/>
    <col min="6152" max="6152" width="13.453125" style="1" customWidth="1"/>
    <col min="6153" max="6394" width="8.7265625" style="1"/>
    <col min="6395" max="6395" width="69.81640625" style="1" customWidth="1"/>
    <col min="6396" max="6398" width="11.26953125" style="1" customWidth="1"/>
    <col min="6399" max="6399" width="11.1796875" style="1" customWidth="1"/>
    <col min="6400" max="6404" width="11.26953125" style="1" customWidth="1"/>
    <col min="6405" max="6405" width="11.1796875" style="1" customWidth="1"/>
    <col min="6406" max="6407" width="11.26953125" style="1" customWidth="1"/>
    <col min="6408" max="6408" width="13.453125" style="1" customWidth="1"/>
    <col min="6409" max="6650" width="8.7265625" style="1"/>
    <col min="6651" max="6651" width="69.81640625" style="1" customWidth="1"/>
    <col min="6652" max="6654" width="11.26953125" style="1" customWidth="1"/>
    <col min="6655" max="6655" width="11.1796875" style="1" customWidth="1"/>
    <col min="6656" max="6660" width="11.26953125" style="1" customWidth="1"/>
    <col min="6661" max="6661" width="11.1796875" style="1" customWidth="1"/>
    <col min="6662" max="6663" width="11.26953125" style="1" customWidth="1"/>
    <col min="6664" max="6664" width="13.453125" style="1" customWidth="1"/>
    <col min="6665" max="6906" width="8.7265625" style="1"/>
    <col min="6907" max="6907" width="69.81640625" style="1" customWidth="1"/>
    <col min="6908" max="6910" width="11.26953125" style="1" customWidth="1"/>
    <col min="6911" max="6911" width="11.1796875" style="1" customWidth="1"/>
    <col min="6912" max="6916" width="11.26953125" style="1" customWidth="1"/>
    <col min="6917" max="6917" width="11.1796875" style="1" customWidth="1"/>
    <col min="6918" max="6919" width="11.26953125" style="1" customWidth="1"/>
    <col min="6920" max="6920" width="13.453125" style="1" customWidth="1"/>
    <col min="6921" max="7162" width="8.7265625" style="1"/>
    <col min="7163" max="7163" width="69.81640625" style="1" customWidth="1"/>
    <col min="7164" max="7166" width="11.26953125" style="1" customWidth="1"/>
    <col min="7167" max="7167" width="11.1796875" style="1" customWidth="1"/>
    <col min="7168" max="7172" width="11.26953125" style="1" customWidth="1"/>
    <col min="7173" max="7173" width="11.1796875" style="1" customWidth="1"/>
    <col min="7174" max="7175" width="11.26953125" style="1" customWidth="1"/>
    <col min="7176" max="7176" width="13.453125" style="1" customWidth="1"/>
    <col min="7177" max="7418" width="8.7265625" style="1"/>
    <col min="7419" max="7419" width="69.81640625" style="1" customWidth="1"/>
    <col min="7420" max="7422" width="11.26953125" style="1" customWidth="1"/>
    <col min="7423" max="7423" width="11.1796875" style="1" customWidth="1"/>
    <col min="7424" max="7428" width="11.26953125" style="1" customWidth="1"/>
    <col min="7429" max="7429" width="11.1796875" style="1" customWidth="1"/>
    <col min="7430" max="7431" width="11.26953125" style="1" customWidth="1"/>
    <col min="7432" max="7432" width="13.453125" style="1" customWidth="1"/>
    <col min="7433" max="7674" width="8.7265625" style="1"/>
    <col min="7675" max="7675" width="69.81640625" style="1" customWidth="1"/>
    <col min="7676" max="7678" width="11.26953125" style="1" customWidth="1"/>
    <col min="7679" max="7679" width="11.1796875" style="1" customWidth="1"/>
    <col min="7680" max="7684" width="11.26953125" style="1" customWidth="1"/>
    <col min="7685" max="7685" width="11.1796875" style="1" customWidth="1"/>
    <col min="7686" max="7687" width="11.26953125" style="1" customWidth="1"/>
    <col min="7688" max="7688" width="13.453125" style="1" customWidth="1"/>
    <col min="7689" max="7930" width="8.7265625" style="1"/>
    <col min="7931" max="7931" width="69.81640625" style="1" customWidth="1"/>
    <col min="7932" max="7934" width="11.26953125" style="1" customWidth="1"/>
    <col min="7935" max="7935" width="11.1796875" style="1" customWidth="1"/>
    <col min="7936" max="7940" width="11.26953125" style="1" customWidth="1"/>
    <col min="7941" max="7941" width="11.1796875" style="1" customWidth="1"/>
    <col min="7942" max="7943" width="11.26953125" style="1" customWidth="1"/>
    <col min="7944" max="7944" width="13.453125" style="1" customWidth="1"/>
    <col min="7945" max="8186" width="8.7265625" style="1"/>
    <col min="8187" max="8187" width="69.81640625" style="1" customWidth="1"/>
    <col min="8188" max="8190" width="11.26953125" style="1" customWidth="1"/>
    <col min="8191" max="8191" width="11.1796875" style="1" customWidth="1"/>
    <col min="8192" max="8196" width="11.26953125" style="1" customWidth="1"/>
    <col min="8197" max="8197" width="11.1796875" style="1" customWidth="1"/>
    <col min="8198" max="8199" width="11.26953125" style="1" customWidth="1"/>
    <col min="8200" max="8200" width="13.453125" style="1" customWidth="1"/>
    <col min="8201" max="8442" width="8.7265625" style="1"/>
    <col min="8443" max="8443" width="69.81640625" style="1" customWidth="1"/>
    <col min="8444" max="8446" width="11.26953125" style="1" customWidth="1"/>
    <col min="8447" max="8447" width="11.1796875" style="1" customWidth="1"/>
    <col min="8448" max="8452" width="11.26953125" style="1" customWidth="1"/>
    <col min="8453" max="8453" width="11.1796875" style="1" customWidth="1"/>
    <col min="8454" max="8455" width="11.26953125" style="1" customWidth="1"/>
    <col min="8456" max="8456" width="13.453125" style="1" customWidth="1"/>
    <col min="8457" max="8698" width="8.7265625" style="1"/>
    <col min="8699" max="8699" width="69.81640625" style="1" customWidth="1"/>
    <col min="8700" max="8702" width="11.26953125" style="1" customWidth="1"/>
    <col min="8703" max="8703" width="11.1796875" style="1" customWidth="1"/>
    <col min="8704" max="8708" width="11.26953125" style="1" customWidth="1"/>
    <col min="8709" max="8709" width="11.1796875" style="1" customWidth="1"/>
    <col min="8710" max="8711" width="11.26953125" style="1" customWidth="1"/>
    <col min="8712" max="8712" width="13.453125" style="1" customWidth="1"/>
    <col min="8713" max="8954" width="8.7265625" style="1"/>
    <col min="8955" max="8955" width="69.81640625" style="1" customWidth="1"/>
    <col min="8956" max="8958" width="11.26953125" style="1" customWidth="1"/>
    <col min="8959" max="8959" width="11.1796875" style="1" customWidth="1"/>
    <col min="8960" max="8964" width="11.26953125" style="1" customWidth="1"/>
    <col min="8965" max="8965" width="11.1796875" style="1" customWidth="1"/>
    <col min="8966" max="8967" width="11.26953125" style="1" customWidth="1"/>
    <col min="8968" max="8968" width="13.453125" style="1" customWidth="1"/>
    <col min="8969" max="9210" width="8.7265625" style="1"/>
    <col min="9211" max="9211" width="69.81640625" style="1" customWidth="1"/>
    <col min="9212" max="9214" width="11.26953125" style="1" customWidth="1"/>
    <col min="9215" max="9215" width="11.1796875" style="1" customWidth="1"/>
    <col min="9216" max="9220" width="11.26953125" style="1" customWidth="1"/>
    <col min="9221" max="9221" width="11.1796875" style="1" customWidth="1"/>
    <col min="9222" max="9223" width="11.26953125" style="1" customWidth="1"/>
    <col min="9224" max="9224" width="13.453125" style="1" customWidth="1"/>
    <col min="9225" max="9466" width="8.7265625" style="1"/>
    <col min="9467" max="9467" width="69.81640625" style="1" customWidth="1"/>
    <col min="9468" max="9470" width="11.26953125" style="1" customWidth="1"/>
    <col min="9471" max="9471" width="11.1796875" style="1" customWidth="1"/>
    <col min="9472" max="9476" width="11.26953125" style="1" customWidth="1"/>
    <col min="9477" max="9477" width="11.1796875" style="1" customWidth="1"/>
    <col min="9478" max="9479" width="11.26953125" style="1" customWidth="1"/>
    <col min="9480" max="9480" width="13.453125" style="1" customWidth="1"/>
    <col min="9481" max="9722" width="8.7265625" style="1"/>
    <col min="9723" max="9723" width="69.81640625" style="1" customWidth="1"/>
    <col min="9724" max="9726" width="11.26953125" style="1" customWidth="1"/>
    <col min="9727" max="9727" width="11.1796875" style="1" customWidth="1"/>
    <col min="9728" max="9732" width="11.26953125" style="1" customWidth="1"/>
    <col min="9733" max="9733" width="11.1796875" style="1" customWidth="1"/>
    <col min="9734" max="9735" width="11.26953125" style="1" customWidth="1"/>
    <col min="9736" max="9736" width="13.453125" style="1" customWidth="1"/>
    <col min="9737" max="9978" width="8.7265625" style="1"/>
    <col min="9979" max="9979" width="69.81640625" style="1" customWidth="1"/>
    <col min="9980" max="9982" width="11.26953125" style="1" customWidth="1"/>
    <col min="9983" max="9983" width="11.1796875" style="1" customWidth="1"/>
    <col min="9984" max="9988" width="11.26953125" style="1" customWidth="1"/>
    <col min="9989" max="9989" width="11.1796875" style="1" customWidth="1"/>
    <col min="9990" max="9991" width="11.26953125" style="1" customWidth="1"/>
    <col min="9992" max="9992" width="13.453125" style="1" customWidth="1"/>
    <col min="9993" max="10234" width="8.7265625" style="1"/>
    <col min="10235" max="10235" width="69.81640625" style="1" customWidth="1"/>
    <col min="10236" max="10238" width="11.26953125" style="1" customWidth="1"/>
    <col min="10239" max="10239" width="11.1796875" style="1" customWidth="1"/>
    <col min="10240" max="10244" width="11.26953125" style="1" customWidth="1"/>
    <col min="10245" max="10245" width="11.1796875" style="1" customWidth="1"/>
    <col min="10246" max="10247" width="11.26953125" style="1" customWidth="1"/>
    <col min="10248" max="10248" width="13.453125" style="1" customWidth="1"/>
    <col min="10249" max="10490" width="8.7265625" style="1"/>
    <col min="10491" max="10491" width="69.81640625" style="1" customWidth="1"/>
    <col min="10492" max="10494" width="11.26953125" style="1" customWidth="1"/>
    <col min="10495" max="10495" width="11.1796875" style="1" customWidth="1"/>
    <col min="10496" max="10500" width="11.26953125" style="1" customWidth="1"/>
    <col min="10501" max="10501" width="11.1796875" style="1" customWidth="1"/>
    <col min="10502" max="10503" width="11.26953125" style="1" customWidth="1"/>
    <col min="10504" max="10504" width="13.453125" style="1" customWidth="1"/>
    <col min="10505" max="10746" width="8.7265625" style="1"/>
    <col min="10747" max="10747" width="69.81640625" style="1" customWidth="1"/>
    <col min="10748" max="10750" width="11.26953125" style="1" customWidth="1"/>
    <col min="10751" max="10751" width="11.1796875" style="1" customWidth="1"/>
    <col min="10752" max="10756" width="11.26953125" style="1" customWidth="1"/>
    <col min="10757" max="10757" width="11.1796875" style="1" customWidth="1"/>
    <col min="10758" max="10759" width="11.26953125" style="1" customWidth="1"/>
    <col min="10760" max="10760" width="13.453125" style="1" customWidth="1"/>
    <col min="10761" max="11002" width="8.7265625" style="1"/>
    <col min="11003" max="11003" width="69.81640625" style="1" customWidth="1"/>
    <col min="11004" max="11006" width="11.26953125" style="1" customWidth="1"/>
    <col min="11007" max="11007" width="11.1796875" style="1" customWidth="1"/>
    <col min="11008" max="11012" width="11.26953125" style="1" customWidth="1"/>
    <col min="11013" max="11013" width="11.1796875" style="1" customWidth="1"/>
    <col min="11014" max="11015" width="11.26953125" style="1" customWidth="1"/>
    <col min="11016" max="11016" width="13.453125" style="1" customWidth="1"/>
    <col min="11017" max="11258" width="8.7265625" style="1"/>
    <col min="11259" max="11259" width="69.81640625" style="1" customWidth="1"/>
    <col min="11260" max="11262" width="11.26953125" style="1" customWidth="1"/>
    <col min="11263" max="11263" width="11.1796875" style="1" customWidth="1"/>
    <col min="11264" max="11268" width="11.26953125" style="1" customWidth="1"/>
    <col min="11269" max="11269" width="11.1796875" style="1" customWidth="1"/>
    <col min="11270" max="11271" width="11.26953125" style="1" customWidth="1"/>
    <col min="11272" max="11272" width="13.453125" style="1" customWidth="1"/>
    <col min="11273" max="11514" width="8.7265625" style="1"/>
    <col min="11515" max="11515" width="69.81640625" style="1" customWidth="1"/>
    <col min="11516" max="11518" width="11.26953125" style="1" customWidth="1"/>
    <col min="11519" max="11519" width="11.1796875" style="1" customWidth="1"/>
    <col min="11520" max="11524" width="11.26953125" style="1" customWidth="1"/>
    <col min="11525" max="11525" width="11.1796875" style="1" customWidth="1"/>
    <col min="11526" max="11527" width="11.26953125" style="1" customWidth="1"/>
    <col min="11528" max="11528" width="13.453125" style="1" customWidth="1"/>
    <col min="11529" max="11770" width="8.7265625" style="1"/>
    <col min="11771" max="11771" width="69.81640625" style="1" customWidth="1"/>
    <col min="11772" max="11774" width="11.26953125" style="1" customWidth="1"/>
    <col min="11775" max="11775" width="11.1796875" style="1" customWidth="1"/>
    <col min="11776" max="11780" width="11.26953125" style="1" customWidth="1"/>
    <col min="11781" max="11781" width="11.1796875" style="1" customWidth="1"/>
    <col min="11782" max="11783" width="11.26953125" style="1" customWidth="1"/>
    <col min="11784" max="11784" width="13.453125" style="1" customWidth="1"/>
    <col min="11785" max="12026" width="8.7265625" style="1"/>
    <col min="12027" max="12027" width="69.81640625" style="1" customWidth="1"/>
    <col min="12028" max="12030" width="11.26953125" style="1" customWidth="1"/>
    <col min="12031" max="12031" width="11.1796875" style="1" customWidth="1"/>
    <col min="12032" max="12036" width="11.26953125" style="1" customWidth="1"/>
    <col min="12037" max="12037" width="11.1796875" style="1" customWidth="1"/>
    <col min="12038" max="12039" width="11.26953125" style="1" customWidth="1"/>
    <col min="12040" max="12040" width="13.453125" style="1" customWidth="1"/>
    <col min="12041" max="12282" width="8.7265625" style="1"/>
    <col min="12283" max="12283" width="69.81640625" style="1" customWidth="1"/>
    <col min="12284" max="12286" width="11.26953125" style="1" customWidth="1"/>
    <col min="12287" max="12287" width="11.1796875" style="1" customWidth="1"/>
    <col min="12288" max="12292" width="11.26953125" style="1" customWidth="1"/>
    <col min="12293" max="12293" width="11.1796875" style="1" customWidth="1"/>
    <col min="12294" max="12295" width="11.26953125" style="1" customWidth="1"/>
    <col min="12296" max="12296" width="13.453125" style="1" customWidth="1"/>
    <col min="12297" max="12538" width="8.7265625" style="1"/>
    <col min="12539" max="12539" width="69.81640625" style="1" customWidth="1"/>
    <col min="12540" max="12542" width="11.26953125" style="1" customWidth="1"/>
    <col min="12543" max="12543" width="11.1796875" style="1" customWidth="1"/>
    <col min="12544" max="12548" width="11.26953125" style="1" customWidth="1"/>
    <col min="12549" max="12549" width="11.1796875" style="1" customWidth="1"/>
    <col min="12550" max="12551" width="11.26953125" style="1" customWidth="1"/>
    <col min="12552" max="12552" width="13.453125" style="1" customWidth="1"/>
    <col min="12553" max="12794" width="8.7265625" style="1"/>
    <col min="12795" max="12795" width="69.81640625" style="1" customWidth="1"/>
    <col min="12796" max="12798" width="11.26953125" style="1" customWidth="1"/>
    <col min="12799" max="12799" width="11.1796875" style="1" customWidth="1"/>
    <col min="12800" max="12804" width="11.26953125" style="1" customWidth="1"/>
    <col min="12805" max="12805" width="11.1796875" style="1" customWidth="1"/>
    <col min="12806" max="12807" width="11.26953125" style="1" customWidth="1"/>
    <col min="12808" max="12808" width="13.453125" style="1" customWidth="1"/>
    <col min="12809" max="13050" width="8.7265625" style="1"/>
    <col min="13051" max="13051" width="69.81640625" style="1" customWidth="1"/>
    <col min="13052" max="13054" width="11.26953125" style="1" customWidth="1"/>
    <col min="13055" max="13055" width="11.1796875" style="1" customWidth="1"/>
    <col min="13056" max="13060" width="11.26953125" style="1" customWidth="1"/>
    <col min="13061" max="13061" width="11.1796875" style="1" customWidth="1"/>
    <col min="13062" max="13063" width="11.26953125" style="1" customWidth="1"/>
    <col min="13064" max="13064" width="13.453125" style="1" customWidth="1"/>
    <col min="13065" max="13306" width="8.7265625" style="1"/>
    <col min="13307" max="13307" width="69.81640625" style="1" customWidth="1"/>
    <col min="13308" max="13310" width="11.26953125" style="1" customWidth="1"/>
    <col min="13311" max="13311" width="11.1796875" style="1" customWidth="1"/>
    <col min="13312" max="13316" width="11.26953125" style="1" customWidth="1"/>
    <col min="13317" max="13317" width="11.1796875" style="1" customWidth="1"/>
    <col min="13318" max="13319" width="11.26953125" style="1" customWidth="1"/>
    <col min="13320" max="13320" width="13.453125" style="1" customWidth="1"/>
    <col min="13321" max="13562" width="8.7265625" style="1"/>
    <col min="13563" max="13563" width="69.81640625" style="1" customWidth="1"/>
    <col min="13564" max="13566" width="11.26953125" style="1" customWidth="1"/>
    <col min="13567" max="13567" width="11.1796875" style="1" customWidth="1"/>
    <col min="13568" max="13572" width="11.26953125" style="1" customWidth="1"/>
    <col min="13573" max="13573" width="11.1796875" style="1" customWidth="1"/>
    <col min="13574" max="13575" width="11.26953125" style="1" customWidth="1"/>
    <col min="13576" max="13576" width="13.453125" style="1" customWidth="1"/>
    <col min="13577" max="13818" width="8.7265625" style="1"/>
    <col min="13819" max="13819" width="69.81640625" style="1" customWidth="1"/>
    <col min="13820" max="13822" width="11.26953125" style="1" customWidth="1"/>
    <col min="13823" max="13823" width="11.1796875" style="1" customWidth="1"/>
    <col min="13824" max="13828" width="11.26953125" style="1" customWidth="1"/>
    <col min="13829" max="13829" width="11.1796875" style="1" customWidth="1"/>
    <col min="13830" max="13831" width="11.26953125" style="1" customWidth="1"/>
    <col min="13832" max="13832" width="13.453125" style="1" customWidth="1"/>
    <col min="13833" max="14074" width="8.7265625" style="1"/>
    <col min="14075" max="14075" width="69.81640625" style="1" customWidth="1"/>
    <col min="14076" max="14078" width="11.26953125" style="1" customWidth="1"/>
    <col min="14079" max="14079" width="11.1796875" style="1" customWidth="1"/>
    <col min="14080" max="14084" width="11.26953125" style="1" customWidth="1"/>
    <col min="14085" max="14085" width="11.1796875" style="1" customWidth="1"/>
    <col min="14086" max="14087" width="11.26953125" style="1" customWidth="1"/>
    <col min="14088" max="14088" width="13.453125" style="1" customWidth="1"/>
    <col min="14089" max="14330" width="8.7265625" style="1"/>
    <col min="14331" max="14331" width="69.81640625" style="1" customWidth="1"/>
    <col min="14332" max="14334" width="11.26953125" style="1" customWidth="1"/>
    <col min="14335" max="14335" width="11.1796875" style="1" customWidth="1"/>
    <col min="14336" max="14340" width="11.26953125" style="1" customWidth="1"/>
    <col min="14341" max="14341" width="11.1796875" style="1" customWidth="1"/>
    <col min="14342" max="14343" width="11.26953125" style="1" customWidth="1"/>
    <col min="14344" max="14344" width="13.453125" style="1" customWidth="1"/>
    <col min="14345" max="14586" width="8.7265625" style="1"/>
    <col min="14587" max="14587" width="69.81640625" style="1" customWidth="1"/>
    <col min="14588" max="14590" width="11.26953125" style="1" customWidth="1"/>
    <col min="14591" max="14591" width="11.1796875" style="1" customWidth="1"/>
    <col min="14592" max="14596" width="11.26953125" style="1" customWidth="1"/>
    <col min="14597" max="14597" width="11.1796875" style="1" customWidth="1"/>
    <col min="14598" max="14599" width="11.26953125" style="1" customWidth="1"/>
    <col min="14600" max="14600" width="13.453125" style="1" customWidth="1"/>
    <col min="14601" max="14842" width="8.7265625" style="1"/>
    <col min="14843" max="14843" width="69.81640625" style="1" customWidth="1"/>
    <col min="14844" max="14846" width="11.26953125" style="1" customWidth="1"/>
    <col min="14847" max="14847" width="11.1796875" style="1" customWidth="1"/>
    <col min="14848" max="14852" width="11.26953125" style="1" customWidth="1"/>
    <col min="14853" max="14853" width="11.1796875" style="1" customWidth="1"/>
    <col min="14854" max="14855" width="11.26953125" style="1" customWidth="1"/>
    <col min="14856" max="14856" width="13.453125" style="1" customWidth="1"/>
    <col min="14857" max="15098" width="8.7265625" style="1"/>
    <col min="15099" max="15099" width="69.81640625" style="1" customWidth="1"/>
    <col min="15100" max="15102" width="11.26953125" style="1" customWidth="1"/>
    <col min="15103" max="15103" width="11.1796875" style="1" customWidth="1"/>
    <col min="15104" max="15108" width="11.26953125" style="1" customWidth="1"/>
    <col min="15109" max="15109" width="11.1796875" style="1" customWidth="1"/>
    <col min="15110" max="15111" width="11.26953125" style="1" customWidth="1"/>
    <col min="15112" max="15112" width="13.453125" style="1" customWidth="1"/>
    <col min="15113" max="15354" width="8.7265625" style="1"/>
    <col min="15355" max="15355" width="69.81640625" style="1" customWidth="1"/>
    <col min="15356" max="15358" width="11.26953125" style="1" customWidth="1"/>
    <col min="15359" max="15359" width="11.1796875" style="1" customWidth="1"/>
    <col min="15360" max="15364" width="11.26953125" style="1" customWidth="1"/>
    <col min="15365" max="15365" width="11.1796875" style="1" customWidth="1"/>
    <col min="15366" max="15367" width="11.26953125" style="1" customWidth="1"/>
    <col min="15368" max="15368" width="13.453125" style="1" customWidth="1"/>
    <col min="15369" max="15610" width="8.7265625" style="1"/>
    <col min="15611" max="15611" width="69.81640625" style="1" customWidth="1"/>
    <col min="15612" max="15614" width="11.26953125" style="1" customWidth="1"/>
    <col min="15615" max="15615" width="11.1796875" style="1" customWidth="1"/>
    <col min="15616" max="15620" width="11.26953125" style="1" customWidth="1"/>
    <col min="15621" max="15621" width="11.1796875" style="1" customWidth="1"/>
    <col min="15622" max="15623" width="11.26953125" style="1" customWidth="1"/>
    <col min="15624" max="15624" width="13.453125" style="1" customWidth="1"/>
    <col min="15625" max="15866" width="8.7265625" style="1"/>
    <col min="15867" max="15867" width="69.81640625" style="1" customWidth="1"/>
    <col min="15868" max="15870" width="11.26953125" style="1" customWidth="1"/>
    <col min="15871" max="15871" width="11.1796875" style="1" customWidth="1"/>
    <col min="15872" max="15876" width="11.26953125" style="1" customWidth="1"/>
    <col min="15877" max="15877" width="11.1796875" style="1" customWidth="1"/>
    <col min="15878" max="15879" width="11.26953125" style="1" customWidth="1"/>
    <col min="15880" max="15880" width="13.453125" style="1" customWidth="1"/>
    <col min="15881" max="16122" width="8.7265625" style="1"/>
    <col min="16123" max="16123" width="69.81640625" style="1" customWidth="1"/>
    <col min="16124" max="16126" width="11.26953125" style="1" customWidth="1"/>
    <col min="16127" max="16127" width="11.1796875" style="1" customWidth="1"/>
    <col min="16128" max="16132" width="11.26953125" style="1" customWidth="1"/>
    <col min="16133" max="16133" width="11.1796875" style="1" customWidth="1"/>
    <col min="16134" max="16135" width="11.26953125" style="1" customWidth="1"/>
    <col min="16136" max="16136" width="13.453125" style="1" customWidth="1"/>
    <col min="16137" max="16384" width="8.7265625" style="1"/>
  </cols>
  <sheetData>
    <row r="1" spans="1:7" ht="15.5" x14ac:dyDescent="0.25">
      <c r="A1" s="222" t="s">
        <v>0</v>
      </c>
      <c r="B1" s="223"/>
      <c r="C1" s="223"/>
      <c r="D1" s="223"/>
      <c r="E1" s="223"/>
      <c r="F1" s="223"/>
      <c r="G1" s="224"/>
    </row>
    <row r="2" spans="1:7" ht="13" x14ac:dyDescent="0.25">
      <c r="A2" s="186" t="s">
        <v>530</v>
      </c>
      <c r="B2" s="226"/>
      <c r="C2" s="226"/>
      <c r="D2" s="226"/>
      <c r="E2" s="226"/>
      <c r="F2" s="226"/>
      <c r="G2" s="227"/>
    </row>
    <row r="3" spans="1:7" ht="13" x14ac:dyDescent="0.25">
      <c r="A3" s="228" t="s">
        <v>526</v>
      </c>
      <c r="B3" s="229"/>
      <c r="C3" s="229"/>
      <c r="D3" s="229"/>
      <c r="E3" s="229"/>
      <c r="F3" s="229"/>
      <c r="G3" s="230"/>
    </row>
    <row r="4" spans="1:7" ht="13" x14ac:dyDescent="0.25">
      <c r="A4" s="270" t="s">
        <v>527</v>
      </c>
      <c r="B4" s="271"/>
      <c r="C4" s="271"/>
      <c r="D4" s="271"/>
      <c r="E4" s="271"/>
      <c r="F4" s="271"/>
      <c r="G4" s="272"/>
    </row>
    <row r="5" spans="1:7" ht="13" x14ac:dyDescent="0.25">
      <c r="A5" s="24" t="s">
        <v>1</v>
      </c>
      <c r="B5" s="221" t="s">
        <v>2</v>
      </c>
      <c r="C5" s="221"/>
      <c r="D5" s="221" t="s">
        <v>3</v>
      </c>
      <c r="E5" s="221"/>
      <c r="F5" s="265" t="s">
        <v>4</v>
      </c>
      <c r="G5" s="221"/>
    </row>
    <row r="6" spans="1:7" ht="13" x14ac:dyDescent="0.25">
      <c r="A6" s="24" t="s">
        <v>5</v>
      </c>
      <c r="B6" s="221" t="s">
        <v>29</v>
      </c>
      <c r="C6" s="269"/>
      <c r="D6" s="221" t="s">
        <v>29</v>
      </c>
      <c r="E6" s="269"/>
      <c r="F6" s="265" t="s">
        <v>29</v>
      </c>
      <c r="G6" s="269"/>
    </row>
    <row r="7" spans="1:7" ht="13" x14ac:dyDescent="0.25">
      <c r="A7" s="24" t="s">
        <v>37</v>
      </c>
      <c r="B7" s="82" t="s">
        <v>518</v>
      </c>
      <c r="C7" s="82" t="s">
        <v>519</v>
      </c>
      <c r="D7" s="82" t="s">
        <v>518</v>
      </c>
      <c r="E7" s="82" t="s">
        <v>519</v>
      </c>
      <c r="F7" s="83" t="s">
        <v>518</v>
      </c>
      <c r="G7" s="82" t="s">
        <v>519</v>
      </c>
    </row>
    <row r="8" spans="1:7" ht="13" x14ac:dyDescent="0.25">
      <c r="A8" s="11" t="s">
        <v>30</v>
      </c>
      <c r="B8" s="12"/>
      <c r="C8" s="40"/>
      <c r="D8" s="12"/>
      <c r="E8" s="40"/>
      <c r="F8" s="39"/>
      <c r="G8" s="40"/>
    </row>
    <row r="9" spans="1:7" ht="13" x14ac:dyDescent="0.25">
      <c r="A9" s="11" t="s">
        <v>33</v>
      </c>
      <c r="B9" s="12"/>
      <c r="C9" s="40"/>
      <c r="D9" s="12"/>
      <c r="E9" s="40"/>
      <c r="F9" s="39"/>
      <c r="G9" s="40"/>
    </row>
    <row r="10" spans="1:7" ht="13" x14ac:dyDescent="0.25">
      <c r="A10" s="11" t="s">
        <v>190</v>
      </c>
      <c r="B10" s="12"/>
      <c r="C10" s="40"/>
      <c r="D10" s="12"/>
      <c r="E10" s="40"/>
      <c r="F10" s="39"/>
      <c r="G10" s="40"/>
    </row>
    <row r="11" spans="1:7" ht="13" x14ac:dyDescent="0.25">
      <c r="A11" s="11" t="s">
        <v>358</v>
      </c>
      <c r="B11" s="12"/>
      <c r="C11" s="40"/>
      <c r="D11" s="12"/>
      <c r="E11" s="40"/>
      <c r="F11" s="39"/>
      <c r="G11" s="40"/>
    </row>
    <row r="12" spans="1:7" ht="13" x14ac:dyDescent="0.25">
      <c r="A12" s="11" t="s">
        <v>359</v>
      </c>
      <c r="B12" s="12"/>
      <c r="C12" s="40"/>
      <c r="D12" s="12"/>
      <c r="E12" s="40"/>
      <c r="F12" s="39"/>
      <c r="G12" s="40"/>
    </row>
    <row r="13" spans="1:7" ht="13" x14ac:dyDescent="0.25">
      <c r="A13" s="11" t="s">
        <v>360</v>
      </c>
      <c r="B13" s="12"/>
      <c r="C13" s="40"/>
      <c r="D13" s="12"/>
      <c r="E13" s="40"/>
      <c r="F13" s="39"/>
      <c r="G13" s="40"/>
    </row>
    <row r="14" spans="1:7" x14ac:dyDescent="0.25">
      <c r="A14" s="12" t="s">
        <v>361</v>
      </c>
      <c r="B14" s="41">
        <v>2641</v>
      </c>
      <c r="C14" s="43">
        <v>3668</v>
      </c>
      <c r="D14" s="41">
        <v>2610</v>
      </c>
      <c r="E14" s="43">
        <v>3916</v>
      </c>
      <c r="F14" s="42">
        <v>7</v>
      </c>
      <c r="G14" s="43">
        <v>12</v>
      </c>
    </row>
    <row r="15" spans="1:7" x14ac:dyDescent="0.25">
      <c r="A15" s="12" t="s">
        <v>362</v>
      </c>
      <c r="B15" s="41">
        <v>450</v>
      </c>
      <c r="C15" s="43">
        <v>1016</v>
      </c>
      <c r="D15" s="41">
        <v>433</v>
      </c>
      <c r="E15" s="43">
        <v>947</v>
      </c>
      <c r="F15" s="42">
        <v>75</v>
      </c>
      <c r="G15" s="43">
        <v>11</v>
      </c>
    </row>
    <row r="16" spans="1:7" ht="13" x14ac:dyDescent="0.25">
      <c r="A16" s="11" t="s">
        <v>363</v>
      </c>
      <c r="B16" s="47">
        <v>3091</v>
      </c>
      <c r="C16" s="49">
        <v>4684</v>
      </c>
      <c r="D16" s="47">
        <v>3043</v>
      </c>
      <c r="E16" s="49">
        <v>4863</v>
      </c>
      <c r="F16" s="48">
        <v>82</v>
      </c>
      <c r="G16" s="49">
        <v>23</v>
      </c>
    </row>
    <row r="17" spans="1:7" ht="13" x14ac:dyDescent="0.25">
      <c r="A17" s="11" t="s">
        <v>200</v>
      </c>
      <c r="B17" s="47">
        <v>3091</v>
      </c>
      <c r="C17" s="49">
        <v>4684</v>
      </c>
      <c r="D17" s="47">
        <v>3043</v>
      </c>
      <c r="E17" s="49">
        <v>4863</v>
      </c>
      <c r="F17" s="48">
        <v>82</v>
      </c>
      <c r="G17" s="49">
        <v>23</v>
      </c>
    </row>
    <row r="18" spans="1:7" ht="13" x14ac:dyDescent="0.25">
      <c r="A18" s="11" t="s">
        <v>364</v>
      </c>
      <c r="B18" s="44"/>
      <c r="C18" s="46"/>
      <c r="D18" s="44"/>
      <c r="E18" s="46"/>
      <c r="F18" s="45"/>
      <c r="G18" s="46"/>
    </row>
    <row r="19" spans="1:7" ht="13" x14ac:dyDescent="0.25">
      <c r="A19" s="11" t="s">
        <v>360</v>
      </c>
      <c r="B19" s="44"/>
      <c r="C19" s="46"/>
      <c r="D19" s="44"/>
      <c r="E19" s="46"/>
      <c r="F19" s="45"/>
      <c r="G19" s="46"/>
    </row>
    <row r="20" spans="1:7" x14ac:dyDescent="0.25">
      <c r="A20" s="12" t="s">
        <v>361</v>
      </c>
      <c r="B20" s="41">
        <v>4379</v>
      </c>
      <c r="C20" s="43">
        <v>2938</v>
      </c>
      <c r="D20" s="41">
        <v>3983</v>
      </c>
      <c r="E20" s="43">
        <v>3073</v>
      </c>
      <c r="F20" s="42">
        <v>175</v>
      </c>
      <c r="G20" s="43">
        <v>62</v>
      </c>
    </row>
    <row r="21" spans="1:7" x14ac:dyDescent="0.25">
      <c r="A21" s="12" t="s">
        <v>362</v>
      </c>
      <c r="B21" s="41">
        <v>1710</v>
      </c>
      <c r="C21" s="43">
        <v>1829</v>
      </c>
      <c r="D21" s="41">
        <v>1197</v>
      </c>
      <c r="E21" s="43">
        <v>1432</v>
      </c>
      <c r="F21" s="42">
        <v>0</v>
      </c>
      <c r="G21" s="43">
        <v>0</v>
      </c>
    </row>
    <row r="22" spans="1:7" ht="13" x14ac:dyDescent="0.25">
      <c r="A22" s="11" t="s">
        <v>363</v>
      </c>
      <c r="B22" s="47">
        <v>6089</v>
      </c>
      <c r="C22" s="49">
        <v>4767</v>
      </c>
      <c r="D22" s="47">
        <v>5180</v>
      </c>
      <c r="E22" s="49">
        <v>4505</v>
      </c>
      <c r="F22" s="48">
        <v>175</v>
      </c>
      <c r="G22" s="49">
        <v>62</v>
      </c>
    </row>
    <row r="23" spans="1:7" ht="13" x14ac:dyDescent="0.25">
      <c r="A23" s="11" t="s">
        <v>365</v>
      </c>
      <c r="B23" s="44"/>
      <c r="C23" s="46"/>
      <c r="D23" s="44"/>
      <c r="E23" s="46"/>
      <c r="F23" s="45"/>
      <c r="G23" s="46"/>
    </row>
    <row r="24" spans="1:7" x14ac:dyDescent="0.25">
      <c r="A24" s="12" t="s">
        <v>366</v>
      </c>
      <c r="B24" s="41">
        <v>142</v>
      </c>
      <c r="C24" s="43">
        <v>494</v>
      </c>
      <c r="D24" s="41">
        <v>228</v>
      </c>
      <c r="E24" s="43">
        <v>502</v>
      </c>
      <c r="F24" s="42">
        <v>0</v>
      </c>
      <c r="G24" s="43">
        <v>0</v>
      </c>
    </row>
    <row r="25" spans="1:7" ht="13" x14ac:dyDescent="0.25">
      <c r="A25" s="11" t="s">
        <v>367</v>
      </c>
      <c r="B25" s="47">
        <v>142</v>
      </c>
      <c r="C25" s="49">
        <v>494</v>
      </c>
      <c r="D25" s="47">
        <v>228</v>
      </c>
      <c r="E25" s="49">
        <v>502</v>
      </c>
      <c r="F25" s="48">
        <v>0</v>
      </c>
      <c r="G25" s="49">
        <v>0</v>
      </c>
    </row>
    <row r="26" spans="1:7" ht="13" x14ac:dyDescent="0.25">
      <c r="A26" s="11" t="s">
        <v>204</v>
      </c>
      <c r="B26" s="47">
        <v>6231</v>
      </c>
      <c r="C26" s="49">
        <v>5261</v>
      </c>
      <c r="D26" s="47">
        <v>5408</v>
      </c>
      <c r="E26" s="49">
        <v>5007</v>
      </c>
      <c r="F26" s="48">
        <v>175</v>
      </c>
      <c r="G26" s="49">
        <v>62</v>
      </c>
    </row>
    <row r="27" spans="1:7" ht="13" x14ac:dyDescent="0.25">
      <c r="A27" s="11" t="s">
        <v>368</v>
      </c>
      <c r="B27" s="47">
        <v>9322</v>
      </c>
      <c r="C27" s="49">
        <v>9945</v>
      </c>
      <c r="D27" s="47">
        <v>8451</v>
      </c>
      <c r="E27" s="49">
        <v>9870</v>
      </c>
      <c r="F27" s="48">
        <v>257</v>
      </c>
      <c r="G27" s="49">
        <v>85</v>
      </c>
    </row>
    <row r="28" spans="1:7" ht="13" x14ac:dyDescent="0.25">
      <c r="A28" s="11" t="s">
        <v>369</v>
      </c>
      <c r="B28" s="44"/>
      <c r="C28" s="46"/>
      <c r="D28" s="44"/>
      <c r="E28" s="46"/>
      <c r="F28" s="45"/>
      <c r="G28" s="46"/>
    </row>
    <row r="29" spans="1:7" ht="13" x14ac:dyDescent="0.25">
      <c r="A29" s="11" t="s">
        <v>370</v>
      </c>
      <c r="B29" s="44"/>
      <c r="C29" s="46"/>
      <c r="D29" s="44"/>
      <c r="E29" s="46"/>
      <c r="F29" s="45"/>
      <c r="G29" s="46"/>
    </row>
    <row r="30" spans="1:7" ht="13" x14ac:dyDescent="0.25">
      <c r="A30" s="11" t="s">
        <v>360</v>
      </c>
      <c r="B30" s="44"/>
      <c r="C30" s="46"/>
      <c r="D30" s="44"/>
      <c r="E30" s="46"/>
      <c r="F30" s="45"/>
      <c r="G30" s="46"/>
    </row>
    <row r="31" spans="1:7" x14ac:dyDescent="0.25">
      <c r="A31" s="12" t="s">
        <v>371</v>
      </c>
      <c r="B31" s="41">
        <v>1</v>
      </c>
      <c r="C31" s="43">
        <v>0</v>
      </c>
      <c r="D31" s="41">
        <v>1</v>
      </c>
      <c r="E31" s="43">
        <v>0</v>
      </c>
      <c r="F31" s="42">
        <v>0</v>
      </c>
      <c r="G31" s="43">
        <v>0</v>
      </c>
    </row>
    <row r="32" spans="1:7" x14ac:dyDescent="0.25">
      <c r="A32" s="12" t="s">
        <v>372</v>
      </c>
      <c r="B32" s="41">
        <v>0</v>
      </c>
      <c r="C32" s="43">
        <v>21</v>
      </c>
      <c r="D32" s="41">
        <v>10</v>
      </c>
      <c r="E32" s="43">
        <v>14</v>
      </c>
      <c r="F32" s="42">
        <v>0</v>
      </c>
      <c r="G32" s="43">
        <v>0</v>
      </c>
    </row>
    <row r="33" spans="1:7" x14ac:dyDescent="0.25">
      <c r="A33" s="12" t="s">
        <v>362</v>
      </c>
      <c r="B33" s="41">
        <v>0</v>
      </c>
      <c r="C33" s="43">
        <v>0</v>
      </c>
      <c r="D33" s="41">
        <v>76</v>
      </c>
      <c r="E33" s="43">
        <v>413</v>
      </c>
      <c r="F33" s="42">
        <v>0</v>
      </c>
      <c r="G33" s="43">
        <v>0</v>
      </c>
    </row>
    <row r="34" spans="1:7" x14ac:dyDescent="0.25">
      <c r="A34" s="12" t="s">
        <v>373</v>
      </c>
      <c r="B34" s="41">
        <v>0</v>
      </c>
      <c r="C34" s="43">
        <v>72</v>
      </c>
      <c r="D34" s="41">
        <v>0</v>
      </c>
      <c r="E34" s="43">
        <v>63</v>
      </c>
      <c r="F34" s="42">
        <v>0</v>
      </c>
      <c r="G34" s="43">
        <v>0</v>
      </c>
    </row>
    <row r="35" spans="1:7" ht="13" x14ac:dyDescent="0.25">
      <c r="A35" s="11" t="s">
        <v>363</v>
      </c>
      <c r="B35" s="47">
        <v>1</v>
      </c>
      <c r="C35" s="49">
        <v>93</v>
      </c>
      <c r="D35" s="47">
        <v>87</v>
      </c>
      <c r="E35" s="49">
        <v>490</v>
      </c>
      <c r="F35" s="48">
        <v>0</v>
      </c>
      <c r="G35" s="49">
        <v>0</v>
      </c>
    </row>
    <row r="36" spans="1:7" ht="13" x14ac:dyDescent="0.25">
      <c r="A36" s="11" t="s">
        <v>365</v>
      </c>
      <c r="B36" s="44"/>
      <c r="C36" s="46"/>
      <c r="D36" s="44"/>
      <c r="E36" s="46"/>
      <c r="F36" s="45"/>
      <c r="G36" s="46"/>
    </row>
    <row r="37" spans="1:7" x14ac:dyDescent="0.25">
      <c r="A37" s="12" t="s">
        <v>374</v>
      </c>
      <c r="B37" s="41">
        <v>3</v>
      </c>
      <c r="C37" s="43">
        <v>20</v>
      </c>
      <c r="D37" s="41">
        <v>0</v>
      </c>
      <c r="E37" s="43">
        <v>0</v>
      </c>
      <c r="F37" s="42">
        <v>0</v>
      </c>
      <c r="G37" s="43">
        <v>0</v>
      </c>
    </row>
    <row r="38" spans="1:7" ht="13" x14ac:dyDescent="0.25">
      <c r="A38" s="11" t="s">
        <v>367</v>
      </c>
      <c r="B38" s="47">
        <v>3</v>
      </c>
      <c r="C38" s="49">
        <v>20</v>
      </c>
      <c r="D38" s="47">
        <v>0</v>
      </c>
      <c r="E38" s="49">
        <v>0</v>
      </c>
      <c r="F38" s="48">
        <v>0</v>
      </c>
      <c r="G38" s="49">
        <v>0</v>
      </c>
    </row>
    <row r="39" spans="1:7" ht="13" x14ac:dyDescent="0.25">
      <c r="A39" s="11" t="s">
        <v>200</v>
      </c>
      <c r="B39" s="47">
        <v>4</v>
      </c>
      <c r="C39" s="49">
        <v>113</v>
      </c>
      <c r="D39" s="47">
        <v>87</v>
      </c>
      <c r="E39" s="49">
        <v>490</v>
      </c>
      <c r="F39" s="48">
        <v>0</v>
      </c>
      <c r="G39" s="49">
        <v>0</v>
      </c>
    </row>
    <row r="40" spans="1:7" ht="13" x14ac:dyDescent="0.25">
      <c r="A40" s="11" t="s">
        <v>375</v>
      </c>
      <c r="B40" s="44"/>
      <c r="C40" s="46"/>
      <c r="D40" s="44"/>
      <c r="E40" s="46"/>
      <c r="F40" s="45"/>
      <c r="G40" s="46"/>
    </row>
    <row r="41" spans="1:7" ht="13" x14ac:dyDescent="0.25">
      <c r="A41" s="11" t="s">
        <v>360</v>
      </c>
      <c r="B41" s="44"/>
      <c r="C41" s="46"/>
      <c r="D41" s="44"/>
      <c r="E41" s="46"/>
      <c r="F41" s="45"/>
      <c r="G41" s="46"/>
    </row>
    <row r="42" spans="1:7" x14ac:dyDescent="0.25">
      <c r="A42" s="12" t="s">
        <v>376</v>
      </c>
      <c r="B42" s="41">
        <v>995</v>
      </c>
      <c r="C42" s="43">
        <v>575</v>
      </c>
      <c r="D42" s="41">
        <v>868</v>
      </c>
      <c r="E42" s="43">
        <v>628</v>
      </c>
      <c r="F42" s="42">
        <v>16</v>
      </c>
      <c r="G42" s="43">
        <v>11</v>
      </c>
    </row>
    <row r="43" spans="1:7" x14ac:dyDescent="0.25">
      <c r="A43" s="12" t="s">
        <v>377</v>
      </c>
      <c r="B43" s="41">
        <v>96</v>
      </c>
      <c r="C43" s="43">
        <v>371</v>
      </c>
      <c r="D43" s="41">
        <v>368</v>
      </c>
      <c r="E43" s="43">
        <v>764</v>
      </c>
      <c r="F43" s="42">
        <v>2</v>
      </c>
      <c r="G43" s="43">
        <v>0</v>
      </c>
    </row>
    <row r="44" spans="1:7" x14ac:dyDescent="0.25">
      <c r="A44" s="12" t="s">
        <v>362</v>
      </c>
      <c r="B44" s="41">
        <v>373</v>
      </c>
      <c r="C44" s="43">
        <v>780</v>
      </c>
      <c r="D44" s="41">
        <v>315</v>
      </c>
      <c r="E44" s="43">
        <v>341</v>
      </c>
      <c r="F44" s="42">
        <v>30</v>
      </c>
      <c r="G44" s="43">
        <v>63</v>
      </c>
    </row>
    <row r="45" spans="1:7" x14ac:dyDescent="0.25">
      <c r="A45" s="12" t="s">
        <v>378</v>
      </c>
      <c r="B45" s="41">
        <v>83</v>
      </c>
      <c r="C45" s="43">
        <v>85</v>
      </c>
      <c r="D45" s="41">
        <v>78</v>
      </c>
      <c r="E45" s="43">
        <v>87</v>
      </c>
      <c r="F45" s="42">
        <v>0</v>
      </c>
      <c r="G45" s="43">
        <v>0</v>
      </c>
    </row>
    <row r="46" spans="1:7" ht="13" x14ac:dyDescent="0.25">
      <c r="A46" s="11" t="s">
        <v>363</v>
      </c>
      <c r="B46" s="47">
        <v>1547</v>
      </c>
      <c r="C46" s="49">
        <v>1811</v>
      </c>
      <c r="D46" s="47">
        <v>1629</v>
      </c>
      <c r="E46" s="49">
        <v>1820</v>
      </c>
      <c r="F46" s="48">
        <v>48</v>
      </c>
      <c r="G46" s="49">
        <v>74</v>
      </c>
    </row>
    <row r="47" spans="1:7" ht="13" x14ac:dyDescent="0.25">
      <c r="A47" s="11" t="s">
        <v>365</v>
      </c>
      <c r="B47" s="44"/>
      <c r="C47" s="46"/>
      <c r="D47" s="44"/>
      <c r="E47" s="46"/>
      <c r="F47" s="45"/>
      <c r="G47" s="46"/>
    </row>
    <row r="48" spans="1:7" x14ac:dyDescent="0.25">
      <c r="A48" s="12" t="s">
        <v>379</v>
      </c>
      <c r="B48" s="41">
        <v>530</v>
      </c>
      <c r="C48" s="43">
        <v>618</v>
      </c>
      <c r="D48" s="41">
        <v>642</v>
      </c>
      <c r="E48" s="43">
        <v>623</v>
      </c>
      <c r="F48" s="42">
        <v>0</v>
      </c>
      <c r="G48" s="43">
        <v>0</v>
      </c>
    </row>
    <row r="49" spans="1:7" x14ac:dyDescent="0.25">
      <c r="A49" s="12" t="s">
        <v>380</v>
      </c>
      <c r="B49" s="41">
        <v>300</v>
      </c>
      <c r="C49" s="43">
        <v>228</v>
      </c>
      <c r="D49" s="41">
        <v>1</v>
      </c>
      <c r="E49" s="43">
        <v>5</v>
      </c>
      <c r="F49" s="42">
        <v>0</v>
      </c>
      <c r="G49" s="43">
        <v>1</v>
      </c>
    </row>
    <row r="50" spans="1:7" x14ac:dyDescent="0.25">
      <c r="A50" s="12" t="s">
        <v>378</v>
      </c>
      <c r="B50" s="41">
        <v>50</v>
      </c>
      <c r="C50" s="43">
        <v>22</v>
      </c>
      <c r="D50" s="41">
        <v>51</v>
      </c>
      <c r="E50" s="43">
        <v>22</v>
      </c>
      <c r="F50" s="42">
        <v>0</v>
      </c>
      <c r="G50" s="43">
        <v>0</v>
      </c>
    </row>
    <row r="51" spans="1:7" ht="13" x14ac:dyDescent="0.25">
      <c r="A51" s="11" t="s">
        <v>367</v>
      </c>
      <c r="B51" s="47">
        <v>880</v>
      </c>
      <c r="C51" s="49">
        <v>868</v>
      </c>
      <c r="D51" s="47">
        <v>694</v>
      </c>
      <c r="E51" s="49">
        <v>650</v>
      </c>
      <c r="F51" s="48">
        <v>0</v>
      </c>
      <c r="G51" s="49">
        <v>1</v>
      </c>
    </row>
    <row r="52" spans="1:7" ht="13" x14ac:dyDescent="0.25">
      <c r="A52" s="11" t="s">
        <v>204</v>
      </c>
      <c r="B52" s="47">
        <v>2427</v>
      </c>
      <c r="C52" s="49">
        <v>2679</v>
      </c>
      <c r="D52" s="47">
        <v>2323</v>
      </c>
      <c r="E52" s="49">
        <v>2470</v>
      </c>
      <c r="F52" s="48">
        <v>48</v>
      </c>
      <c r="G52" s="49">
        <v>75</v>
      </c>
    </row>
    <row r="53" spans="1:7" ht="13" x14ac:dyDescent="0.25">
      <c r="A53" s="11" t="s">
        <v>368</v>
      </c>
      <c r="B53" s="47">
        <v>2431</v>
      </c>
      <c r="C53" s="49">
        <v>2792</v>
      </c>
      <c r="D53" s="47">
        <v>2410</v>
      </c>
      <c r="E53" s="49">
        <v>2960</v>
      </c>
      <c r="F53" s="48">
        <v>48</v>
      </c>
      <c r="G53" s="49">
        <v>75</v>
      </c>
    </row>
    <row r="54" spans="1:7" ht="13" x14ac:dyDescent="0.25">
      <c r="A54" s="11" t="s">
        <v>381</v>
      </c>
      <c r="B54" s="44"/>
      <c r="C54" s="46"/>
      <c r="D54" s="44"/>
      <c r="E54" s="46"/>
      <c r="F54" s="45"/>
      <c r="G54" s="46"/>
    </row>
    <row r="55" spans="1:7" ht="13" x14ac:dyDescent="0.25">
      <c r="A55" s="11" t="s">
        <v>382</v>
      </c>
      <c r="B55" s="44"/>
      <c r="C55" s="46"/>
      <c r="D55" s="44"/>
      <c r="E55" s="46"/>
      <c r="F55" s="45"/>
      <c r="G55" s="46"/>
    </row>
    <row r="56" spans="1:7" ht="13" x14ac:dyDescent="0.25">
      <c r="A56" s="11" t="s">
        <v>360</v>
      </c>
      <c r="B56" s="44"/>
      <c r="C56" s="46"/>
      <c r="D56" s="44"/>
      <c r="E56" s="46"/>
      <c r="F56" s="45"/>
      <c r="G56" s="46"/>
    </row>
    <row r="57" spans="1:7" x14ac:dyDescent="0.25">
      <c r="A57" s="12" t="s">
        <v>383</v>
      </c>
      <c r="B57" s="41">
        <v>119</v>
      </c>
      <c r="C57" s="43">
        <v>0</v>
      </c>
      <c r="D57" s="41">
        <v>116</v>
      </c>
      <c r="E57" s="43">
        <v>233</v>
      </c>
      <c r="F57" s="42">
        <v>3</v>
      </c>
      <c r="G57" s="43">
        <v>23</v>
      </c>
    </row>
    <row r="58" spans="1:7" x14ac:dyDescent="0.25">
      <c r="A58" s="12" t="s">
        <v>371</v>
      </c>
      <c r="B58" s="41">
        <v>515</v>
      </c>
      <c r="C58" s="43">
        <v>0</v>
      </c>
      <c r="D58" s="41">
        <v>585</v>
      </c>
      <c r="E58" s="43">
        <v>0</v>
      </c>
      <c r="F58" s="42">
        <v>0</v>
      </c>
      <c r="G58" s="43">
        <v>0</v>
      </c>
    </row>
    <row r="59" spans="1:7" x14ac:dyDescent="0.25">
      <c r="A59" s="12" t="s">
        <v>384</v>
      </c>
      <c r="B59" s="41">
        <v>815</v>
      </c>
      <c r="C59" s="43">
        <v>1250</v>
      </c>
      <c r="D59" s="41">
        <v>1441</v>
      </c>
      <c r="E59" s="43">
        <v>1817</v>
      </c>
      <c r="F59" s="42">
        <v>28</v>
      </c>
      <c r="G59" s="43">
        <v>57</v>
      </c>
    </row>
    <row r="60" spans="1:7" x14ac:dyDescent="0.25">
      <c r="A60" s="12" t="s">
        <v>362</v>
      </c>
      <c r="B60" s="41">
        <v>2806</v>
      </c>
      <c r="C60" s="43">
        <v>2570</v>
      </c>
      <c r="D60" s="41">
        <v>2303</v>
      </c>
      <c r="E60" s="43">
        <v>2533</v>
      </c>
      <c r="F60" s="42">
        <v>465</v>
      </c>
      <c r="G60" s="43">
        <v>376</v>
      </c>
    </row>
    <row r="61" spans="1:7" x14ac:dyDescent="0.25">
      <c r="A61" s="12" t="s">
        <v>385</v>
      </c>
      <c r="B61" s="41">
        <v>740</v>
      </c>
      <c r="C61" s="43">
        <v>609</v>
      </c>
      <c r="D61" s="41">
        <v>813</v>
      </c>
      <c r="E61" s="43">
        <v>653</v>
      </c>
      <c r="F61" s="42">
        <v>26</v>
      </c>
      <c r="G61" s="43">
        <v>50</v>
      </c>
    </row>
    <row r="62" spans="1:7" ht="13" x14ac:dyDescent="0.25">
      <c r="A62" s="11" t="s">
        <v>363</v>
      </c>
      <c r="B62" s="47">
        <v>4995</v>
      </c>
      <c r="C62" s="49">
        <v>4429</v>
      </c>
      <c r="D62" s="47">
        <v>5258</v>
      </c>
      <c r="E62" s="49">
        <v>5236</v>
      </c>
      <c r="F62" s="48">
        <v>522</v>
      </c>
      <c r="G62" s="49">
        <v>506</v>
      </c>
    </row>
    <row r="63" spans="1:7" ht="13" x14ac:dyDescent="0.25">
      <c r="A63" s="11" t="s">
        <v>365</v>
      </c>
      <c r="B63" s="44"/>
      <c r="C63" s="46"/>
      <c r="D63" s="44"/>
      <c r="E63" s="46"/>
      <c r="F63" s="45"/>
      <c r="G63" s="46"/>
    </row>
    <row r="64" spans="1:7" x14ac:dyDescent="0.25">
      <c r="A64" s="12" t="s">
        <v>383</v>
      </c>
      <c r="B64" s="41">
        <v>429</v>
      </c>
      <c r="C64" s="43">
        <v>489</v>
      </c>
      <c r="D64" s="41">
        <v>226</v>
      </c>
      <c r="E64" s="43">
        <v>294</v>
      </c>
      <c r="F64" s="42">
        <v>99</v>
      </c>
      <c r="G64" s="43">
        <v>0</v>
      </c>
    </row>
    <row r="65" spans="1:7" x14ac:dyDescent="0.25">
      <c r="A65" s="12" t="s">
        <v>386</v>
      </c>
      <c r="B65" s="41">
        <v>407</v>
      </c>
      <c r="C65" s="43">
        <v>395</v>
      </c>
      <c r="D65" s="41">
        <v>433</v>
      </c>
      <c r="E65" s="43">
        <v>485</v>
      </c>
      <c r="F65" s="42">
        <v>0</v>
      </c>
      <c r="G65" s="43">
        <v>5</v>
      </c>
    </row>
    <row r="66" spans="1:7" x14ac:dyDescent="0.25">
      <c r="A66" s="12" t="s">
        <v>387</v>
      </c>
      <c r="B66" s="41">
        <v>304</v>
      </c>
      <c r="C66" s="43">
        <v>227</v>
      </c>
      <c r="D66" s="41">
        <v>5</v>
      </c>
      <c r="E66" s="43">
        <v>39</v>
      </c>
      <c r="F66" s="42">
        <v>0</v>
      </c>
      <c r="G66" s="43">
        <v>1</v>
      </c>
    </row>
    <row r="67" spans="1:7" x14ac:dyDescent="0.25">
      <c r="A67" s="12" t="s">
        <v>388</v>
      </c>
      <c r="B67" s="41">
        <v>180</v>
      </c>
      <c r="C67" s="43">
        <v>624</v>
      </c>
      <c r="D67" s="41">
        <v>166</v>
      </c>
      <c r="E67" s="43">
        <v>200</v>
      </c>
      <c r="F67" s="42">
        <v>0</v>
      </c>
      <c r="G67" s="43">
        <v>5</v>
      </c>
    </row>
    <row r="68" spans="1:7" ht="13" x14ac:dyDescent="0.25">
      <c r="A68" s="11" t="s">
        <v>367</v>
      </c>
      <c r="B68" s="47">
        <v>1320</v>
      </c>
      <c r="C68" s="49">
        <v>1735</v>
      </c>
      <c r="D68" s="47">
        <v>830</v>
      </c>
      <c r="E68" s="49">
        <v>1018</v>
      </c>
      <c r="F68" s="48">
        <v>99</v>
      </c>
      <c r="G68" s="49">
        <v>11</v>
      </c>
    </row>
    <row r="69" spans="1:7" ht="13" x14ac:dyDescent="0.25">
      <c r="A69" s="11" t="s">
        <v>266</v>
      </c>
      <c r="B69" s="47">
        <v>6315</v>
      </c>
      <c r="C69" s="49">
        <v>6164</v>
      </c>
      <c r="D69" s="47">
        <v>6088</v>
      </c>
      <c r="E69" s="49">
        <v>6254</v>
      </c>
      <c r="F69" s="48">
        <v>621</v>
      </c>
      <c r="G69" s="49">
        <v>517</v>
      </c>
    </row>
    <row r="70" spans="1:7" ht="13" x14ac:dyDescent="0.25">
      <c r="A70" s="11" t="s">
        <v>389</v>
      </c>
      <c r="B70" s="47">
        <v>6315</v>
      </c>
      <c r="C70" s="49">
        <v>6164</v>
      </c>
      <c r="D70" s="47">
        <v>6088</v>
      </c>
      <c r="E70" s="49">
        <v>6254</v>
      </c>
      <c r="F70" s="48">
        <v>621</v>
      </c>
      <c r="G70" s="49">
        <v>517</v>
      </c>
    </row>
    <row r="71" spans="1:7" ht="13" x14ac:dyDescent="0.25">
      <c r="A71" s="11" t="s">
        <v>390</v>
      </c>
      <c r="B71" s="47">
        <v>18068</v>
      </c>
      <c r="C71" s="49">
        <v>18901</v>
      </c>
      <c r="D71" s="47">
        <v>16949</v>
      </c>
      <c r="E71" s="49">
        <v>19084</v>
      </c>
      <c r="F71" s="48">
        <v>926</v>
      </c>
      <c r="G71" s="49">
        <v>677</v>
      </c>
    </row>
    <row r="72" spans="1:7" ht="13" x14ac:dyDescent="0.25">
      <c r="A72" s="11" t="s">
        <v>31</v>
      </c>
      <c r="B72" s="44"/>
      <c r="C72" s="46"/>
      <c r="D72" s="44"/>
      <c r="E72" s="46"/>
      <c r="F72" s="45"/>
      <c r="G72" s="46"/>
    </row>
    <row r="73" spans="1:7" ht="13" x14ac:dyDescent="0.25">
      <c r="A73" s="11" t="s">
        <v>190</v>
      </c>
      <c r="B73" s="44"/>
      <c r="C73" s="46"/>
      <c r="D73" s="44"/>
      <c r="E73" s="46"/>
      <c r="F73" s="45"/>
      <c r="G73" s="46"/>
    </row>
    <row r="74" spans="1:7" ht="13" x14ac:dyDescent="0.25">
      <c r="A74" s="11" t="s">
        <v>391</v>
      </c>
      <c r="B74" s="44"/>
      <c r="C74" s="46"/>
      <c r="D74" s="44"/>
      <c r="E74" s="46"/>
      <c r="F74" s="45"/>
      <c r="G74" s="46"/>
    </row>
    <row r="75" spans="1:7" ht="13" x14ac:dyDescent="0.25">
      <c r="A75" s="11" t="s">
        <v>392</v>
      </c>
      <c r="B75" s="44"/>
      <c r="C75" s="46"/>
      <c r="D75" s="44"/>
      <c r="E75" s="46"/>
      <c r="F75" s="45"/>
      <c r="G75" s="46"/>
    </row>
    <row r="76" spans="1:7" ht="13" x14ac:dyDescent="0.25">
      <c r="A76" s="11" t="s">
        <v>360</v>
      </c>
      <c r="B76" s="44"/>
      <c r="C76" s="46"/>
      <c r="D76" s="44"/>
      <c r="E76" s="46"/>
      <c r="F76" s="45"/>
      <c r="G76" s="46"/>
    </row>
    <row r="77" spans="1:7" x14ac:dyDescent="0.25">
      <c r="A77" s="12" t="s">
        <v>393</v>
      </c>
      <c r="B77" s="41">
        <v>113</v>
      </c>
      <c r="C77" s="43">
        <v>249</v>
      </c>
      <c r="D77" s="41">
        <v>329</v>
      </c>
      <c r="E77" s="43">
        <v>634</v>
      </c>
      <c r="F77" s="42">
        <v>0</v>
      </c>
      <c r="G77" s="43">
        <v>1</v>
      </c>
    </row>
    <row r="78" spans="1:7" x14ac:dyDescent="0.25">
      <c r="A78" s="12" t="s">
        <v>371</v>
      </c>
      <c r="B78" s="41">
        <v>0</v>
      </c>
      <c r="C78" s="43">
        <v>572</v>
      </c>
      <c r="D78" s="41">
        <v>0</v>
      </c>
      <c r="E78" s="43">
        <v>603</v>
      </c>
      <c r="F78" s="42">
        <v>0</v>
      </c>
      <c r="G78" s="43">
        <v>0</v>
      </c>
    </row>
    <row r="79" spans="1:7" x14ac:dyDescent="0.25">
      <c r="A79" s="12" t="s">
        <v>394</v>
      </c>
      <c r="B79" s="41">
        <v>849</v>
      </c>
      <c r="C79" s="43">
        <v>931</v>
      </c>
      <c r="D79" s="41">
        <v>1553</v>
      </c>
      <c r="E79" s="43">
        <v>1515</v>
      </c>
      <c r="F79" s="42">
        <v>12</v>
      </c>
      <c r="G79" s="43">
        <v>0</v>
      </c>
    </row>
    <row r="80" spans="1:7" x14ac:dyDescent="0.25">
      <c r="A80" s="12" t="s">
        <v>362</v>
      </c>
      <c r="B80" s="41">
        <v>2324</v>
      </c>
      <c r="C80" s="43">
        <v>2077</v>
      </c>
      <c r="D80" s="41">
        <v>2427</v>
      </c>
      <c r="E80" s="43">
        <v>2185</v>
      </c>
      <c r="F80" s="42">
        <v>0</v>
      </c>
      <c r="G80" s="43">
        <v>7</v>
      </c>
    </row>
    <row r="81" spans="1:7" x14ac:dyDescent="0.25">
      <c r="A81" s="12" t="s">
        <v>395</v>
      </c>
      <c r="B81" s="41">
        <v>1007</v>
      </c>
      <c r="C81" s="43">
        <v>1334</v>
      </c>
      <c r="D81" s="41">
        <v>1107</v>
      </c>
      <c r="E81" s="43">
        <v>1565</v>
      </c>
      <c r="F81" s="42">
        <v>107</v>
      </c>
      <c r="G81" s="43">
        <v>92</v>
      </c>
    </row>
    <row r="82" spans="1:7" ht="13" x14ac:dyDescent="0.25">
      <c r="A82" s="11" t="s">
        <v>363</v>
      </c>
      <c r="B82" s="47">
        <v>4293</v>
      </c>
      <c r="C82" s="49">
        <v>5163</v>
      </c>
      <c r="D82" s="47">
        <v>5416</v>
      </c>
      <c r="E82" s="49">
        <v>6502</v>
      </c>
      <c r="F82" s="48">
        <v>119</v>
      </c>
      <c r="G82" s="49">
        <v>100</v>
      </c>
    </row>
    <row r="83" spans="1:7" ht="13" x14ac:dyDescent="0.25">
      <c r="A83" s="11" t="s">
        <v>365</v>
      </c>
      <c r="B83" s="44"/>
      <c r="C83" s="46"/>
      <c r="D83" s="44"/>
      <c r="E83" s="46"/>
      <c r="F83" s="45"/>
      <c r="G83" s="46"/>
    </row>
    <row r="84" spans="1:7" x14ac:dyDescent="0.25">
      <c r="A84" s="12" t="s">
        <v>393</v>
      </c>
      <c r="B84" s="41">
        <v>295</v>
      </c>
      <c r="C84" s="43">
        <v>41</v>
      </c>
      <c r="D84" s="41">
        <v>163</v>
      </c>
      <c r="E84" s="43">
        <v>112</v>
      </c>
      <c r="F84" s="42">
        <v>449</v>
      </c>
      <c r="G84" s="43">
        <v>206</v>
      </c>
    </row>
    <row r="85" spans="1:7" x14ac:dyDescent="0.25">
      <c r="A85" s="12" t="s">
        <v>396</v>
      </c>
      <c r="B85" s="41">
        <v>609</v>
      </c>
      <c r="C85" s="43">
        <v>429</v>
      </c>
      <c r="D85" s="41">
        <v>109</v>
      </c>
      <c r="E85" s="43">
        <v>61</v>
      </c>
      <c r="F85" s="42">
        <v>0</v>
      </c>
      <c r="G85" s="43">
        <v>0</v>
      </c>
    </row>
    <row r="86" spans="1:7" x14ac:dyDescent="0.25">
      <c r="A86" s="12" t="s">
        <v>397</v>
      </c>
      <c r="B86" s="41">
        <v>702</v>
      </c>
      <c r="C86" s="43">
        <v>683</v>
      </c>
      <c r="D86" s="41">
        <v>651</v>
      </c>
      <c r="E86" s="43">
        <v>526</v>
      </c>
      <c r="F86" s="42">
        <v>10</v>
      </c>
      <c r="G86" s="43">
        <v>30</v>
      </c>
    </row>
    <row r="87" spans="1:7" ht="13" x14ac:dyDescent="0.25">
      <c r="A87" s="11" t="s">
        <v>367</v>
      </c>
      <c r="B87" s="47">
        <v>1606</v>
      </c>
      <c r="C87" s="49">
        <v>1153</v>
      </c>
      <c r="D87" s="47">
        <v>923</v>
      </c>
      <c r="E87" s="49">
        <v>699</v>
      </c>
      <c r="F87" s="48">
        <v>459</v>
      </c>
      <c r="G87" s="49">
        <v>236</v>
      </c>
    </row>
    <row r="88" spans="1:7" ht="13" x14ac:dyDescent="0.25">
      <c r="A88" s="11" t="s">
        <v>398</v>
      </c>
      <c r="B88" s="47">
        <v>5899</v>
      </c>
      <c r="C88" s="49">
        <v>6316</v>
      </c>
      <c r="D88" s="47">
        <v>6339</v>
      </c>
      <c r="E88" s="49">
        <v>7201</v>
      </c>
      <c r="F88" s="48">
        <v>578</v>
      </c>
      <c r="G88" s="49">
        <v>336</v>
      </c>
    </row>
    <row r="89" spans="1:7" ht="13" x14ac:dyDescent="0.25">
      <c r="A89" s="11" t="s">
        <v>399</v>
      </c>
      <c r="B89" s="47">
        <v>5899</v>
      </c>
      <c r="C89" s="49">
        <v>6316</v>
      </c>
      <c r="D89" s="47">
        <v>6339</v>
      </c>
      <c r="E89" s="49">
        <v>7201</v>
      </c>
      <c r="F89" s="48">
        <v>578</v>
      </c>
      <c r="G89" s="49">
        <v>336</v>
      </c>
    </row>
    <row r="90" spans="1:7" ht="13" x14ac:dyDescent="0.25">
      <c r="A90" s="11" t="s">
        <v>400</v>
      </c>
      <c r="B90" s="44"/>
      <c r="C90" s="46"/>
      <c r="D90" s="44"/>
      <c r="E90" s="46"/>
      <c r="F90" s="45"/>
      <c r="G90" s="46"/>
    </row>
    <row r="91" spans="1:7" ht="13" x14ac:dyDescent="0.25">
      <c r="A91" s="11" t="s">
        <v>401</v>
      </c>
      <c r="B91" s="44"/>
      <c r="C91" s="46"/>
      <c r="D91" s="44"/>
      <c r="E91" s="46"/>
      <c r="F91" s="45"/>
      <c r="G91" s="46"/>
    </row>
    <row r="92" spans="1:7" ht="13" x14ac:dyDescent="0.25">
      <c r="A92" s="11" t="s">
        <v>360</v>
      </c>
      <c r="B92" s="44"/>
      <c r="C92" s="46"/>
      <c r="D92" s="44"/>
      <c r="E92" s="46"/>
      <c r="F92" s="45"/>
      <c r="G92" s="46"/>
    </row>
    <row r="93" spans="1:7" x14ac:dyDescent="0.25">
      <c r="A93" s="12" t="s">
        <v>393</v>
      </c>
      <c r="B93" s="41">
        <v>0</v>
      </c>
      <c r="C93" s="43">
        <v>0</v>
      </c>
      <c r="D93" s="41">
        <v>0</v>
      </c>
      <c r="E93" s="43">
        <v>0</v>
      </c>
      <c r="F93" s="42">
        <v>9</v>
      </c>
      <c r="G93" s="43">
        <v>37</v>
      </c>
    </row>
    <row r="94" spans="1:7" ht="13" x14ac:dyDescent="0.25">
      <c r="A94" s="11" t="s">
        <v>363</v>
      </c>
      <c r="B94" s="47">
        <v>0</v>
      </c>
      <c r="C94" s="49">
        <v>0</v>
      </c>
      <c r="D94" s="47">
        <v>0</v>
      </c>
      <c r="E94" s="49">
        <v>0</v>
      </c>
      <c r="F94" s="48">
        <v>9</v>
      </c>
      <c r="G94" s="49">
        <v>37</v>
      </c>
    </row>
    <row r="95" spans="1:7" ht="13" x14ac:dyDescent="0.25">
      <c r="A95" s="11" t="s">
        <v>365</v>
      </c>
      <c r="B95" s="44"/>
      <c r="C95" s="46"/>
      <c r="D95" s="44"/>
      <c r="E95" s="46"/>
      <c r="F95" s="45"/>
      <c r="G95" s="46"/>
    </row>
    <row r="96" spans="1:7" x14ac:dyDescent="0.25">
      <c r="A96" s="12" t="s">
        <v>393</v>
      </c>
      <c r="B96" s="41">
        <v>388</v>
      </c>
      <c r="C96" s="43">
        <v>120</v>
      </c>
      <c r="D96" s="41">
        <v>0</v>
      </c>
      <c r="E96" s="43">
        <v>0</v>
      </c>
      <c r="F96" s="42">
        <v>26</v>
      </c>
      <c r="G96" s="43">
        <v>57</v>
      </c>
    </row>
    <row r="97" spans="1:7" ht="13" x14ac:dyDescent="0.25">
      <c r="A97" s="11" t="s">
        <v>367</v>
      </c>
      <c r="B97" s="47">
        <v>388</v>
      </c>
      <c r="C97" s="49">
        <v>120</v>
      </c>
      <c r="D97" s="47">
        <v>0</v>
      </c>
      <c r="E97" s="49">
        <v>0</v>
      </c>
      <c r="F97" s="48">
        <v>26</v>
      </c>
      <c r="G97" s="49">
        <v>57</v>
      </c>
    </row>
    <row r="98" spans="1:7" ht="13" x14ac:dyDescent="0.25">
      <c r="A98" s="11" t="s">
        <v>402</v>
      </c>
      <c r="B98" s="47">
        <v>388</v>
      </c>
      <c r="C98" s="49">
        <v>120</v>
      </c>
      <c r="D98" s="47">
        <v>0</v>
      </c>
      <c r="E98" s="49">
        <v>0</v>
      </c>
      <c r="F98" s="48">
        <v>35</v>
      </c>
      <c r="G98" s="49">
        <v>94</v>
      </c>
    </row>
    <row r="99" spans="1:7" ht="13" x14ac:dyDescent="0.25">
      <c r="A99" s="11" t="s">
        <v>403</v>
      </c>
      <c r="B99" s="44"/>
      <c r="C99" s="46"/>
      <c r="D99" s="44"/>
      <c r="E99" s="46"/>
      <c r="F99" s="45"/>
      <c r="G99" s="46"/>
    </row>
    <row r="100" spans="1:7" ht="13" x14ac:dyDescent="0.25">
      <c r="A100" s="11" t="s">
        <v>360</v>
      </c>
      <c r="B100" s="44"/>
      <c r="C100" s="46"/>
      <c r="D100" s="44"/>
      <c r="E100" s="46"/>
      <c r="F100" s="45"/>
      <c r="G100" s="46"/>
    </row>
    <row r="101" spans="1:7" x14ac:dyDescent="0.25">
      <c r="A101" s="12" t="s">
        <v>393</v>
      </c>
      <c r="B101" s="41">
        <v>212</v>
      </c>
      <c r="C101" s="43">
        <v>230</v>
      </c>
      <c r="D101" s="41">
        <v>262</v>
      </c>
      <c r="E101" s="43">
        <v>442</v>
      </c>
      <c r="F101" s="42">
        <v>0</v>
      </c>
      <c r="G101" s="43">
        <v>0</v>
      </c>
    </row>
    <row r="102" spans="1:7" x14ac:dyDescent="0.25">
      <c r="A102" s="12" t="s">
        <v>404</v>
      </c>
      <c r="B102" s="41">
        <v>230</v>
      </c>
      <c r="C102" s="90" t="s">
        <v>516</v>
      </c>
      <c r="D102" s="41">
        <v>174</v>
      </c>
      <c r="E102" s="90" t="s">
        <v>516</v>
      </c>
      <c r="F102" s="42">
        <v>0</v>
      </c>
      <c r="G102" s="43">
        <v>0</v>
      </c>
    </row>
    <row r="103" spans="1:7" x14ac:dyDescent="0.25">
      <c r="A103" s="12" t="s">
        <v>405</v>
      </c>
      <c r="B103" s="41">
        <v>78</v>
      </c>
      <c r="C103" s="43">
        <v>10</v>
      </c>
      <c r="D103" s="41">
        <v>108</v>
      </c>
      <c r="E103" s="43">
        <v>53</v>
      </c>
      <c r="F103" s="42">
        <v>0</v>
      </c>
      <c r="G103" s="43">
        <v>0</v>
      </c>
    </row>
    <row r="104" spans="1:7" x14ac:dyDescent="0.25">
      <c r="A104" s="12" t="s">
        <v>362</v>
      </c>
      <c r="B104" s="41">
        <v>1789</v>
      </c>
      <c r="C104" s="43">
        <v>1539</v>
      </c>
      <c r="D104" s="41">
        <v>1483</v>
      </c>
      <c r="E104" s="43">
        <v>1422</v>
      </c>
      <c r="F104" s="42">
        <v>0</v>
      </c>
      <c r="G104" s="43">
        <v>7</v>
      </c>
    </row>
    <row r="105" spans="1:7" x14ac:dyDescent="0.25">
      <c r="A105" s="12" t="s">
        <v>373</v>
      </c>
      <c r="B105" s="41">
        <v>1179</v>
      </c>
      <c r="C105" s="43">
        <v>931</v>
      </c>
      <c r="D105" s="41">
        <v>1320</v>
      </c>
      <c r="E105" s="43">
        <v>1892</v>
      </c>
      <c r="F105" s="42">
        <v>31</v>
      </c>
      <c r="G105" s="43">
        <v>1</v>
      </c>
    </row>
    <row r="106" spans="1:7" ht="13" x14ac:dyDescent="0.25">
      <c r="A106" s="11" t="s">
        <v>363</v>
      </c>
      <c r="B106" s="47">
        <v>3488</v>
      </c>
      <c r="C106" s="49">
        <v>2710</v>
      </c>
      <c r="D106" s="47">
        <v>3347</v>
      </c>
      <c r="E106" s="49">
        <v>3809</v>
      </c>
      <c r="F106" s="48">
        <v>31</v>
      </c>
      <c r="G106" s="49">
        <v>8</v>
      </c>
    </row>
    <row r="107" spans="1:7" ht="13" x14ac:dyDescent="0.25">
      <c r="A107" s="11" t="s">
        <v>365</v>
      </c>
      <c r="B107" s="44"/>
      <c r="C107" s="46"/>
      <c r="D107" s="44"/>
      <c r="E107" s="46"/>
      <c r="F107" s="45"/>
      <c r="G107" s="46"/>
    </row>
    <row r="108" spans="1:7" x14ac:dyDescent="0.25">
      <c r="A108" s="12" t="s">
        <v>393</v>
      </c>
      <c r="B108" s="41">
        <v>1091</v>
      </c>
      <c r="C108" s="43">
        <v>1015</v>
      </c>
      <c r="D108" s="41">
        <v>557</v>
      </c>
      <c r="E108" s="43">
        <v>322</v>
      </c>
      <c r="F108" s="42">
        <v>0</v>
      </c>
      <c r="G108" s="43">
        <v>0</v>
      </c>
    </row>
    <row r="109" spans="1:7" x14ac:dyDescent="0.25">
      <c r="A109" s="12" t="s">
        <v>405</v>
      </c>
      <c r="B109" s="41">
        <v>4</v>
      </c>
      <c r="C109" s="43">
        <v>1</v>
      </c>
      <c r="D109" s="41">
        <v>7</v>
      </c>
      <c r="E109" s="43">
        <v>2</v>
      </c>
      <c r="F109" s="42">
        <v>0</v>
      </c>
      <c r="G109" s="43">
        <v>0</v>
      </c>
    </row>
    <row r="110" spans="1:7" x14ac:dyDescent="0.25">
      <c r="A110" s="12" t="s">
        <v>406</v>
      </c>
      <c r="B110" s="41">
        <v>1211</v>
      </c>
      <c r="C110" s="43">
        <v>1533</v>
      </c>
      <c r="D110" s="41">
        <v>1171</v>
      </c>
      <c r="E110" s="43">
        <v>763</v>
      </c>
      <c r="F110" s="42">
        <v>0</v>
      </c>
      <c r="G110" s="43">
        <v>0</v>
      </c>
    </row>
    <row r="111" spans="1:7" ht="13" x14ac:dyDescent="0.25">
      <c r="A111" s="11" t="s">
        <v>367</v>
      </c>
      <c r="B111" s="47">
        <v>2306</v>
      </c>
      <c r="C111" s="49">
        <v>2549</v>
      </c>
      <c r="D111" s="47">
        <v>1735</v>
      </c>
      <c r="E111" s="49">
        <v>1087</v>
      </c>
      <c r="F111" s="48">
        <v>0</v>
      </c>
      <c r="G111" s="49">
        <v>0</v>
      </c>
    </row>
    <row r="112" spans="1:7" ht="13" x14ac:dyDescent="0.25">
      <c r="A112" s="11" t="s">
        <v>407</v>
      </c>
      <c r="B112" s="47">
        <v>5794</v>
      </c>
      <c r="C112" s="49">
        <v>5259</v>
      </c>
      <c r="D112" s="47">
        <v>5082</v>
      </c>
      <c r="E112" s="49">
        <v>4896</v>
      </c>
      <c r="F112" s="48">
        <v>31</v>
      </c>
      <c r="G112" s="49">
        <v>8</v>
      </c>
    </row>
    <row r="113" spans="1:7" ht="13" x14ac:dyDescent="0.25">
      <c r="A113" s="11" t="s">
        <v>408</v>
      </c>
      <c r="B113" s="47">
        <v>6182</v>
      </c>
      <c r="C113" s="49">
        <v>5379</v>
      </c>
      <c r="D113" s="47">
        <v>5082</v>
      </c>
      <c r="E113" s="49">
        <v>4896</v>
      </c>
      <c r="F113" s="48">
        <v>66</v>
      </c>
      <c r="G113" s="49">
        <v>102</v>
      </c>
    </row>
    <row r="114" spans="1:7" ht="13" x14ac:dyDescent="0.25">
      <c r="A114" s="11" t="s">
        <v>409</v>
      </c>
      <c r="B114" s="44"/>
      <c r="C114" s="46"/>
      <c r="D114" s="44"/>
      <c r="E114" s="46"/>
      <c r="F114" s="45"/>
      <c r="G114" s="46"/>
    </row>
    <row r="115" spans="1:7" ht="13" x14ac:dyDescent="0.25">
      <c r="A115" s="11" t="s">
        <v>410</v>
      </c>
      <c r="B115" s="44"/>
      <c r="C115" s="46"/>
      <c r="D115" s="44"/>
      <c r="E115" s="46"/>
      <c r="F115" s="45"/>
      <c r="G115" s="46"/>
    </row>
    <row r="116" spans="1:7" ht="13" x14ac:dyDescent="0.25">
      <c r="A116" s="11" t="s">
        <v>360</v>
      </c>
      <c r="B116" s="44"/>
      <c r="C116" s="46"/>
      <c r="D116" s="44"/>
      <c r="E116" s="46"/>
      <c r="F116" s="45"/>
      <c r="G116" s="46"/>
    </row>
    <row r="117" spans="1:7" x14ac:dyDescent="0.25">
      <c r="A117" s="12" t="s">
        <v>393</v>
      </c>
      <c r="B117" s="41">
        <v>32</v>
      </c>
      <c r="C117" s="43">
        <v>66</v>
      </c>
      <c r="D117" s="41">
        <v>39</v>
      </c>
      <c r="E117" s="43">
        <v>109</v>
      </c>
      <c r="F117" s="42">
        <v>0</v>
      </c>
      <c r="G117" s="43">
        <v>0</v>
      </c>
    </row>
    <row r="118" spans="1:7" x14ac:dyDescent="0.25">
      <c r="A118" s="12" t="s">
        <v>411</v>
      </c>
      <c r="B118" s="41">
        <v>149</v>
      </c>
      <c r="C118" s="43">
        <v>334</v>
      </c>
      <c r="D118" s="41">
        <v>126</v>
      </c>
      <c r="E118" s="43">
        <v>332</v>
      </c>
      <c r="F118" s="42">
        <v>1</v>
      </c>
      <c r="G118" s="43">
        <v>0</v>
      </c>
    </row>
    <row r="119" spans="1:7" x14ac:dyDescent="0.25">
      <c r="A119" s="12" t="s">
        <v>412</v>
      </c>
      <c r="B119" s="41">
        <v>20</v>
      </c>
      <c r="C119" s="43">
        <v>154</v>
      </c>
      <c r="D119" s="41">
        <v>20</v>
      </c>
      <c r="E119" s="43">
        <v>154</v>
      </c>
      <c r="F119" s="42">
        <v>0</v>
      </c>
      <c r="G119" s="43">
        <v>0</v>
      </c>
    </row>
    <row r="120" spans="1:7" x14ac:dyDescent="0.25">
      <c r="A120" s="12" t="s">
        <v>413</v>
      </c>
      <c r="B120" s="41">
        <v>29</v>
      </c>
      <c r="C120" s="43">
        <v>122</v>
      </c>
      <c r="D120" s="41">
        <v>3</v>
      </c>
      <c r="E120" s="43">
        <v>48</v>
      </c>
      <c r="F120" s="42">
        <v>0</v>
      </c>
      <c r="G120" s="43">
        <v>0</v>
      </c>
    </row>
    <row r="121" spans="1:7" x14ac:dyDescent="0.25">
      <c r="A121" s="12" t="s">
        <v>362</v>
      </c>
      <c r="B121" s="41">
        <v>251</v>
      </c>
      <c r="C121" s="43">
        <v>96</v>
      </c>
      <c r="D121" s="41">
        <v>207</v>
      </c>
      <c r="E121" s="43">
        <v>99</v>
      </c>
      <c r="F121" s="42">
        <v>15</v>
      </c>
      <c r="G121" s="43">
        <v>46</v>
      </c>
    </row>
    <row r="122" spans="1:7" x14ac:dyDescent="0.25">
      <c r="A122" s="12" t="s">
        <v>373</v>
      </c>
      <c r="B122" s="41">
        <v>4</v>
      </c>
      <c r="C122" s="43">
        <v>7</v>
      </c>
      <c r="D122" s="41">
        <v>3</v>
      </c>
      <c r="E122" s="43">
        <v>2</v>
      </c>
      <c r="F122" s="42">
        <v>0</v>
      </c>
      <c r="G122" s="43">
        <v>0</v>
      </c>
    </row>
    <row r="123" spans="1:7" ht="13" x14ac:dyDescent="0.25">
      <c r="A123" s="11" t="s">
        <v>363</v>
      </c>
      <c r="B123" s="47">
        <v>485</v>
      </c>
      <c r="C123" s="49">
        <v>779</v>
      </c>
      <c r="D123" s="47">
        <v>398</v>
      </c>
      <c r="E123" s="49">
        <v>744</v>
      </c>
      <c r="F123" s="48">
        <v>16</v>
      </c>
      <c r="G123" s="49">
        <v>46</v>
      </c>
    </row>
    <row r="124" spans="1:7" ht="13" x14ac:dyDescent="0.25">
      <c r="A124" s="11" t="s">
        <v>365</v>
      </c>
      <c r="B124" s="44"/>
      <c r="C124" s="46"/>
      <c r="D124" s="44"/>
      <c r="E124" s="46"/>
      <c r="F124" s="45"/>
      <c r="G124" s="46"/>
    </row>
    <row r="125" spans="1:7" x14ac:dyDescent="0.25">
      <c r="A125" s="12" t="s">
        <v>393</v>
      </c>
      <c r="B125" s="41">
        <v>723</v>
      </c>
      <c r="C125" s="43">
        <v>919</v>
      </c>
      <c r="D125" s="41">
        <v>628</v>
      </c>
      <c r="E125" s="43">
        <v>404</v>
      </c>
      <c r="F125" s="42">
        <v>0</v>
      </c>
      <c r="G125" s="43">
        <v>0</v>
      </c>
    </row>
    <row r="126" spans="1:7" x14ac:dyDescent="0.25">
      <c r="A126" s="12" t="s">
        <v>373</v>
      </c>
      <c r="B126" s="41">
        <v>195</v>
      </c>
      <c r="C126" s="43">
        <v>37</v>
      </c>
      <c r="D126" s="41">
        <v>164</v>
      </c>
      <c r="E126" s="43">
        <v>41</v>
      </c>
      <c r="F126" s="42">
        <v>0</v>
      </c>
      <c r="G126" s="43">
        <v>0</v>
      </c>
    </row>
    <row r="127" spans="1:7" ht="13" x14ac:dyDescent="0.25">
      <c r="A127" s="11" t="s">
        <v>367</v>
      </c>
      <c r="B127" s="47">
        <v>918</v>
      </c>
      <c r="C127" s="49">
        <v>956</v>
      </c>
      <c r="D127" s="47">
        <v>792</v>
      </c>
      <c r="E127" s="49">
        <v>445</v>
      </c>
      <c r="F127" s="48">
        <v>0</v>
      </c>
      <c r="G127" s="49">
        <v>0</v>
      </c>
    </row>
    <row r="128" spans="1:7" ht="13" x14ac:dyDescent="0.25">
      <c r="A128" s="11" t="s">
        <v>414</v>
      </c>
      <c r="B128" s="47">
        <v>1403</v>
      </c>
      <c r="C128" s="49">
        <v>1735</v>
      </c>
      <c r="D128" s="47">
        <v>1190</v>
      </c>
      <c r="E128" s="49">
        <v>1189</v>
      </c>
      <c r="F128" s="48">
        <v>16</v>
      </c>
      <c r="G128" s="49">
        <v>46</v>
      </c>
    </row>
    <row r="129" spans="1:7" ht="13" x14ac:dyDescent="0.25">
      <c r="A129" s="11" t="s">
        <v>415</v>
      </c>
      <c r="B129" s="47">
        <v>1403</v>
      </c>
      <c r="C129" s="49">
        <v>1735</v>
      </c>
      <c r="D129" s="47">
        <v>1190</v>
      </c>
      <c r="E129" s="49">
        <v>1189</v>
      </c>
      <c r="F129" s="48">
        <v>16</v>
      </c>
      <c r="G129" s="49">
        <v>46</v>
      </c>
    </row>
    <row r="130" spans="1:7" ht="13" x14ac:dyDescent="0.25">
      <c r="A130" s="185" t="s">
        <v>558</v>
      </c>
      <c r="B130" s="47"/>
      <c r="C130" s="49"/>
      <c r="D130" s="47"/>
      <c r="E130" s="49"/>
      <c r="F130" s="48"/>
      <c r="G130" s="49"/>
    </row>
    <row r="131" spans="1:7" ht="13" x14ac:dyDescent="0.25">
      <c r="A131" s="11" t="s">
        <v>416</v>
      </c>
      <c r="B131" s="44"/>
      <c r="C131" s="46"/>
      <c r="D131" s="44"/>
      <c r="E131" s="46"/>
      <c r="F131" s="45"/>
      <c r="G131" s="46"/>
    </row>
    <row r="132" spans="1:7" ht="13" x14ac:dyDescent="0.25">
      <c r="A132" s="11" t="s">
        <v>417</v>
      </c>
      <c r="B132" s="44"/>
      <c r="C132" s="46"/>
      <c r="D132" s="44"/>
      <c r="E132" s="46"/>
      <c r="F132" s="45"/>
      <c r="G132" s="46"/>
    </row>
    <row r="133" spans="1:7" ht="13" x14ac:dyDescent="0.25">
      <c r="A133" s="11" t="s">
        <v>360</v>
      </c>
      <c r="B133" s="44"/>
      <c r="C133" s="46"/>
      <c r="D133" s="44"/>
      <c r="E133" s="46"/>
      <c r="F133" s="45"/>
      <c r="G133" s="46"/>
    </row>
    <row r="134" spans="1:7" x14ac:dyDescent="0.25">
      <c r="A134" s="12" t="s">
        <v>393</v>
      </c>
      <c r="B134" s="41">
        <v>1129</v>
      </c>
      <c r="C134" s="43">
        <v>120</v>
      </c>
      <c r="D134" s="41">
        <v>1080</v>
      </c>
      <c r="E134" s="43">
        <v>484</v>
      </c>
      <c r="F134" s="42">
        <v>49</v>
      </c>
      <c r="G134" s="43">
        <v>200</v>
      </c>
    </row>
    <row r="135" spans="1:7" x14ac:dyDescent="0.25">
      <c r="A135" s="12" t="s">
        <v>418</v>
      </c>
      <c r="B135" s="41">
        <v>97</v>
      </c>
      <c r="C135" s="43">
        <v>145</v>
      </c>
      <c r="D135" s="41">
        <v>97</v>
      </c>
      <c r="E135" s="43">
        <v>145</v>
      </c>
      <c r="F135" s="42">
        <v>0</v>
      </c>
      <c r="G135" s="43">
        <v>0</v>
      </c>
    </row>
    <row r="136" spans="1:7" x14ac:dyDescent="0.25">
      <c r="A136" s="12" t="s">
        <v>362</v>
      </c>
      <c r="B136" s="41">
        <v>2181</v>
      </c>
      <c r="C136" s="43">
        <v>2206</v>
      </c>
      <c r="D136" s="41">
        <v>1118</v>
      </c>
      <c r="E136" s="43">
        <v>1381</v>
      </c>
      <c r="F136" s="42">
        <v>848</v>
      </c>
      <c r="G136" s="43">
        <v>440</v>
      </c>
    </row>
    <row r="137" spans="1:7" x14ac:dyDescent="0.25">
      <c r="A137" s="12" t="s">
        <v>373</v>
      </c>
      <c r="B137" s="41">
        <v>202</v>
      </c>
      <c r="C137" s="43">
        <v>205</v>
      </c>
      <c r="D137" s="41">
        <v>18</v>
      </c>
      <c r="E137" s="43">
        <v>52</v>
      </c>
      <c r="F137" s="42">
        <v>127</v>
      </c>
      <c r="G137" s="43">
        <v>86</v>
      </c>
    </row>
    <row r="138" spans="1:7" ht="13" x14ac:dyDescent="0.25">
      <c r="A138" s="11" t="s">
        <v>363</v>
      </c>
      <c r="B138" s="47">
        <v>3609</v>
      </c>
      <c r="C138" s="49">
        <v>2676</v>
      </c>
      <c r="D138" s="47">
        <v>2313</v>
      </c>
      <c r="E138" s="49">
        <v>2062</v>
      </c>
      <c r="F138" s="48">
        <v>1024</v>
      </c>
      <c r="G138" s="49">
        <v>726</v>
      </c>
    </row>
    <row r="139" spans="1:7" ht="13" x14ac:dyDescent="0.25">
      <c r="A139" s="11" t="s">
        <v>365</v>
      </c>
      <c r="B139" s="44"/>
      <c r="C139" s="46"/>
      <c r="D139" s="44"/>
      <c r="E139" s="46"/>
      <c r="F139" s="45"/>
      <c r="G139" s="46"/>
    </row>
    <row r="140" spans="1:7" x14ac:dyDescent="0.25">
      <c r="A140" s="12" t="s">
        <v>393</v>
      </c>
      <c r="B140" s="41">
        <v>4786</v>
      </c>
      <c r="C140" s="43">
        <v>3212</v>
      </c>
      <c r="D140" s="41">
        <v>2668</v>
      </c>
      <c r="E140" s="43">
        <v>1094</v>
      </c>
      <c r="F140" s="42">
        <v>1430</v>
      </c>
      <c r="G140" s="43">
        <v>878</v>
      </c>
    </row>
    <row r="141" spans="1:7" x14ac:dyDescent="0.25">
      <c r="A141" s="12" t="s">
        <v>419</v>
      </c>
      <c r="B141" s="41">
        <v>503</v>
      </c>
      <c r="C141" s="43">
        <v>218</v>
      </c>
      <c r="D141" s="41">
        <v>463</v>
      </c>
      <c r="E141" s="43">
        <v>260</v>
      </c>
      <c r="F141" s="42">
        <v>58</v>
      </c>
      <c r="G141" s="43">
        <v>6</v>
      </c>
    </row>
    <row r="142" spans="1:7" ht="13" x14ac:dyDescent="0.25">
      <c r="A142" s="11" t="s">
        <v>367</v>
      </c>
      <c r="B142" s="47">
        <v>5289</v>
      </c>
      <c r="C142" s="49">
        <v>3430</v>
      </c>
      <c r="D142" s="47">
        <v>3131</v>
      </c>
      <c r="E142" s="49">
        <v>1354</v>
      </c>
      <c r="F142" s="48">
        <v>1488</v>
      </c>
      <c r="G142" s="49">
        <v>884</v>
      </c>
    </row>
    <row r="143" spans="1:7" ht="13" x14ac:dyDescent="0.25">
      <c r="A143" s="11" t="s">
        <v>420</v>
      </c>
      <c r="B143" s="47">
        <v>8898</v>
      </c>
      <c r="C143" s="49">
        <v>6106</v>
      </c>
      <c r="D143" s="47">
        <v>5444</v>
      </c>
      <c r="E143" s="49">
        <v>3416</v>
      </c>
      <c r="F143" s="48">
        <v>2512</v>
      </c>
      <c r="G143" s="49">
        <v>1610</v>
      </c>
    </row>
    <row r="144" spans="1:7" ht="13" x14ac:dyDescent="0.25">
      <c r="A144" s="11" t="s">
        <v>421</v>
      </c>
      <c r="B144" s="47">
        <v>8898</v>
      </c>
      <c r="C144" s="49">
        <v>6106</v>
      </c>
      <c r="D144" s="47">
        <v>5444</v>
      </c>
      <c r="E144" s="49">
        <v>3416</v>
      </c>
      <c r="F144" s="48">
        <v>2512</v>
      </c>
      <c r="G144" s="49">
        <v>1610</v>
      </c>
    </row>
    <row r="145" spans="1:7" ht="13" x14ac:dyDescent="0.25">
      <c r="A145" s="11" t="s">
        <v>422</v>
      </c>
      <c r="B145" s="44"/>
      <c r="C145" s="46"/>
      <c r="D145" s="44"/>
      <c r="E145" s="46"/>
      <c r="F145" s="45"/>
      <c r="G145" s="46"/>
    </row>
    <row r="146" spans="1:7" ht="13" x14ac:dyDescent="0.25">
      <c r="A146" s="11" t="s">
        <v>360</v>
      </c>
      <c r="B146" s="44"/>
      <c r="C146" s="46"/>
      <c r="D146" s="44"/>
      <c r="E146" s="46"/>
      <c r="F146" s="45"/>
      <c r="G146" s="46"/>
    </row>
    <row r="147" spans="1:7" x14ac:dyDescent="0.25">
      <c r="A147" s="12" t="s">
        <v>423</v>
      </c>
      <c r="B147" s="41">
        <v>65</v>
      </c>
      <c r="C147" s="43">
        <v>43</v>
      </c>
      <c r="D147" s="41">
        <v>134</v>
      </c>
      <c r="E147" s="43">
        <v>18</v>
      </c>
      <c r="F147" s="42">
        <v>1</v>
      </c>
      <c r="G147" s="43">
        <v>0</v>
      </c>
    </row>
    <row r="148" spans="1:7" x14ac:dyDescent="0.25">
      <c r="A148" s="12" t="s">
        <v>424</v>
      </c>
      <c r="B148" s="41">
        <v>28</v>
      </c>
      <c r="C148" s="43">
        <v>60</v>
      </c>
      <c r="D148" s="41">
        <v>28</v>
      </c>
      <c r="E148" s="43">
        <v>60</v>
      </c>
      <c r="F148" s="42">
        <v>0</v>
      </c>
      <c r="G148" s="43">
        <v>0</v>
      </c>
    </row>
    <row r="149" spans="1:7" x14ac:dyDescent="0.25">
      <c r="A149" s="12" t="s">
        <v>425</v>
      </c>
      <c r="B149" s="41">
        <v>59</v>
      </c>
      <c r="C149" s="43">
        <v>37</v>
      </c>
      <c r="D149" s="41">
        <v>0</v>
      </c>
      <c r="E149" s="43">
        <v>33</v>
      </c>
      <c r="F149" s="42">
        <v>0</v>
      </c>
      <c r="G149" s="43">
        <v>0</v>
      </c>
    </row>
    <row r="150" spans="1:7" x14ac:dyDescent="0.25">
      <c r="A150" s="12" t="s">
        <v>426</v>
      </c>
      <c r="B150" s="41">
        <v>265</v>
      </c>
      <c r="C150" s="43">
        <v>292</v>
      </c>
      <c r="D150" s="41">
        <v>305</v>
      </c>
      <c r="E150" s="43">
        <v>236</v>
      </c>
      <c r="F150" s="42">
        <v>0</v>
      </c>
      <c r="G150" s="43">
        <v>0</v>
      </c>
    </row>
    <row r="151" spans="1:7" ht="13" x14ac:dyDescent="0.25">
      <c r="A151" s="11" t="s">
        <v>363</v>
      </c>
      <c r="B151" s="47">
        <v>417</v>
      </c>
      <c r="C151" s="49">
        <v>432</v>
      </c>
      <c r="D151" s="47">
        <v>467</v>
      </c>
      <c r="E151" s="49">
        <v>347</v>
      </c>
      <c r="F151" s="48">
        <v>1</v>
      </c>
      <c r="G151" s="49">
        <v>0</v>
      </c>
    </row>
    <row r="152" spans="1:7" ht="13" x14ac:dyDescent="0.25">
      <c r="A152" s="11" t="s">
        <v>365</v>
      </c>
      <c r="B152" s="44"/>
      <c r="C152" s="46"/>
      <c r="D152" s="44"/>
      <c r="E152" s="46"/>
      <c r="F152" s="45"/>
      <c r="G152" s="46"/>
    </row>
    <row r="153" spans="1:7" x14ac:dyDescent="0.25">
      <c r="A153" s="12" t="s">
        <v>393</v>
      </c>
      <c r="B153" s="41">
        <v>0</v>
      </c>
      <c r="C153" s="43">
        <v>0</v>
      </c>
      <c r="D153" s="41">
        <v>0</v>
      </c>
      <c r="E153" s="43">
        <v>490</v>
      </c>
      <c r="F153" s="42">
        <v>0</v>
      </c>
      <c r="G153" s="43">
        <v>0</v>
      </c>
    </row>
    <row r="154" spans="1:7" ht="13" x14ac:dyDescent="0.25">
      <c r="A154" s="11" t="s">
        <v>367</v>
      </c>
      <c r="B154" s="47">
        <v>0</v>
      </c>
      <c r="C154" s="49">
        <v>0</v>
      </c>
      <c r="D154" s="47">
        <v>0</v>
      </c>
      <c r="E154" s="49">
        <v>490</v>
      </c>
      <c r="F154" s="48">
        <v>0</v>
      </c>
      <c r="G154" s="49">
        <v>0</v>
      </c>
    </row>
    <row r="155" spans="1:7" ht="13" x14ac:dyDescent="0.25">
      <c r="A155" s="11" t="s">
        <v>427</v>
      </c>
      <c r="B155" s="47">
        <v>417</v>
      </c>
      <c r="C155" s="49">
        <v>432</v>
      </c>
      <c r="D155" s="47">
        <v>467</v>
      </c>
      <c r="E155" s="49">
        <v>837</v>
      </c>
      <c r="F155" s="48">
        <v>1</v>
      </c>
      <c r="G155" s="49">
        <v>0</v>
      </c>
    </row>
    <row r="156" spans="1:7" ht="13" x14ac:dyDescent="0.25">
      <c r="A156" s="11" t="s">
        <v>428</v>
      </c>
      <c r="B156" s="47">
        <v>22799</v>
      </c>
      <c r="C156" s="49">
        <v>19968</v>
      </c>
      <c r="D156" s="47">
        <v>18522</v>
      </c>
      <c r="E156" s="49">
        <v>17539</v>
      </c>
      <c r="F156" s="48">
        <v>3173</v>
      </c>
      <c r="G156" s="49">
        <v>2094</v>
      </c>
    </row>
    <row r="157" spans="1:7" ht="13" x14ac:dyDescent="0.25">
      <c r="A157" s="11" t="s">
        <v>33</v>
      </c>
      <c r="B157" s="44"/>
      <c r="C157" s="46"/>
      <c r="D157" s="44"/>
      <c r="E157" s="46"/>
      <c r="F157" s="45"/>
      <c r="G157" s="46"/>
    </row>
    <row r="158" spans="1:7" ht="13" x14ac:dyDescent="0.25">
      <c r="A158" s="11" t="s">
        <v>356</v>
      </c>
      <c r="B158" s="44"/>
      <c r="C158" s="46"/>
      <c r="D158" s="44"/>
      <c r="E158" s="46"/>
      <c r="F158" s="45"/>
      <c r="G158" s="46"/>
    </row>
    <row r="159" spans="1:7" ht="13" x14ac:dyDescent="0.25">
      <c r="A159" s="11" t="s">
        <v>531</v>
      </c>
      <c r="B159" s="44"/>
      <c r="C159" s="46"/>
      <c r="D159" s="44"/>
      <c r="E159" s="46"/>
      <c r="F159" s="45"/>
      <c r="G159" s="46"/>
    </row>
    <row r="160" spans="1:7" ht="13" x14ac:dyDescent="0.25">
      <c r="A160" s="11" t="s">
        <v>442</v>
      </c>
      <c r="B160" s="44"/>
      <c r="C160" s="46"/>
      <c r="D160" s="44"/>
      <c r="E160" s="46"/>
      <c r="F160" s="45"/>
      <c r="G160" s="46"/>
    </row>
    <row r="161" spans="1:7" x14ac:dyDescent="0.25">
      <c r="A161" s="12" t="s">
        <v>443</v>
      </c>
      <c r="B161" s="41">
        <v>9431</v>
      </c>
      <c r="C161" s="43">
        <v>11061</v>
      </c>
      <c r="D161" s="41">
        <v>7808</v>
      </c>
      <c r="E161" s="43">
        <v>9982</v>
      </c>
      <c r="F161" s="42">
        <v>20</v>
      </c>
      <c r="G161" s="43">
        <v>0</v>
      </c>
    </row>
    <row r="162" spans="1:7" x14ac:dyDescent="0.25">
      <c r="A162" s="12" t="s">
        <v>444</v>
      </c>
      <c r="B162" s="41">
        <v>7741</v>
      </c>
      <c r="C162" s="43">
        <v>10594</v>
      </c>
      <c r="D162" s="41">
        <v>8510</v>
      </c>
      <c r="E162" s="43">
        <v>9579</v>
      </c>
      <c r="F162" s="42">
        <v>791</v>
      </c>
      <c r="G162" s="43">
        <v>1406</v>
      </c>
    </row>
    <row r="163" spans="1:7" x14ac:dyDescent="0.25">
      <c r="A163" s="12" t="s">
        <v>445</v>
      </c>
      <c r="B163" s="41">
        <v>3</v>
      </c>
      <c r="C163" s="43">
        <v>15</v>
      </c>
      <c r="D163" s="41">
        <v>0</v>
      </c>
      <c r="E163" s="43">
        <v>0</v>
      </c>
      <c r="F163" s="42">
        <v>0</v>
      </c>
      <c r="G163" s="43">
        <v>0</v>
      </c>
    </row>
    <row r="164" spans="1:7" x14ac:dyDescent="0.25">
      <c r="A164" s="12" t="s">
        <v>446</v>
      </c>
      <c r="B164" s="41">
        <v>14438</v>
      </c>
      <c r="C164" s="43">
        <v>21989</v>
      </c>
      <c r="D164" s="41">
        <v>15580</v>
      </c>
      <c r="E164" s="43">
        <v>20763</v>
      </c>
      <c r="F164" s="42">
        <v>830</v>
      </c>
      <c r="G164" s="43">
        <v>919</v>
      </c>
    </row>
    <row r="165" spans="1:7" ht="13" x14ac:dyDescent="0.25">
      <c r="A165" s="11" t="s">
        <v>200</v>
      </c>
      <c r="B165" s="47">
        <v>31613</v>
      </c>
      <c r="C165" s="49">
        <v>43659</v>
      </c>
      <c r="D165" s="47">
        <v>31898</v>
      </c>
      <c r="E165" s="49">
        <v>40324</v>
      </c>
      <c r="F165" s="48">
        <v>1641</v>
      </c>
      <c r="G165" s="49">
        <v>2325</v>
      </c>
    </row>
    <row r="166" spans="1:7" ht="13" x14ac:dyDescent="0.25">
      <c r="A166" s="11" t="s">
        <v>447</v>
      </c>
      <c r="B166" s="44"/>
      <c r="C166" s="46"/>
      <c r="D166" s="44"/>
      <c r="E166" s="46"/>
      <c r="F166" s="45"/>
      <c r="G166" s="46"/>
    </row>
    <row r="167" spans="1:7" x14ac:dyDescent="0.25">
      <c r="A167" s="12" t="s">
        <v>448</v>
      </c>
      <c r="B167" s="41">
        <v>14987</v>
      </c>
      <c r="C167" s="43">
        <v>18023</v>
      </c>
      <c r="D167" s="41">
        <v>14599</v>
      </c>
      <c r="E167" s="43">
        <v>17882</v>
      </c>
      <c r="F167" s="42">
        <v>241</v>
      </c>
      <c r="G167" s="43">
        <v>334</v>
      </c>
    </row>
    <row r="168" spans="1:7" x14ac:dyDescent="0.25">
      <c r="A168" s="12" t="s">
        <v>449</v>
      </c>
      <c r="B168" s="41">
        <v>27</v>
      </c>
      <c r="C168" s="43">
        <v>13</v>
      </c>
      <c r="D168" s="41">
        <v>21</v>
      </c>
      <c r="E168" s="43">
        <v>11</v>
      </c>
      <c r="F168" s="42">
        <v>0</v>
      </c>
      <c r="G168" s="43">
        <v>1</v>
      </c>
    </row>
    <row r="169" spans="1:7" x14ac:dyDescent="0.25">
      <c r="A169" s="12" t="s">
        <v>450</v>
      </c>
      <c r="B169" s="41">
        <v>4649</v>
      </c>
      <c r="C169" s="43">
        <v>1754</v>
      </c>
      <c r="D169" s="41">
        <v>412</v>
      </c>
      <c r="E169" s="43">
        <v>458</v>
      </c>
      <c r="F169" s="42">
        <v>4338</v>
      </c>
      <c r="G169" s="43">
        <v>2737</v>
      </c>
    </row>
    <row r="170" spans="1:7" x14ac:dyDescent="0.25">
      <c r="A170" s="12" t="s">
        <v>451</v>
      </c>
      <c r="B170" s="41">
        <v>51568</v>
      </c>
      <c r="C170" s="43">
        <v>65320</v>
      </c>
      <c r="D170" s="41">
        <v>44749</v>
      </c>
      <c r="E170" s="43">
        <v>53636</v>
      </c>
      <c r="F170" s="42">
        <v>3519</v>
      </c>
      <c r="G170" s="43">
        <v>11392</v>
      </c>
    </row>
    <row r="171" spans="1:7" x14ac:dyDescent="0.25">
      <c r="A171" s="12" t="s">
        <v>452</v>
      </c>
      <c r="B171" s="41">
        <v>5</v>
      </c>
      <c r="C171" s="43">
        <v>0</v>
      </c>
      <c r="D171" s="41">
        <v>11</v>
      </c>
      <c r="E171" s="43">
        <v>0</v>
      </c>
      <c r="F171" s="42">
        <v>0</v>
      </c>
      <c r="G171" s="43">
        <v>0</v>
      </c>
    </row>
    <row r="172" spans="1:7" x14ac:dyDescent="0.25">
      <c r="A172" s="12" t="s">
        <v>453</v>
      </c>
      <c r="B172" s="41">
        <v>247</v>
      </c>
      <c r="C172" s="43">
        <v>322</v>
      </c>
      <c r="D172" s="41">
        <v>246</v>
      </c>
      <c r="E172" s="43">
        <v>227</v>
      </c>
      <c r="F172" s="42">
        <v>0</v>
      </c>
      <c r="G172" s="43">
        <v>0</v>
      </c>
    </row>
    <row r="173" spans="1:7" x14ac:dyDescent="0.25">
      <c r="A173" s="12" t="s">
        <v>454</v>
      </c>
      <c r="B173" s="41">
        <v>14976</v>
      </c>
      <c r="C173" s="43">
        <v>20324</v>
      </c>
      <c r="D173" s="41">
        <v>12671</v>
      </c>
      <c r="E173" s="43">
        <v>17583</v>
      </c>
      <c r="F173" s="42">
        <v>956</v>
      </c>
      <c r="G173" s="43">
        <v>2506</v>
      </c>
    </row>
    <row r="174" spans="1:7" x14ac:dyDescent="0.25">
      <c r="A174" s="12" t="s">
        <v>455</v>
      </c>
      <c r="B174" s="41">
        <v>49</v>
      </c>
      <c r="C174" s="43">
        <v>338</v>
      </c>
      <c r="D174" s="41">
        <v>44</v>
      </c>
      <c r="E174" s="43">
        <v>345</v>
      </c>
      <c r="F174" s="42">
        <v>0</v>
      </c>
      <c r="G174" s="43">
        <v>2</v>
      </c>
    </row>
    <row r="175" spans="1:7" x14ac:dyDescent="0.25">
      <c r="A175" s="12" t="s">
        <v>456</v>
      </c>
      <c r="B175" s="41">
        <v>78</v>
      </c>
      <c r="C175" s="43">
        <v>38</v>
      </c>
      <c r="D175" s="41">
        <v>134</v>
      </c>
      <c r="E175" s="43">
        <v>36</v>
      </c>
      <c r="F175" s="42">
        <v>0</v>
      </c>
      <c r="G175" s="43">
        <v>0</v>
      </c>
    </row>
    <row r="176" spans="1:7" x14ac:dyDescent="0.25">
      <c r="A176" s="12" t="s">
        <v>457</v>
      </c>
      <c r="B176" s="41">
        <v>0</v>
      </c>
      <c r="C176" s="43">
        <v>1084</v>
      </c>
      <c r="D176" s="41">
        <v>0</v>
      </c>
      <c r="E176" s="43">
        <v>1041</v>
      </c>
      <c r="F176" s="42">
        <v>0</v>
      </c>
      <c r="G176" s="43">
        <v>0</v>
      </c>
    </row>
    <row r="177" spans="1:7" ht="13" x14ac:dyDescent="0.25">
      <c r="A177" s="11" t="s">
        <v>204</v>
      </c>
      <c r="B177" s="47">
        <v>86586</v>
      </c>
      <c r="C177" s="49">
        <v>107216</v>
      </c>
      <c r="D177" s="47">
        <v>72887</v>
      </c>
      <c r="E177" s="49">
        <v>91219</v>
      </c>
      <c r="F177" s="48">
        <v>9054</v>
      </c>
      <c r="G177" s="49">
        <v>16972</v>
      </c>
    </row>
    <row r="178" spans="1:7" ht="13" x14ac:dyDescent="0.25">
      <c r="A178" s="11" t="s">
        <v>532</v>
      </c>
      <c r="B178" s="47">
        <v>118199</v>
      </c>
      <c r="C178" s="49">
        <v>150875</v>
      </c>
      <c r="D178" s="47">
        <v>104785</v>
      </c>
      <c r="E178" s="49">
        <v>131543</v>
      </c>
      <c r="F178" s="48">
        <v>10695</v>
      </c>
      <c r="G178" s="49">
        <v>19297</v>
      </c>
    </row>
    <row r="179" spans="1:7" ht="13" x14ac:dyDescent="0.25">
      <c r="A179" s="11" t="s">
        <v>429</v>
      </c>
      <c r="B179" s="44"/>
      <c r="C179" s="46"/>
      <c r="D179" s="44"/>
      <c r="E179" s="46"/>
      <c r="F179" s="45"/>
      <c r="G179" s="46"/>
    </row>
    <row r="180" spans="1:7" ht="13" x14ac:dyDescent="0.25">
      <c r="A180" s="11" t="s">
        <v>430</v>
      </c>
      <c r="B180" s="44"/>
      <c r="C180" s="46"/>
      <c r="D180" s="44"/>
      <c r="E180" s="46"/>
      <c r="F180" s="45"/>
      <c r="G180" s="46"/>
    </row>
    <row r="181" spans="1:7" x14ac:dyDescent="0.25">
      <c r="A181" s="12" t="s">
        <v>431</v>
      </c>
      <c r="B181" s="41">
        <v>2</v>
      </c>
      <c r="C181" s="43">
        <v>27</v>
      </c>
      <c r="D181" s="41">
        <v>1</v>
      </c>
      <c r="E181" s="43">
        <v>12</v>
      </c>
      <c r="F181" s="42">
        <v>0</v>
      </c>
      <c r="G181" s="43">
        <v>0</v>
      </c>
    </row>
    <row r="182" spans="1:7" ht="13" x14ac:dyDescent="0.25">
      <c r="A182" s="11" t="s">
        <v>363</v>
      </c>
      <c r="B182" s="47">
        <v>2</v>
      </c>
      <c r="C182" s="49">
        <v>27</v>
      </c>
      <c r="D182" s="47">
        <v>1</v>
      </c>
      <c r="E182" s="49">
        <v>12</v>
      </c>
      <c r="F182" s="48">
        <v>0</v>
      </c>
      <c r="G182" s="49">
        <v>0</v>
      </c>
    </row>
    <row r="183" spans="1:7" ht="13" x14ac:dyDescent="0.25">
      <c r="A183" s="11" t="s">
        <v>432</v>
      </c>
      <c r="B183" s="44"/>
      <c r="C183" s="46"/>
      <c r="D183" s="44"/>
      <c r="E183" s="46"/>
      <c r="F183" s="45"/>
      <c r="G183" s="46"/>
    </row>
    <row r="184" spans="1:7" x14ac:dyDescent="0.25">
      <c r="A184" s="12" t="s">
        <v>376</v>
      </c>
      <c r="B184" s="41">
        <v>564</v>
      </c>
      <c r="C184" s="43">
        <v>196</v>
      </c>
      <c r="D184" s="41">
        <v>534</v>
      </c>
      <c r="E184" s="43">
        <v>242</v>
      </c>
      <c r="F184" s="42">
        <v>15</v>
      </c>
      <c r="G184" s="43">
        <v>4</v>
      </c>
    </row>
    <row r="185" spans="1:7" x14ac:dyDescent="0.25">
      <c r="A185" s="12" t="s">
        <v>433</v>
      </c>
      <c r="B185" s="41">
        <v>9317</v>
      </c>
      <c r="C185" s="43">
        <v>10406</v>
      </c>
      <c r="D185" s="41">
        <v>8962</v>
      </c>
      <c r="E185" s="43">
        <v>10064</v>
      </c>
      <c r="F185" s="42">
        <v>0</v>
      </c>
      <c r="G185" s="43">
        <v>0</v>
      </c>
    </row>
    <row r="186" spans="1:7" x14ac:dyDescent="0.25">
      <c r="A186" s="12" t="s">
        <v>434</v>
      </c>
      <c r="B186" s="41">
        <v>57</v>
      </c>
      <c r="C186" s="43">
        <v>72</v>
      </c>
      <c r="D186" s="41">
        <v>42</v>
      </c>
      <c r="E186" s="43">
        <v>56</v>
      </c>
      <c r="F186" s="42">
        <v>2</v>
      </c>
      <c r="G186" s="43">
        <v>2</v>
      </c>
    </row>
    <row r="187" spans="1:7" x14ac:dyDescent="0.25">
      <c r="A187" s="12" t="s">
        <v>362</v>
      </c>
      <c r="B187" s="41">
        <v>2090</v>
      </c>
      <c r="C187" s="43">
        <v>1725</v>
      </c>
      <c r="D187" s="41">
        <v>1021</v>
      </c>
      <c r="E187" s="43">
        <v>1097</v>
      </c>
      <c r="F187" s="42">
        <v>272</v>
      </c>
      <c r="G187" s="43">
        <v>299</v>
      </c>
    </row>
    <row r="188" spans="1:7" x14ac:dyDescent="0.25">
      <c r="A188" s="12" t="s">
        <v>435</v>
      </c>
      <c r="B188" s="41">
        <v>706</v>
      </c>
      <c r="C188" s="43">
        <v>504</v>
      </c>
      <c r="D188" s="41">
        <v>542</v>
      </c>
      <c r="E188" s="43">
        <v>365</v>
      </c>
      <c r="F188" s="42">
        <v>159</v>
      </c>
      <c r="G188" s="43">
        <v>92</v>
      </c>
    </row>
    <row r="189" spans="1:7" ht="13" x14ac:dyDescent="0.25">
      <c r="A189" s="11" t="s">
        <v>367</v>
      </c>
      <c r="B189" s="47">
        <v>12734</v>
      </c>
      <c r="C189" s="49">
        <v>12903</v>
      </c>
      <c r="D189" s="47">
        <v>11101</v>
      </c>
      <c r="E189" s="49">
        <v>11824</v>
      </c>
      <c r="F189" s="48">
        <v>448</v>
      </c>
      <c r="G189" s="49">
        <v>397</v>
      </c>
    </row>
    <row r="190" spans="1:7" ht="13" x14ac:dyDescent="0.25">
      <c r="A190" s="11" t="s">
        <v>200</v>
      </c>
      <c r="B190" s="47">
        <v>12736</v>
      </c>
      <c r="C190" s="49">
        <v>12930</v>
      </c>
      <c r="D190" s="47">
        <v>11102</v>
      </c>
      <c r="E190" s="49">
        <v>11836</v>
      </c>
      <c r="F190" s="48">
        <v>448</v>
      </c>
      <c r="G190" s="49">
        <v>397</v>
      </c>
    </row>
    <row r="191" spans="1:7" ht="13" x14ac:dyDescent="0.25">
      <c r="A191" s="11" t="s">
        <v>436</v>
      </c>
      <c r="B191" s="44"/>
      <c r="C191" s="46"/>
      <c r="D191" s="44"/>
      <c r="E191" s="46"/>
      <c r="F191" s="45"/>
      <c r="G191" s="46"/>
    </row>
    <row r="192" spans="1:7" ht="13" x14ac:dyDescent="0.25">
      <c r="A192" s="11" t="s">
        <v>430</v>
      </c>
      <c r="B192" s="44"/>
      <c r="C192" s="46"/>
      <c r="D192" s="44"/>
      <c r="E192" s="46"/>
      <c r="F192" s="45"/>
      <c r="G192" s="46"/>
    </row>
    <row r="193" spans="1:7" x14ac:dyDescent="0.25">
      <c r="A193" s="12" t="s">
        <v>437</v>
      </c>
      <c r="B193" s="41">
        <v>0</v>
      </c>
      <c r="C193" s="43">
        <v>0</v>
      </c>
      <c r="D193" s="41">
        <v>0</v>
      </c>
      <c r="E193" s="43">
        <v>0</v>
      </c>
      <c r="F193" s="42">
        <v>0</v>
      </c>
      <c r="G193" s="43">
        <v>108</v>
      </c>
    </row>
    <row r="194" spans="1:7" x14ac:dyDescent="0.25">
      <c r="A194" s="12" t="s">
        <v>438</v>
      </c>
      <c r="B194" s="41">
        <v>0</v>
      </c>
      <c r="C194" s="43">
        <v>3</v>
      </c>
      <c r="D194" s="41">
        <v>0</v>
      </c>
      <c r="E194" s="43">
        <v>1</v>
      </c>
      <c r="F194" s="42">
        <v>0</v>
      </c>
      <c r="G194" s="43">
        <v>1</v>
      </c>
    </row>
    <row r="195" spans="1:7" x14ac:dyDescent="0.25">
      <c r="A195" s="12" t="s">
        <v>362</v>
      </c>
      <c r="B195" s="41">
        <v>537</v>
      </c>
      <c r="C195" s="43">
        <v>571</v>
      </c>
      <c r="D195" s="41">
        <v>358</v>
      </c>
      <c r="E195" s="43">
        <v>387</v>
      </c>
      <c r="F195" s="42">
        <v>0</v>
      </c>
      <c r="G195" s="43">
        <v>0</v>
      </c>
    </row>
    <row r="196" spans="1:7" x14ac:dyDescent="0.25">
      <c r="A196" s="12" t="s">
        <v>373</v>
      </c>
      <c r="B196" s="41">
        <v>35</v>
      </c>
      <c r="C196" s="43">
        <v>83</v>
      </c>
      <c r="D196" s="41">
        <v>46</v>
      </c>
      <c r="E196" s="43">
        <v>40</v>
      </c>
      <c r="F196" s="42">
        <v>0</v>
      </c>
      <c r="G196" s="43">
        <v>4</v>
      </c>
    </row>
    <row r="197" spans="1:7" ht="13" x14ac:dyDescent="0.25">
      <c r="A197" s="11" t="s">
        <v>363</v>
      </c>
      <c r="B197" s="47">
        <v>572</v>
      </c>
      <c r="C197" s="49">
        <v>657</v>
      </c>
      <c r="D197" s="47">
        <v>404</v>
      </c>
      <c r="E197" s="49">
        <v>428</v>
      </c>
      <c r="F197" s="48">
        <v>0</v>
      </c>
      <c r="G197" s="49">
        <v>113</v>
      </c>
    </row>
    <row r="198" spans="1:7" ht="13" x14ac:dyDescent="0.25">
      <c r="A198" s="11" t="s">
        <v>432</v>
      </c>
      <c r="B198" s="44"/>
      <c r="C198" s="46"/>
      <c r="D198" s="44"/>
      <c r="E198" s="46"/>
      <c r="F198" s="45"/>
      <c r="G198" s="46"/>
    </row>
    <row r="199" spans="1:7" x14ac:dyDescent="0.25">
      <c r="A199" s="12" t="s">
        <v>393</v>
      </c>
      <c r="B199" s="41">
        <v>1102</v>
      </c>
      <c r="C199" s="43">
        <v>473</v>
      </c>
      <c r="D199" s="41">
        <v>625</v>
      </c>
      <c r="E199" s="43">
        <v>465</v>
      </c>
      <c r="F199" s="42">
        <v>258</v>
      </c>
      <c r="G199" s="43">
        <v>0</v>
      </c>
    </row>
    <row r="200" spans="1:7" x14ac:dyDescent="0.25">
      <c r="A200" s="12" t="s">
        <v>439</v>
      </c>
      <c r="B200" s="41">
        <v>581</v>
      </c>
      <c r="C200" s="43">
        <v>693</v>
      </c>
      <c r="D200" s="41">
        <v>655</v>
      </c>
      <c r="E200" s="43">
        <v>622</v>
      </c>
      <c r="F200" s="42">
        <v>0</v>
      </c>
      <c r="G200" s="43">
        <v>25</v>
      </c>
    </row>
    <row r="201" spans="1:7" x14ac:dyDescent="0.25">
      <c r="A201" s="12" t="s">
        <v>440</v>
      </c>
      <c r="B201" s="41">
        <v>875</v>
      </c>
      <c r="C201" s="43">
        <v>291</v>
      </c>
      <c r="D201" s="41">
        <v>663</v>
      </c>
      <c r="E201" s="43">
        <v>315</v>
      </c>
      <c r="F201" s="42">
        <v>40</v>
      </c>
      <c r="G201" s="43">
        <v>20</v>
      </c>
    </row>
    <row r="202" spans="1:7" x14ac:dyDescent="0.25">
      <c r="A202" s="12" t="s">
        <v>362</v>
      </c>
      <c r="B202" s="41">
        <v>3334</v>
      </c>
      <c r="C202" s="43">
        <v>3600</v>
      </c>
      <c r="D202" s="41">
        <v>2718</v>
      </c>
      <c r="E202" s="43">
        <v>2494</v>
      </c>
      <c r="F202" s="42">
        <v>310</v>
      </c>
      <c r="G202" s="43">
        <v>451</v>
      </c>
    </row>
    <row r="203" spans="1:7" x14ac:dyDescent="0.25">
      <c r="A203" s="12" t="s">
        <v>441</v>
      </c>
      <c r="B203" s="41">
        <v>2391</v>
      </c>
      <c r="C203" s="43">
        <v>2237</v>
      </c>
      <c r="D203" s="41">
        <v>1919</v>
      </c>
      <c r="E203" s="43">
        <v>2134</v>
      </c>
      <c r="F203" s="42">
        <v>311</v>
      </c>
      <c r="G203" s="43">
        <v>137</v>
      </c>
    </row>
    <row r="204" spans="1:7" ht="13" x14ac:dyDescent="0.25">
      <c r="A204" s="11" t="s">
        <v>367</v>
      </c>
      <c r="B204" s="47">
        <v>8283</v>
      </c>
      <c r="C204" s="49">
        <v>7294</v>
      </c>
      <c r="D204" s="47">
        <v>6580</v>
      </c>
      <c r="E204" s="49">
        <v>6030</v>
      </c>
      <c r="F204" s="48">
        <v>919</v>
      </c>
      <c r="G204" s="49">
        <v>633</v>
      </c>
    </row>
    <row r="205" spans="1:7" ht="13" x14ac:dyDescent="0.25">
      <c r="A205" s="11" t="s">
        <v>204</v>
      </c>
      <c r="B205" s="47">
        <v>8855</v>
      </c>
      <c r="C205" s="49">
        <v>7951</v>
      </c>
      <c r="D205" s="47">
        <v>6984</v>
      </c>
      <c r="E205" s="49">
        <v>6458</v>
      </c>
      <c r="F205" s="48">
        <v>919</v>
      </c>
      <c r="G205" s="49">
        <v>746</v>
      </c>
    </row>
    <row r="206" spans="1:7" ht="13" x14ac:dyDescent="0.25">
      <c r="A206" s="11" t="s">
        <v>458</v>
      </c>
      <c r="B206" s="47">
        <v>139790</v>
      </c>
      <c r="C206" s="49">
        <v>171756</v>
      </c>
      <c r="D206" s="47">
        <v>122871</v>
      </c>
      <c r="E206" s="49">
        <v>149837</v>
      </c>
      <c r="F206" s="48">
        <v>12062</v>
      </c>
      <c r="G206" s="49">
        <v>20440</v>
      </c>
    </row>
    <row r="207" spans="1:7" ht="13" x14ac:dyDescent="0.25">
      <c r="A207" s="11" t="s">
        <v>31</v>
      </c>
      <c r="B207" s="44"/>
      <c r="C207" s="46"/>
      <c r="D207" s="44"/>
      <c r="E207" s="46"/>
      <c r="F207" s="45"/>
      <c r="G207" s="46"/>
    </row>
    <row r="208" spans="1:7" ht="13" x14ac:dyDescent="0.25">
      <c r="A208" s="11" t="s">
        <v>356</v>
      </c>
      <c r="B208" s="44"/>
      <c r="C208" s="46"/>
      <c r="D208" s="44"/>
      <c r="E208" s="46"/>
      <c r="F208" s="45"/>
      <c r="G208" s="46"/>
    </row>
    <row r="209" spans="1:7" ht="13" x14ac:dyDescent="0.25">
      <c r="A209" s="11" t="s">
        <v>459</v>
      </c>
      <c r="B209" s="44"/>
      <c r="C209" s="46"/>
      <c r="D209" s="44"/>
      <c r="E209" s="46"/>
      <c r="F209" s="45"/>
      <c r="G209" s="46"/>
    </row>
    <row r="210" spans="1:7" ht="13" x14ac:dyDescent="0.25">
      <c r="A210" s="11" t="s">
        <v>430</v>
      </c>
      <c r="B210" s="44"/>
      <c r="C210" s="46"/>
      <c r="D210" s="44"/>
      <c r="E210" s="46"/>
      <c r="F210" s="45"/>
      <c r="G210" s="46"/>
    </row>
    <row r="211" spans="1:7" x14ac:dyDescent="0.25">
      <c r="A211" s="12" t="s">
        <v>460</v>
      </c>
      <c r="B211" s="41">
        <v>208</v>
      </c>
      <c r="C211" s="43">
        <v>177</v>
      </c>
      <c r="D211" s="41">
        <v>166</v>
      </c>
      <c r="E211" s="43">
        <v>136</v>
      </c>
      <c r="F211" s="42">
        <v>0</v>
      </c>
      <c r="G211" s="43">
        <v>1</v>
      </c>
    </row>
    <row r="212" spans="1:7" x14ac:dyDescent="0.25">
      <c r="A212" s="12" t="s">
        <v>362</v>
      </c>
      <c r="B212" s="41">
        <v>472</v>
      </c>
      <c r="C212" s="43">
        <v>389</v>
      </c>
      <c r="D212" s="41">
        <v>433</v>
      </c>
      <c r="E212" s="43">
        <v>348</v>
      </c>
      <c r="F212" s="42">
        <v>7</v>
      </c>
      <c r="G212" s="43">
        <v>16</v>
      </c>
    </row>
    <row r="213" spans="1:7" x14ac:dyDescent="0.25">
      <c r="A213" s="12" t="s">
        <v>461</v>
      </c>
      <c r="B213" s="41">
        <v>195</v>
      </c>
      <c r="C213" s="43">
        <v>270</v>
      </c>
      <c r="D213" s="41">
        <v>149</v>
      </c>
      <c r="E213" s="43">
        <v>190</v>
      </c>
      <c r="F213" s="42">
        <v>11</v>
      </c>
      <c r="G213" s="43">
        <v>26</v>
      </c>
    </row>
    <row r="214" spans="1:7" ht="13" x14ac:dyDescent="0.25">
      <c r="A214" s="11" t="s">
        <v>363</v>
      </c>
      <c r="B214" s="47">
        <v>875</v>
      </c>
      <c r="C214" s="49">
        <v>836</v>
      </c>
      <c r="D214" s="47">
        <v>748</v>
      </c>
      <c r="E214" s="49">
        <v>674</v>
      </c>
      <c r="F214" s="48">
        <v>18</v>
      </c>
      <c r="G214" s="49">
        <v>43</v>
      </c>
    </row>
    <row r="215" spans="1:7" ht="13" x14ac:dyDescent="0.25">
      <c r="A215" s="11" t="s">
        <v>432</v>
      </c>
      <c r="B215" s="44"/>
      <c r="C215" s="46"/>
      <c r="D215" s="44"/>
      <c r="E215" s="46"/>
      <c r="F215" s="45"/>
      <c r="G215" s="46"/>
    </row>
    <row r="216" spans="1:7" x14ac:dyDescent="0.25">
      <c r="A216" s="12" t="s">
        <v>393</v>
      </c>
      <c r="B216" s="41">
        <v>182</v>
      </c>
      <c r="C216" s="43">
        <v>188</v>
      </c>
      <c r="D216" s="41">
        <v>53</v>
      </c>
      <c r="E216" s="43">
        <v>174</v>
      </c>
      <c r="F216" s="42">
        <v>104</v>
      </c>
      <c r="G216" s="43">
        <v>22</v>
      </c>
    </row>
    <row r="217" spans="1:7" x14ac:dyDescent="0.25">
      <c r="A217" s="12" t="s">
        <v>462</v>
      </c>
      <c r="B217" s="41">
        <v>247</v>
      </c>
      <c r="C217" s="43">
        <v>161</v>
      </c>
      <c r="D217" s="41">
        <v>267</v>
      </c>
      <c r="E217" s="43">
        <v>141</v>
      </c>
      <c r="F217" s="42">
        <v>0</v>
      </c>
      <c r="G217" s="43">
        <v>0</v>
      </c>
    </row>
    <row r="218" spans="1:7" x14ac:dyDescent="0.25">
      <c r="A218" s="12" t="s">
        <v>463</v>
      </c>
      <c r="B218" s="41">
        <v>29</v>
      </c>
      <c r="C218" s="43">
        <v>103</v>
      </c>
      <c r="D218" s="41">
        <v>5</v>
      </c>
      <c r="E218" s="43">
        <v>34</v>
      </c>
      <c r="F218" s="42">
        <v>32</v>
      </c>
      <c r="G218" s="43">
        <v>60</v>
      </c>
    </row>
    <row r="219" spans="1:7" x14ac:dyDescent="0.25">
      <c r="A219" s="12" t="s">
        <v>362</v>
      </c>
      <c r="B219" s="41">
        <v>552</v>
      </c>
      <c r="C219" s="43">
        <v>1716</v>
      </c>
      <c r="D219" s="41">
        <v>90</v>
      </c>
      <c r="E219" s="43">
        <v>1017</v>
      </c>
      <c r="F219" s="42">
        <v>179</v>
      </c>
      <c r="G219" s="43">
        <v>640</v>
      </c>
    </row>
    <row r="220" spans="1:7" x14ac:dyDescent="0.25">
      <c r="A220" s="12" t="s">
        <v>464</v>
      </c>
      <c r="B220" s="41">
        <v>339</v>
      </c>
      <c r="C220" s="43">
        <v>989</v>
      </c>
      <c r="D220" s="41">
        <v>49</v>
      </c>
      <c r="E220" s="43">
        <v>626</v>
      </c>
      <c r="F220" s="42">
        <v>230</v>
      </c>
      <c r="G220" s="43">
        <v>465</v>
      </c>
    </row>
    <row r="221" spans="1:7" ht="13" x14ac:dyDescent="0.25">
      <c r="A221" s="11" t="s">
        <v>367</v>
      </c>
      <c r="B221" s="47">
        <v>1349</v>
      </c>
      <c r="C221" s="49">
        <v>3157</v>
      </c>
      <c r="D221" s="47">
        <v>464</v>
      </c>
      <c r="E221" s="49">
        <v>1992</v>
      </c>
      <c r="F221" s="48">
        <v>545</v>
      </c>
      <c r="G221" s="49">
        <v>1187</v>
      </c>
    </row>
    <row r="222" spans="1:7" ht="13" x14ac:dyDescent="0.25">
      <c r="A222" s="11" t="s">
        <v>233</v>
      </c>
      <c r="B222" s="47">
        <v>2224</v>
      </c>
      <c r="C222" s="49">
        <v>3993</v>
      </c>
      <c r="D222" s="47">
        <v>1212</v>
      </c>
      <c r="E222" s="49">
        <v>2666</v>
      </c>
      <c r="F222" s="48">
        <v>563</v>
      </c>
      <c r="G222" s="49">
        <v>1230</v>
      </c>
    </row>
    <row r="223" spans="1:7" ht="13" x14ac:dyDescent="0.25">
      <c r="A223" s="11" t="s">
        <v>465</v>
      </c>
      <c r="B223" s="44"/>
      <c r="C223" s="46"/>
      <c r="D223" s="44"/>
      <c r="E223" s="46"/>
      <c r="F223" s="45"/>
      <c r="G223" s="46"/>
    </row>
    <row r="224" spans="1:7" ht="13" x14ac:dyDescent="0.25">
      <c r="A224" s="11" t="s">
        <v>430</v>
      </c>
      <c r="B224" s="44"/>
      <c r="C224" s="46"/>
      <c r="D224" s="44"/>
      <c r="E224" s="46"/>
      <c r="F224" s="45"/>
      <c r="G224" s="46"/>
    </row>
    <row r="225" spans="1:7" x14ac:dyDescent="0.25">
      <c r="A225" s="12" t="s">
        <v>393</v>
      </c>
      <c r="B225" s="41">
        <v>159</v>
      </c>
      <c r="C225" s="43">
        <v>341</v>
      </c>
      <c r="D225" s="41">
        <v>251</v>
      </c>
      <c r="E225" s="43">
        <v>316</v>
      </c>
      <c r="F225" s="42">
        <v>0</v>
      </c>
      <c r="G225" s="43">
        <v>0</v>
      </c>
    </row>
    <row r="226" spans="1:7" x14ac:dyDescent="0.25">
      <c r="A226" s="12" t="s">
        <v>466</v>
      </c>
      <c r="B226" s="41">
        <v>130</v>
      </c>
      <c r="C226" s="43">
        <v>139</v>
      </c>
      <c r="D226" s="41">
        <v>71</v>
      </c>
      <c r="E226" s="43">
        <v>141</v>
      </c>
      <c r="F226" s="42">
        <v>0</v>
      </c>
      <c r="G226" s="43">
        <v>0</v>
      </c>
    </row>
    <row r="227" spans="1:7" x14ac:dyDescent="0.25">
      <c r="A227" s="12" t="s">
        <v>362</v>
      </c>
      <c r="B227" s="41">
        <v>131</v>
      </c>
      <c r="C227" s="43">
        <v>165</v>
      </c>
      <c r="D227" s="41">
        <v>78</v>
      </c>
      <c r="E227" s="43">
        <v>187</v>
      </c>
      <c r="F227" s="42">
        <v>0</v>
      </c>
      <c r="G227" s="43">
        <v>0</v>
      </c>
    </row>
    <row r="228" spans="1:7" x14ac:dyDescent="0.25">
      <c r="A228" s="12" t="s">
        <v>467</v>
      </c>
      <c r="B228" s="41">
        <v>306</v>
      </c>
      <c r="C228" s="43">
        <v>414</v>
      </c>
      <c r="D228" s="41">
        <v>264</v>
      </c>
      <c r="E228" s="43">
        <v>413</v>
      </c>
      <c r="F228" s="42">
        <v>0</v>
      </c>
      <c r="G228" s="43">
        <v>0</v>
      </c>
    </row>
    <row r="229" spans="1:7" ht="13" x14ac:dyDescent="0.25">
      <c r="A229" s="11" t="s">
        <v>363</v>
      </c>
      <c r="B229" s="47">
        <v>726</v>
      </c>
      <c r="C229" s="49">
        <v>1059</v>
      </c>
      <c r="D229" s="47">
        <v>664</v>
      </c>
      <c r="E229" s="49">
        <v>1057</v>
      </c>
      <c r="F229" s="48">
        <v>0</v>
      </c>
      <c r="G229" s="49">
        <v>0</v>
      </c>
    </row>
    <row r="230" spans="1:7" ht="13" x14ac:dyDescent="0.25">
      <c r="A230" s="11" t="s">
        <v>432</v>
      </c>
      <c r="B230" s="44"/>
      <c r="C230" s="46"/>
      <c r="D230" s="44"/>
      <c r="E230" s="46"/>
      <c r="F230" s="45"/>
      <c r="G230" s="46"/>
    </row>
    <row r="231" spans="1:7" x14ac:dyDescent="0.25">
      <c r="A231" s="12" t="s">
        <v>393</v>
      </c>
      <c r="B231" s="41">
        <v>1251</v>
      </c>
      <c r="C231" s="43">
        <v>1891</v>
      </c>
      <c r="D231" s="41">
        <v>1279</v>
      </c>
      <c r="E231" s="43">
        <v>1894</v>
      </c>
      <c r="F231" s="42">
        <v>12</v>
      </c>
      <c r="G231" s="43">
        <v>30</v>
      </c>
    </row>
    <row r="232" spans="1:7" x14ac:dyDescent="0.25">
      <c r="A232" s="12" t="s">
        <v>468</v>
      </c>
      <c r="B232" s="41">
        <v>334</v>
      </c>
      <c r="C232" s="43">
        <v>500</v>
      </c>
      <c r="D232" s="41">
        <v>252</v>
      </c>
      <c r="E232" s="43">
        <v>320</v>
      </c>
      <c r="F232" s="42">
        <v>8</v>
      </c>
      <c r="G232" s="43">
        <v>10</v>
      </c>
    </row>
    <row r="233" spans="1:7" x14ac:dyDescent="0.25">
      <c r="A233" s="12" t="s">
        <v>362</v>
      </c>
      <c r="B233" s="41">
        <v>3902</v>
      </c>
      <c r="C233" s="43">
        <v>3752</v>
      </c>
      <c r="D233" s="41">
        <v>2867</v>
      </c>
      <c r="E233" s="43">
        <v>3276</v>
      </c>
      <c r="F233" s="42">
        <v>633</v>
      </c>
      <c r="G233" s="43">
        <v>546</v>
      </c>
    </row>
    <row r="234" spans="1:7" x14ac:dyDescent="0.25">
      <c r="A234" s="12" t="s">
        <v>469</v>
      </c>
      <c r="B234" s="41">
        <v>3589</v>
      </c>
      <c r="C234" s="43">
        <v>3610</v>
      </c>
      <c r="D234" s="41">
        <v>3235</v>
      </c>
      <c r="E234" s="43">
        <v>3384</v>
      </c>
      <c r="F234" s="42">
        <v>16</v>
      </c>
      <c r="G234" s="43">
        <v>3</v>
      </c>
    </row>
    <row r="235" spans="1:7" ht="13" x14ac:dyDescent="0.25">
      <c r="A235" s="11" t="s">
        <v>367</v>
      </c>
      <c r="B235" s="47">
        <v>9076</v>
      </c>
      <c r="C235" s="49">
        <v>9753</v>
      </c>
      <c r="D235" s="47">
        <v>7633</v>
      </c>
      <c r="E235" s="49">
        <v>8874</v>
      </c>
      <c r="F235" s="48">
        <v>669</v>
      </c>
      <c r="G235" s="49">
        <v>589</v>
      </c>
    </row>
    <row r="236" spans="1:7" ht="13" x14ac:dyDescent="0.25">
      <c r="A236" s="11" t="s">
        <v>235</v>
      </c>
      <c r="B236" s="47">
        <v>9802</v>
      </c>
      <c r="C236" s="49">
        <v>10812</v>
      </c>
      <c r="D236" s="47">
        <v>8297</v>
      </c>
      <c r="E236" s="49">
        <v>9931</v>
      </c>
      <c r="F236" s="48">
        <v>669</v>
      </c>
      <c r="G236" s="49">
        <v>589</v>
      </c>
    </row>
    <row r="237" spans="1:7" ht="13" x14ac:dyDescent="0.25">
      <c r="A237" s="11" t="s">
        <v>470</v>
      </c>
      <c r="B237" s="44"/>
      <c r="C237" s="46"/>
      <c r="D237" s="44"/>
      <c r="E237" s="46"/>
      <c r="F237" s="45"/>
      <c r="G237" s="46"/>
    </row>
    <row r="238" spans="1:7" ht="13" x14ac:dyDescent="0.25">
      <c r="A238" s="11" t="s">
        <v>471</v>
      </c>
      <c r="B238" s="44"/>
      <c r="C238" s="46"/>
      <c r="D238" s="44"/>
      <c r="E238" s="46"/>
      <c r="F238" s="45"/>
      <c r="G238" s="46"/>
    </row>
    <row r="239" spans="1:7" ht="13" x14ac:dyDescent="0.25">
      <c r="A239" s="11" t="s">
        <v>430</v>
      </c>
      <c r="B239" s="44"/>
      <c r="C239" s="46"/>
      <c r="D239" s="44"/>
      <c r="E239" s="46"/>
      <c r="F239" s="45"/>
      <c r="G239" s="46"/>
    </row>
    <row r="240" spans="1:7" x14ac:dyDescent="0.25">
      <c r="A240" s="12" t="s">
        <v>393</v>
      </c>
      <c r="B240" s="41">
        <v>259</v>
      </c>
      <c r="C240" s="43">
        <v>175</v>
      </c>
      <c r="D240" s="41">
        <v>124</v>
      </c>
      <c r="E240" s="43">
        <v>158</v>
      </c>
      <c r="F240" s="42">
        <v>0</v>
      </c>
      <c r="G240" s="43">
        <v>0</v>
      </c>
    </row>
    <row r="241" spans="1:7" x14ac:dyDescent="0.25">
      <c r="A241" s="12" t="s">
        <v>362</v>
      </c>
      <c r="B241" s="41">
        <v>456</v>
      </c>
      <c r="C241" s="43">
        <v>411</v>
      </c>
      <c r="D241" s="41">
        <v>218</v>
      </c>
      <c r="E241" s="43">
        <v>348</v>
      </c>
      <c r="F241" s="42">
        <v>0</v>
      </c>
      <c r="G241" s="43">
        <v>6</v>
      </c>
    </row>
    <row r="242" spans="1:7" x14ac:dyDescent="0.25">
      <c r="A242" s="12" t="s">
        <v>373</v>
      </c>
      <c r="B242" s="41">
        <v>115</v>
      </c>
      <c r="C242" s="43">
        <v>174</v>
      </c>
      <c r="D242" s="41">
        <v>75</v>
      </c>
      <c r="E242" s="43">
        <v>91</v>
      </c>
      <c r="F242" s="42">
        <v>0</v>
      </c>
      <c r="G242" s="43">
        <v>0</v>
      </c>
    </row>
    <row r="243" spans="1:7" ht="13" x14ac:dyDescent="0.25">
      <c r="A243" s="11" t="s">
        <v>363</v>
      </c>
      <c r="B243" s="47">
        <v>830</v>
      </c>
      <c r="C243" s="49">
        <v>760</v>
      </c>
      <c r="D243" s="47">
        <v>417</v>
      </c>
      <c r="E243" s="49">
        <v>597</v>
      </c>
      <c r="F243" s="48">
        <v>0</v>
      </c>
      <c r="G243" s="49">
        <v>6</v>
      </c>
    </row>
    <row r="244" spans="1:7" ht="13" x14ac:dyDescent="0.25">
      <c r="A244" s="11" t="s">
        <v>432</v>
      </c>
      <c r="B244" s="44"/>
      <c r="C244" s="46"/>
      <c r="D244" s="44"/>
      <c r="E244" s="46"/>
      <c r="F244" s="45"/>
      <c r="G244" s="46"/>
    </row>
    <row r="245" spans="1:7" x14ac:dyDescent="0.25">
      <c r="A245" s="12" t="s">
        <v>393</v>
      </c>
      <c r="B245" s="41">
        <v>204</v>
      </c>
      <c r="C245" s="43">
        <v>315</v>
      </c>
      <c r="D245" s="41">
        <v>227</v>
      </c>
      <c r="E245" s="43">
        <v>303</v>
      </c>
      <c r="F245" s="42">
        <v>2</v>
      </c>
      <c r="G245" s="43">
        <v>0</v>
      </c>
    </row>
    <row r="246" spans="1:7" x14ac:dyDescent="0.25">
      <c r="A246" s="12" t="s">
        <v>472</v>
      </c>
      <c r="B246" s="41">
        <v>146</v>
      </c>
      <c r="C246" s="43">
        <v>362</v>
      </c>
      <c r="D246" s="41">
        <v>133</v>
      </c>
      <c r="E246" s="43">
        <v>295</v>
      </c>
      <c r="F246" s="42">
        <v>6</v>
      </c>
      <c r="G246" s="43">
        <v>0</v>
      </c>
    </row>
    <row r="247" spans="1:7" x14ac:dyDescent="0.25">
      <c r="A247" s="12" t="s">
        <v>362</v>
      </c>
      <c r="B247" s="41">
        <v>456</v>
      </c>
      <c r="C247" s="43">
        <v>408</v>
      </c>
      <c r="D247" s="41">
        <v>176</v>
      </c>
      <c r="E247" s="43">
        <v>167</v>
      </c>
      <c r="F247" s="42">
        <v>33</v>
      </c>
      <c r="G247" s="43">
        <v>2</v>
      </c>
    </row>
    <row r="248" spans="1:7" x14ac:dyDescent="0.25">
      <c r="A248" s="12" t="s">
        <v>473</v>
      </c>
      <c r="B248" s="41">
        <v>128</v>
      </c>
      <c r="C248" s="43">
        <v>159</v>
      </c>
      <c r="D248" s="41">
        <v>80</v>
      </c>
      <c r="E248" s="43">
        <v>92</v>
      </c>
      <c r="F248" s="42">
        <v>41</v>
      </c>
      <c r="G248" s="43">
        <v>5</v>
      </c>
    </row>
    <row r="249" spans="1:7" ht="13" x14ac:dyDescent="0.25">
      <c r="A249" s="11" t="s">
        <v>367</v>
      </c>
      <c r="B249" s="47">
        <v>934</v>
      </c>
      <c r="C249" s="49">
        <v>1244</v>
      </c>
      <c r="D249" s="47">
        <v>616</v>
      </c>
      <c r="E249" s="49">
        <v>857</v>
      </c>
      <c r="F249" s="48">
        <v>82</v>
      </c>
      <c r="G249" s="49">
        <v>7</v>
      </c>
    </row>
    <row r="250" spans="1:7" ht="13" x14ac:dyDescent="0.25">
      <c r="A250" s="11" t="s">
        <v>200</v>
      </c>
      <c r="B250" s="47">
        <v>1764</v>
      </c>
      <c r="C250" s="49">
        <v>2004</v>
      </c>
      <c r="D250" s="47">
        <v>1033</v>
      </c>
      <c r="E250" s="49">
        <v>1454</v>
      </c>
      <c r="F250" s="48">
        <v>82</v>
      </c>
      <c r="G250" s="49">
        <v>13</v>
      </c>
    </row>
    <row r="251" spans="1:7" ht="13" x14ac:dyDescent="0.25">
      <c r="A251" s="11" t="s">
        <v>474</v>
      </c>
      <c r="B251" s="44"/>
      <c r="C251" s="46"/>
      <c r="D251" s="44"/>
      <c r="E251" s="46"/>
      <c r="F251" s="45"/>
      <c r="G251" s="46"/>
    </row>
    <row r="252" spans="1:7" ht="13" x14ac:dyDescent="0.25">
      <c r="A252" s="11" t="s">
        <v>430</v>
      </c>
      <c r="B252" s="44"/>
      <c r="C252" s="46"/>
      <c r="D252" s="44"/>
      <c r="E252" s="46"/>
      <c r="F252" s="45"/>
      <c r="G252" s="46"/>
    </row>
    <row r="253" spans="1:7" x14ac:dyDescent="0.25">
      <c r="A253" s="12" t="s">
        <v>393</v>
      </c>
      <c r="B253" s="41">
        <v>47</v>
      </c>
      <c r="C253" s="43">
        <v>142</v>
      </c>
      <c r="D253" s="41">
        <v>30</v>
      </c>
      <c r="E253" s="43">
        <v>34</v>
      </c>
      <c r="F253" s="42">
        <v>0</v>
      </c>
      <c r="G253" s="43">
        <v>35</v>
      </c>
    </row>
    <row r="254" spans="1:7" x14ac:dyDescent="0.25">
      <c r="A254" s="12" t="s">
        <v>362</v>
      </c>
      <c r="B254" s="41">
        <v>91</v>
      </c>
      <c r="C254" s="43">
        <v>141</v>
      </c>
      <c r="D254" s="41">
        <v>0</v>
      </c>
      <c r="E254" s="43">
        <v>0</v>
      </c>
      <c r="F254" s="42">
        <v>67</v>
      </c>
      <c r="G254" s="43">
        <v>124</v>
      </c>
    </row>
    <row r="255" spans="1:7" ht="13" x14ac:dyDescent="0.25">
      <c r="A255" s="11" t="s">
        <v>363</v>
      </c>
      <c r="B255" s="47">
        <v>138</v>
      </c>
      <c r="C255" s="49">
        <v>283</v>
      </c>
      <c r="D255" s="47">
        <v>30</v>
      </c>
      <c r="E255" s="49">
        <v>34</v>
      </c>
      <c r="F255" s="48">
        <v>67</v>
      </c>
      <c r="G255" s="49">
        <v>159</v>
      </c>
    </row>
    <row r="256" spans="1:7" ht="13" x14ac:dyDescent="0.25">
      <c r="A256" s="11" t="s">
        <v>432</v>
      </c>
      <c r="B256" s="44"/>
      <c r="C256" s="46"/>
      <c r="D256" s="44"/>
      <c r="E256" s="46"/>
      <c r="F256" s="45"/>
      <c r="G256" s="46"/>
    </row>
    <row r="257" spans="1:7" x14ac:dyDescent="0.25">
      <c r="A257" s="12" t="s">
        <v>393</v>
      </c>
      <c r="B257" s="41">
        <v>919</v>
      </c>
      <c r="C257" s="43">
        <v>2375</v>
      </c>
      <c r="D257" s="41">
        <v>642</v>
      </c>
      <c r="E257" s="43">
        <v>822</v>
      </c>
      <c r="F257" s="42">
        <v>214</v>
      </c>
      <c r="G257" s="43">
        <v>273</v>
      </c>
    </row>
    <row r="258" spans="1:7" x14ac:dyDescent="0.25">
      <c r="A258" s="12" t="s">
        <v>475</v>
      </c>
      <c r="B258" s="41">
        <v>63</v>
      </c>
      <c r="C258" s="43">
        <v>74</v>
      </c>
      <c r="D258" s="41">
        <v>65</v>
      </c>
      <c r="E258" s="43">
        <v>74</v>
      </c>
      <c r="F258" s="42">
        <v>0</v>
      </c>
      <c r="G258" s="43">
        <v>0</v>
      </c>
    </row>
    <row r="259" spans="1:7" x14ac:dyDescent="0.25">
      <c r="A259" s="12" t="s">
        <v>362</v>
      </c>
      <c r="B259" s="41">
        <v>1035</v>
      </c>
      <c r="C259" s="43">
        <v>984</v>
      </c>
      <c r="D259" s="41">
        <v>37</v>
      </c>
      <c r="E259" s="43">
        <v>24</v>
      </c>
      <c r="F259" s="42">
        <v>419</v>
      </c>
      <c r="G259" s="43">
        <v>417</v>
      </c>
    </row>
    <row r="260" spans="1:7" x14ac:dyDescent="0.25">
      <c r="A260" s="12" t="s">
        <v>476</v>
      </c>
      <c r="B260" s="41">
        <v>40</v>
      </c>
      <c r="C260" s="43">
        <v>268</v>
      </c>
      <c r="D260" s="41">
        <v>0</v>
      </c>
      <c r="E260" s="43">
        <v>108</v>
      </c>
      <c r="F260" s="42">
        <v>40</v>
      </c>
      <c r="G260" s="43">
        <v>130</v>
      </c>
    </row>
    <row r="261" spans="1:7" ht="13" x14ac:dyDescent="0.25">
      <c r="A261" s="11" t="s">
        <v>367</v>
      </c>
      <c r="B261" s="47">
        <v>2057</v>
      </c>
      <c r="C261" s="49">
        <v>3701</v>
      </c>
      <c r="D261" s="47">
        <v>744</v>
      </c>
      <c r="E261" s="49">
        <v>1028</v>
      </c>
      <c r="F261" s="48">
        <v>673</v>
      </c>
      <c r="G261" s="49">
        <v>820</v>
      </c>
    </row>
    <row r="262" spans="1:7" ht="13" x14ac:dyDescent="0.25">
      <c r="A262" s="11" t="s">
        <v>204</v>
      </c>
      <c r="B262" s="47">
        <v>2195</v>
      </c>
      <c r="C262" s="49">
        <v>3984</v>
      </c>
      <c r="D262" s="47">
        <v>774</v>
      </c>
      <c r="E262" s="49">
        <v>1062</v>
      </c>
      <c r="F262" s="48">
        <v>740</v>
      </c>
      <c r="G262" s="49">
        <v>979</v>
      </c>
    </row>
    <row r="263" spans="1:7" ht="13" x14ac:dyDescent="0.25">
      <c r="A263" s="11" t="s">
        <v>477</v>
      </c>
      <c r="B263" s="44"/>
      <c r="C263" s="46"/>
      <c r="D263" s="44"/>
      <c r="E263" s="46"/>
      <c r="F263" s="45"/>
      <c r="G263" s="46"/>
    </row>
    <row r="264" spans="1:7" ht="13" x14ac:dyDescent="0.25">
      <c r="A264" s="11" t="s">
        <v>430</v>
      </c>
      <c r="B264" s="44"/>
      <c r="C264" s="46"/>
      <c r="D264" s="44"/>
      <c r="E264" s="46"/>
      <c r="F264" s="45"/>
      <c r="G264" s="46"/>
    </row>
    <row r="265" spans="1:7" x14ac:dyDescent="0.25">
      <c r="A265" s="12" t="s">
        <v>393</v>
      </c>
      <c r="B265" s="41">
        <v>0</v>
      </c>
      <c r="C265" s="43">
        <v>0</v>
      </c>
      <c r="D265" s="41">
        <v>0</v>
      </c>
      <c r="E265" s="43">
        <v>0</v>
      </c>
      <c r="F265" s="42">
        <v>0</v>
      </c>
      <c r="G265" s="43">
        <v>2</v>
      </c>
    </row>
    <row r="266" spans="1:7" x14ac:dyDescent="0.25">
      <c r="A266" s="12" t="s">
        <v>362</v>
      </c>
      <c r="B266" s="41">
        <v>497</v>
      </c>
      <c r="C266" s="43">
        <v>617</v>
      </c>
      <c r="D266" s="41">
        <v>393</v>
      </c>
      <c r="E266" s="43">
        <v>605</v>
      </c>
      <c r="F266" s="42">
        <v>0</v>
      </c>
      <c r="G266" s="43">
        <v>0</v>
      </c>
    </row>
    <row r="267" spans="1:7" x14ac:dyDescent="0.25">
      <c r="A267" s="12" t="s">
        <v>478</v>
      </c>
      <c r="B267" s="41">
        <v>38</v>
      </c>
      <c r="C267" s="43">
        <v>100</v>
      </c>
      <c r="D267" s="41">
        <v>26</v>
      </c>
      <c r="E267" s="43">
        <v>74</v>
      </c>
      <c r="F267" s="42">
        <v>2</v>
      </c>
      <c r="G267" s="43">
        <v>6</v>
      </c>
    </row>
    <row r="268" spans="1:7" ht="13" x14ac:dyDescent="0.25">
      <c r="A268" s="11" t="s">
        <v>363</v>
      </c>
      <c r="B268" s="47">
        <v>535</v>
      </c>
      <c r="C268" s="49">
        <v>717</v>
      </c>
      <c r="D268" s="47">
        <v>419</v>
      </c>
      <c r="E268" s="49">
        <v>679</v>
      </c>
      <c r="F268" s="48">
        <v>2</v>
      </c>
      <c r="G268" s="49">
        <v>8</v>
      </c>
    </row>
    <row r="269" spans="1:7" ht="13" x14ac:dyDescent="0.25">
      <c r="A269" s="11" t="s">
        <v>432</v>
      </c>
      <c r="B269" s="44"/>
      <c r="C269" s="46"/>
      <c r="D269" s="44"/>
      <c r="E269" s="46"/>
      <c r="F269" s="45"/>
      <c r="G269" s="46"/>
    </row>
    <row r="270" spans="1:7" x14ac:dyDescent="0.25">
      <c r="A270" s="12" t="s">
        <v>393</v>
      </c>
      <c r="B270" s="41">
        <v>296</v>
      </c>
      <c r="C270" s="43">
        <v>855</v>
      </c>
      <c r="D270" s="41">
        <v>482</v>
      </c>
      <c r="E270" s="43">
        <v>1874</v>
      </c>
      <c r="F270" s="42">
        <v>61</v>
      </c>
      <c r="G270" s="43">
        <v>104</v>
      </c>
    </row>
    <row r="271" spans="1:7" x14ac:dyDescent="0.25">
      <c r="A271" s="12" t="s">
        <v>362</v>
      </c>
      <c r="B271" s="41">
        <v>5216</v>
      </c>
      <c r="C271" s="43">
        <v>6142</v>
      </c>
      <c r="D271" s="41">
        <v>5664</v>
      </c>
      <c r="E271" s="43">
        <v>6513</v>
      </c>
      <c r="F271" s="42">
        <v>0</v>
      </c>
      <c r="G271" s="43">
        <v>0</v>
      </c>
    </row>
    <row r="272" spans="1:7" x14ac:dyDescent="0.25">
      <c r="A272" s="12" t="s">
        <v>479</v>
      </c>
      <c r="B272" s="41">
        <v>7646</v>
      </c>
      <c r="C272" s="43">
        <v>6893</v>
      </c>
      <c r="D272" s="41">
        <v>5542</v>
      </c>
      <c r="E272" s="43">
        <v>6146</v>
      </c>
      <c r="F272" s="42">
        <v>168</v>
      </c>
      <c r="G272" s="43">
        <v>170</v>
      </c>
    </row>
    <row r="273" spans="1:7" ht="13" x14ac:dyDescent="0.25">
      <c r="A273" s="11" t="s">
        <v>367</v>
      </c>
      <c r="B273" s="47">
        <v>13158</v>
      </c>
      <c r="C273" s="49">
        <v>13890</v>
      </c>
      <c r="D273" s="47">
        <v>11688</v>
      </c>
      <c r="E273" s="49">
        <v>14533</v>
      </c>
      <c r="F273" s="48">
        <v>229</v>
      </c>
      <c r="G273" s="49">
        <v>274</v>
      </c>
    </row>
    <row r="274" spans="1:7" ht="13" x14ac:dyDescent="0.25">
      <c r="A274" s="11" t="s">
        <v>233</v>
      </c>
      <c r="B274" s="47">
        <v>13693</v>
      </c>
      <c r="C274" s="49">
        <v>14607</v>
      </c>
      <c r="D274" s="47">
        <v>12107</v>
      </c>
      <c r="E274" s="49">
        <v>15212</v>
      </c>
      <c r="F274" s="48">
        <v>231</v>
      </c>
      <c r="G274" s="49">
        <v>282</v>
      </c>
    </row>
    <row r="275" spans="1:7" ht="13" x14ac:dyDescent="0.25">
      <c r="A275" s="11" t="s">
        <v>368</v>
      </c>
      <c r="B275" s="47">
        <v>17652</v>
      </c>
      <c r="C275" s="49">
        <v>20595</v>
      </c>
      <c r="D275" s="47">
        <v>13914</v>
      </c>
      <c r="E275" s="49">
        <v>17728</v>
      </c>
      <c r="F275" s="48">
        <v>1053</v>
      </c>
      <c r="G275" s="49">
        <v>1274</v>
      </c>
    </row>
    <row r="276" spans="1:7" ht="13" x14ac:dyDescent="0.25">
      <c r="A276" s="11" t="s">
        <v>480</v>
      </c>
      <c r="B276" s="44"/>
      <c r="C276" s="46"/>
      <c r="D276" s="44"/>
      <c r="E276" s="46"/>
      <c r="F276" s="45"/>
      <c r="G276" s="46"/>
    </row>
    <row r="277" spans="1:7" ht="13" x14ac:dyDescent="0.25">
      <c r="A277" s="11" t="s">
        <v>481</v>
      </c>
      <c r="B277" s="44"/>
      <c r="C277" s="46"/>
      <c r="D277" s="44"/>
      <c r="E277" s="46"/>
      <c r="F277" s="45"/>
      <c r="G277" s="46"/>
    </row>
    <row r="278" spans="1:7" ht="13" x14ac:dyDescent="0.25">
      <c r="A278" s="11" t="s">
        <v>430</v>
      </c>
      <c r="B278" s="44"/>
      <c r="C278" s="46"/>
      <c r="D278" s="44"/>
      <c r="E278" s="46"/>
      <c r="F278" s="45"/>
      <c r="G278" s="46"/>
    </row>
    <row r="279" spans="1:7" x14ac:dyDescent="0.25">
      <c r="A279" s="12" t="s">
        <v>393</v>
      </c>
      <c r="B279" s="41">
        <v>444</v>
      </c>
      <c r="C279" s="43">
        <v>275</v>
      </c>
      <c r="D279" s="41">
        <v>439</v>
      </c>
      <c r="E279" s="43">
        <v>135</v>
      </c>
      <c r="F279" s="42">
        <v>10</v>
      </c>
      <c r="G279" s="43">
        <v>0</v>
      </c>
    </row>
    <row r="280" spans="1:7" x14ac:dyDescent="0.25">
      <c r="A280" s="12" t="s">
        <v>362</v>
      </c>
      <c r="B280" s="41">
        <v>202</v>
      </c>
      <c r="C280" s="43">
        <v>202</v>
      </c>
      <c r="D280" s="41">
        <v>0</v>
      </c>
      <c r="E280" s="43">
        <v>0</v>
      </c>
      <c r="F280" s="42">
        <v>136</v>
      </c>
      <c r="G280" s="43">
        <v>218</v>
      </c>
    </row>
    <row r="281" spans="1:7" x14ac:dyDescent="0.25">
      <c r="A281" s="12" t="s">
        <v>482</v>
      </c>
      <c r="B281" s="41">
        <v>527</v>
      </c>
      <c r="C281" s="43">
        <v>42</v>
      </c>
      <c r="D281" s="41">
        <v>427</v>
      </c>
      <c r="E281" s="43">
        <v>2</v>
      </c>
      <c r="F281" s="42">
        <v>56</v>
      </c>
      <c r="G281" s="43">
        <v>29</v>
      </c>
    </row>
    <row r="282" spans="1:7" ht="13" x14ac:dyDescent="0.25">
      <c r="A282" s="11" t="s">
        <v>363</v>
      </c>
      <c r="B282" s="47">
        <v>1173</v>
      </c>
      <c r="C282" s="49">
        <v>519</v>
      </c>
      <c r="D282" s="47">
        <v>866</v>
      </c>
      <c r="E282" s="49">
        <v>137</v>
      </c>
      <c r="F282" s="48">
        <v>202</v>
      </c>
      <c r="G282" s="49">
        <v>247</v>
      </c>
    </row>
    <row r="283" spans="1:7" ht="13" x14ac:dyDescent="0.25">
      <c r="A283" s="11" t="s">
        <v>432</v>
      </c>
      <c r="B283" s="44"/>
      <c r="C283" s="46"/>
      <c r="D283" s="44"/>
      <c r="E283" s="46"/>
      <c r="F283" s="45"/>
      <c r="G283" s="46"/>
    </row>
    <row r="284" spans="1:7" x14ac:dyDescent="0.25">
      <c r="A284" s="12" t="s">
        <v>393</v>
      </c>
      <c r="B284" s="41">
        <v>4351</v>
      </c>
      <c r="C284" s="43">
        <v>5690</v>
      </c>
      <c r="D284" s="41">
        <v>4357</v>
      </c>
      <c r="E284" s="43">
        <v>5179</v>
      </c>
      <c r="F284" s="42">
        <v>5</v>
      </c>
      <c r="G284" s="43">
        <v>70</v>
      </c>
    </row>
    <row r="285" spans="1:7" x14ac:dyDescent="0.25">
      <c r="A285" s="12" t="s">
        <v>362</v>
      </c>
      <c r="B285" s="41">
        <v>302</v>
      </c>
      <c r="C285" s="43">
        <v>443</v>
      </c>
      <c r="D285" s="41">
        <v>446</v>
      </c>
      <c r="E285" s="43">
        <v>508</v>
      </c>
      <c r="F285" s="42">
        <v>221</v>
      </c>
      <c r="G285" s="43">
        <v>383</v>
      </c>
    </row>
    <row r="286" spans="1:7" x14ac:dyDescent="0.25">
      <c r="A286" s="12" t="s">
        <v>483</v>
      </c>
      <c r="B286" s="41">
        <v>488</v>
      </c>
      <c r="C286" s="43">
        <v>21</v>
      </c>
      <c r="D286" s="41">
        <v>293</v>
      </c>
      <c r="E286" s="43">
        <v>0</v>
      </c>
      <c r="F286" s="42">
        <v>24</v>
      </c>
      <c r="G286" s="43">
        <v>21</v>
      </c>
    </row>
    <row r="287" spans="1:7" ht="13" x14ac:dyDescent="0.25">
      <c r="A287" s="11" t="s">
        <v>367</v>
      </c>
      <c r="B287" s="47">
        <v>5141</v>
      </c>
      <c r="C287" s="49">
        <v>6154</v>
      </c>
      <c r="D287" s="47">
        <v>5096</v>
      </c>
      <c r="E287" s="49">
        <v>5687</v>
      </c>
      <c r="F287" s="48">
        <v>250</v>
      </c>
      <c r="G287" s="49">
        <v>474</v>
      </c>
    </row>
    <row r="288" spans="1:7" ht="13" x14ac:dyDescent="0.25">
      <c r="A288" s="11" t="s">
        <v>484</v>
      </c>
      <c r="B288" s="47">
        <v>6314</v>
      </c>
      <c r="C288" s="49">
        <v>6673</v>
      </c>
      <c r="D288" s="47">
        <v>5962</v>
      </c>
      <c r="E288" s="49">
        <v>5824</v>
      </c>
      <c r="F288" s="48">
        <v>452</v>
      </c>
      <c r="G288" s="49">
        <v>721</v>
      </c>
    </row>
    <row r="289" spans="1:7" ht="13" x14ac:dyDescent="0.25">
      <c r="A289" s="11" t="s">
        <v>485</v>
      </c>
      <c r="B289" s="44"/>
      <c r="C289" s="46"/>
      <c r="D289" s="44"/>
      <c r="E289" s="46"/>
      <c r="F289" s="45"/>
      <c r="G289" s="46"/>
    </row>
    <row r="290" spans="1:7" ht="13" x14ac:dyDescent="0.25">
      <c r="A290" s="11" t="s">
        <v>430</v>
      </c>
      <c r="B290" s="44"/>
      <c r="C290" s="46"/>
      <c r="D290" s="44"/>
      <c r="E290" s="46"/>
      <c r="F290" s="45"/>
      <c r="G290" s="46"/>
    </row>
    <row r="291" spans="1:7" x14ac:dyDescent="0.25">
      <c r="A291" s="12" t="s">
        <v>393</v>
      </c>
      <c r="B291" s="41">
        <v>929</v>
      </c>
      <c r="C291" s="43">
        <v>1289</v>
      </c>
      <c r="D291" s="41">
        <v>1672</v>
      </c>
      <c r="E291" s="43">
        <v>2085</v>
      </c>
      <c r="F291" s="42">
        <v>6</v>
      </c>
      <c r="G291" s="43">
        <v>2</v>
      </c>
    </row>
    <row r="292" spans="1:7" x14ac:dyDescent="0.25">
      <c r="A292" s="12" t="s">
        <v>486</v>
      </c>
      <c r="B292" s="41">
        <v>238</v>
      </c>
      <c r="C292" s="43">
        <v>236</v>
      </c>
      <c r="D292" s="41">
        <v>178</v>
      </c>
      <c r="E292" s="43">
        <v>167</v>
      </c>
      <c r="F292" s="42">
        <v>0</v>
      </c>
      <c r="G292" s="43">
        <v>0</v>
      </c>
    </row>
    <row r="293" spans="1:7" x14ac:dyDescent="0.25">
      <c r="A293" s="12" t="s">
        <v>487</v>
      </c>
      <c r="B293" s="41">
        <v>16</v>
      </c>
      <c r="C293" s="43">
        <v>0</v>
      </c>
      <c r="D293" s="41">
        <v>16</v>
      </c>
      <c r="E293" s="43">
        <v>0</v>
      </c>
      <c r="F293" s="42">
        <v>0</v>
      </c>
      <c r="G293" s="43">
        <v>0</v>
      </c>
    </row>
    <row r="294" spans="1:7" x14ac:dyDescent="0.25">
      <c r="A294" s="12" t="s">
        <v>362</v>
      </c>
      <c r="B294" s="41">
        <v>3774</v>
      </c>
      <c r="C294" s="43">
        <v>4534</v>
      </c>
      <c r="D294" s="41">
        <v>3172</v>
      </c>
      <c r="E294" s="43">
        <v>4292</v>
      </c>
      <c r="F294" s="42">
        <v>44</v>
      </c>
      <c r="G294" s="43">
        <v>146</v>
      </c>
    </row>
    <row r="295" spans="1:7" x14ac:dyDescent="0.25">
      <c r="A295" s="12" t="s">
        <v>488</v>
      </c>
      <c r="B295" s="41">
        <v>0</v>
      </c>
      <c r="C295" s="43">
        <v>3</v>
      </c>
      <c r="D295" s="41">
        <v>0</v>
      </c>
      <c r="E295" s="43">
        <v>9</v>
      </c>
      <c r="F295" s="42">
        <v>0</v>
      </c>
      <c r="G295" s="43">
        <v>0</v>
      </c>
    </row>
    <row r="296" spans="1:7" x14ac:dyDescent="0.25">
      <c r="A296" s="12" t="s">
        <v>489</v>
      </c>
      <c r="B296" s="41">
        <v>259</v>
      </c>
      <c r="C296" s="43">
        <v>598</v>
      </c>
      <c r="D296" s="41">
        <v>332</v>
      </c>
      <c r="E296" s="43">
        <v>465</v>
      </c>
      <c r="F296" s="42">
        <v>0</v>
      </c>
      <c r="G296" s="43">
        <v>0</v>
      </c>
    </row>
    <row r="297" spans="1:7" ht="13" x14ac:dyDescent="0.25">
      <c r="A297" s="11" t="s">
        <v>363</v>
      </c>
      <c r="B297" s="47">
        <v>5216</v>
      </c>
      <c r="C297" s="49">
        <v>6660</v>
      </c>
      <c r="D297" s="47">
        <v>5370</v>
      </c>
      <c r="E297" s="49">
        <v>7018</v>
      </c>
      <c r="F297" s="48">
        <v>50</v>
      </c>
      <c r="G297" s="49">
        <v>148</v>
      </c>
    </row>
    <row r="298" spans="1:7" ht="13" x14ac:dyDescent="0.25">
      <c r="A298" s="11" t="s">
        <v>432</v>
      </c>
      <c r="B298" s="44"/>
      <c r="C298" s="46"/>
      <c r="D298" s="44"/>
      <c r="E298" s="46"/>
      <c r="F298" s="45"/>
      <c r="G298" s="46"/>
    </row>
    <row r="299" spans="1:7" x14ac:dyDescent="0.25">
      <c r="A299" s="12" t="s">
        <v>393</v>
      </c>
      <c r="B299" s="41">
        <v>3022</v>
      </c>
      <c r="C299" s="43">
        <v>2909</v>
      </c>
      <c r="D299" s="41">
        <v>1772</v>
      </c>
      <c r="E299" s="43">
        <v>1644</v>
      </c>
      <c r="F299" s="42">
        <v>13</v>
      </c>
      <c r="G299" s="43">
        <v>23</v>
      </c>
    </row>
    <row r="300" spans="1:7" x14ac:dyDescent="0.25">
      <c r="A300" s="12" t="s">
        <v>486</v>
      </c>
      <c r="B300" s="41">
        <v>62</v>
      </c>
      <c r="C300" s="43">
        <v>49</v>
      </c>
      <c r="D300" s="41">
        <v>55</v>
      </c>
      <c r="E300" s="43">
        <v>43</v>
      </c>
      <c r="F300" s="42">
        <v>0</v>
      </c>
      <c r="G300" s="43">
        <v>0</v>
      </c>
    </row>
    <row r="301" spans="1:7" x14ac:dyDescent="0.25">
      <c r="A301" s="12" t="s">
        <v>362</v>
      </c>
      <c r="B301" s="41">
        <v>2150</v>
      </c>
      <c r="C301" s="43">
        <v>2410</v>
      </c>
      <c r="D301" s="41">
        <v>1874</v>
      </c>
      <c r="E301" s="43">
        <v>2196</v>
      </c>
      <c r="F301" s="42">
        <v>77</v>
      </c>
      <c r="G301" s="43">
        <v>103</v>
      </c>
    </row>
    <row r="302" spans="1:7" x14ac:dyDescent="0.25">
      <c r="A302" s="12" t="s">
        <v>490</v>
      </c>
      <c r="B302" s="41">
        <v>60</v>
      </c>
      <c r="C302" s="43">
        <v>390</v>
      </c>
      <c r="D302" s="41">
        <v>62</v>
      </c>
      <c r="E302" s="43">
        <v>309</v>
      </c>
      <c r="F302" s="42">
        <v>0</v>
      </c>
      <c r="G302" s="43">
        <v>44</v>
      </c>
    </row>
    <row r="303" spans="1:7" ht="13" x14ac:dyDescent="0.25">
      <c r="A303" s="11" t="s">
        <v>367</v>
      </c>
      <c r="B303" s="47">
        <v>5294</v>
      </c>
      <c r="C303" s="49">
        <v>5758</v>
      </c>
      <c r="D303" s="47">
        <v>3763</v>
      </c>
      <c r="E303" s="49">
        <v>4192</v>
      </c>
      <c r="F303" s="48">
        <v>90</v>
      </c>
      <c r="G303" s="49">
        <v>170</v>
      </c>
    </row>
    <row r="304" spans="1:7" ht="13" x14ac:dyDescent="0.25">
      <c r="A304" s="11" t="s">
        <v>484</v>
      </c>
      <c r="B304" s="47">
        <v>10510</v>
      </c>
      <c r="C304" s="49">
        <v>12418</v>
      </c>
      <c r="D304" s="47">
        <v>9133</v>
      </c>
      <c r="E304" s="49">
        <v>11210</v>
      </c>
      <c r="F304" s="48">
        <v>140</v>
      </c>
      <c r="G304" s="49">
        <v>318</v>
      </c>
    </row>
    <row r="305" spans="1:7" ht="13" x14ac:dyDescent="0.25">
      <c r="A305" s="11" t="s">
        <v>491</v>
      </c>
      <c r="B305" s="44"/>
      <c r="C305" s="46"/>
      <c r="D305" s="44"/>
      <c r="E305" s="46"/>
      <c r="F305" s="45"/>
      <c r="G305" s="46"/>
    </row>
    <row r="306" spans="1:7" ht="13" x14ac:dyDescent="0.25">
      <c r="A306" s="11" t="s">
        <v>430</v>
      </c>
      <c r="B306" s="44"/>
      <c r="C306" s="46"/>
      <c r="D306" s="44"/>
      <c r="E306" s="46"/>
      <c r="F306" s="45"/>
      <c r="G306" s="46"/>
    </row>
    <row r="307" spans="1:7" x14ac:dyDescent="0.25">
      <c r="A307" s="12" t="s">
        <v>393</v>
      </c>
      <c r="B307" s="41">
        <v>1062</v>
      </c>
      <c r="C307" s="43">
        <v>1278</v>
      </c>
      <c r="D307" s="41">
        <v>780</v>
      </c>
      <c r="E307" s="43">
        <v>1140</v>
      </c>
      <c r="F307" s="42">
        <v>0</v>
      </c>
      <c r="G307" s="43">
        <v>2</v>
      </c>
    </row>
    <row r="308" spans="1:7" x14ac:dyDescent="0.25">
      <c r="A308" s="12" t="s">
        <v>492</v>
      </c>
      <c r="B308" s="41">
        <v>0</v>
      </c>
      <c r="C308" s="43">
        <v>0</v>
      </c>
      <c r="D308" s="41">
        <v>1</v>
      </c>
      <c r="E308" s="43">
        <v>0</v>
      </c>
      <c r="F308" s="42">
        <v>0</v>
      </c>
      <c r="G308" s="43">
        <v>0</v>
      </c>
    </row>
    <row r="309" spans="1:7" x14ac:dyDescent="0.25">
      <c r="A309" s="12" t="s">
        <v>493</v>
      </c>
      <c r="B309" s="41">
        <v>0</v>
      </c>
      <c r="C309" s="43">
        <v>73</v>
      </c>
      <c r="D309" s="41">
        <v>25</v>
      </c>
      <c r="E309" s="43">
        <v>60</v>
      </c>
      <c r="F309" s="42">
        <v>0</v>
      </c>
      <c r="G309" s="43">
        <v>0</v>
      </c>
    </row>
    <row r="310" spans="1:7" x14ac:dyDescent="0.25">
      <c r="A310" s="12" t="s">
        <v>362</v>
      </c>
      <c r="B310" s="41">
        <v>2518</v>
      </c>
      <c r="C310" s="43">
        <v>3994</v>
      </c>
      <c r="D310" s="41">
        <v>2408</v>
      </c>
      <c r="E310" s="43">
        <v>3877</v>
      </c>
      <c r="F310" s="42">
        <v>14</v>
      </c>
      <c r="G310" s="43">
        <v>0</v>
      </c>
    </row>
    <row r="311" spans="1:7" x14ac:dyDescent="0.25">
      <c r="A311" s="12" t="s">
        <v>494</v>
      </c>
      <c r="B311" s="41">
        <v>0</v>
      </c>
      <c r="C311" s="43">
        <v>0</v>
      </c>
      <c r="D311" s="41">
        <v>114</v>
      </c>
      <c r="E311" s="43">
        <v>57</v>
      </c>
      <c r="F311" s="42">
        <v>0</v>
      </c>
      <c r="G311" s="43">
        <v>0</v>
      </c>
    </row>
    <row r="312" spans="1:7" ht="13" x14ac:dyDescent="0.25">
      <c r="A312" s="11" t="s">
        <v>363</v>
      </c>
      <c r="B312" s="47">
        <v>3580</v>
      </c>
      <c r="C312" s="49">
        <v>5345</v>
      </c>
      <c r="D312" s="47">
        <v>3328</v>
      </c>
      <c r="E312" s="49">
        <v>5134</v>
      </c>
      <c r="F312" s="48">
        <v>14</v>
      </c>
      <c r="G312" s="49">
        <v>2</v>
      </c>
    </row>
    <row r="313" spans="1:7" ht="13" x14ac:dyDescent="0.25">
      <c r="A313" s="11" t="s">
        <v>432</v>
      </c>
      <c r="B313" s="44"/>
      <c r="C313" s="46"/>
      <c r="D313" s="44"/>
      <c r="E313" s="46"/>
      <c r="F313" s="45"/>
      <c r="G313" s="46"/>
    </row>
    <row r="314" spans="1:7" x14ac:dyDescent="0.25">
      <c r="A314" s="12" t="s">
        <v>393</v>
      </c>
      <c r="B314" s="41">
        <v>457</v>
      </c>
      <c r="C314" s="43">
        <v>518</v>
      </c>
      <c r="D314" s="41">
        <v>433</v>
      </c>
      <c r="E314" s="43">
        <v>465</v>
      </c>
      <c r="F314" s="42">
        <v>1</v>
      </c>
      <c r="G314" s="43">
        <v>8</v>
      </c>
    </row>
    <row r="315" spans="1:7" x14ac:dyDescent="0.25">
      <c r="A315" s="12" t="s">
        <v>492</v>
      </c>
      <c r="B315" s="41">
        <v>81</v>
      </c>
      <c r="C315" s="43">
        <v>136</v>
      </c>
      <c r="D315" s="41">
        <v>76</v>
      </c>
      <c r="E315" s="43">
        <v>112</v>
      </c>
      <c r="F315" s="42">
        <v>0</v>
      </c>
      <c r="G315" s="43">
        <v>2</v>
      </c>
    </row>
    <row r="316" spans="1:7" x14ac:dyDescent="0.25">
      <c r="A316" s="12" t="s">
        <v>362</v>
      </c>
      <c r="B316" s="41">
        <v>908</v>
      </c>
      <c r="C316" s="43">
        <v>650</v>
      </c>
      <c r="D316" s="41">
        <v>558</v>
      </c>
      <c r="E316" s="43">
        <v>554</v>
      </c>
      <c r="F316" s="42">
        <v>56</v>
      </c>
      <c r="G316" s="43">
        <v>77</v>
      </c>
    </row>
    <row r="317" spans="1:7" x14ac:dyDescent="0.25">
      <c r="A317" s="12" t="s">
        <v>495</v>
      </c>
      <c r="B317" s="41">
        <v>61</v>
      </c>
      <c r="C317" s="43">
        <v>530</v>
      </c>
      <c r="D317" s="41">
        <v>54</v>
      </c>
      <c r="E317" s="43">
        <v>419</v>
      </c>
      <c r="F317" s="42">
        <v>5</v>
      </c>
      <c r="G317" s="43">
        <v>23</v>
      </c>
    </row>
    <row r="318" spans="1:7" ht="13" x14ac:dyDescent="0.25">
      <c r="A318" s="11" t="s">
        <v>367</v>
      </c>
      <c r="B318" s="47">
        <v>1507</v>
      </c>
      <c r="C318" s="49">
        <v>1834</v>
      </c>
      <c r="D318" s="47">
        <v>1121</v>
      </c>
      <c r="E318" s="49">
        <v>1550</v>
      </c>
      <c r="F318" s="48">
        <v>62</v>
      </c>
      <c r="G318" s="49">
        <v>110</v>
      </c>
    </row>
    <row r="319" spans="1:7" ht="13" x14ac:dyDescent="0.25">
      <c r="A319" s="11" t="s">
        <v>484</v>
      </c>
      <c r="B319" s="47">
        <v>5087</v>
      </c>
      <c r="C319" s="49">
        <v>7179</v>
      </c>
      <c r="D319" s="47">
        <v>4449</v>
      </c>
      <c r="E319" s="49">
        <v>6684</v>
      </c>
      <c r="F319" s="48">
        <v>76</v>
      </c>
      <c r="G319" s="49">
        <v>112</v>
      </c>
    </row>
    <row r="320" spans="1:7" ht="13" x14ac:dyDescent="0.25">
      <c r="A320" s="11" t="s">
        <v>496</v>
      </c>
      <c r="B320" s="44"/>
      <c r="C320" s="46"/>
      <c r="D320" s="44"/>
      <c r="E320" s="46"/>
      <c r="F320" s="45"/>
      <c r="G320" s="46"/>
    </row>
    <row r="321" spans="1:7" ht="13" x14ac:dyDescent="0.25">
      <c r="A321" s="11" t="s">
        <v>430</v>
      </c>
      <c r="B321" s="44"/>
      <c r="C321" s="46"/>
      <c r="D321" s="44"/>
      <c r="E321" s="46"/>
      <c r="F321" s="45"/>
      <c r="G321" s="46"/>
    </row>
    <row r="322" spans="1:7" x14ac:dyDescent="0.25">
      <c r="A322" s="12" t="s">
        <v>393</v>
      </c>
      <c r="B322" s="41">
        <v>6</v>
      </c>
      <c r="C322" s="43">
        <v>0</v>
      </c>
      <c r="D322" s="41">
        <v>7</v>
      </c>
      <c r="E322" s="43">
        <v>2</v>
      </c>
      <c r="F322" s="42">
        <v>0</v>
      </c>
      <c r="G322" s="43">
        <v>0</v>
      </c>
    </row>
    <row r="323" spans="1:7" x14ac:dyDescent="0.25">
      <c r="A323" s="12" t="s">
        <v>362</v>
      </c>
      <c r="B323" s="41">
        <v>32</v>
      </c>
      <c r="C323" s="43">
        <v>10</v>
      </c>
      <c r="D323" s="41">
        <v>12</v>
      </c>
      <c r="E323" s="43">
        <v>2</v>
      </c>
      <c r="F323" s="42">
        <v>0</v>
      </c>
      <c r="G323" s="43">
        <v>0</v>
      </c>
    </row>
    <row r="324" spans="1:7" ht="13" x14ac:dyDescent="0.25">
      <c r="A324" s="11" t="s">
        <v>363</v>
      </c>
      <c r="B324" s="47">
        <v>38</v>
      </c>
      <c r="C324" s="49">
        <v>10</v>
      </c>
      <c r="D324" s="47">
        <v>19</v>
      </c>
      <c r="E324" s="49">
        <v>4</v>
      </c>
      <c r="F324" s="48">
        <v>0</v>
      </c>
      <c r="G324" s="49">
        <v>0</v>
      </c>
    </row>
    <row r="325" spans="1:7" ht="13" x14ac:dyDescent="0.25">
      <c r="A325" s="11" t="s">
        <v>432</v>
      </c>
      <c r="B325" s="44"/>
      <c r="C325" s="46"/>
      <c r="D325" s="44"/>
      <c r="E325" s="46"/>
      <c r="F325" s="45"/>
      <c r="G325" s="46"/>
    </row>
    <row r="326" spans="1:7" x14ac:dyDescent="0.25">
      <c r="A326" s="12" t="s">
        <v>393</v>
      </c>
      <c r="B326" s="41">
        <v>726</v>
      </c>
      <c r="C326" s="43">
        <v>628</v>
      </c>
      <c r="D326" s="41">
        <v>768</v>
      </c>
      <c r="E326" s="43">
        <v>436</v>
      </c>
      <c r="F326" s="42">
        <v>0</v>
      </c>
      <c r="G326" s="43">
        <v>5</v>
      </c>
    </row>
    <row r="327" spans="1:7" x14ac:dyDescent="0.25">
      <c r="A327" s="12" t="s">
        <v>492</v>
      </c>
      <c r="B327" s="41">
        <v>44</v>
      </c>
      <c r="C327" s="43">
        <v>28</v>
      </c>
      <c r="D327" s="41">
        <v>51</v>
      </c>
      <c r="E327" s="43">
        <v>38</v>
      </c>
      <c r="F327" s="42">
        <v>0</v>
      </c>
      <c r="G327" s="43">
        <v>0</v>
      </c>
    </row>
    <row r="328" spans="1:7" x14ac:dyDescent="0.25">
      <c r="A328" s="12" t="s">
        <v>362</v>
      </c>
      <c r="B328" s="41">
        <v>953</v>
      </c>
      <c r="C328" s="43">
        <v>1268</v>
      </c>
      <c r="D328" s="41">
        <v>814</v>
      </c>
      <c r="E328" s="43">
        <v>1157</v>
      </c>
      <c r="F328" s="42">
        <v>26</v>
      </c>
      <c r="G328" s="43">
        <v>22</v>
      </c>
    </row>
    <row r="329" spans="1:7" ht="13" x14ac:dyDescent="0.25">
      <c r="A329" s="11" t="s">
        <v>367</v>
      </c>
      <c r="B329" s="47">
        <v>1723</v>
      </c>
      <c r="C329" s="49">
        <v>1924</v>
      </c>
      <c r="D329" s="47">
        <v>1633</v>
      </c>
      <c r="E329" s="49">
        <v>1631</v>
      </c>
      <c r="F329" s="48">
        <v>26</v>
      </c>
      <c r="G329" s="49">
        <v>27</v>
      </c>
    </row>
    <row r="330" spans="1:7" ht="13" x14ac:dyDescent="0.25">
      <c r="A330" s="11" t="s">
        <v>484</v>
      </c>
      <c r="B330" s="47">
        <v>1761</v>
      </c>
      <c r="C330" s="49">
        <v>1934</v>
      </c>
      <c r="D330" s="47">
        <v>1652</v>
      </c>
      <c r="E330" s="49">
        <v>1635</v>
      </c>
      <c r="F330" s="48">
        <v>26</v>
      </c>
      <c r="G330" s="49">
        <v>27</v>
      </c>
    </row>
    <row r="331" spans="1:7" ht="13" x14ac:dyDescent="0.25">
      <c r="A331" s="11" t="s">
        <v>497</v>
      </c>
      <c r="B331" s="44"/>
      <c r="C331" s="46"/>
      <c r="D331" s="44"/>
      <c r="E331" s="46"/>
      <c r="F331" s="45"/>
      <c r="G331" s="46"/>
    </row>
    <row r="332" spans="1:7" ht="13" x14ac:dyDescent="0.25">
      <c r="A332" s="11" t="s">
        <v>498</v>
      </c>
      <c r="B332" s="44"/>
      <c r="C332" s="46"/>
      <c r="D332" s="44"/>
      <c r="E332" s="46"/>
      <c r="F332" s="45"/>
      <c r="G332" s="46"/>
    </row>
    <row r="333" spans="1:7" x14ac:dyDescent="0.25">
      <c r="A333" s="12" t="s">
        <v>393</v>
      </c>
      <c r="B333" s="41">
        <v>359</v>
      </c>
      <c r="C333" s="43">
        <v>256</v>
      </c>
      <c r="D333" s="41">
        <v>290</v>
      </c>
      <c r="E333" s="43">
        <v>407</v>
      </c>
      <c r="F333" s="42">
        <v>0</v>
      </c>
      <c r="G333" s="43">
        <v>0</v>
      </c>
    </row>
    <row r="334" spans="1:7" x14ac:dyDescent="0.25">
      <c r="A334" s="12" t="s">
        <v>362</v>
      </c>
      <c r="B334" s="41">
        <v>1378</v>
      </c>
      <c r="C334" s="43">
        <v>1545</v>
      </c>
      <c r="D334" s="41">
        <v>1095</v>
      </c>
      <c r="E334" s="43">
        <v>1553</v>
      </c>
      <c r="F334" s="42">
        <v>22</v>
      </c>
      <c r="G334" s="43">
        <v>1</v>
      </c>
    </row>
    <row r="335" spans="1:7" ht="13" x14ac:dyDescent="0.25">
      <c r="A335" s="11" t="s">
        <v>499</v>
      </c>
      <c r="B335" s="47">
        <v>1737</v>
      </c>
      <c r="C335" s="49">
        <v>1801</v>
      </c>
      <c r="D335" s="47">
        <v>1385</v>
      </c>
      <c r="E335" s="49">
        <v>1960</v>
      </c>
      <c r="F335" s="48">
        <v>22</v>
      </c>
      <c r="G335" s="49">
        <v>1</v>
      </c>
    </row>
    <row r="336" spans="1:7" ht="13" x14ac:dyDescent="0.25">
      <c r="A336" s="11" t="s">
        <v>432</v>
      </c>
      <c r="B336" s="44"/>
      <c r="C336" s="46"/>
      <c r="D336" s="44"/>
      <c r="E336" s="46"/>
      <c r="F336" s="45"/>
      <c r="G336" s="46"/>
    </row>
    <row r="337" spans="1:7" x14ac:dyDescent="0.25">
      <c r="A337" s="12" t="s">
        <v>393</v>
      </c>
      <c r="B337" s="41">
        <v>2004</v>
      </c>
      <c r="C337" s="43">
        <v>1558</v>
      </c>
      <c r="D337" s="41">
        <v>1953</v>
      </c>
      <c r="E337" s="43">
        <v>1820</v>
      </c>
      <c r="F337" s="42">
        <v>0</v>
      </c>
      <c r="G337" s="43">
        <v>0</v>
      </c>
    </row>
    <row r="338" spans="1:7" x14ac:dyDescent="0.25">
      <c r="A338" s="12" t="s">
        <v>362</v>
      </c>
      <c r="B338" s="41">
        <v>3723</v>
      </c>
      <c r="C338" s="43">
        <v>4113</v>
      </c>
      <c r="D338" s="41">
        <v>3206</v>
      </c>
      <c r="E338" s="43">
        <v>4010</v>
      </c>
      <c r="F338" s="42">
        <v>4</v>
      </c>
      <c r="G338" s="43">
        <v>2</v>
      </c>
    </row>
    <row r="339" spans="1:7" x14ac:dyDescent="0.25">
      <c r="A339" s="12" t="s">
        <v>500</v>
      </c>
      <c r="B339" s="41">
        <v>235</v>
      </c>
      <c r="C339" s="43">
        <v>81</v>
      </c>
      <c r="D339" s="41">
        <v>137</v>
      </c>
      <c r="E339" s="43">
        <v>129</v>
      </c>
      <c r="F339" s="42">
        <v>0</v>
      </c>
      <c r="G339" s="43">
        <v>0</v>
      </c>
    </row>
    <row r="340" spans="1:7" ht="13" x14ac:dyDescent="0.25">
      <c r="A340" s="11" t="s">
        <v>367</v>
      </c>
      <c r="B340" s="47">
        <v>5962</v>
      </c>
      <c r="C340" s="49">
        <v>5752</v>
      </c>
      <c r="D340" s="47">
        <v>5296</v>
      </c>
      <c r="E340" s="49">
        <v>5959</v>
      </c>
      <c r="F340" s="48">
        <v>4</v>
      </c>
      <c r="G340" s="49">
        <v>2</v>
      </c>
    </row>
    <row r="341" spans="1:7" ht="13" x14ac:dyDescent="0.25">
      <c r="A341" s="11" t="s">
        <v>484</v>
      </c>
      <c r="B341" s="47">
        <v>7699</v>
      </c>
      <c r="C341" s="49">
        <v>7553</v>
      </c>
      <c r="D341" s="47">
        <v>6681</v>
      </c>
      <c r="E341" s="49">
        <v>7919</v>
      </c>
      <c r="F341" s="48">
        <v>26</v>
      </c>
      <c r="G341" s="49">
        <v>3</v>
      </c>
    </row>
    <row r="342" spans="1:7" ht="13" x14ac:dyDescent="0.25">
      <c r="A342" s="11" t="s">
        <v>219</v>
      </c>
      <c r="B342" s="47">
        <v>31371</v>
      </c>
      <c r="C342" s="49">
        <v>35757</v>
      </c>
      <c r="D342" s="47">
        <v>27877</v>
      </c>
      <c r="E342" s="49">
        <v>33272</v>
      </c>
      <c r="F342" s="48">
        <v>720</v>
      </c>
      <c r="G342" s="49">
        <v>1181</v>
      </c>
    </row>
    <row r="343" spans="1:7" ht="13" x14ac:dyDescent="0.25">
      <c r="A343" s="11" t="s">
        <v>501</v>
      </c>
      <c r="B343" s="44"/>
      <c r="C343" s="46"/>
      <c r="D343" s="44"/>
      <c r="E343" s="46"/>
      <c r="F343" s="45"/>
      <c r="G343" s="46"/>
    </row>
    <row r="344" spans="1:7" ht="13" x14ac:dyDescent="0.25">
      <c r="A344" s="11" t="s">
        <v>502</v>
      </c>
      <c r="B344" s="44"/>
      <c r="C344" s="46"/>
      <c r="D344" s="44"/>
      <c r="E344" s="46"/>
      <c r="F344" s="45"/>
      <c r="G344" s="46"/>
    </row>
    <row r="345" spans="1:7" ht="13" x14ac:dyDescent="0.25">
      <c r="A345" s="11" t="s">
        <v>503</v>
      </c>
      <c r="B345" s="44"/>
      <c r="C345" s="46"/>
      <c r="D345" s="44"/>
      <c r="E345" s="46"/>
      <c r="F345" s="45"/>
      <c r="G345" s="46"/>
    </row>
    <row r="346" spans="1:7" x14ac:dyDescent="0.25">
      <c r="A346" s="12" t="s">
        <v>393</v>
      </c>
      <c r="B346" s="41">
        <v>0</v>
      </c>
      <c r="C346" s="43">
        <v>0</v>
      </c>
      <c r="D346" s="41">
        <v>0</v>
      </c>
      <c r="E346" s="43">
        <v>0</v>
      </c>
      <c r="F346" s="42">
        <v>0</v>
      </c>
      <c r="G346" s="43">
        <v>2</v>
      </c>
    </row>
    <row r="347" spans="1:7" ht="13" x14ac:dyDescent="0.25">
      <c r="A347" s="11" t="s">
        <v>504</v>
      </c>
      <c r="B347" s="47">
        <v>0</v>
      </c>
      <c r="C347" s="49">
        <v>0</v>
      </c>
      <c r="D347" s="47">
        <v>0</v>
      </c>
      <c r="E347" s="49">
        <v>0</v>
      </c>
      <c r="F347" s="48">
        <v>0</v>
      </c>
      <c r="G347" s="49">
        <v>2</v>
      </c>
    </row>
    <row r="348" spans="1:7" ht="13" x14ac:dyDescent="0.25">
      <c r="A348" s="11" t="s">
        <v>484</v>
      </c>
      <c r="B348" s="47">
        <v>0</v>
      </c>
      <c r="C348" s="49">
        <v>0</v>
      </c>
      <c r="D348" s="47">
        <v>0</v>
      </c>
      <c r="E348" s="49">
        <v>0</v>
      </c>
      <c r="F348" s="48">
        <v>0</v>
      </c>
      <c r="G348" s="49">
        <v>2</v>
      </c>
    </row>
    <row r="349" spans="1:7" ht="13" x14ac:dyDescent="0.25">
      <c r="A349" s="11" t="s">
        <v>505</v>
      </c>
      <c r="B349" s="44"/>
      <c r="C349" s="46"/>
      <c r="D349" s="44"/>
      <c r="E349" s="46"/>
      <c r="F349" s="45"/>
      <c r="G349" s="46"/>
    </row>
    <row r="350" spans="1:7" ht="13" x14ac:dyDescent="0.25">
      <c r="A350" s="11" t="s">
        <v>503</v>
      </c>
      <c r="B350" s="44"/>
      <c r="C350" s="46"/>
      <c r="D350" s="44"/>
      <c r="E350" s="46"/>
      <c r="F350" s="45"/>
      <c r="G350" s="46"/>
    </row>
    <row r="351" spans="1:7" x14ac:dyDescent="0.25">
      <c r="A351" s="12" t="s">
        <v>393</v>
      </c>
      <c r="B351" s="41">
        <v>775</v>
      </c>
      <c r="C351" s="43">
        <v>668</v>
      </c>
      <c r="D351" s="41">
        <v>682</v>
      </c>
      <c r="E351" s="43">
        <v>616</v>
      </c>
      <c r="F351" s="42">
        <v>4</v>
      </c>
      <c r="G351" s="43">
        <v>25</v>
      </c>
    </row>
    <row r="352" spans="1:7" x14ac:dyDescent="0.25">
      <c r="A352" s="12" t="s">
        <v>362</v>
      </c>
      <c r="B352" s="41">
        <v>1048</v>
      </c>
      <c r="C352" s="43">
        <v>1178</v>
      </c>
      <c r="D352" s="41">
        <v>795</v>
      </c>
      <c r="E352" s="43">
        <v>982</v>
      </c>
      <c r="F352" s="42">
        <v>0</v>
      </c>
      <c r="G352" s="43">
        <v>0</v>
      </c>
    </row>
    <row r="353" spans="1:7" x14ac:dyDescent="0.25">
      <c r="A353" s="12" t="s">
        <v>506</v>
      </c>
      <c r="B353" s="41">
        <v>120</v>
      </c>
      <c r="C353" s="43">
        <v>228</v>
      </c>
      <c r="D353" s="41">
        <v>124</v>
      </c>
      <c r="E353" s="43">
        <v>239</v>
      </c>
      <c r="F353" s="42">
        <v>14</v>
      </c>
      <c r="G353" s="43">
        <v>25</v>
      </c>
    </row>
    <row r="354" spans="1:7" ht="13" x14ac:dyDescent="0.25">
      <c r="A354" s="11" t="s">
        <v>504</v>
      </c>
      <c r="B354" s="47">
        <v>1943</v>
      </c>
      <c r="C354" s="49">
        <v>2074</v>
      </c>
      <c r="D354" s="47">
        <v>1601</v>
      </c>
      <c r="E354" s="49">
        <v>1837</v>
      </c>
      <c r="F354" s="48">
        <v>18</v>
      </c>
      <c r="G354" s="49">
        <v>50</v>
      </c>
    </row>
    <row r="355" spans="1:7" ht="13" x14ac:dyDescent="0.25">
      <c r="A355" s="11" t="s">
        <v>484</v>
      </c>
      <c r="B355" s="47">
        <v>1943</v>
      </c>
      <c r="C355" s="49">
        <v>2074</v>
      </c>
      <c r="D355" s="47">
        <v>1601</v>
      </c>
      <c r="E355" s="49">
        <v>1837</v>
      </c>
      <c r="F355" s="48">
        <v>18</v>
      </c>
      <c r="G355" s="49">
        <v>50</v>
      </c>
    </row>
    <row r="356" spans="1:7" ht="13" x14ac:dyDescent="0.25">
      <c r="A356" s="11" t="s">
        <v>507</v>
      </c>
      <c r="B356" s="44"/>
      <c r="C356" s="46"/>
      <c r="D356" s="44"/>
      <c r="E356" s="46"/>
      <c r="F356" s="45"/>
      <c r="G356" s="46"/>
    </row>
    <row r="357" spans="1:7" ht="13" x14ac:dyDescent="0.25">
      <c r="A357" s="11" t="s">
        <v>503</v>
      </c>
      <c r="B357" s="44"/>
      <c r="C357" s="46"/>
      <c r="D357" s="44"/>
      <c r="E357" s="46"/>
      <c r="F357" s="45"/>
      <c r="G357" s="46"/>
    </row>
    <row r="358" spans="1:7" x14ac:dyDescent="0.25">
      <c r="A358" s="12" t="s">
        <v>393</v>
      </c>
      <c r="B358" s="41">
        <v>431</v>
      </c>
      <c r="C358" s="43">
        <v>434</v>
      </c>
      <c r="D358" s="41">
        <v>0</v>
      </c>
      <c r="E358" s="43">
        <v>0</v>
      </c>
      <c r="F358" s="42">
        <v>0</v>
      </c>
      <c r="G358" s="43">
        <v>0</v>
      </c>
    </row>
    <row r="359" spans="1:7" x14ac:dyDescent="0.25">
      <c r="A359" s="12" t="s">
        <v>508</v>
      </c>
      <c r="B359" s="41">
        <v>83</v>
      </c>
      <c r="C359" s="43">
        <v>103</v>
      </c>
      <c r="D359" s="41">
        <v>86</v>
      </c>
      <c r="E359" s="43">
        <v>73</v>
      </c>
      <c r="F359" s="42">
        <v>0</v>
      </c>
      <c r="G359" s="43">
        <v>0</v>
      </c>
    </row>
    <row r="360" spans="1:7" x14ac:dyDescent="0.25">
      <c r="A360" s="12" t="s">
        <v>362</v>
      </c>
      <c r="B360" s="41">
        <v>448</v>
      </c>
      <c r="C360" s="43">
        <v>275</v>
      </c>
      <c r="D360" s="41">
        <v>333</v>
      </c>
      <c r="E360" s="43">
        <v>245</v>
      </c>
      <c r="F360" s="42">
        <v>177</v>
      </c>
      <c r="G360" s="43">
        <v>244</v>
      </c>
    </row>
    <row r="361" spans="1:7" x14ac:dyDescent="0.25">
      <c r="A361" s="12" t="s">
        <v>509</v>
      </c>
      <c r="B361" s="41">
        <v>28</v>
      </c>
      <c r="C361" s="43">
        <v>26</v>
      </c>
      <c r="D361" s="41">
        <v>39</v>
      </c>
      <c r="E361" s="43">
        <v>11</v>
      </c>
      <c r="F361" s="42">
        <v>0</v>
      </c>
      <c r="G361" s="43">
        <v>0</v>
      </c>
    </row>
    <row r="362" spans="1:7" ht="13" x14ac:dyDescent="0.25">
      <c r="A362" s="11" t="s">
        <v>504</v>
      </c>
      <c r="B362" s="47">
        <v>990</v>
      </c>
      <c r="C362" s="49">
        <v>838</v>
      </c>
      <c r="D362" s="47">
        <v>458</v>
      </c>
      <c r="E362" s="49">
        <v>329</v>
      </c>
      <c r="F362" s="48">
        <v>177</v>
      </c>
      <c r="G362" s="49">
        <v>244</v>
      </c>
    </row>
    <row r="363" spans="1:7" ht="13" x14ac:dyDescent="0.25">
      <c r="A363" s="11" t="s">
        <v>484</v>
      </c>
      <c r="B363" s="47">
        <v>990</v>
      </c>
      <c r="C363" s="49">
        <v>838</v>
      </c>
      <c r="D363" s="47">
        <v>458</v>
      </c>
      <c r="E363" s="49">
        <v>329</v>
      </c>
      <c r="F363" s="48">
        <v>177</v>
      </c>
      <c r="G363" s="49">
        <v>244</v>
      </c>
    </row>
    <row r="364" spans="1:7" ht="13" x14ac:dyDescent="0.25">
      <c r="A364" s="11" t="s">
        <v>510</v>
      </c>
      <c r="B364" s="44"/>
      <c r="C364" s="46"/>
      <c r="D364" s="44"/>
      <c r="E364" s="46"/>
      <c r="F364" s="45"/>
      <c r="G364" s="46"/>
    </row>
    <row r="365" spans="1:7" ht="13" x14ac:dyDescent="0.25">
      <c r="A365" s="11" t="s">
        <v>503</v>
      </c>
      <c r="B365" s="44"/>
      <c r="C365" s="46"/>
      <c r="D365" s="44"/>
      <c r="E365" s="46"/>
      <c r="F365" s="45"/>
      <c r="G365" s="46"/>
    </row>
    <row r="366" spans="1:7" x14ac:dyDescent="0.25">
      <c r="A366" s="12" t="s">
        <v>393</v>
      </c>
      <c r="B366" s="41">
        <v>3823</v>
      </c>
      <c r="C366" s="43">
        <v>3472</v>
      </c>
      <c r="D366" s="41">
        <v>3694</v>
      </c>
      <c r="E366" s="43">
        <v>3833</v>
      </c>
      <c r="F366" s="42">
        <v>15</v>
      </c>
      <c r="G366" s="43">
        <v>14</v>
      </c>
    </row>
    <row r="367" spans="1:7" x14ac:dyDescent="0.25">
      <c r="A367" s="12" t="s">
        <v>511</v>
      </c>
      <c r="B367" s="41">
        <v>695</v>
      </c>
      <c r="C367" s="43">
        <v>915</v>
      </c>
      <c r="D367" s="41">
        <v>567</v>
      </c>
      <c r="E367" s="43">
        <v>644</v>
      </c>
      <c r="F367" s="42">
        <v>0</v>
      </c>
      <c r="G367" s="43">
        <v>0</v>
      </c>
    </row>
    <row r="368" spans="1:7" x14ac:dyDescent="0.25">
      <c r="A368" s="12" t="s">
        <v>512</v>
      </c>
      <c r="B368" s="41">
        <v>0</v>
      </c>
      <c r="C368" s="43">
        <v>0</v>
      </c>
      <c r="D368" s="41">
        <v>1</v>
      </c>
      <c r="E368" s="43">
        <v>0</v>
      </c>
      <c r="F368" s="42">
        <v>0</v>
      </c>
      <c r="G368" s="43">
        <v>0</v>
      </c>
    </row>
    <row r="369" spans="1:7" x14ac:dyDescent="0.25">
      <c r="A369" s="12" t="s">
        <v>362</v>
      </c>
      <c r="B369" s="41">
        <v>8184</v>
      </c>
      <c r="C369" s="43">
        <v>7678</v>
      </c>
      <c r="D369" s="41">
        <v>7466</v>
      </c>
      <c r="E369" s="43">
        <v>7623</v>
      </c>
      <c r="F369" s="42">
        <v>53</v>
      </c>
      <c r="G369" s="43">
        <v>44</v>
      </c>
    </row>
    <row r="370" spans="1:7" x14ac:dyDescent="0.25">
      <c r="A370" s="12" t="s">
        <v>513</v>
      </c>
      <c r="B370" s="41">
        <v>74</v>
      </c>
      <c r="C370" s="43">
        <v>75</v>
      </c>
      <c r="D370" s="41">
        <v>45</v>
      </c>
      <c r="E370" s="43">
        <v>77</v>
      </c>
      <c r="F370" s="42">
        <v>0</v>
      </c>
      <c r="G370" s="43">
        <v>0</v>
      </c>
    </row>
    <row r="371" spans="1:7" x14ac:dyDescent="0.25">
      <c r="A371" s="12" t="s">
        <v>514</v>
      </c>
      <c r="B371" s="41">
        <v>609</v>
      </c>
      <c r="C371" s="43">
        <v>309</v>
      </c>
      <c r="D371" s="41">
        <v>337</v>
      </c>
      <c r="E371" s="43">
        <v>363</v>
      </c>
      <c r="F371" s="42">
        <v>0</v>
      </c>
      <c r="G371" s="43">
        <v>0</v>
      </c>
    </row>
    <row r="372" spans="1:7" x14ac:dyDescent="0.25">
      <c r="A372" s="12" t="s">
        <v>494</v>
      </c>
      <c r="B372" s="41">
        <v>0</v>
      </c>
      <c r="C372" s="43">
        <v>0</v>
      </c>
      <c r="D372" s="41">
        <v>49</v>
      </c>
      <c r="E372" s="43">
        <v>68</v>
      </c>
      <c r="F372" s="42">
        <v>0</v>
      </c>
      <c r="G372" s="43">
        <v>0</v>
      </c>
    </row>
    <row r="373" spans="1:7" ht="13" x14ac:dyDescent="0.25">
      <c r="A373" s="11" t="s">
        <v>504</v>
      </c>
      <c r="B373" s="47">
        <v>13385</v>
      </c>
      <c r="C373" s="49">
        <v>12449</v>
      </c>
      <c r="D373" s="47">
        <v>12159</v>
      </c>
      <c r="E373" s="49">
        <v>12608</v>
      </c>
      <c r="F373" s="48">
        <v>68</v>
      </c>
      <c r="G373" s="49">
        <v>58</v>
      </c>
    </row>
    <row r="374" spans="1:7" ht="13" x14ac:dyDescent="0.25">
      <c r="A374" s="11" t="s">
        <v>484</v>
      </c>
      <c r="B374" s="47">
        <v>13385</v>
      </c>
      <c r="C374" s="49">
        <v>12449</v>
      </c>
      <c r="D374" s="47">
        <v>12159</v>
      </c>
      <c r="E374" s="49">
        <v>12608</v>
      </c>
      <c r="F374" s="48">
        <v>68</v>
      </c>
      <c r="G374" s="49">
        <v>58</v>
      </c>
    </row>
    <row r="375" spans="1:7" ht="13" x14ac:dyDescent="0.25">
      <c r="A375" s="11" t="s">
        <v>266</v>
      </c>
      <c r="B375" s="47">
        <v>16318</v>
      </c>
      <c r="C375" s="49">
        <v>15361</v>
      </c>
      <c r="D375" s="47">
        <v>14218</v>
      </c>
      <c r="E375" s="49">
        <v>14774</v>
      </c>
      <c r="F375" s="48">
        <v>263</v>
      </c>
      <c r="G375" s="49">
        <v>354</v>
      </c>
    </row>
    <row r="376" spans="1:7" ht="13" x14ac:dyDescent="0.25">
      <c r="A376" s="11" t="s">
        <v>515</v>
      </c>
      <c r="B376" s="47">
        <v>77367</v>
      </c>
      <c r="C376" s="49">
        <v>86518</v>
      </c>
      <c r="D376" s="47">
        <v>65518</v>
      </c>
      <c r="E376" s="49">
        <v>78371</v>
      </c>
      <c r="F376" s="48">
        <v>3268</v>
      </c>
      <c r="G376" s="49">
        <v>4628</v>
      </c>
    </row>
    <row r="377" spans="1:7" ht="13" x14ac:dyDescent="0.25">
      <c r="A377" s="13" t="s">
        <v>35</v>
      </c>
      <c r="B377" s="85">
        <v>258024</v>
      </c>
      <c r="C377" s="86">
        <v>297143</v>
      </c>
      <c r="D377" s="85">
        <v>223860</v>
      </c>
      <c r="E377" s="86">
        <v>264831</v>
      </c>
      <c r="F377" s="87">
        <v>19429</v>
      </c>
      <c r="G377" s="86">
        <v>27839</v>
      </c>
    </row>
    <row r="378" spans="1:7" x14ac:dyDescent="0.25">
      <c r="A378" s="99" t="s">
        <v>554</v>
      </c>
    </row>
  </sheetData>
  <mergeCells count="10">
    <mergeCell ref="B6:C6"/>
    <mergeCell ref="A1:G1"/>
    <mergeCell ref="A2:G2"/>
    <mergeCell ref="A3:G3"/>
    <mergeCell ref="A4:G4"/>
    <mergeCell ref="B5:C5"/>
    <mergeCell ref="D5:E5"/>
    <mergeCell ref="F5:G5"/>
    <mergeCell ref="D6:E6"/>
    <mergeCell ref="F6:G6"/>
  </mergeCells>
  <printOptions gridLines="1"/>
  <pageMargins left="0.59055118110236227" right="0.39370078740157483" top="0.39370078740157483" bottom="0.59055118110236227" header="0.31496062992125984" footer="0.31496062992125984"/>
  <pageSetup orientation="landscape" r:id="rId1"/>
  <headerFooter>
    <oddFooter>&amp;L    © Society of Indian Automobile Manufacturers (SIAM)&amp;RPage &amp;P of &amp;N</oddFooter>
  </headerFooter>
  <rowBreaks count="12" manualBreakCount="12">
    <brk id="39" max="16383" man="1"/>
    <brk id="71" max="16383" man="1"/>
    <brk id="98" max="16383" man="1"/>
    <brk id="130" max="16383" man="1"/>
    <brk id="156" max="16383" man="1"/>
    <brk id="190" max="16383" man="1"/>
    <brk id="222" max="16383" man="1"/>
    <brk id="250" max="16383" man="1"/>
    <brk id="275" max="16383" man="1"/>
    <brk id="304" max="16383" man="1"/>
    <brk id="330" max="16383" man="1"/>
    <brk id="3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Copyright</vt:lpstr>
      <vt:lpstr>June-2026</vt:lpstr>
      <vt:lpstr>Report-I</vt:lpstr>
      <vt:lpstr>Report-II</vt:lpstr>
      <vt:lpstr>Report-III</vt:lpstr>
      <vt:lpstr>Report-IV</vt:lpstr>
      <vt:lpstr>Report-V</vt:lpstr>
      <vt:lpstr>Report-II-CV</vt:lpstr>
      <vt:lpstr>Report-III-CV</vt:lpstr>
      <vt:lpstr>Report-IV-CV</vt:lpstr>
      <vt:lpstr>'Report-V'!Print_Area</vt:lpstr>
      <vt:lpstr>'Report-II'!Print_Titles</vt:lpstr>
      <vt:lpstr>'Report-III'!Print_Titles</vt:lpstr>
      <vt:lpstr>'Report-III-CV'!Print_Titles</vt:lpstr>
      <vt:lpstr>'Report-IV'!Print_Titles</vt:lpstr>
      <vt:lpstr>'Report-IV-CV'!Print_Titles</vt:lpstr>
      <vt:lpstr>'Report-V'!Print_Titles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2026-07-13T08:28:43Z</dcterms:created>
  <dcterms:modified xsi:type="dcterms:W3CDTF">2026-07-14T08:51:06Z</dcterms:modified>
</cp:coreProperties>
</file>